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3830" yWindow="195" windowWidth="13500" windowHeight="12555" tabRatio="698" firstSheet="1" activeTab="2"/>
  </bookViews>
  <sheets>
    <sheet name="MàJ" sheetId="3" state="hidden" r:id="rId1"/>
    <sheet name="Data_pointage" sheetId="4" r:id="rId2"/>
    <sheet name="INFORMATION" sheetId="32" r:id="rId3"/>
    <sheet name="x_NEW PROJECT_x " sheetId="33" r:id="rId4"/>
  </sheets>
  <externalReferences>
    <externalReference r:id="rId5"/>
  </externalReferences>
  <definedNames>
    <definedName name="_xlnm._FilterDatabase" localSheetId="1" hidden="1">Data_pointage!$A$1:$Z$1329</definedName>
    <definedName name="BData" localSheetId="1">OFFSET(Data_pointage!$A$1,,,COUNTA(Data_pointage!$A:$A)-1,6)</definedName>
    <definedName name="BData">OFFSET([1]data!$A$1,,,COUNTA([1]data!$A:$A)-1,6)</definedName>
  </definedNames>
  <calcPr calcId="145621"/>
  <pivotCaches>
    <pivotCache cacheId="35" r:id="rId6"/>
  </pivotCaches>
</workbook>
</file>

<file path=xl/calcChain.xml><?xml version="1.0" encoding="utf-8"?>
<calcChain xmlns="http://schemas.openxmlformats.org/spreadsheetml/2006/main">
  <c r="F10" i="33" l="1"/>
  <c r="D10" i="33"/>
  <c r="P47" i="33"/>
  <c r="S46" i="33"/>
  <c r="P46" i="33"/>
  <c r="U45" i="33"/>
  <c r="R45" i="33"/>
  <c r="Q45" i="33" s="1"/>
  <c r="W45" i="33" s="1"/>
  <c r="U44" i="33"/>
  <c r="R44" i="33"/>
  <c r="M44" i="33" s="1"/>
  <c r="U43" i="33"/>
  <c r="R43" i="33"/>
  <c r="M43" i="33" s="1"/>
  <c r="Q43" i="33"/>
  <c r="W43" i="33" s="1"/>
  <c r="U42" i="33"/>
  <c r="R42" i="33"/>
  <c r="Q42" i="33" s="1"/>
  <c r="W42" i="33" s="1"/>
  <c r="U41" i="33"/>
  <c r="R41" i="33"/>
  <c r="Q41" i="33" s="1"/>
  <c r="W41" i="33" s="1"/>
  <c r="U40" i="33"/>
  <c r="R40" i="33"/>
  <c r="M40" i="33" s="1"/>
  <c r="Q40" i="33"/>
  <c r="W40" i="33" s="1"/>
  <c r="U39" i="33"/>
  <c r="R39" i="33"/>
  <c r="Q39" i="33" s="1"/>
  <c r="W39" i="33" s="1"/>
  <c r="U38" i="33"/>
  <c r="R38" i="33"/>
  <c r="M38" i="33" s="1"/>
  <c r="Q38" i="33"/>
  <c r="W38" i="33" s="1"/>
  <c r="R37" i="33"/>
  <c r="Q37" i="33" s="1"/>
  <c r="W37" i="33" s="1"/>
  <c r="R36" i="33"/>
  <c r="M36" i="33" s="1"/>
  <c r="Q36" i="33"/>
  <c r="W36" i="33" s="1"/>
  <c r="A36" i="33"/>
  <c r="R35" i="33"/>
  <c r="Q35" i="33" s="1"/>
  <c r="W35" i="33" s="1"/>
  <c r="R34" i="33"/>
  <c r="M34" i="33" s="1"/>
  <c r="R33" i="33"/>
  <c r="Q33" i="33" s="1"/>
  <c r="W33" i="33" s="1"/>
  <c r="R32" i="33"/>
  <c r="Q32" i="33" s="1"/>
  <c r="W32" i="33" s="1"/>
  <c r="A32" i="33"/>
  <c r="R31" i="33"/>
  <c r="Q31" i="33" s="1"/>
  <c r="W31" i="33" s="1"/>
  <c r="R30" i="33"/>
  <c r="Q30" i="33" s="1"/>
  <c r="W30" i="33" s="1"/>
  <c r="R29" i="33"/>
  <c r="Q29" i="33" s="1"/>
  <c r="W29" i="33" s="1"/>
  <c r="R28" i="33"/>
  <c r="Q28" i="33" s="1"/>
  <c r="W28" i="33" s="1"/>
  <c r="B28" i="33"/>
  <c r="R27" i="33"/>
  <c r="Q27" i="33" s="1"/>
  <c r="W27" i="33" s="1"/>
  <c r="R26" i="33"/>
  <c r="R46" i="33" s="1"/>
  <c r="BN25" i="33"/>
  <c r="BM25" i="33"/>
  <c r="BL25" i="33"/>
  <c r="BK25" i="33"/>
  <c r="BJ25" i="33"/>
  <c r="BI25" i="33"/>
  <c r="BH25" i="33"/>
  <c r="BG25" i="33"/>
  <c r="BF25" i="33"/>
  <c r="BE25" i="33"/>
  <c r="BD25" i="33"/>
  <c r="BC25" i="33"/>
  <c r="BB25" i="33"/>
  <c r="BA25" i="33"/>
  <c r="AZ25" i="33"/>
  <c r="AY25" i="33"/>
  <c r="AX25" i="33"/>
  <c r="AW25" i="33"/>
  <c r="AV25" i="33"/>
  <c r="AU25" i="33"/>
  <c r="AT25" i="33"/>
  <c r="AS25" i="33"/>
  <c r="AR25" i="33"/>
  <c r="AQ25" i="33"/>
  <c r="AP25" i="33"/>
  <c r="AO25" i="33"/>
  <c r="AN25" i="33"/>
  <c r="AM25" i="33"/>
  <c r="AL25" i="33"/>
  <c r="AK25" i="33"/>
  <c r="AJ25" i="33"/>
  <c r="AI25" i="33"/>
  <c r="AH25" i="33"/>
  <c r="AG25" i="33"/>
  <c r="AF25" i="33"/>
  <c r="AE25" i="33"/>
  <c r="AD24" i="33"/>
  <c r="AC24" i="33"/>
  <c r="AB24" i="33"/>
  <c r="AD23" i="33"/>
  <c r="AC23" i="33"/>
  <c r="AB23" i="33"/>
  <c r="AD22" i="33"/>
  <c r="AC22" i="33"/>
  <c r="AB22" i="33"/>
  <c r="AD21" i="33"/>
  <c r="AC21" i="33"/>
  <c r="AB21" i="33"/>
  <c r="AD20" i="33"/>
  <c r="AC20" i="33"/>
  <c r="AB20" i="33"/>
  <c r="AD19" i="33"/>
  <c r="AC19" i="33"/>
  <c r="AB19" i="33"/>
  <c r="AD18" i="33"/>
  <c r="AC18" i="33"/>
  <c r="AB18" i="33"/>
  <c r="AD17" i="33"/>
  <c r="AC17" i="33"/>
  <c r="AB17" i="33"/>
  <c r="AD16" i="33"/>
  <c r="AC16" i="33"/>
  <c r="AB16" i="33"/>
  <c r="AD15" i="33"/>
  <c r="AC15" i="33"/>
  <c r="AB15" i="33"/>
  <c r="AD14" i="33"/>
  <c r="AC14" i="33"/>
  <c r="AB14" i="33"/>
  <c r="AD13" i="33"/>
  <c r="AC13" i="33"/>
  <c r="AB13" i="33"/>
  <c r="AD12" i="33"/>
  <c r="AC12" i="33"/>
  <c r="AB12" i="33"/>
  <c r="AD11" i="33"/>
  <c r="AC11" i="33"/>
  <c r="AB11" i="33"/>
  <c r="AD10" i="33"/>
  <c r="AC10" i="33"/>
  <c r="AB10" i="33"/>
  <c r="H10" i="33"/>
  <c r="AD9" i="33"/>
  <c r="AC9" i="33"/>
  <c r="AB9" i="33"/>
  <c r="F9" i="33"/>
  <c r="D9" i="33" s="1"/>
  <c r="AD8" i="33"/>
  <c r="AC8" i="33"/>
  <c r="AB8" i="33"/>
  <c r="A8" i="33"/>
  <c r="W47" i="33" s="1"/>
  <c r="AD7" i="33"/>
  <c r="AC7" i="33"/>
  <c r="AB7" i="33"/>
  <c r="AD6" i="33"/>
  <c r="AC6" i="33"/>
  <c r="AB6" i="33"/>
  <c r="AD5" i="33"/>
  <c r="AC5" i="33"/>
  <c r="AB5" i="33"/>
  <c r="AC25" i="33" l="1"/>
  <c r="U33" i="33"/>
  <c r="U29" i="33"/>
  <c r="A4" i="33"/>
  <c r="U26" i="33" s="1"/>
  <c r="A6" i="33"/>
  <c r="B6" i="33" s="1"/>
  <c r="K10" i="33"/>
  <c r="A27" i="33"/>
  <c r="H9" i="33"/>
  <c r="I9" i="33" s="1"/>
  <c r="I10" i="33" s="1"/>
  <c r="M42" i="33"/>
  <c r="Q44" i="33"/>
  <c r="W44" i="33" s="1"/>
  <c r="M33" i="33"/>
  <c r="M29" i="33"/>
  <c r="Q34" i="33"/>
  <c r="W34" i="33" s="1"/>
  <c r="M26" i="33"/>
  <c r="M27" i="33"/>
  <c r="U27" i="33"/>
  <c r="M28" i="33"/>
  <c r="U28" i="33"/>
  <c r="V29" i="33"/>
  <c r="Q26" i="33"/>
  <c r="V26" i="33"/>
  <c r="V27" i="33"/>
  <c r="V28" i="33"/>
  <c r="M31" i="33"/>
  <c r="U31" i="33"/>
  <c r="M32" i="33"/>
  <c r="U32" i="33"/>
  <c r="V33" i="33"/>
  <c r="M37" i="33"/>
  <c r="U37" i="33"/>
  <c r="V38" i="33"/>
  <c r="M41" i="33"/>
  <c r="V42" i="33"/>
  <c r="M45" i="33"/>
  <c r="M30" i="33"/>
  <c r="U30" i="33"/>
  <c r="V31" i="33"/>
  <c r="V32" i="33"/>
  <c r="M35" i="33"/>
  <c r="U35" i="33"/>
  <c r="U36" i="33"/>
  <c r="V37" i="33"/>
  <c r="V41" i="33"/>
  <c r="V45" i="33"/>
  <c r="V30" i="33"/>
  <c r="U34" i="33"/>
  <c r="V35" i="33"/>
  <c r="V36" i="33"/>
  <c r="M39" i="33"/>
  <c r="V40" i="33"/>
  <c r="V44" i="33"/>
  <c r="V34" i="33"/>
  <c r="V39" i="33"/>
  <c r="V43" i="33"/>
  <c r="T33" i="33"/>
  <c r="T40" i="33"/>
  <c r="T36" i="33"/>
  <c r="T27" i="33"/>
  <c r="T31" i="33"/>
  <c r="T30" i="33"/>
  <c r="T29" i="33"/>
  <c r="T43" i="33"/>
  <c r="T28" i="33"/>
  <c r="T32" i="33"/>
  <c r="T41" i="33"/>
  <c r="T34" i="33"/>
  <c r="T42" i="33"/>
  <c r="T35" i="33"/>
  <c r="T44" i="33"/>
  <c r="T39" i="33"/>
  <c r="T26" i="33"/>
  <c r="T38" i="33"/>
  <c r="T37" i="33"/>
  <c r="T45" i="33"/>
  <c r="U46" i="33" l="1"/>
  <c r="T46" i="33"/>
  <c r="V46" i="33"/>
  <c r="W26" i="33"/>
  <c r="Q46" i="33"/>
  <c r="F10" i="32" l="1"/>
  <c r="D10" i="32"/>
  <c r="H10" i="32" l="1"/>
  <c r="R26" i="32"/>
  <c r="R27" i="32"/>
  <c r="R28" i="32"/>
  <c r="R29" i="32"/>
  <c r="R30" i="32"/>
  <c r="R31" i="32"/>
  <c r="R32" i="32"/>
  <c r="R33" i="32"/>
  <c r="R34" i="32"/>
  <c r="R35" i="32"/>
  <c r="AD13" i="32" l="1"/>
  <c r="AD14" i="32"/>
  <c r="AD15" i="32"/>
  <c r="AD16" i="32"/>
  <c r="AD17" i="32"/>
  <c r="AD18" i="32"/>
  <c r="AD19" i="32"/>
  <c r="AD20" i="32"/>
  <c r="AD21" i="32"/>
  <c r="AD22" i="32"/>
  <c r="AD23" i="32"/>
  <c r="AD24" i="32"/>
  <c r="Y1" i="4"/>
  <c r="X1" i="4"/>
  <c r="S46" i="32" l="1"/>
  <c r="R36" i="32" l="1"/>
  <c r="R37" i="32"/>
  <c r="R38" i="32"/>
  <c r="R39" i="32"/>
  <c r="Q39" i="32" s="1"/>
  <c r="R40" i="32"/>
  <c r="Q40" i="32" s="1"/>
  <c r="R41" i="32"/>
  <c r="Q41" i="32" s="1"/>
  <c r="R42" i="32"/>
  <c r="Q42" i="32" s="1"/>
  <c r="R43" i="32"/>
  <c r="Q43" i="32" s="1"/>
  <c r="R44" i="32"/>
  <c r="Q44" i="32" s="1"/>
  <c r="R45" i="32"/>
  <c r="Q45" i="32" s="1"/>
  <c r="M27" i="32" l="1"/>
  <c r="M28" i="32"/>
  <c r="M29" i="32"/>
  <c r="M30" i="32"/>
  <c r="M31" i="32"/>
  <c r="M32" i="32"/>
  <c r="M33" i="32"/>
  <c r="M34" i="32"/>
  <c r="M35" i="32"/>
  <c r="M36" i="32"/>
  <c r="M37" i="32"/>
  <c r="M38" i="32"/>
  <c r="M39" i="32"/>
  <c r="M40" i="32"/>
  <c r="M41" i="32"/>
  <c r="M42" i="32"/>
  <c r="M43" i="32"/>
  <c r="M44" i="32"/>
  <c r="M45" i="32"/>
  <c r="M26" i="32"/>
  <c r="X2" i="4"/>
  <c r="Y2" i="4" s="1"/>
  <c r="X3" i="4"/>
  <c r="Y3" i="4" s="1"/>
  <c r="X4" i="4"/>
  <c r="Y4" i="4" s="1"/>
  <c r="X5" i="4"/>
  <c r="Y5" i="4" s="1"/>
  <c r="X6" i="4"/>
  <c r="Y6" i="4" s="1"/>
  <c r="X7" i="4"/>
  <c r="Y7" i="4" s="1"/>
  <c r="X8" i="4"/>
  <c r="Y8" i="4" s="1"/>
  <c r="X9" i="4"/>
  <c r="Y9" i="4" s="1"/>
  <c r="X10" i="4"/>
  <c r="Y10" i="4" s="1"/>
  <c r="X11" i="4"/>
  <c r="Y11" i="4" s="1"/>
  <c r="X12" i="4"/>
  <c r="Y12" i="4" s="1"/>
  <c r="X13" i="4"/>
  <c r="Y13" i="4" s="1"/>
  <c r="X14" i="4"/>
  <c r="Y14" i="4" s="1"/>
  <c r="X15" i="4"/>
  <c r="Y15" i="4" s="1"/>
  <c r="X16" i="4"/>
  <c r="Y16" i="4" s="1"/>
  <c r="X17" i="4"/>
  <c r="Y17" i="4" s="1"/>
  <c r="X18" i="4"/>
  <c r="Y18" i="4" s="1"/>
  <c r="X19" i="4"/>
  <c r="Y19" i="4" s="1"/>
  <c r="X20" i="4"/>
  <c r="Y20" i="4" s="1"/>
  <c r="X21" i="4"/>
  <c r="Y21" i="4" s="1"/>
  <c r="X22" i="4"/>
  <c r="Y22" i="4" s="1"/>
  <c r="X23" i="4"/>
  <c r="Y23" i="4" s="1"/>
  <c r="X24" i="4"/>
  <c r="Y24" i="4" s="1"/>
  <c r="X25" i="4"/>
  <c r="Y25" i="4" s="1"/>
  <c r="X26" i="4"/>
  <c r="Y26" i="4" s="1"/>
  <c r="X27" i="4"/>
  <c r="Y27" i="4" s="1"/>
  <c r="X28" i="4"/>
  <c r="Y28" i="4" s="1"/>
  <c r="X29" i="4"/>
  <c r="Y29" i="4" s="1"/>
  <c r="X30" i="4"/>
  <c r="Y30" i="4" s="1"/>
  <c r="X31" i="4"/>
  <c r="Y31" i="4" s="1"/>
  <c r="X32" i="4"/>
  <c r="Y32" i="4" s="1"/>
  <c r="X33" i="4"/>
  <c r="Y33" i="4" s="1"/>
  <c r="X34" i="4"/>
  <c r="Y34" i="4" s="1"/>
  <c r="X35" i="4"/>
  <c r="Y35" i="4" s="1"/>
  <c r="X36" i="4"/>
  <c r="Y36" i="4" s="1"/>
  <c r="X37" i="4"/>
  <c r="Y37" i="4" s="1"/>
  <c r="X38" i="4"/>
  <c r="Y38" i="4" s="1"/>
  <c r="X39" i="4"/>
  <c r="Y39" i="4" s="1"/>
  <c r="X40" i="4"/>
  <c r="Y40" i="4" s="1"/>
  <c r="X41" i="4"/>
  <c r="Y41" i="4" s="1"/>
  <c r="X42" i="4"/>
  <c r="Y42" i="4" s="1"/>
  <c r="X43" i="4"/>
  <c r="Y43" i="4" s="1"/>
  <c r="X44" i="4"/>
  <c r="Y44" i="4" s="1"/>
  <c r="X45" i="4"/>
  <c r="Y45" i="4" s="1"/>
  <c r="X46" i="4"/>
  <c r="Y46" i="4" s="1"/>
  <c r="X47" i="4"/>
  <c r="Y47" i="4" s="1"/>
  <c r="X48" i="4"/>
  <c r="Y48" i="4" s="1"/>
  <c r="X49" i="4"/>
  <c r="Y49" i="4" s="1"/>
  <c r="X50" i="4"/>
  <c r="Y50" i="4" s="1"/>
  <c r="X51" i="4"/>
  <c r="Y51" i="4" s="1"/>
  <c r="X52" i="4"/>
  <c r="Y52" i="4" s="1"/>
  <c r="X53" i="4"/>
  <c r="Y53" i="4" s="1"/>
  <c r="X54" i="4"/>
  <c r="Y54" i="4" s="1"/>
  <c r="X55" i="4"/>
  <c r="Y55" i="4" s="1"/>
  <c r="X56" i="4"/>
  <c r="Y56" i="4" s="1"/>
  <c r="X57" i="4"/>
  <c r="Y57" i="4" s="1"/>
  <c r="X58" i="4"/>
  <c r="Y58" i="4" s="1"/>
  <c r="X59" i="4"/>
  <c r="Y59" i="4" s="1"/>
  <c r="X60" i="4"/>
  <c r="Y60" i="4" s="1"/>
  <c r="X61" i="4"/>
  <c r="Y61" i="4" s="1"/>
  <c r="X62" i="4"/>
  <c r="Y62" i="4" s="1"/>
  <c r="X63" i="4"/>
  <c r="Y63" i="4" s="1"/>
  <c r="X64" i="4"/>
  <c r="Y64" i="4" s="1"/>
  <c r="X65" i="4"/>
  <c r="Y65" i="4" s="1"/>
  <c r="X66" i="4"/>
  <c r="Y66" i="4" s="1"/>
  <c r="X67" i="4"/>
  <c r="Y67" i="4" s="1"/>
  <c r="X68" i="4"/>
  <c r="Y68" i="4" s="1"/>
  <c r="X69" i="4"/>
  <c r="Y69" i="4" s="1"/>
  <c r="X70" i="4"/>
  <c r="Y70" i="4" s="1"/>
  <c r="X71" i="4"/>
  <c r="Y71" i="4" s="1"/>
  <c r="X72" i="4"/>
  <c r="Y72" i="4" s="1"/>
  <c r="X73" i="4"/>
  <c r="Y73" i="4" s="1"/>
  <c r="X74" i="4"/>
  <c r="Y74" i="4" s="1"/>
  <c r="X75" i="4"/>
  <c r="Y75" i="4" s="1"/>
  <c r="X76" i="4"/>
  <c r="Y76" i="4" s="1"/>
  <c r="X77" i="4"/>
  <c r="Y77" i="4" s="1"/>
  <c r="X78" i="4"/>
  <c r="Y78" i="4" s="1"/>
  <c r="X79" i="4"/>
  <c r="Y79" i="4" s="1"/>
  <c r="X80" i="4"/>
  <c r="Y80" i="4" s="1"/>
  <c r="X81" i="4"/>
  <c r="Y81" i="4" s="1"/>
  <c r="X82" i="4"/>
  <c r="Y82" i="4" s="1"/>
  <c r="X83" i="4"/>
  <c r="Y83" i="4" s="1"/>
  <c r="X84" i="4"/>
  <c r="Y84" i="4" s="1"/>
  <c r="X85" i="4"/>
  <c r="Y85" i="4" s="1"/>
  <c r="X86" i="4"/>
  <c r="Y86" i="4" s="1"/>
  <c r="X87" i="4"/>
  <c r="Y87" i="4" s="1"/>
  <c r="X88" i="4"/>
  <c r="Y88" i="4" s="1"/>
  <c r="X89" i="4"/>
  <c r="Y89" i="4" s="1"/>
  <c r="X90" i="4"/>
  <c r="Y90" i="4" s="1"/>
  <c r="X91" i="4"/>
  <c r="Y91" i="4" s="1"/>
  <c r="X92" i="4"/>
  <c r="Y92" i="4" s="1"/>
  <c r="X93" i="4"/>
  <c r="Y93" i="4" s="1"/>
  <c r="X94" i="4"/>
  <c r="Y94" i="4" s="1"/>
  <c r="X95" i="4"/>
  <c r="Y95" i="4" s="1"/>
  <c r="X96" i="4"/>
  <c r="Y96" i="4" s="1"/>
  <c r="X97" i="4"/>
  <c r="Y97" i="4" s="1"/>
  <c r="X98" i="4"/>
  <c r="Y98" i="4" s="1"/>
  <c r="X99" i="4"/>
  <c r="Y99" i="4" s="1"/>
  <c r="X100" i="4"/>
  <c r="Y100" i="4" s="1"/>
  <c r="X101" i="4"/>
  <c r="Y101" i="4" s="1"/>
  <c r="X102" i="4"/>
  <c r="Y102" i="4" s="1"/>
  <c r="X103" i="4"/>
  <c r="Y103" i="4" s="1"/>
  <c r="X104" i="4"/>
  <c r="Y104" i="4" s="1"/>
  <c r="X105" i="4"/>
  <c r="Y105" i="4" s="1"/>
  <c r="X106" i="4"/>
  <c r="Y106" i="4" s="1"/>
  <c r="X107" i="4"/>
  <c r="Y107" i="4" s="1"/>
  <c r="X108" i="4"/>
  <c r="Y108" i="4" s="1"/>
  <c r="X109" i="4"/>
  <c r="Y109" i="4" s="1"/>
  <c r="X110" i="4"/>
  <c r="Y110" i="4" s="1"/>
  <c r="X111" i="4"/>
  <c r="Y111" i="4" s="1"/>
  <c r="X112" i="4"/>
  <c r="Y112" i="4" s="1"/>
  <c r="X113" i="4"/>
  <c r="Y113" i="4" s="1"/>
  <c r="X114" i="4"/>
  <c r="Y114" i="4" s="1"/>
  <c r="X115" i="4"/>
  <c r="Y115" i="4" s="1"/>
  <c r="X116" i="4"/>
  <c r="Y116" i="4" s="1"/>
  <c r="X117" i="4"/>
  <c r="Y117" i="4" s="1"/>
  <c r="X118" i="4"/>
  <c r="Y118" i="4" s="1"/>
  <c r="X119" i="4"/>
  <c r="Y119" i="4" s="1"/>
  <c r="X120" i="4"/>
  <c r="Y120" i="4" s="1"/>
  <c r="X121" i="4"/>
  <c r="Y121" i="4" s="1"/>
  <c r="X122" i="4"/>
  <c r="Y122" i="4" s="1"/>
  <c r="X123" i="4"/>
  <c r="Y123" i="4" s="1"/>
  <c r="X124" i="4"/>
  <c r="Y124" i="4" s="1"/>
  <c r="X125" i="4"/>
  <c r="Y125" i="4" s="1"/>
  <c r="X126" i="4"/>
  <c r="Y126" i="4" s="1"/>
  <c r="X127" i="4"/>
  <c r="Y127" i="4" s="1"/>
  <c r="X128" i="4"/>
  <c r="Y128" i="4" s="1"/>
  <c r="X129" i="4"/>
  <c r="Y129" i="4" s="1"/>
  <c r="X130" i="4"/>
  <c r="Y130" i="4" s="1"/>
  <c r="X131" i="4"/>
  <c r="Y131" i="4" s="1"/>
  <c r="X132" i="4"/>
  <c r="Y132" i="4" s="1"/>
  <c r="X133" i="4"/>
  <c r="Y133" i="4" s="1"/>
  <c r="X134" i="4"/>
  <c r="Y134" i="4" s="1"/>
  <c r="X135" i="4"/>
  <c r="Y135" i="4" s="1"/>
  <c r="X136" i="4"/>
  <c r="Y136" i="4" s="1"/>
  <c r="X137" i="4"/>
  <c r="Y137" i="4" s="1"/>
  <c r="X138" i="4"/>
  <c r="Y138" i="4" s="1"/>
  <c r="X139" i="4"/>
  <c r="Y139" i="4" s="1"/>
  <c r="X140" i="4"/>
  <c r="Y140" i="4" s="1"/>
  <c r="X141" i="4"/>
  <c r="Y141" i="4" s="1"/>
  <c r="X142" i="4"/>
  <c r="Y142" i="4" s="1"/>
  <c r="X143" i="4"/>
  <c r="Y143" i="4" s="1"/>
  <c r="X144" i="4"/>
  <c r="Y144" i="4" s="1"/>
  <c r="X145" i="4"/>
  <c r="Y145" i="4" s="1"/>
  <c r="X146" i="4"/>
  <c r="Y146" i="4" s="1"/>
  <c r="X147" i="4"/>
  <c r="Y147" i="4" s="1"/>
  <c r="X148" i="4"/>
  <c r="Y148" i="4" s="1"/>
  <c r="X149" i="4"/>
  <c r="Y149" i="4" s="1"/>
  <c r="X150" i="4"/>
  <c r="Y150" i="4" s="1"/>
  <c r="X151" i="4"/>
  <c r="Y151" i="4" s="1"/>
  <c r="X152" i="4"/>
  <c r="Y152" i="4" s="1"/>
  <c r="X153" i="4"/>
  <c r="Y153" i="4" s="1"/>
  <c r="X154" i="4"/>
  <c r="Y154" i="4" s="1"/>
  <c r="X155" i="4"/>
  <c r="Y155" i="4" s="1"/>
  <c r="X156" i="4"/>
  <c r="Y156" i="4" s="1"/>
  <c r="X157" i="4"/>
  <c r="Y157" i="4" s="1"/>
  <c r="X158" i="4"/>
  <c r="Y158" i="4" s="1"/>
  <c r="X159" i="4"/>
  <c r="Y159" i="4" s="1"/>
  <c r="X160" i="4"/>
  <c r="Y160" i="4" s="1"/>
  <c r="X161" i="4"/>
  <c r="Y161" i="4" s="1"/>
  <c r="X162" i="4"/>
  <c r="Y162" i="4" s="1"/>
  <c r="X163" i="4"/>
  <c r="Y163" i="4" s="1"/>
  <c r="X164" i="4"/>
  <c r="Y164" i="4" s="1"/>
  <c r="X165" i="4"/>
  <c r="Y165" i="4" s="1"/>
  <c r="X166" i="4"/>
  <c r="Y166" i="4" s="1"/>
  <c r="X167" i="4"/>
  <c r="Y167" i="4" s="1"/>
  <c r="X168" i="4"/>
  <c r="Y168" i="4" s="1"/>
  <c r="X169" i="4"/>
  <c r="Y169" i="4" s="1"/>
  <c r="X170" i="4"/>
  <c r="Y170" i="4" s="1"/>
  <c r="X171" i="4"/>
  <c r="Y171" i="4" s="1"/>
  <c r="X172" i="4"/>
  <c r="Y172" i="4" s="1"/>
  <c r="X173" i="4"/>
  <c r="Y173" i="4" s="1"/>
  <c r="X174" i="4"/>
  <c r="Y174" i="4" s="1"/>
  <c r="X175" i="4"/>
  <c r="Y175" i="4" s="1"/>
  <c r="X176" i="4"/>
  <c r="Y176" i="4" s="1"/>
  <c r="X177" i="4"/>
  <c r="Y177" i="4" s="1"/>
  <c r="X178" i="4"/>
  <c r="Y178" i="4" s="1"/>
  <c r="X179" i="4"/>
  <c r="Y179" i="4" s="1"/>
  <c r="X180" i="4"/>
  <c r="Y180" i="4" s="1"/>
  <c r="X181" i="4"/>
  <c r="Y181" i="4" s="1"/>
  <c r="X182" i="4"/>
  <c r="Y182" i="4" s="1"/>
  <c r="X183" i="4"/>
  <c r="Y183" i="4" s="1"/>
  <c r="X184" i="4"/>
  <c r="Y184" i="4" s="1"/>
  <c r="X185" i="4"/>
  <c r="Y185" i="4" s="1"/>
  <c r="X186" i="4"/>
  <c r="Y186" i="4" s="1"/>
  <c r="X187" i="4"/>
  <c r="Y187" i="4" s="1"/>
  <c r="X188" i="4"/>
  <c r="Y188" i="4" s="1"/>
  <c r="X189" i="4"/>
  <c r="Y189" i="4" s="1"/>
  <c r="X190" i="4"/>
  <c r="Y190" i="4" s="1"/>
  <c r="X191" i="4"/>
  <c r="Y191" i="4" s="1"/>
  <c r="X192" i="4"/>
  <c r="Y192" i="4" s="1"/>
  <c r="X193" i="4"/>
  <c r="Y193" i="4" s="1"/>
  <c r="X194" i="4"/>
  <c r="Y194" i="4" s="1"/>
  <c r="X195" i="4"/>
  <c r="Y195" i="4" s="1"/>
  <c r="X196" i="4"/>
  <c r="Y196" i="4" s="1"/>
  <c r="X197" i="4"/>
  <c r="Y197" i="4" s="1"/>
  <c r="X198" i="4"/>
  <c r="Y198" i="4" s="1"/>
  <c r="X199" i="4"/>
  <c r="Y199" i="4" s="1"/>
  <c r="X200" i="4"/>
  <c r="Y200" i="4" s="1"/>
  <c r="X201" i="4"/>
  <c r="Y201" i="4" s="1"/>
  <c r="X202" i="4"/>
  <c r="Y202" i="4" s="1"/>
  <c r="X203" i="4"/>
  <c r="Y203" i="4" s="1"/>
  <c r="X204" i="4"/>
  <c r="Y204" i="4" s="1"/>
  <c r="X205" i="4"/>
  <c r="Y205" i="4" s="1"/>
  <c r="X206" i="4"/>
  <c r="Y206" i="4" s="1"/>
  <c r="X207" i="4"/>
  <c r="Y207" i="4" s="1"/>
  <c r="X208" i="4"/>
  <c r="Y208" i="4" s="1"/>
  <c r="X209" i="4"/>
  <c r="Y209" i="4" s="1"/>
  <c r="X210" i="4"/>
  <c r="Y210" i="4" s="1"/>
  <c r="X211" i="4"/>
  <c r="Y211" i="4" s="1"/>
  <c r="X212" i="4"/>
  <c r="Y212" i="4" s="1"/>
  <c r="X213" i="4"/>
  <c r="Y213" i="4" s="1"/>
  <c r="X214" i="4"/>
  <c r="Y214" i="4" s="1"/>
  <c r="X215" i="4"/>
  <c r="Y215" i="4" s="1"/>
  <c r="X216" i="4"/>
  <c r="Y216" i="4" s="1"/>
  <c r="X217" i="4"/>
  <c r="Y217" i="4" s="1"/>
  <c r="X218" i="4"/>
  <c r="Y218" i="4" s="1"/>
  <c r="X219" i="4"/>
  <c r="Y219" i="4" s="1"/>
  <c r="X220" i="4"/>
  <c r="Y220" i="4" s="1"/>
  <c r="X221" i="4"/>
  <c r="Y221" i="4" s="1"/>
  <c r="X222" i="4"/>
  <c r="Y222" i="4" s="1"/>
  <c r="X223" i="4"/>
  <c r="Y223" i="4" s="1"/>
  <c r="X224" i="4"/>
  <c r="Y224" i="4" s="1"/>
  <c r="X225" i="4"/>
  <c r="Y225" i="4" s="1"/>
  <c r="X226" i="4"/>
  <c r="Y226" i="4" s="1"/>
  <c r="X227" i="4"/>
  <c r="Y227" i="4" s="1"/>
  <c r="X228" i="4"/>
  <c r="Y228" i="4" s="1"/>
  <c r="X229" i="4"/>
  <c r="Y229" i="4" s="1"/>
  <c r="X230" i="4"/>
  <c r="Y230" i="4" s="1"/>
  <c r="X231" i="4"/>
  <c r="Y231" i="4" s="1"/>
  <c r="X232" i="4"/>
  <c r="Y232" i="4" s="1"/>
  <c r="X233" i="4"/>
  <c r="Y233" i="4" s="1"/>
  <c r="X234" i="4"/>
  <c r="Y234" i="4" s="1"/>
  <c r="X235" i="4"/>
  <c r="Y235" i="4" s="1"/>
  <c r="X236" i="4"/>
  <c r="Y236" i="4" s="1"/>
  <c r="X237" i="4"/>
  <c r="Y237" i="4" s="1"/>
  <c r="X238" i="4"/>
  <c r="Y238" i="4" s="1"/>
  <c r="X239" i="4"/>
  <c r="Y239" i="4" s="1"/>
  <c r="X240" i="4"/>
  <c r="Y240" i="4" s="1"/>
  <c r="X241" i="4"/>
  <c r="Y241" i="4" s="1"/>
  <c r="X242" i="4"/>
  <c r="Y242" i="4" s="1"/>
  <c r="X243" i="4"/>
  <c r="Y243" i="4" s="1"/>
  <c r="X244" i="4"/>
  <c r="Y244" i="4" s="1"/>
  <c r="X245" i="4"/>
  <c r="Y245" i="4" s="1"/>
  <c r="X246" i="4"/>
  <c r="Y246" i="4" s="1"/>
  <c r="X247" i="4"/>
  <c r="Y247" i="4" s="1"/>
  <c r="X248" i="4"/>
  <c r="Y248" i="4" s="1"/>
  <c r="X249" i="4"/>
  <c r="Y249" i="4" s="1"/>
  <c r="X250" i="4"/>
  <c r="Y250" i="4" s="1"/>
  <c r="X251" i="4"/>
  <c r="Y251" i="4" s="1"/>
  <c r="X252" i="4"/>
  <c r="Y252" i="4" s="1"/>
  <c r="X253" i="4"/>
  <c r="Y253" i="4" s="1"/>
  <c r="X254" i="4"/>
  <c r="Y254" i="4" s="1"/>
  <c r="X255" i="4"/>
  <c r="Y255" i="4" s="1"/>
  <c r="X256" i="4"/>
  <c r="Y256" i="4" s="1"/>
  <c r="X257" i="4"/>
  <c r="Y257" i="4" s="1"/>
  <c r="X258" i="4"/>
  <c r="Y258" i="4" s="1"/>
  <c r="X259" i="4"/>
  <c r="Y259" i="4" s="1"/>
  <c r="X260" i="4"/>
  <c r="Y260" i="4" s="1"/>
  <c r="X261" i="4"/>
  <c r="Y261" i="4" s="1"/>
  <c r="X262" i="4"/>
  <c r="Y262" i="4" s="1"/>
  <c r="X263" i="4"/>
  <c r="Y263" i="4" s="1"/>
  <c r="X264" i="4"/>
  <c r="Y264" i="4" s="1"/>
  <c r="X265" i="4"/>
  <c r="Y265" i="4" s="1"/>
  <c r="X266" i="4"/>
  <c r="Y266" i="4" s="1"/>
  <c r="X267" i="4"/>
  <c r="Y267" i="4" s="1"/>
  <c r="X268" i="4"/>
  <c r="Y268" i="4" s="1"/>
  <c r="X269" i="4"/>
  <c r="Y269" i="4" s="1"/>
  <c r="X270" i="4"/>
  <c r="Y270" i="4" s="1"/>
  <c r="X271" i="4"/>
  <c r="Y271" i="4" s="1"/>
  <c r="X272" i="4"/>
  <c r="Y272" i="4" s="1"/>
  <c r="X273" i="4"/>
  <c r="Y273" i="4" s="1"/>
  <c r="X274" i="4"/>
  <c r="Y274" i="4" s="1"/>
  <c r="X275" i="4"/>
  <c r="Y275" i="4" s="1"/>
  <c r="X276" i="4"/>
  <c r="Y276" i="4" s="1"/>
  <c r="X277" i="4"/>
  <c r="Y277" i="4" s="1"/>
  <c r="X278" i="4"/>
  <c r="Y278" i="4" s="1"/>
  <c r="X279" i="4"/>
  <c r="Y279" i="4" s="1"/>
  <c r="X280" i="4"/>
  <c r="Y280" i="4" s="1"/>
  <c r="X281" i="4"/>
  <c r="Y281" i="4" s="1"/>
  <c r="X282" i="4"/>
  <c r="Y282" i="4" s="1"/>
  <c r="X283" i="4"/>
  <c r="Y283" i="4" s="1"/>
  <c r="X284" i="4"/>
  <c r="Y284" i="4" s="1"/>
  <c r="X285" i="4"/>
  <c r="Y285" i="4" s="1"/>
  <c r="X286" i="4"/>
  <c r="Y286" i="4" s="1"/>
  <c r="X287" i="4"/>
  <c r="Y287" i="4" s="1"/>
  <c r="X288" i="4"/>
  <c r="Y288" i="4" s="1"/>
  <c r="X289" i="4"/>
  <c r="Y289" i="4" s="1"/>
  <c r="X290" i="4"/>
  <c r="Y290" i="4" s="1"/>
  <c r="X291" i="4"/>
  <c r="Y291" i="4" s="1"/>
  <c r="X292" i="4"/>
  <c r="Y292" i="4" s="1"/>
  <c r="X293" i="4"/>
  <c r="Y293" i="4" s="1"/>
  <c r="X294" i="4"/>
  <c r="Y294" i="4" s="1"/>
  <c r="X295" i="4"/>
  <c r="Y295" i="4" s="1"/>
  <c r="X296" i="4"/>
  <c r="Y296" i="4" s="1"/>
  <c r="X297" i="4"/>
  <c r="Y297" i="4" s="1"/>
  <c r="X298" i="4"/>
  <c r="Y298" i="4" s="1"/>
  <c r="X299" i="4"/>
  <c r="Y299" i="4" s="1"/>
  <c r="X300" i="4"/>
  <c r="Y300" i="4" s="1"/>
  <c r="X301" i="4"/>
  <c r="Y301" i="4" s="1"/>
  <c r="X302" i="4"/>
  <c r="Y302" i="4" s="1"/>
  <c r="X303" i="4"/>
  <c r="Y303" i="4" s="1"/>
  <c r="X304" i="4"/>
  <c r="Y304" i="4" s="1"/>
  <c r="X305" i="4"/>
  <c r="Y305" i="4" s="1"/>
  <c r="X306" i="4"/>
  <c r="Y306" i="4" s="1"/>
  <c r="X307" i="4"/>
  <c r="Y307" i="4" s="1"/>
  <c r="X308" i="4"/>
  <c r="Y308" i="4" s="1"/>
  <c r="X309" i="4"/>
  <c r="Y309" i="4" s="1"/>
  <c r="X310" i="4"/>
  <c r="Y310" i="4" s="1"/>
  <c r="X311" i="4"/>
  <c r="Y311" i="4" s="1"/>
  <c r="X312" i="4"/>
  <c r="Y312" i="4" s="1"/>
  <c r="X313" i="4"/>
  <c r="Y313" i="4" s="1"/>
  <c r="X314" i="4"/>
  <c r="Y314" i="4" s="1"/>
  <c r="X315" i="4"/>
  <c r="Y315" i="4" s="1"/>
  <c r="X316" i="4"/>
  <c r="Y316" i="4" s="1"/>
  <c r="X317" i="4"/>
  <c r="Y317" i="4" s="1"/>
  <c r="X318" i="4"/>
  <c r="Y318" i="4" s="1"/>
  <c r="X319" i="4"/>
  <c r="Y319" i="4" s="1"/>
  <c r="X320" i="4"/>
  <c r="Y320" i="4" s="1"/>
  <c r="X321" i="4"/>
  <c r="Y321" i="4" s="1"/>
  <c r="X322" i="4"/>
  <c r="Y322" i="4" s="1"/>
  <c r="X323" i="4"/>
  <c r="Y323" i="4" s="1"/>
  <c r="X324" i="4"/>
  <c r="Y324" i="4" s="1"/>
  <c r="X325" i="4"/>
  <c r="Y325" i="4" s="1"/>
  <c r="X326" i="4"/>
  <c r="Y326" i="4" s="1"/>
  <c r="X327" i="4"/>
  <c r="Y327" i="4" s="1"/>
  <c r="X328" i="4"/>
  <c r="Y328" i="4" s="1"/>
  <c r="X329" i="4"/>
  <c r="Y329" i="4" s="1"/>
  <c r="X330" i="4"/>
  <c r="Y330" i="4" s="1"/>
  <c r="X331" i="4"/>
  <c r="Y331" i="4" s="1"/>
  <c r="X332" i="4"/>
  <c r="Y332" i="4" s="1"/>
  <c r="X333" i="4"/>
  <c r="Y333" i="4" s="1"/>
  <c r="X334" i="4"/>
  <c r="Y334" i="4" s="1"/>
  <c r="X335" i="4"/>
  <c r="Y335" i="4" s="1"/>
  <c r="X336" i="4"/>
  <c r="Y336" i="4" s="1"/>
  <c r="X337" i="4"/>
  <c r="Y337" i="4" s="1"/>
  <c r="X338" i="4"/>
  <c r="Y338" i="4" s="1"/>
  <c r="X339" i="4"/>
  <c r="Y339" i="4" s="1"/>
  <c r="X340" i="4"/>
  <c r="Y340" i="4" s="1"/>
  <c r="X341" i="4"/>
  <c r="Y341" i="4" s="1"/>
  <c r="X342" i="4"/>
  <c r="Y342" i="4" s="1"/>
  <c r="X343" i="4"/>
  <c r="Y343" i="4" s="1"/>
  <c r="X344" i="4"/>
  <c r="Y344" i="4" s="1"/>
  <c r="X345" i="4"/>
  <c r="Y345" i="4" s="1"/>
  <c r="X346" i="4"/>
  <c r="Y346" i="4" s="1"/>
  <c r="X347" i="4"/>
  <c r="Y347" i="4" s="1"/>
  <c r="X348" i="4"/>
  <c r="Y348" i="4" s="1"/>
  <c r="X349" i="4"/>
  <c r="Y349" i="4" s="1"/>
  <c r="X350" i="4"/>
  <c r="Y350" i="4" s="1"/>
  <c r="X351" i="4"/>
  <c r="Y351" i="4" s="1"/>
  <c r="X352" i="4"/>
  <c r="Y352" i="4" s="1"/>
  <c r="X353" i="4"/>
  <c r="Y353" i="4" s="1"/>
  <c r="X354" i="4"/>
  <c r="Y354" i="4" s="1"/>
  <c r="X355" i="4"/>
  <c r="Y355" i="4" s="1"/>
  <c r="X356" i="4"/>
  <c r="Y356" i="4" s="1"/>
  <c r="X357" i="4"/>
  <c r="Y357" i="4" s="1"/>
  <c r="X358" i="4"/>
  <c r="Y358" i="4" s="1"/>
  <c r="X359" i="4"/>
  <c r="Y359" i="4" s="1"/>
  <c r="X360" i="4"/>
  <c r="Y360" i="4" s="1"/>
  <c r="X361" i="4"/>
  <c r="Y361" i="4" s="1"/>
  <c r="X362" i="4"/>
  <c r="Y362" i="4" s="1"/>
  <c r="X363" i="4"/>
  <c r="Y363" i="4" s="1"/>
  <c r="X364" i="4"/>
  <c r="Y364" i="4" s="1"/>
  <c r="X365" i="4"/>
  <c r="Y365" i="4" s="1"/>
  <c r="X366" i="4"/>
  <c r="Y366" i="4" s="1"/>
  <c r="X367" i="4"/>
  <c r="Y367" i="4" s="1"/>
  <c r="X368" i="4"/>
  <c r="Y368" i="4" s="1"/>
  <c r="X369" i="4"/>
  <c r="Y369" i="4" s="1"/>
  <c r="X370" i="4"/>
  <c r="Y370" i="4" s="1"/>
  <c r="X371" i="4"/>
  <c r="Y371" i="4" s="1"/>
  <c r="X372" i="4"/>
  <c r="Y372" i="4" s="1"/>
  <c r="X373" i="4"/>
  <c r="Y373" i="4" s="1"/>
  <c r="X374" i="4"/>
  <c r="Y374" i="4" s="1"/>
  <c r="X375" i="4"/>
  <c r="Y375" i="4" s="1"/>
  <c r="X376" i="4"/>
  <c r="Y376" i="4" s="1"/>
  <c r="X377" i="4"/>
  <c r="Y377" i="4" s="1"/>
  <c r="X378" i="4"/>
  <c r="Y378" i="4" s="1"/>
  <c r="X379" i="4"/>
  <c r="Y379" i="4" s="1"/>
  <c r="X380" i="4"/>
  <c r="Y380" i="4" s="1"/>
  <c r="X381" i="4"/>
  <c r="Y381" i="4" s="1"/>
  <c r="X382" i="4"/>
  <c r="Y382" i="4" s="1"/>
  <c r="X383" i="4"/>
  <c r="Y383" i="4" s="1"/>
  <c r="X384" i="4"/>
  <c r="Y384" i="4" s="1"/>
  <c r="X385" i="4"/>
  <c r="Y385" i="4" s="1"/>
  <c r="X386" i="4"/>
  <c r="Y386" i="4" s="1"/>
  <c r="X387" i="4"/>
  <c r="Y387" i="4" s="1"/>
  <c r="X388" i="4"/>
  <c r="Y388" i="4" s="1"/>
  <c r="X389" i="4"/>
  <c r="Y389" i="4" s="1"/>
  <c r="X390" i="4"/>
  <c r="Y390" i="4" s="1"/>
  <c r="X391" i="4"/>
  <c r="Y391" i="4" s="1"/>
  <c r="X392" i="4"/>
  <c r="Y392" i="4" s="1"/>
  <c r="X393" i="4"/>
  <c r="Y393" i="4" s="1"/>
  <c r="X394" i="4"/>
  <c r="Y394" i="4" s="1"/>
  <c r="X395" i="4"/>
  <c r="Y395" i="4" s="1"/>
  <c r="X396" i="4"/>
  <c r="Y396" i="4" s="1"/>
  <c r="X397" i="4"/>
  <c r="Y397" i="4" s="1"/>
  <c r="X398" i="4"/>
  <c r="Y398" i="4" s="1"/>
  <c r="X399" i="4"/>
  <c r="Y399" i="4" s="1"/>
  <c r="X400" i="4"/>
  <c r="Y400" i="4" s="1"/>
  <c r="X401" i="4"/>
  <c r="Y401" i="4" s="1"/>
  <c r="X402" i="4"/>
  <c r="Y402" i="4" s="1"/>
  <c r="X403" i="4"/>
  <c r="Y403" i="4" s="1"/>
  <c r="X404" i="4"/>
  <c r="Y404" i="4" s="1"/>
  <c r="X405" i="4"/>
  <c r="Y405" i="4" s="1"/>
  <c r="X406" i="4"/>
  <c r="Y406" i="4" s="1"/>
  <c r="X407" i="4"/>
  <c r="Y407" i="4" s="1"/>
  <c r="X408" i="4"/>
  <c r="Y408" i="4" s="1"/>
  <c r="X409" i="4"/>
  <c r="Y409" i="4" s="1"/>
  <c r="X410" i="4"/>
  <c r="Y410" i="4" s="1"/>
  <c r="X411" i="4"/>
  <c r="Y411" i="4" s="1"/>
  <c r="X412" i="4"/>
  <c r="Y412" i="4" s="1"/>
  <c r="X413" i="4"/>
  <c r="Y413" i="4" s="1"/>
  <c r="X414" i="4"/>
  <c r="Y414" i="4" s="1"/>
  <c r="X415" i="4"/>
  <c r="Y415" i="4" s="1"/>
  <c r="X416" i="4"/>
  <c r="Y416" i="4" s="1"/>
  <c r="X417" i="4"/>
  <c r="Y417" i="4" s="1"/>
  <c r="X418" i="4"/>
  <c r="Y418" i="4" s="1"/>
  <c r="X419" i="4"/>
  <c r="Y419" i="4" s="1"/>
  <c r="X420" i="4"/>
  <c r="Y420" i="4" s="1"/>
  <c r="X421" i="4"/>
  <c r="Y421" i="4" s="1"/>
  <c r="X422" i="4"/>
  <c r="Y422" i="4" s="1"/>
  <c r="X423" i="4"/>
  <c r="Y423" i="4" s="1"/>
  <c r="X424" i="4"/>
  <c r="Y424" i="4" s="1"/>
  <c r="X425" i="4"/>
  <c r="Y425" i="4" s="1"/>
  <c r="X426" i="4"/>
  <c r="Y426" i="4" s="1"/>
  <c r="X427" i="4"/>
  <c r="Y427" i="4" s="1"/>
  <c r="X428" i="4"/>
  <c r="Y428" i="4" s="1"/>
  <c r="X429" i="4"/>
  <c r="Y429" i="4" s="1"/>
  <c r="X430" i="4"/>
  <c r="Y430" i="4" s="1"/>
  <c r="X431" i="4"/>
  <c r="Y431" i="4" s="1"/>
  <c r="X432" i="4"/>
  <c r="Y432" i="4" s="1"/>
  <c r="X433" i="4"/>
  <c r="Y433" i="4" s="1"/>
  <c r="X434" i="4"/>
  <c r="Y434" i="4" s="1"/>
  <c r="X435" i="4"/>
  <c r="Y435" i="4" s="1"/>
  <c r="X436" i="4"/>
  <c r="Y436" i="4" s="1"/>
  <c r="X437" i="4"/>
  <c r="Y437" i="4" s="1"/>
  <c r="X438" i="4"/>
  <c r="Y438" i="4" s="1"/>
  <c r="X439" i="4"/>
  <c r="Y439" i="4" s="1"/>
  <c r="X440" i="4"/>
  <c r="Y440" i="4" s="1"/>
  <c r="X441" i="4"/>
  <c r="Y441" i="4" s="1"/>
  <c r="X442" i="4"/>
  <c r="Y442" i="4" s="1"/>
  <c r="X443" i="4"/>
  <c r="Y443" i="4" s="1"/>
  <c r="X444" i="4"/>
  <c r="Y444" i="4" s="1"/>
  <c r="X445" i="4"/>
  <c r="Y445" i="4" s="1"/>
  <c r="X446" i="4"/>
  <c r="Y446" i="4" s="1"/>
  <c r="X447" i="4"/>
  <c r="Y447" i="4" s="1"/>
  <c r="X448" i="4"/>
  <c r="Y448" i="4" s="1"/>
  <c r="X449" i="4"/>
  <c r="Y449" i="4" s="1"/>
  <c r="X450" i="4"/>
  <c r="Y450" i="4" s="1"/>
  <c r="X451" i="4"/>
  <c r="Y451" i="4" s="1"/>
  <c r="X452" i="4"/>
  <c r="Y452" i="4" s="1"/>
  <c r="X453" i="4"/>
  <c r="Y453" i="4" s="1"/>
  <c r="X454" i="4"/>
  <c r="Y454" i="4" s="1"/>
  <c r="X455" i="4"/>
  <c r="Y455" i="4" s="1"/>
  <c r="X456" i="4"/>
  <c r="Y456" i="4" s="1"/>
  <c r="X457" i="4"/>
  <c r="Y457" i="4" s="1"/>
  <c r="X458" i="4"/>
  <c r="Y458" i="4" s="1"/>
  <c r="X459" i="4"/>
  <c r="Y459" i="4" s="1"/>
  <c r="X460" i="4"/>
  <c r="Y460" i="4" s="1"/>
  <c r="X461" i="4"/>
  <c r="Y461" i="4" s="1"/>
  <c r="X462" i="4"/>
  <c r="Y462" i="4" s="1"/>
  <c r="X463" i="4"/>
  <c r="Y463" i="4" s="1"/>
  <c r="X464" i="4"/>
  <c r="Y464" i="4" s="1"/>
  <c r="X465" i="4"/>
  <c r="Y465" i="4" s="1"/>
  <c r="X466" i="4"/>
  <c r="Y466" i="4" s="1"/>
  <c r="X467" i="4"/>
  <c r="Y467" i="4" s="1"/>
  <c r="X468" i="4"/>
  <c r="Y468" i="4" s="1"/>
  <c r="X469" i="4"/>
  <c r="Y469" i="4" s="1"/>
  <c r="X470" i="4"/>
  <c r="Y470" i="4" s="1"/>
  <c r="X471" i="4"/>
  <c r="Y471" i="4" s="1"/>
  <c r="X472" i="4"/>
  <c r="Y472" i="4" s="1"/>
  <c r="X473" i="4"/>
  <c r="Y473" i="4" s="1"/>
  <c r="X474" i="4"/>
  <c r="Y474" i="4" s="1"/>
  <c r="X475" i="4"/>
  <c r="Y475" i="4" s="1"/>
  <c r="X476" i="4"/>
  <c r="Y476" i="4" s="1"/>
  <c r="X477" i="4"/>
  <c r="Y477" i="4" s="1"/>
  <c r="X478" i="4"/>
  <c r="Y478" i="4" s="1"/>
  <c r="X479" i="4"/>
  <c r="Y479" i="4" s="1"/>
  <c r="X480" i="4"/>
  <c r="Y480" i="4" s="1"/>
  <c r="X481" i="4"/>
  <c r="Y481" i="4" s="1"/>
  <c r="X482" i="4"/>
  <c r="Y482" i="4" s="1"/>
  <c r="X483" i="4"/>
  <c r="Y483" i="4" s="1"/>
  <c r="X484" i="4"/>
  <c r="Y484" i="4" s="1"/>
  <c r="X485" i="4"/>
  <c r="Y485" i="4" s="1"/>
  <c r="X486" i="4"/>
  <c r="Y486" i="4" s="1"/>
  <c r="X487" i="4"/>
  <c r="Y487" i="4" s="1"/>
  <c r="X488" i="4"/>
  <c r="Y488" i="4" s="1"/>
  <c r="X489" i="4"/>
  <c r="Y489" i="4" s="1"/>
  <c r="X490" i="4"/>
  <c r="Y490" i="4" s="1"/>
  <c r="X491" i="4"/>
  <c r="Y491" i="4" s="1"/>
  <c r="X492" i="4"/>
  <c r="Y492" i="4" s="1"/>
  <c r="X493" i="4"/>
  <c r="Y493" i="4" s="1"/>
  <c r="X494" i="4"/>
  <c r="Y494" i="4" s="1"/>
  <c r="X495" i="4"/>
  <c r="Y495" i="4" s="1"/>
  <c r="X496" i="4"/>
  <c r="Y496" i="4" s="1"/>
  <c r="X497" i="4"/>
  <c r="Y497" i="4" s="1"/>
  <c r="X498" i="4"/>
  <c r="Y498" i="4" s="1"/>
  <c r="X499" i="4"/>
  <c r="Y499" i="4" s="1"/>
  <c r="X500" i="4"/>
  <c r="Y500" i="4" s="1"/>
  <c r="X501" i="4"/>
  <c r="Y501" i="4" s="1"/>
  <c r="X502" i="4"/>
  <c r="Y502" i="4" s="1"/>
  <c r="X503" i="4"/>
  <c r="Y503" i="4" s="1"/>
  <c r="X504" i="4"/>
  <c r="Y504" i="4" s="1"/>
  <c r="X505" i="4"/>
  <c r="Y505" i="4" s="1"/>
  <c r="X506" i="4"/>
  <c r="Y506" i="4" s="1"/>
  <c r="X507" i="4"/>
  <c r="Y507" i="4" s="1"/>
  <c r="X508" i="4"/>
  <c r="Y508" i="4" s="1"/>
  <c r="X509" i="4"/>
  <c r="Y509" i="4" s="1"/>
  <c r="X510" i="4"/>
  <c r="Y510" i="4" s="1"/>
  <c r="X511" i="4"/>
  <c r="Y511" i="4" s="1"/>
  <c r="X512" i="4"/>
  <c r="Y512" i="4" s="1"/>
  <c r="X513" i="4"/>
  <c r="Y513" i="4" s="1"/>
  <c r="X514" i="4"/>
  <c r="Y514" i="4" s="1"/>
  <c r="X515" i="4"/>
  <c r="Y515" i="4" s="1"/>
  <c r="X516" i="4"/>
  <c r="Y516" i="4" s="1"/>
  <c r="X517" i="4"/>
  <c r="Y517" i="4" s="1"/>
  <c r="X518" i="4"/>
  <c r="Y518" i="4" s="1"/>
  <c r="X519" i="4"/>
  <c r="Y519" i="4" s="1"/>
  <c r="X520" i="4"/>
  <c r="Y520" i="4" s="1"/>
  <c r="X521" i="4"/>
  <c r="Y521" i="4" s="1"/>
  <c r="X522" i="4"/>
  <c r="Y522" i="4" s="1"/>
  <c r="X523" i="4"/>
  <c r="Y523" i="4" s="1"/>
  <c r="X524" i="4"/>
  <c r="Y524" i="4" s="1"/>
  <c r="X525" i="4"/>
  <c r="Y525" i="4" s="1"/>
  <c r="X526" i="4"/>
  <c r="Y526" i="4" s="1"/>
  <c r="X527" i="4"/>
  <c r="Y527" i="4" s="1"/>
  <c r="X528" i="4"/>
  <c r="Y528" i="4" s="1"/>
  <c r="X529" i="4"/>
  <c r="Y529" i="4" s="1"/>
  <c r="X530" i="4"/>
  <c r="Y530" i="4" s="1"/>
  <c r="X531" i="4"/>
  <c r="Y531" i="4" s="1"/>
  <c r="X532" i="4"/>
  <c r="Y532" i="4" s="1"/>
  <c r="X533" i="4"/>
  <c r="Y533" i="4" s="1"/>
  <c r="X534" i="4"/>
  <c r="Y534" i="4" s="1"/>
  <c r="X535" i="4"/>
  <c r="Y535" i="4" s="1"/>
  <c r="X536" i="4"/>
  <c r="Y536" i="4" s="1"/>
  <c r="X537" i="4"/>
  <c r="Y537" i="4" s="1"/>
  <c r="X538" i="4"/>
  <c r="Y538" i="4" s="1"/>
  <c r="X539" i="4"/>
  <c r="Y539" i="4" s="1"/>
  <c r="X540" i="4"/>
  <c r="Y540" i="4" s="1"/>
  <c r="X541" i="4"/>
  <c r="Y541" i="4" s="1"/>
  <c r="X542" i="4"/>
  <c r="Y542" i="4" s="1"/>
  <c r="X543" i="4"/>
  <c r="Y543" i="4" s="1"/>
  <c r="X544" i="4"/>
  <c r="Y544" i="4" s="1"/>
  <c r="X545" i="4"/>
  <c r="Y545" i="4" s="1"/>
  <c r="X546" i="4"/>
  <c r="Y546" i="4" s="1"/>
  <c r="X547" i="4"/>
  <c r="Y547" i="4" s="1"/>
  <c r="X548" i="4"/>
  <c r="Y548" i="4" s="1"/>
  <c r="X549" i="4"/>
  <c r="Y549" i="4" s="1"/>
  <c r="X550" i="4"/>
  <c r="Y550" i="4" s="1"/>
  <c r="X551" i="4"/>
  <c r="Y551" i="4" s="1"/>
  <c r="X552" i="4"/>
  <c r="Y552" i="4" s="1"/>
  <c r="X553" i="4"/>
  <c r="Y553" i="4" s="1"/>
  <c r="X554" i="4"/>
  <c r="Y554" i="4" s="1"/>
  <c r="X555" i="4"/>
  <c r="Y555" i="4" s="1"/>
  <c r="X556" i="4"/>
  <c r="Y556" i="4" s="1"/>
  <c r="X557" i="4"/>
  <c r="Y557" i="4" s="1"/>
  <c r="X558" i="4"/>
  <c r="Y558" i="4" s="1"/>
  <c r="X559" i="4"/>
  <c r="Y559" i="4" s="1"/>
  <c r="X560" i="4"/>
  <c r="Y560" i="4" s="1"/>
  <c r="X561" i="4"/>
  <c r="Y561" i="4" s="1"/>
  <c r="X562" i="4"/>
  <c r="Y562" i="4" s="1"/>
  <c r="X563" i="4"/>
  <c r="Y563" i="4" s="1"/>
  <c r="X564" i="4"/>
  <c r="Y564" i="4" s="1"/>
  <c r="X565" i="4"/>
  <c r="Y565" i="4" s="1"/>
  <c r="X566" i="4"/>
  <c r="Y566" i="4" s="1"/>
  <c r="X567" i="4"/>
  <c r="Y567" i="4" s="1"/>
  <c r="X568" i="4"/>
  <c r="Y568" i="4" s="1"/>
  <c r="X569" i="4"/>
  <c r="Y569" i="4" s="1"/>
  <c r="X570" i="4"/>
  <c r="Y570" i="4" s="1"/>
  <c r="X571" i="4"/>
  <c r="Y571" i="4" s="1"/>
  <c r="X572" i="4"/>
  <c r="Y572" i="4" s="1"/>
  <c r="X573" i="4"/>
  <c r="Y573" i="4" s="1"/>
  <c r="X574" i="4"/>
  <c r="Y574" i="4" s="1"/>
  <c r="X575" i="4"/>
  <c r="Y575" i="4" s="1"/>
  <c r="X576" i="4"/>
  <c r="Y576" i="4" s="1"/>
  <c r="X577" i="4"/>
  <c r="Y577" i="4" s="1"/>
  <c r="X578" i="4"/>
  <c r="Y578" i="4" s="1"/>
  <c r="X579" i="4"/>
  <c r="Y579" i="4" s="1"/>
  <c r="X580" i="4"/>
  <c r="Y580" i="4" s="1"/>
  <c r="X581" i="4"/>
  <c r="Y581" i="4" s="1"/>
  <c r="X582" i="4"/>
  <c r="Y582" i="4" s="1"/>
  <c r="X583" i="4"/>
  <c r="Y583" i="4" s="1"/>
  <c r="X584" i="4"/>
  <c r="Y584" i="4" s="1"/>
  <c r="X585" i="4"/>
  <c r="Y585" i="4" s="1"/>
  <c r="X586" i="4"/>
  <c r="Y586" i="4" s="1"/>
  <c r="X587" i="4"/>
  <c r="Y587" i="4" s="1"/>
  <c r="X588" i="4"/>
  <c r="Y588" i="4" s="1"/>
  <c r="X589" i="4"/>
  <c r="Y589" i="4" s="1"/>
  <c r="X590" i="4"/>
  <c r="Y590" i="4" s="1"/>
  <c r="X591" i="4"/>
  <c r="Y591" i="4" s="1"/>
  <c r="X592" i="4"/>
  <c r="Y592" i="4" s="1"/>
  <c r="X593" i="4"/>
  <c r="Y593" i="4" s="1"/>
  <c r="X594" i="4"/>
  <c r="Y594" i="4" s="1"/>
  <c r="X595" i="4"/>
  <c r="Y595" i="4" s="1"/>
  <c r="X596" i="4"/>
  <c r="Y596" i="4" s="1"/>
  <c r="X597" i="4"/>
  <c r="Y597" i="4" s="1"/>
  <c r="X598" i="4"/>
  <c r="Y598" i="4" s="1"/>
  <c r="X599" i="4"/>
  <c r="Y599" i="4" s="1"/>
  <c r="X600" i="4"/>
  <c r="Y600" i="4" s="1"/>
  <c r="X601" i="4"/>
  <c r="Y601" i="4" s="1"/>
  <c r="X602" i="4"/>
  <c r="Y602" i="4" s="1"/>
  <c r="X603" i="4"/>
  <c r="Y603" i="4" s="1"/>
  <c r="X604" i="4"/>
  <c r="Y604" i="4" s="1"/>
  <c r="X605" i="4"/>
  <c r="Y605" i="4" s="1"/>
  <c r="X606" i="4"/>
  <c r="Y606" i="4" s="1"/>
  <c r="X607" i="4"/>
  <c r="Y607" i="4" s="1"/>
  <c r="X608" i="4"/>
  <c r="Y608" i="4" s="1"/>
  <c r="X609" i="4"/>
  <c r="Y609" i="4" s="1"/>
  <c r="X610" i="4"/>
  <c r="Y610" i="4" s="1"/>
  <c r="X611" i="4"/>
  <c r="Y611" i="4" s="1"/>
  <c r="X612" i="4"/>
  <c r="Y612" i="4" s="1"/>
  <c r="X613" i="4"/>
  <c r="Y613" i="4" s="1"/>
  <c r="X614" i="4"/>
  <c r="Y614" i="4" s="1"/>
  <c r="X615" i="4"/>
  <c r="Y615" i="4" s="1"/>
  <c r="X616" i="4"/>
  <c r="Y616" i="4" s="1"/>
  <c r="X617" i="4"/>
  <c r="Y617" i="4" s="1"/>
  <c r="X618" i="4"/>
  <c r="Y618" i="4" s="1"/>
  <c r="X619" i="4"/>
  <c r="Y619" i="4" s="1"/>
  <c r="X620" i="4"/>
  <c r="Y620" i="4" s="1"/>
  <c r="X621" i="4"/>
  <c r="Y621" i="4" s="1"/>
  <c r="X622" i="4"/>
  <c r="Y622" i="4" s="1"/>
  <c r="X623" i="4"/>
  <c r="Y623" i="4" s="1"/>
  <c r="X624" i="4"/>
  <c r="Y624" i="4" s="1"/>
  <c r="X625" i="4"/>
  <c r="Y625" i="4" s="1"/>
  <c r="X626" i="4"/>
  <c r="Y626" i="4" s="1"/>
  <c r="X627" i="4"/>
  <c r="Y627" i="4" s="1"/>
  <c r="X628" i="4"/>
  <c r="Y628" i="4" s="1"/>
  <c r="X629" i="4"/>
  <c r="Y629" i="4" s="1"/>
  <c r="X630" i="4"/>
  <c r="Y630" i="4" s="1"/>
  <c r="X631" i="4"/>
  <c r="Y631" i="4" s="1"/>
  <c r="X632" i="4"/>
  <c r="Y632" i="4" s="1"/>
  <c r="X633" i="4"/>
  <c r="Y633" i="4" s="1"/>
  <c r="X634" i="4"/>
  <c r="Y634" i="4" s="1"/>
  <c r="X635" i="4"/>
  <c r="Y635" i="4" s="1"/>
  <c r="X636" i="4"/>
  <c r="Y636" i="4" s="1"/>
  <c r="X637" i="4"/>
  <c r="Y637" i="4" s="1"/>
  <c r="X638" i="4"/>
  <c r="Y638" i="4" s="1"/>
  <c r="X639" i="4"/>
  <c r="Y639" i="4" s="1"/>
  <c r="X640" i="4"/>
  <c r="Y640" i="4" s="1"/>
  <c r="X641" i="4"/>
  <c r="Y641" i="4" s="1"/>
  <c r="X642" i="4"/>
  <c r="Y642" i="4" s="1"/>
  <c r="X643" i="4"/>
  <c r="Y643" i="4" s="1"/>
  <c r="X644" i="4"/>
  <c r="Y644" i="4" s="1"/>
  <c r="X645" i="4"/>
  <c r="Y645" i="4" s="1"/>
  <c r="X646" i="4"/>
  <c r="Y646" i="4" s="1"/>
  <c r="X647" i="4"/>
  <c r="Y647" i="4" s="1"/>
  <c r="X648" i="4"/>
  <c r="Y648" i="4" s="1"/>
  <c r="X649" i="4"/>
  <c r="Y649" i="4" s="1"/>
  <c r="X650" i="4"/>
  <c r="Y650" i="4" s="1"/>
  <c r="X651" i="4"/>
  <c r="Y651" i="4" s="1"/>
  <c r="X652" i="4"/>
  <c r="Y652" i="4" s="1"/>
  <c r="X653" i="4"/>
  <c r="Y653" i="4" s="1"/>
  <c r="X654" i="4"/>
  <c r="Y654" i="4" s="1"/>
  <c r="X655" i="4"/>
  <c r="Y655" i="4" s="1"/>
  <c r="X656" i="4"/>
  <c r="Y656" i="4" s="1"/>
  <c r="X657" i="4"/>
  <c r="Y657" i="4" s="1"/>
  <c r="X658" i="4"/>
  <c r="Y658" i="4" s="1"/>
  <c r="X659" i="4"/>
  <c r="Y659" i="4" s="1"/>
  <c r="X660" i="4"/>
  <c r="Y660" i="4" s="1"/>
  <c r="X661" i="4"/>
  <c r="Y661" i="4" s="1"/>
  <c r="X662" i="4"/>
  <c r="Y662" i="4" s="1"/>
  <c r="X663" i="4"/>
  <c r="Y663" i="4" s="1"/>
  <c r="X664" i="4"/>
  <c r="Y664" i="4" s="1"/>
  <c r="X665" i="4"/>
  <c r="Y665" i="4" s="1"/>
  <c r="X666" i="4"/>
  <c r="Y666" i="4" s="1"/>
  <c r="X667" i="4"/>
  <c r="Y667" i="4" s="1"/>
  <c r="X668" i="4"/>
  <c r="Y668" i="4" s="1"/>
  <c r="X669" i="4"/>
  <c r="Y669" i="4" s="1"/>
  <c r="X670" i="4"/>
  <c r="Y670" i="4" s="1"/>
  <c r="X671" i="4"/>
  <c r="Y671" i="4" s="1"/>
  <c r="X672" i="4"/>
  <c r="Y672" i="4" s="1"/>
  <c r="X673" i="4"/>
  <c r="Y673" i="4" s="1"/>
  <c r="X674" i="4"/>
  <c r="Y674" i="4" s="1"/>
  <c r="X675" i="4"/>
  <c r="Y675" i="4" s="1"/>
  <c r="X676" i="4"/>
  <c r="Y676" i="4" s="1"/>
  <c r="X677" i="4"/>
  <c r="Y677" i="4" s="1"/>
  <c r="X678" i="4"/>
  <c r="Y678" i="4" s="1"/>
  <c r="X679" i="4"/>
  <c r="Y679" i="4" s="1"/>
  <c r="X680" i="4"/>
  <c r="Y680" i="4" s="1"/>
  <c r="X681" i="4"/>
  <c r="Y681" i="4" s="1"/>
  <c r="X682" i="4"/>
  <c r="Y682" i="4" s="1"/>
  <c r="X683" i="4"/>
  <c r="Y683" i="4" s="1"/>
  <c r="X684" i="4"/>
  <c r="Y684" i="4" s="1"/>
  <c r="X685" i="4"/>
  <c r="Y685" i="4" s="1"/>
  <c r="X686" i="4"/>
  <c r="Y686" i="4" s="1"/>
  <c r="X687" i="4"/>
  <c r="Y687" i="4" s="1"/>
  <c r="X688" i="4"/>
  <c r="Y688" i="4" s="1"/>
  <c r="X689" i="4"/>
  <c r="Y689" i="4" s="1"/>
  <c r="X690" i="4"/>
  <c r="Y690" i="4" s="1"/>
  <c r="X691" i="4"/>
  <c r="Y691" i="4" s="1"/>
  <c r="X692" i="4"/>
  <c r="Y692" i="4" s="1"/>
  <c r="X693" i="4"/>
  <c r="Y693" i="4" s="1"/>
  <c r="X694" i="4"/>
  <c r="Y694" i="4" s="1"/>
  <c r="X695" i="4"/>
  <c r="Y695" i="4" s="1"/>
  <c r="X696" i="4"/>
  <c r="Y696" i="4" s="1"/>
  <c r="X697" i="4"/>
  <c r="Y697" i="4" s="1"/>
  <c r="X698" i="4"/>
  <c r="Y698" i="4" s="1"/>
  <c r="X699" i="4"/>
  <c r="Y699" i="4" s="1"/>
  <c r="X700" i="4"/>
  <c r="Y700" i="4" s="1"/>
  <c r="X701" i="4"/>
  <c r="Y701" i="4" s="1"/>
  <c r="X702" i="4"/>
  <c r="Y702" i="4" s="1"/>
  <c r="X703" i="4"/>
  <c r="Y703" i="4" s="1"/>
  <c r="X704" i="4"/>
  <c r="Y704" i="4" s="1"/>
  <c r="X705" i="4"/>
  <c r="Y705" i="4" s="1"/>
  <c r="X706" i="4"/>
  <c r="Y706" i="4" s="1"/>
  <c r="X707" i="4"/>
  <c r="Y707" i="4" s="1"/>
  <c r="X708" i="4"/>
  <c r="Y708" i="4" s="1"/>
  <c r="X709" i="4"/>
  <c r="Y709" i="4" s="1"/>
  <c r="X710" i="4"/>
  <c r="Y710" i="4" s="1"/>
  <c r="X711" i="4"/>
  <c r="Y711" i="4" s="1"/>
  <c r="X712" i="4"/>
  <c r="Y712" i="4" s="1"/>
  <c r="X713" i="4"/>
  <c r="Y713" i="4" s="1"/>
  <c r="X714" i="4"/>
  <c r="Y714" i="4" s="1"/>
  <c r="X715" i="4"/>
  <c r="Y715" i="4" s="1"/>
  <c r="X716" i="4"/>
  <c r="Y716" i="4" s="1"/>
  <c r="X717" i="4"/>
  <c r="Y717" i="4" s="1"/>
  <c r="X718" i="4"/>
  <c r="Y718" i="4" s="1"/>
  <c r="X719" i="4"/>
  <c r="Y719" i="4" s="1"/>
  <c r="X720" i="4"/>
  <c r="Y720" i="4" s="1"/>
  <c r="X721" i="4"/>
  <c r="Y721" i="4" s="1"/>
  <c r="X722" i="4"/>
  <c r="Y722" i="4" s="1"/>
  <c r="X723" i="4"/>
  <c r="Y723" i="4" s="1"/>
  <c r="X724" i="4"/>
  <c r="Y724" i="4" s="1"/>
  <c r="X725" i="4"/>
  <c r="Y725" i="4" s="1"/>
  <c r="X726" i="4"/>
  <c r="Y726" i="4" s="1"/>
  <c r="X727" i="4"/>
  <c r="Y727" i="4" s="1"/>
  <c r="X728" i="4"/>
  <c r="Y728" i="4" s="1"/>
  <c r="X729" i="4"/>
  <c r="Y729" i="4" s="1"/>
  <c r="X730" i="4"/>
  <c r="Y730" i="4" s="1"/>
  <c r="X731" i="4"/>
  <c r="Y731" i="4" s="1"/>
  <c r="X732" i="4"/>
  <c r="Y732" i="4" s="1"/>
  <c r="X733" i="4"/>
  <c r="Y733" i="4" s="1"/>
  <c r="X734" i="4"/>
  <c r="Y734" i="4" s="1"/>
  <c r="X735" i="4"/>
  <c r="Y735" i="4" s="1"/>
  <c r="X736" i="4"/>
  <c r="Y736" i="4" s="1"/>
  <c r="X737" i="4"/>
  <c r="Y737" i="4" s="1"/>
  <c r="X738" i="4"/>
  <c r="Y738" i="4" s="1"/>
  <c r="X739" i="4"/>
  <c r="Y739" i="4" s="1"/>
  <c r="X740" i="4"/>
  <c r="Y740" i="4" s="1"/>
  <c r="X741" i="4"/>
  <c r="Y741" i="4" s="1"/>
  <c r="X742" i="4"/>
  <c r="Y742" i="4" s="1"/>
  <c r="X743" i="4"/>
  <c r="Y743" i="4" s="1"/>
  <c r="X744" i="4"/>
  <c r="Y744" i="4" s="1"/>
  <c r="X745" i="4"/>
  <c r="Y745" i="4" s="1"/>
  <c r="X746" i="4"/>
  <c r="Y746" i="4" s="1"/>
  <c r="X747" i="4"/>
  <c r="Y747" i="4" s="1"/>
  <c r="X748" i="4"/>
  <c r="Y748" i="4" s="1"/>
  <c r="X749" i="4"/>
  <c r="Y749" i="4" s="1"/>
  <c r="X750" i="4"/>
  <c r="Y750" i="4" s="1"/>
  <c r="X751" i="4"/>
  <c r="Y751" i="4" s="1"/>
  <c r="X752" i="4"/>
  <c r="Y752" i="4" s="1"/>
  <c r="X753" i="4"/>
  <c r="Y753" i="4" s="1"/>
  <c r="X754" i="4"/>
  <c r="Y754" i="4" s="1"/>
  <c r="X755" i="4"/>
  <c r="Y755" i="4" s="1"/>
  <c r="X756" i="4"/>
  <c r="Y756" i="4" s="1"/>
  <c r="X757" i="4"/>
  <c r="Y757" i="4" s="1"/>
  <c r="X758" i="4"/>
  <c r="Y758" i="4" s="1"/>
  <c r="X759" i="4"/>
  <c r="Y759" i="4" s="1"/>
  <c r="X760" i="4"/>
  <c r="Y760" i="4" s="1"/>
  <c r="X761" i="4"/>
  <c r="Y761" i="4" s="1"/>
  <c r="X762" i="4"/>
  <c r="Y762" i="4" s="1"/>
  <c r="X763" i="4"/>
  <c r="Y763" i="4" s="1"/>
  <c r="X764" i="4"/>
  <c r="Y764" i="4" s="1"/>
  <c r="X765" i="4"/>
  <c r="Y765" i="4" s="1"/>
  <c r="X766" i="4"/>
  <c r="Y766" i="4" s="1"/>
  <c r="X767" i="4"/>
  <c r="Y767" i="4" s="1"/>
  <c r="X768" i="4"/>
  <c r="Y768" i="4" s="1"/>
  <c r="X769" i="4"/>
  <c r="Y769" i="4" s="1"/>
  <c r="X770" i="4"/>
  <c r="Y770" i="4" s="1"/>
  <c r="X771" i="4"/>
  <c r="Y771" i="4" s="1"/>
  <c r="X772" i="4"/>
  <c r="Y772" i="4" s="1"/>
  <c r="X773" i="4"/>
  <c r="Y773" i="4" s="1"/>
  <c r="X774" i="4"/>
  <c r="Y774" i="4" s="1"/>
  <c r="X775" i="4"/>
  <c r="Y775" i="4" s="1"/>
  <c r="X776" i="4"/>
  <c r="Y776" i="4" s="1"/>
  <c r="X777" i="4"/>
  <c r="Y777" i="4" s="1"/>
  <c r="X778" i="4"/>
  <c r="Y778" i="4" s="1"/>
  <c r="X779" i="4"/>
  <c r="Y779" i="4" s="1"/>
  <c r="X780" i="4"/>
  <c r="Y780" i="4" s="1"/>
  <c r="X781" i="4"/>
  <c r="Y781" i="4" s="1"/>
  <c r="X782" i="4"/>
  <c r="Y782" i="4" s="1"/>
  <c r="X783" i="4"/>
  <c r="Y783" i="4" s="1"/>
  <c r="X784" i="4"/>
  <c r="Y784" i="4" s="1"/>
  <c r="X785" i="4"/>
  <c r="Y785" i="4" s="1"/>
  <c r="X786" i="4"/>
  <c r="Y786" i="4" s="1"/>
  <c r="X787" i="4"/>
  <c r="Y787" i="4" s="1"/>
  <c r="X788" i="4"/>
  <c r="Y788" i="4" s="1"/>
  <c r="X789" i="4"/>
  <c r="Y789" i="4" s="1"/>
  <c r="X790" i="4"/>
  <c r="Y790" i="4" s="1"/>
  <c r="X791" i="4"/>
  <c r="Y791" i="4" s="1"/>
  <c r="X792" i="4"/>
  <c r="Y792" i="4" s="1"/>
  <c r="X793" i="4"/>
  <c r="Y793" i="4" s="1"/>
  <c r="X794" i="4"/>
  <c r="Y794" i="4" s="1"/>
  <c r="X795" i="4"/>
  <c r="Y795" i="4" s="1"/>
  <c r="X796" i="4"/>
  <c r="Y796" i="4" s="1"/>
  <c r="X797" i="4"/>
  <c r="Y797" i="4" s="1"/>
  <c r="X798" i="4"/>
  <c r="Y798" i="4" s="1"/>
  <c r="X799" i="4"/>
  <c r="Y799" i="4" s="1"/>
  <c r="X800" i="4"/>
  <c r="Y800" i="4" s="1"/>
  <c r="X801" i="4"/>
  <c r="Y801" i="4" s="1"/>
  <c r="X802" i="4"/>
  <c r="Y802" i="4" s="1"/>
  <c r="X803" i="4"/>
  <c r="Y803" i="4" s="1"/>
  <c r="X804" i="4"/>
  <c r="Y804" i="4" s="1"/>
  <c r="X805" i="4"/>
  <c r="Y805" i="4" s="1"/>
  <c r="X806" i="4"/>
  <c r="Y806" i="4" s="1"/>
  <c r="X807" i="4"/>
  <c r="Y807" i="4" s="1"/>
  <c r="X808" i="4"/>
  <c r="Y808" i="4" s="1"/>
  <c r="X809" i="4"/>
  <c r="Y809" i="4" s="1"/>
  <c r="X810" i="4"/>
  <c r="Y810" i="4" s="1"/>
  <c r="X811" i="4"/>
  <c r="Y811" i="4" s="1"/>
  <c r="X812" i="4"/>
  <c r="Y812" i="4" s="1"/>
  <c r="X813" i="4"/>
  <c r="Y813" i="4" s="1"/>
  <c r="X814" i="4"/>
  <c r="Y814" i="4" s="1"/>
  <c r="X815" i="4"/>
  <c r="Y815" i="4" s="1"/>
  <c r="X816" i="4"/>
  <c r="Y816" i="4" s="1"/>
  <c r="X817" i="4"/>
  <c r="Y817" i="4" s="1"/>
  <c r="X818" i="4"/>
  <c r="Y818" i="4" s="1"/>
  <c r="X819" i="4"/>
  <c r="Y819" i="4" s="1"/>
  <c r="X820" i="4"/>
  <c r="Y820" i="4" s="1"/>
  <c r="X821" i="4"/>
  <c r="Y821" i="4" s="1"/>
  <c r="X822" i="4"/>
  <c r="Y822" i="4" s="1"/>
  <c r="X823" i="4"/>
  <c r="Y823" i="4" s="1"/>
  <c r="X824" i="4"/>
  <c r="Y824" i="4" s="1"/>
  <c r="X825" i="4"/>
  <c r="Y825" i="4" s="1"/>
  <c r="X826" i="4"/>
  <c r="Y826" i="4" s="1"/>
  <c r="X827" i="4"/>
  <c r="Y827" i="4" s="1"/>
  <c r="X828" i="4"/>
  <c r="Y828" i="4" s="1"/>
  <c r="X829" i="4"/>
  <c r="Y829" i="4" s="1"/>
  <c r="X830" i="4"/>
  <c r="Y830" i="4" s="1"/>
  <c r="X831" i="4"/>
  <c r="Y831" i="4" s="1"/>
  <c r="X832" i="4"/>
  <c r="Y832" i="4" s="1"/>
  <c r="X833" i="4"/>
  <c r="Y833" i="4" s="1"/>
  <c r="X834" i="4"/>
  <c r="Y834" i="4" s="1"/>
  <c r="X835" i="4"/>
  <c r="Y835" i="4" s="1"/>
  <c r="X836" i="4"/>
  <c r="Y836" i="4" s="1"/>
  <c r="X837" i="4"/>
  <c r="Y837" i="4" s="1"/>
  <c r="X838" i="4"/>
  <c r="Y838" i="4" s="1"/>
  <c r="X839" i="4"/>
  <c r="Y839" i="4" s="1"/>
  <c r="X840" i="4"/>
  <c r="Y840" i="4" s="1"/>
  <c r="X841" i="4"/>
  <c r="Y841" i="4" s="1"/>
  <c r="X842" i="4"/>
  <c r="Y842" i="4" s="1"/>
  <c r="X843" i="4"/>
  <c r="Y843" i="4" s="1"/>
  <c r="X844" i="4"/>
  <c r="Y844" i="4" s="1"/>
  <c r="X845" i="4"/>
  <c r="Y845" i="4" s="1"/>
  <c r="X846" i="4"/>
  <c r="Y846" i="4" s="1"/>
  <c r="X847" i="4"/>
  <c r="Y847" i="4" s="1"/>
  <c r="X848" i="4"/>
  <c r="Y848" i="4" s="1"/>
  <c r="X849" i="4"/>
  <c r="Y849" i="4" s="1"/>
  <c r="X850" i="4"/>
  <c r="Y850" i="4" s="1"/>
  <c r="X851" i="4"/>
  <c r="Y851" i="4" s="1"/>
  <c r="X852" i="4"/>
  <c r="Y852" i="4" s="1"/>
  <c r="X853" i="4"/>
  <c r="Y853" i="4" s="1"/>
  <c r="X854" i="4"/>
  <c r="Y854" i="4" s="1"/>
  <c r="X855" i="4"/>
  <c r="Y855" i="4" s="1"/>
  <c r="X856" i="4"/>
  <c r="Y856" i="4" s="1"/>
  <c r="X857" i="4"/>
  <c r="Y857" i="4" s="1"/>
  <c r="X858" i="4"/>
  <c r="Y858" i="4" s="1"/>
  <c r="X859" i="4"/>
  <c r="Y859" i="4" s="1"/>
  <c r="X860" i="4"/>
  <c r="Y860" i="4" s="1"/>
  <c r="X861" i="4"/>
  <c r="Y861" i="4" s="1"/>
  <c r="X862" i="4"/>
  <c r="Y862" i="4" s="1"/>
  <c r="X863" i="4"/>
  <c r="Y863" i="4" s="1"/>
  <c r="X864" i="4"/>
  <c r="Y864" i="4" s="1"/>
  <c r="X865" i="4"/>
  <c r="Y865" i="4" s="1"/>
  <c r="X866" i="4"/>
  <c r="Y866" i="4" s="1"/>
  <c r="X867" i="4"/>
  <c r="Y867" i="4" s="1"/>
  <c r="X868" i="4"/>
  <c r="Y868" i="4" s="1"/>
  <c r="X869" i="4"/>
  <c r="Y869" i="4" s="1"/>
  <c r="X870" i="4"/>
  <c r="Y870" i="4" s="1"/>
  <c r="X871" i="4"/>
  <c r="Y871" i="4" s="1"/>
  <c r="X872" i="4"/>
  <c r="Y872" i="4" s="1"/>
  <c r="X873" i="4"/>
  <c r="Y873" i="4" s="1"/>
  <c r="X874" i="4"/>
  <c r="Y874" i="4" s="1"/>
  <c r="X875" i="4"/>
  <c r="Y875" i="4" s="1"/>
  <c r="X876" i="4"/>
  <c r="Y876" i="4" s="1"/>
  <c r="X877" i="4"/>
  <c r="Y877" i="4" s="1"/>
  <c r="X878" i="4"/>
  <c r="Y878" i="4" s="1"/>
  <c r="X879" i="4"/>
  <c r="Y879" i="4" s="1"/>
  <c r="X880" i="4"/>
  <c r="Y880" i="4" s="1"/>
  <c r="X881" i="4"/>
  <c r="Y881" i="4" s="1"/>
  <c r="X882" i="4"/>
  <c r="Y882" i="4" s="1"/>
  <c r="X883" i="4"/>
  <c r="Y883" i="4" s="1"/>
  <c r="X884" i="4"/>
  <c r="Y884" i="4" s="1"/>
  <c r="X885" i="4"/>
  <c r="Y885" i="4" s="1"/>
  <c r="X886" i="4"/>
  <c r="Y886" i="4" s="1"/>
  <c r="X887" i="4"/>
  <c r="Y887" i="4" s="1"/>
  <c r="X888" i="4"/>
  <c r="Y888" i="4" s="1"/>
  <c r="X889" i="4"/>
  <c r="Y889" i="4" s="1"/>
  <c r="X890" i="4"/>
  <c r="Y890" i="4" s="1"/>
  <c r="X891" i="4"/>
  <c r="Y891" i="4" s="1"/>
  <c r="X892" i="4"/>
  <c r="Y892" i="4" s="1"/>
  <c r="X893" i="4"/>
  <c r="Y893" i="4" s="1"/>
  <c r="X894" i="4"/>
  <c r="Y894" i="4" s="1"/>
  <c r="X895" i="4"/>
  <c r="Y895" i="4" s="1"/>
  <c r="X896" i="4"/>
  <c r="Y896" i="4" s="1"/>
  <c r="X897" i="4"/>
  <c r="Y897" i="4" s="1"/>
  <c r="X898" i="4"/>
  <c r="Y898" i="4" s="1"/>
  <c r="X899" i="4"/>
  <c r="Y899" i="4" s="1"/>
  <c r="X900" i="4"/>
  <c r="Y900" i="4" s="1"/>
  <c r="X901" i="4"/>
  <c r="Y901" i="4" s="1"/>
  <c r="X902" i="4"/>
  <c r="Y902" i="4" s="1"/>
  <c r="X903" i="4"/>
  <c r="Y903" i="4" s="1"/>
  <c r="X904" i="4"/>
  <c r="Y904" i="4" s="1"/>
  <c r="X905" i="4"/>
  <c r="Y905" i="4" s="1"/>
  <c r="X906" i="4"/>
  <c r="Y906" i="4" s="1"/>
  <c r="X907" i="4"/>
  <c r="Y907" i="4" s="1"/>
  <c r="X908" i="4"/>
  <c r="Y908" i="4" s="1"/>
  <c r="X909" i="4"/>
  <c r="Y909" i="4" s="1"/>
  <c r="X910" i="4"/>
  <c r="Y910" i="4" s="1"/>
  <c r="X911" i="4"/>
  <c r="Y911" i="4" s="1"/>
  <c r="X912" i="4"/>
  <c r="Y912" i="4" s="1"/>
  <c r="X913" i="4"/>
  <c r="Y913" i="4" s="1"/>
  <c r="X914" i="4"/>
  <c r="Y914" i="4" s="1"/>
  <c r="X915" i="4"/>
  <c r="Y915" i="4" s="1"/>
  <c r="X916" i="4"/>
  <c r="Y916" i="4" s="1"/>
  <c r="X917" i="4"/>
  <c r="Y917" i="4" s="1"/>
  <c r="X918" i="4"/>
  <c r="Y918" i="4" s="1"/>
  <c r="X919" i="4"/>
  <c r="Y919" i="4" s="1"/>
  <c r="X920" i="4"/>
  <c r="Y920" i="4" s="1"/>
  <c r="X921" i="4"/>
  <c r="Y921" i="4" s="1"/>
  <c r="X922" i="4"/>
  <c r="Y922" i="4" s="1"/>
  <c r="X923" i="4"/>
  <c r="Y923" i="4" s="1"/>
  <c r="X924" i="4"/>
  <c r="Y924" i="4" s="1"/>
  <c r="X925" i="4"/>
  <c r="Y925" i="4" s="1"/>
  <c r="X926" i="4"/>
  <c r="Y926" i="4" s="1"/>
  <c r="X927" i="4"/>
  <c r="Y927" i="4" s="1"/>
  <c r="X928" i="4"/>
  <c r="Y928" i="4" s="1"/>
  <c r="X929" i="4"/>
  <c r="Y929" i="4" s="1"/>
  <c r="X930" i="4"/>
  <c r="Y930" i="4" s="1"/>
  <c r="X931" i="4"/>
  <c r="Y931" i="4" s="1"/>
  <c r="X932" i="4"/>
  <c r="Y932" i="4" s="1"/>
  <c r="X933" i="4"/>
  <c r="Y933" i="4" s="1"/>
  <c r="X934" i="4"/>
  <c r="Y934" i="4" s="1"/>
  <c r="X935" i="4"/>
  <c r="Y935" i="4" s="1"/>
  <c r="X936" i="4"/>
  <c r="Y936" i="4" s="1"/>
  <c r="X937" i="4"/>
  <c r="Y937" i="4" s="1"/>
  <c r="X938" i="4"/>
  <c r="Y938" i="4" s="1"/>
  <c r="X939" i="4"/>
  <c r="Y939" i="4" s="1"/>
  <c r="X940" i="4"/>
  <c r="Y940" i="4" s="1"/>
  <c r="X941" i="4"/>
  <c r="Y941" i="4" s="1"/>
  <c r="X942" i="4"/>
  <c r="Y942" i="4" s="1"/>
  <c r="X943" i="4"/>
  <c r="Y943" i="4" s="1"/>
  <c r="X944" i="4"/>
  <c r="Y944" i="4" s="1"/>
  <c r="X945" i="4"/>
  <c r="Y945" i="4" s="1"/>
  <c r="X946" i="4"/>
  <c r="Y946" i="4" s="1"/>
  <c r="X947" i="4"/>
  <c r="Y947" i="4" s="1"/>
  <c r="X948" i="4"/>
  <c r="Y948" i="4" s="1"/>
  <c r="X949" i="4"/>
  <c r="Y949" i="4" s="1"/>
  <c r="X950" i="4"/>
  <c r="Y950" i="4" s="1"/>
  <c r="X951" i="4"/>
  <c r="Y951" i="4" s="1"/>
  <c r="X952" i="4"/>
  <c r="Y952" i="4" s="1"/>
  <c r="X953" i="4"/>
  <c r="Y953" i="4" s="1"/>
  <c r="X954" i="4"/>
  <c r="Y954" i="4" s="1"/>
  <c r="X955" i="4"/>
  <c r="Y955" i="4" s="1"/>
  <c r="X956" i="4"/>
  <c r="Y956" i="4" s="1"/>
  <c r="X957" i="4"/>
  <c r="Y957" i="4" s="1"/>
  <c r="X958" i="4"/>
  <c r="Y958" i="4" s="1"/>
  <c r="X959" i="4"/>
  <c r="Y959" i="4" s="1"/>
  <c r="X960" i="4"/>
  <c r="Y960" i="4" s="1"/>
  <c r="X961" i="4"/>
  <c r="Y961" i="4" s="1"/>
  <c r="X962" i="4"/>
  <c r="Y962" i="4" s="1"/>
  <c r="X963" i="4"/>
  <c r="Y963" i="4" s="1"/>
  <c r="X964" i="4"/>
  <c r="Y964" i="4" s="1"/>
  <c r="X965" i="4"/>
  <c r="Y965" i="4" s="1"/>
  <c r="X966" i="4"/>
  <c r="Y966" i="4" s="1"/>
  <c r="X967" i="4"/>
  <c r="Y967" i="4" s="1"/>
  <c r="X968" i="4"/>
  <c r="Y968" i="4" s="1"/>
  <c r="X969" i="4"/>
  <c r="Y969" i="4" s="1"/>
  <c r="X970" i="4"/>
  <c r="Y970" i="4" s="1"/>
  <c r="X971" i="4"/>
  <c r="Y971" i="4" s="1"/>
  <c r="X972" i="4"/>
  <c r="Y972" i="4" s="1"/>
  <c r="X973" i="4"/>
  <c r="Y973" i="4" s="1"/>
  <c r="X974" i="4"/>
  <c r="Y974" i="4" s="1"/>
  <c r="X975" i="4"/>
  <c r="Y975" i="4" s="1"/>
  <c r="X976" i="4"/>
  <c r="Y976" i="4" s="1"/>
  <c r="X977" i="4"/>
  <c r="Y977" i="4" s="1"/>
  <c r="X978" i="4"/>
  <c r="Y978" i="4" s="1"/>
  <c r="X979" i="4"/>
  <c r="Y979" i="4" s="1"/>
  <c r="X980" i="4"/>
  <c r="Y980" i="4" s="1"/>
  <c r="X981" i="4"/>
  <c r="Y981" i="4" s="1"/>
  <c r="X982" i="4"/>
  <c r="Y982" i="4" s="1"/>
  <c r="X983" i="4"/>
  <c r="Y983" i="4" s="1"/>
  <c r="X984" i="4"/>
  <c r="Y984" i="4" s="1"/>
  <c r="X985" i="4"/>
  <c r="Y985" i="4" s="1"/>
  <c r="X986" i="4"/>
  <c r="Y986" i="4" s="1"/>
  <c r="X987" i="4"/>
  <c r="Y987" i="4" s="1"/>
  <c r="X988" i="4"/>
  <c r="Y988" i="4" s="1"/>
  <c r="X989" i="4"/>
  <c r="Y989" i="4" s="1"/>
  <c r="X990" i="4"/>
  <c r="Y990" i="4" s="1"/>
  <c r="X991" i="4"/>
  <c r="Y991" i="4" s="1"/>
  <c r="X992" i="4"/>
  <c r="Y992" i="4" s="1"/>
  <c r="X993" i="4"/>
  <c r="Y993" i="4" s="1"/>
  <c r="X994" i="4"/>
  <c r="Y994" i="4" s="1"/>
  <c r="X995" i="4"/>
  <c r="Y995" i="4" s="1"/>
  <c r="X996" i="4"/>
  <c r="Y996" i="4" s="1"/>
  <c r="X997" i="4"/>
  <c r="Y997" i="4" s="1"/>
  <c r="X998" i="4"/>
  <c r="Y998" i="4" s="1"/>
  <c r="X999" i="4"/>
  <c r="Y999" i="4" s="1"/>
  <c r="X1000" i="4"/>
  <c r="Y1000" i="4" s="1"/>
  <c r="X1001" i="4"/>
  <c r="Y1001" i="4" s="1"/>
  <c r="X1002" i="4"/>
  <c r="Y1002" i="4" s="1"/>
  <c r="X1003" i="4"/>
  <c r="Y1003" i="4" s="1"/>
  <c r="X1004" i="4"/>
  <c r="Y1004" i="4" s="1"/>
  <c r="X1005" i="4"/>
  <c r="Y1005" i="4" s="1"/>
  <c r="X1006" i="4"/>
  <c r="Y1006" i="4" s="1"/>
  <c r="X1007" i="4"/>
  <c r="Y1007" i="4" s="1"/>
  <c r="X1008" i="4"/>
  <c r="Y1008" i="4" s="1"/>
  <c r="X1009" i="4"/>
  <c r="Y1009" i="4" s="1"/>
  <c r="X1010" i="4"/>
  <c r="Y1010" i="4" s="1"/>
  <c r="X1011" i="4"/>
  <c r="Y1011" i="4" s="1"/>
  <c r="X1012" i="4"/>
  <c r="Y1012" i="4" s="1"/>
  <c r="X1013" i="4"/>
  <c r="Y1013" i="4" s="1"/>
  <c r="X1014" i="4"/>
  <c r="Y1014" i="4" s="1"/>
  <c r="X1015" i="4"/>
  <c r="Y1015" i="4" s="1"/>
  <c r="X1016" i="4"/>
  <c r="Y1016" i="4" s="1"/>
  <c r="X1017" i="4"/>
  <c r="Y1017" i="4" s="1"/>
  <c r="X1018" i="4"/>
  <c r="Y1018" i="4" s="1"/>
  <c r="X1019" i="4"/>
  <c r="Y1019" i="4" s="1"/>
  <c r="X1020" i="4"/>
  <c r="Y1020" i="4" s="1"/>
  <c r="X1021" i="4"/>
  <c r="Y1021" i="4" s="1"/>
  <c r="X1022" i="4"/>
  <c r="Y1022" i="4" s="1"/>
  <c r="X1023" i="4"/>
  <c r="Y1023" i="4" s="1"/>
  <c r="X1024" i="4"/>
  <c r="Y1024" i="4" s="1"/>
  <c r="X1025" i="4"/>
  <c r="Y1025" i="4" s="1"/>
  <c r="X1026" i="4"/>
  <c r="Y1026" i="4" s="1"/>
  <c r="X1027" i="4"/>
  <c r="Y1027" i="4" s="1"/>
  <c r="X1028" i="4"/>
  <c r="Y1028" i="4" s="1"/>
  <c r="X1029" i="4"/>
  <c r="Y1029" i="4" s="1"/>
  <c r="X1030" i="4"/>
  <c r="Y1030" i="4" s="1"/>
  <c r="X1031" i="4"/>
  <c r="Y1031" i="4" s="1"/>
  <c r="X1032" i="4"/>
  <c r="Y1032" i="4" s="1"/>
  <c r="X1033" i="4"/>
  <c r="Y1033" i="4" s="1"/>
  <c r="X1034" i="4"/>
  <c r="Y1034" i="4" s="1"/>
  <c r="X1035" i="4"/>
  <c r="Y1035" i="4" s="1"/>
  <c r="X1036" i="4"/>
  <c r="Y1036" i="4" s="1"/>
  <c r="X1037" i="4"/>
  <c r="Y1037" i="4" s="1"/>
  <c r="X1038" i="4"/>
  <c r="Y1038" i="4" s="1"/>
  <c r="X1039" i="4"/>
  <c r="Y1039" i="4" s="1"/>
  <c r="X1040" i="4"/>
  <c r="Y1040" i="4" s="1"/>
  <c r="X1041" i="4"/>
  <c r="Y1041" i="4" s="1"/>
  <c r="X1042" i="4"/>
  <c r="Y1042" i="4" s="1"/>
  <c r="X1043" i="4"/>
  <c r="Y1043" i="4" s="1"/>
  <c r="X1044" i="4"/>
  <c r="Y1044" i="4" s="1"/>
  <c r="X1045" i="4"/>
  <c r="Y1045" i="4" s="1"/>
  <c r="X1046" i="4"/>
  <c r="Y1046" i="4" s="1"/>
  <c r="X1047" i="4"/>
  <c r="Y1047" i="4" s="1"/>
  <c r="X1048" i="4"/>
  <c r="Y1048" i="4" s="1"/>
  <c r="X1049" i="4"/>
  <c r="Y1049" i="4" s="1"/>
  <c r="X1050" i="4"/>
  <c r="Y1050" i="4" s="1"/>
  <c r="X1051" i="4"/>
  <c r="Y1051" i="4" s="1"/>
  <c r="X1052" i="4"/>
  <c r="Y1052" i="4" s="1"/>
  <c r="X1053" i="4"/>
  <c r="Y1053" i="4" s="1"/>
  <c r="X1054" i="4"/>
  <c r="Y1054" i="4" s="1"/>
  <c r="X1055" i="4"/>
  <c r="Y1055" i="4" s="1"/>
  <c r="X1056" i="4"/>
  <c r="Y1056" i="4" s="1"/>
  <c r="X1057" i="4"/>
  <c r="Y1057" i="4" s="1"/>
  <c r="X1058" i="4"/>
  <c r="Y1058" i="4" s="1"/>
  <c r="X1059" i="4"/>
  <c r="Y1059" i="4" s="1"/>
  <c r="X1060" i="4"/>
  <c r="Y1060" i="4" s="1"/>
  <c r="X1061" i="4"/>
  <c r="Y1061" i="4" s="1"/>
  <c r="X1062" i="4"/>
  <c r="Y1062" i="4" s="1"/>
  <c r="X1063" i="4"/>
  <c r="Y1063" i="4" s="1"/>
  <c r="X1064" i="4"/>
  <c r="Y1064" i="4" s="1"/>
  <c r="X1065" i="4"/>
  <c r="Y1065" i="4" s="1"/>
  <c r="X1066" i="4"/>
  <c r="Y1066" i="4" s="1"/>
  <c r="X1067" i="4"/>
  <c r="Y1067" i="4" s="1"/>
  <c r="X1068" i="4"/>
  <c r="Y1068" i="4" s="1"/>
  <c r="X1069" i="4"/>
  <c r="Y1069" i="4" s="1"/>
  <c r="X1070" i="4"/>
  <c r="Y1070" i="4" s="1"/>
  <c r="X1071" i="4"/>
  <c r="Y1071" i="4" s="1"/>
  <c r="X1072" i="4"/>
  <c r="Y1072" i="4" s="1"/>
  <c r="X1073" i="4"/>
  <c r="Y1073" i="4" s="1"/>
  <c r="X1074" i="4"/>
  <c r="Y1074" i="4" s="1"/>
  <c r="X1075" i="4"/>
  <c r="Y1075" i="4" s="1"/>
  <c r="X1076" i="4"/>
  <c r="Y1076" i="4" s="1"/>
  <c r="X1077" i="4"/>
  <c r="Y1077" i="4" s="1"/>
  <c r="X1078" i="4"/>
  <c r="Y1078" i="4" s="1"/>
  <c r="X1079" i="4"/>
  <c r="Y1079" i="4" s="1"/>
  <c r="X1080" i="4"/>
  <c r="Y1080" i="4" s="1"/>
  <c r="X1081" i="4"/>
  <c r="Y1081" i="4" s="1"/>
  <c r="X1082" i="4"/>
  <c r="Y1082" i="4" s="1"/>
  <c r="X1083" i="4"/>
  <c r="Y1083" i="4" s="1"/>
  <c r="X1084" i="4"/>
  <c r="Y1084" i="4" s="1"/>
  <c r="X1085" i="4"/>
  <c r="Y1085" i="4" s="1"/>
  <c r="X1086" i="4"/>
  <c r="Y1086" i="4" s="1"/>
  <c r="X1087" i="4"/>
  <c r="Y1087" i="4" s="1"/>
  <c r="X1088" i="4"/>
  <c r="Y1088" i="4" s="1"/>
  <c r="X1089" i="4"/>
  <c r="Y1089" i="4" s="1"/>
  <c r="X1090" i="4"/>
  <c r="Y1090" i="4" s="1"/>
  <c r="X1091" i="4"/>
  <c r="Y1091" i="4" s="1"/>
  <c r="X1092" i="4"/>
  <c r="Y1092" i="4" s="1"/>
  <c r="X1093" i="4"/>
  <c r="Y1093" i="4" s="1"/>
  <c r="X1094" i="4"/>
  <c r="Y1094" i="4" s="1"/>
  <c r="X1095" i="4"/>
  <c r="Y1095" i="4" s="1"/>
  <c r="X1096" i="4"/>
  <c r="Y1096" i="4" s="1"/>
  <c r="X1097" i="4"/>
  <c r="Y1097" i="4" s="1"/>
  <c r="X1098" i="4"/>
  <c r="Y1098" i="4" s="1"/>
  <c r="X1099" i="4"/>
  <c r="Y1099" i="4" s="1"/>
  <c r="X1100" i="4"/>
  <c r="Y1100" i="4" s="1"/>
  <c r="X1101" i="4"/>
  <c r="Y1101" i="4" s="1"/>
  <c r="X1102" i="4"/>
  <c r="Y1102" i="4" s="1"/>
  <c r="X1103" i="4"/>
  <c r="Y1103" i="4" s="1"/>
  <c r="X1104" i="4"/>
  <c r="Y1104" i="4" s="1"/>
  <c r="X1105" i="4"/>
  <c r="Y1105" i="4" s="1"/>
  <c r="X1106" i="4"/>
  <c r="Y1106" i="4" s="1"/>
  <c r="X1107" i="4"/>
  <c r="Y1107" i="4" s="1"/>
  <c r="X1108" i="4"/>
  <c r="Y1108" i="4" s="1"/>
  <c r="X1109" i="4"/>
  <c r="Y1109" i="4" s="1"/>
  <c r="X1110" i="4"/>
  <c r="Y1110" i="4" s="1"/>
  <c r="X1111" i="4"/>
  <c r="Y1111" i="4" s="1"/>
  <c r="X1112" i="4"/>
  <c r="Y1112" i="4" s="1"/>
  <c r="X1113" i="4"/>
  <c r="Y1113" i="4" s="1"/>
  <c r="X1114" i="4"/>
  <c r="Y1114" i="4" s="1"/>
  <c r="X1115" i="4"/>
  <c r="Y1115" i="4" s="1"/>
  <c r="X1116" i="4"/>
  <c r="Y1116" i="4" s="1"/>
  <c r="X1117" i="4"/>
  <c r="Y1117" i="4" s="1"/>
  <c r="X1118" i="4"/>
  <c r="Y1118" i="4" s="1"/>
  <c r="X1119" i="4"/>
  <c r="Y1119" i="4" s="1"/>
  <c r="X1120" i="4"/>
  <c r="Y1120" i="4" s="1"/>
  <c r="X1121" i="4"/>
  <c r="Y1121" i="4" s="1"/>
  <c r="X1122" i="4"/>
  <c r="Y1122" i="4" s="1"/>
  <c r="X1123" i="4"/>
  <c r="Y1123" i="4" s="1"/>
  <c r="X1124" i="4"/>
  <c r="Y1124" i="4" s="1"/>
  <c r="X1125" i="4"/>
  <c r="Y1125" i="4" s="1"/>
  <c r="X1126" i="4"/>
  <c r="Y1126" i="4" s="1"/>
  <c r="X1127" i="4"/>
  <c r="Y1127" i="4" s="1"/>
  <c r="X1128" i="4"/>
  <c r="Y1128" i="4" s="1"/>
  <c r="X1129" i="4"/>
  <c r="Y1129" i="4" s="1"/>
  <c r="X1130" i="4"/>
  <c r="Y1130" i="4" s="1"/>
  <c r="X1131" i="4"/>
  <c r="Y1131" i="4" s="1"/>
  <c r="X1132" i="4"/>
  <c r="Y1132" i="4" s="1"/>
  <c r="X1133" i="4"/>
  <c r="Y1133" i="4" s="1"/>
  <c r="X1134" i="4"/>
  <c r="Y1134" i="4" s="1"/>
  <c r="X1135" i="4"/>
  <c r="Y1135" i="4" s="1"/>
  <c r="X1136" i="4"/>
  <c r="Y1136" i="4" s="1"/>
  <c r="X1137" i="4"/>
  <c r="Y1137" i="4" s="1"/>
  <c r="X1138" i="4"/>
  <c r="Y1138" i="4" s="1"/>
  <c r="X1139" i="4"/>
  <c r="Y1139" i="4" s="1"/>
  <c r="X1140" i="4"/>
  <c r="Y1140" i="4" s="1"/>
  <c r="X1141" i="4"/>
  <c r="Y1141" i="4" s="1"/>
  <c r="X1142" i="4"/>
  <c r="Y1142" i="4" s="1"/>
  <c r="X1143" i="4"/>
  <c r="Y1143" i="4" s="1"/>
  <c r="X1144" i="4"/>
  <c r="Y1144" i="4" s="1"/>
  <c r="X1145" i="4"/>
  <c r="Y1145" i="4" s="1"/>
  <c r="X1146" i="4"/>
  <c r="Y1146" i="4" s="1"/>
  <c r="X1147" i="4"/>
  <c r="Y1147" i="4" s="1"/>
  <c r="X1148" i="4"/>
  <c r="Y1148" i="4" s="1"/>
  <c r="X1149" i="4"/>
  <c r="Y1149" i="4" s="1"/>
  <c r="X1150" i="4"/>
  <c r="Y1150" i="4" s="1"/>
  <c r="X1151" i="4"/>
  <c r="Y1151" i="4" s="1"/>
  <c r="X1152" i="4"/>
  <c r="Y1152" i="4" s="1"/>
  <c r="X1153" i="4"/>
  <c r="Y1153" i="4" s="1"/>
  <c r="X1154" i="4"/>
  <c r="Y1154" i="4" s="1"/>
  <c r="X1155" i="4"/>
  <c r="Y1155" i="4" s="1"/>
  <c r="X1156" i="4"/>
  <c r="Y1156" i="4" s="1"/>
  <c r="X1157" i="4"/>
  <c r="Y1157" i="4" s="1"/>
  <c r="X1158" i="4"/>
  <c r="Y1158" i="4" s="1"/>
  <c r="X1159" i="4"/>
  <c r="Y1159" i="4" s="1"/>
  <c r="X1160" i="4"/>
  <c r="Y1160" i="4" s="1"/>
  <c r="X1161" i="4"/>
  <c r="Y1161" i="4" s="1"/>
  <c r="X1162" i="4"/>
  <c r="Y1162" i="4" s="1"/>
  <c r="X1163" i="4"/>
  <c r="Y1163" i="4" s="1"/>
  <c r="X1164" i="4"/>
  <c r="Y1164" i="4" s="1"/>
  <c r="X1165" i="4"/>
  <c r="Y1165" i="4" s="1"/>
  <c r="X1166" i="4"/>
  <c r="Y1166" i="4" s="1"/>
  <c r="X1167" i="4"/>
  <c r="Y1167" i="4" s="1"/>
  <c r="X1168" i="4"/>
  <c r="Y1168" i="4" s="1"/>
  <c r="X1169" i="4"/>
  <c r="Y1169" i="4" s="1"/>
  <c r="X1170" i="4"/>
  <c r="Y1170" i="4" s="1"/>
  <c r="X1171" i="4"/>
  <c r="Y1171" i="4" s="1"/>
  <c r="X1172" i="4"/>
  <c r="Y1172" i="4" s="1"/>
  <c r="X1173" i="4"/>
  <c r="Y1173" i="4" s="1"/>
  <c r="X1174" i="4"/>
  <c r="Y1174" i="4" s="1"/>
  <c r="X1175" i="4"/>
  <c r="Y1175" i="4" s="1"/>
  <c r="X1176" i="4"/>
  <c r="Y1176" i="4" s="1"/>
  <c r="X1177" i="4"/>
  <c r="Y1177" i="4" s="1"/>
  <c r="X1178" i="4"/>
  <c r="Y1178" i="4" s="1"/>
  <c r="X1179" i="4"/>
  <c r="Y1179" i="4" s="1"/>
  <c r="X1180" i="4"/>
  <c r="Y1180" i="4" s="1"/>
  <c r="X1181" i="4"/>
  <c r="Y1181" i="4" s="1"/>
  <c r="X1182" i="4"/>
  <c r="Y1182" i="4" s="1"/>
  <c r="X1183" i="4"/>
  <c r="Y1183" i="4" s="1"/>
  <c r="X1184" i="4"/>
  <c r="Y1184" i="4" s="1"/>
  <c r="X1185" i="4"/>
  <c r="Y1185" i="4" s="1"/>
  <c r="X1186" i="4"/>
  <c r="Y1186" i="4" s="1"/>
  <c r="X1187" i="4"/>
  <c r="Y1187" i="4" s="1"/>
  <c r="X1188" i="4"/>
  <c r="Y1188" i="4" s="1"/>
  <c r="X1189" i="4"/>
  <c r="Y1189" i="4" s="1"/>
  <c r="X1190" i="4"/>
  <c r="Y1190" i="4" s="1"/>
  <c r="X1191" i="4"/>
  <c r="Y1191" i="4" s="1"/>
  <c r="X1192" i="4"/>
  <c r="Y1192" i="4" s="1"/>
  <c r="X1193" i="4"/>
  <c r="Y1193" i="4" s="1"/>
  <c r="X1194" i="4"/>
  <c r="Y1194" i="4" s="1"/>
  <c r="X1195" i="4"/>
  <c r="Y1195" i="4" s="1"/>
  <c r="X1196" i="4"/>
  <c r="Y1196" i="4" s="1"/>
  <c r="X1197" i="4"/>
  <c r="Y1197" i="4" s="1"/>
  <c r="X1198" i="4"/>
  <c r="Y1198" i="4" s="1"/>
  <c r="X1199" i="4"/>
  <c r="Y1199" i="4" s="1"/>
  <c r="X1200" i="4"/>
  <c r="Y1200" i="4" s="1"/>
  <c r="X1201" i="4"/>
  <c r="Y1201" i="4" s="1"/>
  <c r="X1202" i="4"/>
  <c r="Y1202" i="4" s="1"/>
  <c r="X1203" i="4"/>
  <c r="Y1203" i="4" s="1"/>
  <c r="X1204" i="4"/>
  <c r="Y1204" i="4" s="1"/>
  <c r="X1205" i="4"/>
  <c r="Y1205" i="4" s="1"/>
  <c r="X1206" i="4"/>
  <c r="Y1206" i="4" s="1"/>
  <c r="X1207" i="4"/>
  <c r="Y1207" i="4" s="1"/>
  <c r="X1208" i="4"/>
  <c r="Y1208" i="4" s="1"/>
  <c r="X1209" i="4"/>
  <c r="Y1209" i="4" s="1"/>
  <c r="X1210" i="4"/>
  <c r="Y1210" i="4" s="1"/>
  <c r="X1211" i="4"/>
  <c r="Y1211" i="4" s="1"/>
  <c r="X1212" i="4"/>
  <c r="Y1212" i="4" s="1"/>
  <c r="X1213" i="4"/>
  <c r="Y1213" i="4" s="1"/>
  <c r="X1214" i="4"/>
  <c r="Y1214" i="4" s="1"/>
  <c r="X1215" i="4"/>
  <c r="Y1215" i="4" s="1"/>
  <c r="X1216" i="4"/>
  <c r="Y1216" i="4" s="1"/>
  <c r="X1217" i="4"/>
  <c r="Y1217" i="4" s="1"/>
  <c r="X1218" i="4"/>
  <c r="Y1218" i="4" s="1"/>
  <c r="X1219" i="4"/>
  <c r="Y1219" i="4" s="1"/>
  <c r="X1220" i="4"/>
  <c r="Y1220" i="4" s="1"/>
  <c r="X1221" i="4"/>
  <c r="Y1221" i="4" s="1"/>
  <c r="X1222" i="4"/>
  <c r="Y1222" i="4" s="1"/>
  <c r="X1223" i="4"/>
  <c r="Y1223" i="4" s="1"/>
  <c r="X1224" i="4"/>
  <c r="Y1224" i="4" s="1"/>
  <c r="X1225" i="4"/>
  <c r="Y1225" i="4" s="1"/>
  <c r="X1226" i="4"/>
  <c r="Y1226" i="4" s="1"/>
  <c r="X1227" i="4"/>
  <c r="Y1227" i="4" s="1"/>
  <c r="X1228" i="4"/>
  <c r="Y1228" i="4" s="1"/>
  <c r="X1229" i="4"/>
  <c r="Y1229" i="4" s="1"/>
  <c r="X1230" i="4"/>
  <c r="Y1230" i="4" s="1"/>
  <c r="X1231" i="4"/>
  <c r="Y1231" i="4" s="1"/>
  <c r="X1232" i="4"/>
  <c r="Y1232" i="4" s="1"/>
  <c r="X1233" i="4"/>
  <c r="Y1233" i="4" s="1"/>
  <c r="X1234" i="4"/>
  <c r="Y1234" i="4" s="1"/>
  <c r="X1235" i="4"/>
  <c r="Y1235" i="4" s="1"/>
  <c r="X1236" i="4"/>
  <c r="Y1236" i="4" s="1"/>
  <c r="X1237" i="4"/>
  <c r="Y1237" i="4" s="1"/>
  <c r="X1238" i="4"/>
  <c r="Y1238" i="4" s="1"/>
  <c r="X1239" i="4"/>
  <c r="Y1239" i="4" s="1"/>
  <c r="X1240" i="4"/>
  <c r="Y1240" i="4" s="1"/>
  <c r="X1241" i="4"/>
  <c r="Y1241" i="4" s="1"/>
  <c r="X1242" i="4"/>
  <c r="Y1242" i="4" s="1"/>
  <c r="X1243" i="4"/>
  <c r="Y1243" i="4" s="1"/>
  <c r="X1244" i="4"/>
  <c r="Y1244" i="4" s="1"/>
  <c r="X1245" i="4"/>
  <c r="Y1245" i="4" s="1"/>
  <c r="X1246" i="4"/>
  <c r="Y1246" i="4" s="1"/>
  <c r="X1247" i="4"/>
  <c r="Y1247" i="4" s="1"/>
  <c r="X1248" i="4"/>
  <c r="Y1248" i="4" s="1"/>
  <c r="X1249" i="4"/>
  <c r="Y1249" i="4" s="1"/>
  <c r="X1250" i="4"/>
  <c r="Y1250" i="4" s="1"/>
  <c r="X1251" i="4"/>
  <c r="Y1251" i="4" s="1"/>
  <c r="X1252" i="4"/>
  <c r="Y1252" i="4" s="1"/>
  <c r="X1253" i="4"/>
  <c r="Y1253" i="4" s="1"/>
  <c r="X1254" i="4"/>
  <c r="Y1254" i="4" s="1"/>
  <c r="X1255" i="4"/>
  <c r="Y1255" i="4" s="1"/>
  <c r="X1256" i="4"/>
  <c r="Y1256" i="4" s="1"/>
  <c r="X1257" i="4"/>
  <c r="Y1257" i="4" s="1"/>
  <c r="X1258" i="4"/>
  <c r="Y1258" i="4" s="1"/>
  <c r="X1259" i="4"/>
  <c r="Y1259" i="4" s="1"/>
  <c r="X1260" i="4"/>
  <c r="Y1260" i="4" s="1"/>
  <c r="X1261" i="4"/>
  <c r="Y1261" i="4" s="1"/>
  <c r="X1262" i="4"/>
  <c r="Y1262" i="4" s="1"/>
  <c r="X1263" i="4"/>
  <c r="Y1263" i="4" s="1"/>
  <c r="X1264" i="4"/>
  <c r="Y1264" i="4" s="1"/>
  <c r="X1265" i="4"/>
  <c r="Y1265" i="4" s="1"/>
  <c r="X1266" i="4"/>
  <c r="Y1266" i="4" s="1"/>
  <c r="X1267" i="4"/>
  <c r="Y1267" i="4" s="1"/>
  <c r="X1268" i="4"/>
  <c r="Y1268" i="4" s="1"/>
  <c r="X1269" i="4"/>
  <c r="Y1269" i="4" s="1"/>
  <c r="X1270" i="4"/>
  <c r="Y1270" i="4" s="1"/>
  <c r="X1271" i="4"/>
  <c r="Y1271" i="4" s="1"/>
  <c r="X1272" i="4"/>
  <c r="Y1272" i="4" s="1"/>
  <c r="X1273" i="4"/>
  <c r="Y1273" i="4" s="1"/>
  <c r="X1274" i="4"/>
  <c r="Y1274" i="4" s="1"/>
  <c r="X1275" i="4"/>
  <c r="Y1275" i="4" s="1"/>
  <c r="X1276" i="4"/>
  <c r="Y1276" i="4" s="1"/>
  <c r="X1277" i="4"/>
  <c r="Y1277" i="4" s="1"/>
  <c r="X1278" i="4"/>
  <c r="Y1278" i="4" s="1"/>
  <c r="X1279" i="4"/>
  <c r="Y1279" i="4" s="1"/>
  <c r="X1280" i="4"/>
  <c r="Y1280" i="4" s="1"/>
  <c r="X1281" i="4"/>
  <c r="Y1281" i="4" s="1"/>
  <c r="X1282" i="4"/>
  <c r="Y1282" i="4" s="1"/>
  <c r="X1283" i="4"/>
  <c r="Y1283" i="4" s="1"/>
  <c r="X1284" i="4"/>
  <c r="Y1284" i="4" s="1"/>
  <c r="X1285" i="4"/>
  <c r="Y1285" i="4" s="1"/>
  <c r="X1286" i="4"/>
  <c r="Y1286" i="4" s="1"/>
  <c r="X1287" i="4"/>
  <c r="Y1287" i="4" s="1"/>
  <c r="X1288" i="4"/>
  <c r="Y1288" i="4" s="1"/>
  <c r="X1289" i="4"/>
  <c r="Y1289" i="4" s="1"/>
  <c r="X1290" i="4"/>
  <c r="Y1290" i="4" s="1"/>
  <c r="X1291" i="4"/>
  <c r="Y1291" i="4" s="1"/>
  <c r="X1292" i="4"/>
  <c r="Y1292" i="4" s="1"/>
  <c r="X1293" i="4"/>
  <c r="Y1293" i="4" s="1"/>
  <c r="X1294" i="4"/>
  <c r="Y1294" i="4" s="1"/>
  <c r="X1295" i="4"/>
  <c r="Y1295" i="4" s="1"/>
  <c r="X1296" i="4"/>
  <c r="Y1296" i="4" s="1"/>
  <c r="X1297" i="4"/>
  <c r="Y1297" i="4" s="1"/>
  <c r="X1298" i="4"/>
  <c r="Y1298" i="4" s="1"/>
  <c r="X1299" i="4"/>
  <c r="Y1299" i="4" s="1"/>
  <c r="X1300" i="4"/>
  <c r="Y1300" i="4" s="1"/>
  <c r="X1301" i="4"/>
  <c r="Y1301" i="4" s="1"/>
  <c r="X1302" i="4"/>
  <c r="Y1302" i="4" s="1"/>
  <c r="X1303" i="4"/>
  <c r="Y1303" i="4" s="1"/>
  <c r="X1304" i="4"/>
  <c r="Y1304" i="4" s="1"/>
  <c r="X1305" i="4"/>
  <c r="Y1305" i="4" s="1"/>
  <c r="X1306" i="4"/>
  <c r="Y1306" i="4" s="1"/>
  <c r="X1307" i="4"/>
  <c r="Y1307" i="4" s="1"/>
  <c r="X1308" i="4"/>
  <c r="Y1308" i="4" s="1"/>
  <c r="X1309" i="4"/>
  <c r="Y1309" i="4" s="1"/>
  <c r="X1310" i="4"/>
  <c r="Y1310" i="4" s="1"/>
  <c r="X1311" i="4"/>
  <c r="Y1311" i="4" s="1"/>
  <c r="X1312" i="4"/>
  <c r="Y1312" i="4" s="1"/>
  <c r="X1313" i="4"/>
  <c r="Y1313" i="4" s="1"/>
  <c r="X1314" i="4"/>
  <c r="Y1314" i="4" s="1"/>
  <c r="X1315" i="4"/>
  <c r="Y1315" i="4" s="1"/>
  <c r="X1316" i="4"/>
  <c r="Y1316" i="4" s="1"/>
  <c r="X1317" i="4"/>
  <c r="Y1317" i="4" s="1"/>
  <c r="X1318" i="4"/>
  <c r="Y1318" i="4" s="1"/>
  <c r="X1319" i="4"/>
  <c r="Y1319" i="4" s="1"/>
  <c r="X1320" i="4"/>
  <c r="Y1320" i="4" s="1"/>
  <c r="X1321" i="4"/>
  <c r="Y1321" i="4" s="1"/>
  <c r="X1322" i="4"/>
  <c r="Y1322" i="4" s="1"/>
  <c r="X1323" i="4"/>
  <c r="Y1323" i="4" s="1"/>
  <c r="X1324" i="4"/>
  <c r="Y1324" i="4" s="1"/>
  <c r="X1325" i="4"/>
  <c r="Y1325" i="4" s="1"/>
  <c r="X1326" i="4"/>
  <c r="Y1326" i="4" s="1"/>
  <c r="X1327" i="4"/>
  <c r="Y1327" i="4" s="1"/>
  <c r="X1328" i="4"/>
  <c r="Y1328" i="4" s="1"/>
  <c r="X1329" i="4"/>
  <c r="Y1329" i="4" s="1"/>
  <c r="AC6" i="32" l="1"/>
  <c r="AC7" i="32"/>
  <c r="AC8" i="32"/>
  <c r="AC9" i="32"/>
  <c r="AC10" i="32"/>
  <c r="AC11" i="32"/>
  <c r="AC12" i="32"/>
  <c r="AC13" i="32"/>
  <c r="AC14" i="32"/>
  <c r="AC15" i="32"/>
  <c r="AC16" i="32"/>
  <c r="AC17" i="32"/>
  <c r="AC18" i="32"/>
  <c r="AC19" i="32"/>
  <c r="AC20" i="32"/>
  <c r="AC21" i="32"/>
  <c r="AC22" i="32"/>
  <c r="AC23" i="32"/>
  <c r="AC24" i="32"/>
  <c r="AC5" i="32"/>
  <c r="AD6" i="32"/>
  <c r="AD7" i="32"/>
  <c r="AD8" i="32"/>
  <c r="AD9" i="32"/>
  <c r="AD10" i="32"/>
  <c r="AD11" i="32"/>
  <c r="AD12" i="32"/>
  <c r="AD5" i="32"/>
  <c r="AB6" i="32"/>
  <c r="AB7" i="32"/>
  <c r="AB8" i="32"/>
  <c r="AB9" i="32"/>
  <c r="AB10" i="32"/>
  <c r="AB11" i="32"/>
  <c r="AB12" i="32"/>
  <c r="AB13" i="32"/>
  <c r="AB14" i="32"/>
  <c r="AB15" i="32"/>
  <c r="AB16" i="32"/>
  <c r="AB17" i="32"/>
  <c r="AB18" i="32"/>
  <c r="AB19" i="32"/>
  <c r="AB20" i="32"/>
  <c r="AB21" i="32"/>
  <c r="AB22" i="32"/>
  <c r="AB23" i="32"/>
  <c r="AB24" i="32"/>
  <c r="AB5" i="32"/>
  <c r="W39" i="32" l="1"/>
  <c r="W43" i="32"/>
  <c r="W44" i="32"/>
  <c r="W45" i="32"/>
  <c r="BN25" i="32"/>
  <c r="BM25" i="32"/>
  <c r="BL25" i="32"/>
  <c r="BK25" i="32"/>
  <c r="BJ25" i="32"/>
  <c r="BI25" i="32"/>
  <c r="BH25" i="32"/>
  <c r="BG25" i="32"/>
  <c r="BF25" i="32"/>
  <c r="BE25" i="32"/>
  <c r="BD25" i="32"/>
  <c r="BC25" i="32"/>
  <c r="BB25" i="32"/>
  <c r="BA25" i="32"/>
  <c r="AZ25" i="32"/>
  <c r="AY25" i="32"/>
  <c r="AX25" i="32"/>
  <c r="AW25" i="32"/>
  <c r="AV25" i="32"/>
  <c r="AU25" i="32"/>
  <c r="AT25" i="32"/>
  <c r="AS25" i="32"/>
  <c r="AR25" i="32"/>
  <c r="AQ25" i="32"/>
  <c r="AP25" i="32"/>
  <c r="AO25" i="32"/>
  <c r="AN25" i="32"/>
  <c r="AM25" i="32"/>
  <c r="AL25" i="32"/>
  <c r="AK25" i="32"/>
  <c r="AJ25" i="32"/>
  <c r="AI25" i="32"/>
  <c r="AH25" i="32"/>
  <c r="AG25" i="32"/>
  <c r="AF25" i="32"/>
  <c r="AE25" i="32"/>
  <c r="P46" i="32"/>
  <c r="P47" i="32" s="1"/>
  <c r="W42" i="32"/>
  <c r="W41" i="32"/>
  <c r="W40" i="32"/>
  <c r="Q38" i="32"/>
  <c r="W38" i="32" s="1"/>
  <c r="Q37" i="32"/>
  <c r="W37" i="32" s="1"/>
  <c r="Q36" i="32"/>
  <c r="W36" i="32" s="1"/>
  <c r="Q35" i="32"/>
  <c r="W35" i="32" s="1"/>
  <c r="Q34" i="32"/>
  <c r="W34" i="32" s="1"/>
  <c r="Q33" i="32"/>
  <c r="W33" i="32" s="1"/>
  <c r="Q32" i="32"/>
  <c r="W32" i="32" s="1"/>
  <c r="Q31" i="32"/>
  <c r="W31" i="32" s="1"/>
  <c r="Q30" i="32"/>
  <c r="W30" i="32" s="1"/>
  <c r="Q29" i="32"/>
  <c r="W29" i="32" s="1"/>
  <c r="Q28" i="32"/>
  <c r="W28" i="32" s="1"/>
  <c r="Q27" i="32"/>
  <c r="W27" i="32" s="1"/>
  <c r="Q26" i="32"/>
  <c r="W26" i="32" s="1"/>
  <c r="AC25" i="32" l="1"/>
  <c r="Q46" i="32"/>
  <c r="R46" i="32"/>
  <c r="F9" i="32"/>
  <c r="H9" i="32" s="1"/>
  <c r="I9" i="32" l="1"/>
  <c r="D9" i="32"/>
  <c r="B28" i="32" l="1"/>
  <c r="A36" i="32" l="1"/>
  <c r="A32" i="32"/>
  <c r="A8" i="32"/>
  <c r="T26" i="32"/>
  <c r="T33" i="32"/>
  <c r="T29" i="32"/>
  <c r="T32" i="32"/>
  <c r="T28" i="32"/>
  <c r="T31" i="32"/>
  <c r="T27" i="32"/>
  <c r="T30" i="32"/>
  <c r="T35" i="32"/>
  <c r="T41" i="32"/>
  <c r="T34" i="32"/>
  <c r="T39" i="32"/>
  <c r="T42" i="32"/>
  <c r="T40" i="32"/>
  <c r="T37" i="32"/>
  <c r="T44" i="32"/>
  <c r="T36" i="32"/>
  <c r="T45" i="32"/>
  <c r="T38" i="32"/>
  <c r="T43" i="32"/>
  <c r="K10" i="32" l="1"/>
  <c r="I10" i="32"/>
  <c r="T46" i="32"/>
  <c r="A6" i="32"/>
  <c r="B6" i="32" s="1"/>
  <c r="A27" i="32"/>
  <c r="V43" i="32"/>
  <c r="V38" i="32"/>
  <c r="V36" i="32"/>
  <c r="V34" i="32"/>
  <c r="V32" i="32"/>
  <c r="V30" i="32"/>
  <c r="V28" i="32"/>
  <c r="V37" i="32"/>
  <c r="V33" i="32"/>
  <c r="V29" i="32"/>
  <c r="V27" i="32"/>
  <c r="V40" i="32"/>
  <c r="V42" i="32"/>
  <c r="V26" i="32"/>
  <c r="V45" i="32"/>
  <c r="W47" i="32"/>
  <c r="V35" i="32"/>
  <c r="V31" i="32"/>
  <c r="V39" i="32"/>
  <c r="V41" i="32"/>
  <c r="V44" i="32"/>
  <c r="A4" i="32"/>
  <c r="V46" i="32" l="1"/>
  <c r="U39" i="32"/>
  <c r="U27" i="32"/>
  <c r="U36" i="32"/>
  <c r="U32" i="32"/>
  <c r="U28" i="32"/>
  <c r="U40" i="32"/>
  <c r="U43" i="32"/>
  <c r="U37" i="32"/>
  <c r="U34" i="32"/>
  <c r="U35" i="32"/>
  <c r="U38" i="32"/>
  <c r="U33" i="32"/>
  <c r="U31" i="32"/>
  <c r="U30" i="32"/>
  <c r="U29" i="32"/>
  <c r="U26" i="32"/>
  <c r="U42" i="32"/>
  <c r="U41" i="32"/>
  <c r="U45" i="32"/>
  <c r="U44" i="32"/>
  <c r="U46" i="32" l="1"/>
  <c r="H2" i="3" l="1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H696" i="3"/>
  <c r="H697" i="3"/>
  <c r="H698" i="3"/>
  <c r="H699" i="3"/>
  <c r="H700" i="3"/>
  <c r="H701" i="3"/>
  <c r="H702" i="3"/>
  <c r="H703" i="3"/>
  <c r="H704" i="3"/>
  <c r="H705" i="3"/>
  <c r="H706" i="3"/>
  <c r="H707" i="3"/>
  <c r="H708" i="3"/>
  <c r="H709" i="3"/>
  <c r="H710" i="3"/>
  <c r="H711" i="3"/>
  <c r="H712" i="3"/>
  <c r="H713" i="3"/>
  <c r="H714" i="3"/>
  <c r="H715" i="3"/>
  <c r="H716" i="3"/>
  <c r="H717" i="3"/>
  <c r="H718" i="3"/>
  <c r="H719" i="3"/>
  <c r="H720" i="3"/>
  <c r="H721" i="3"/>
  <c r="H722" i="3"/>
  <c r="H723" i="3"/>
  <c r="H724" i="3"/>
  <c r="H725" i="3"/>
  <c r="H726" i="3"/>
  <c r="H727" i="3"/>
  <c r="H728" i="3"/>
  <c r="H729" i="3"/>
  <c r="H730" i="3"/>
  <c r="H731" i="3"/>
  <c r="H732" i="3"/>
  <c r="H733" i="3"/>
  <c r="H734" i="3"/>
  <c r="H735" i="3"/>
  <c r="H736" i="3"/>
  <c r="H737" i="3"/>
  <c r="H738" i="3"/>
  <c r="H739" i="3"/>
  <c r="H740" i="3"/>
  <c r="H741" i="3"/>
  <c r="H742" i="3"/>
  <c r="H743" i="3"/>
  <c r="H744" i="3"/>
  <c r="H745" i="3"/>
  <c r="H746" i="3"/>
  <c r="H747" i="3"/>
  <c r="H748" i="3"/>
  <c r="H749" i="3"/>
  <c r="H750" i="3"/>
  <c r="H751" i="3"/>
  <c r="H752" i="3"/>
  <c r="H753" i="3"/>
  <c r="H754" i="3"/>
  <c r="H755" i="3"/>
  <c r="H756" i="3"/>
  <c r="H757" i="3"/>
  <c r="H758" i="3"/>
  <c r="H759" i="3"/>
  <c r="H760" i="3"/>
  <c r="H761" i="3"/>
  <c r="H762" i="3"/>
  <c r="H763" i="3"/>
  <c r="H764" i="3"/>
  <c r="H765" i="3"/>
  <c r="H766" i="3"/>
  <c r="H767" i="3"/>
  <c r="H768" i="3"/>
  <c r="H769" i="3"/>
  <c r="H770" i="3"/>
  <c r="H771" i="3"/>
  <c r="H772" i="3"/>
  <c r="H773" i="3"/>
  <c r="H774" i="3"/>
  <c r="H775" i="3"/>
  <c r="H776" i="3"/>
  <c r="H777" i="3"/>
  <c r="H778" i="3"/>
  <c r="H779" i="3"/>
  <c r="H780" i="3"/>
  <c r="H781" i="3"/>
  <c r="H782" i="3"/>
  <c r="H783" i="3"/>
  <c r="H784" i="3"/>
  <c r="H785" i="3"/>
  <c r="H786" i="3"/>
  <c r="H787" i="3"/>
  <c r="H788" i="3"/>
  <c r="H789" i="3"/>
  <c r="H790" i="3"/>
  <c r="H791" i="3"/>
  <c r="H792" i="3"/>
  <c r="H793" i="3"/>
  <c r="H794" i="3"/>
  <c r="H795" i="3"/>
  <c r="H796" i="3"/>
  <c r="H797" i="3"/>
  <c r="H798" i="3"/>
  <c r="H799" i="3"/>
  <c r="H800" i="3"/>
  <c r="H801" i="3"/>
  <c r="H802" i="3"/>
  <c r="H803" i="3"/>
  <c r="H804" i="3"/>
  <c r="H805" i="3"/>
  <c r="H806" i="3"/>
  <c r="H807" i="3"/>
  <c r="H808" i="3"/>
  <c r="H809" i="3"/>
  <c r="H810" i="3"/>
  <c r="H811" i="3"/>
  <c r="H812" i="3"/>
  <c r="H813" i="3"/>
  <c r="H814" i="3"/>
  <c r="H815" i="3"/>
  <c r="H816" i="3"/>
  <c r="H817" i="3"/>
  <c r="H818" i="3"/>
  <c r="H819" i="3"/>
  <c r="H820" i="3"/>
  <c r="H821" i="3"/>
  <c r="H822" i="3"/>
  <c r="H823" i="3"/>
  <c r="H824" i="3"/>
  <c r="H825" i="3"/>
  <c r="H826" i="3"/>
  <c r="H827" i="3"/>
  <c r="H828" i="3"/>
  <c r="H829" i="3"/>
  <c r="H830" i="3"/>
  <c r="H831" i="3"/>
  <c r="H832" i="3"/>
  <c r="H833" i="3"/>
  <c r="H834" i="3"/>
  <c r="H835" i="3"/>
  <c r="H836" i="3"/>
  <c r="H837" i="3"/>
  <c r="H838" i="3"/>
  <c r="H839" i="3"/>
  <c r="H840" i="3"/>
  <c r="H841" i="3"/>
  <c r="H842" i="3"/>
  <c r="H843" i="3"/>
  <c r="H844" i="3"/>
  <c r="H845" i="3"/>
  <c r="H846" i="3"/>
  <c r="H847" i="3"/>
  <c r="H848" i="3"/>
  <c r="H849" i="3"/>
  <c r="H850" i="3"/>
  <c r="H851" i="3"/>
  <c r="H852" i="3"/>
  <c r="H853" i="3"/>
  <c r="H854" i="3"/>
  <c r="H855" i="3"/>
  <c r="H856" i="3"/>
  <c r="H857" i="3"/>
  <c r="H858" i="3"/>
  <c r="H859" i="3"/>
  <c r="H860" i="3"/>
  <c r="H861" i="3"/>
  <c r="H862" i="3"/>
  <c r="H863" i="3"/>
  <c r="H864" i="3"/>
  <c r="H865" i="3"/>
  <c r="H866" i="3"/>
  <c r="H867" i="3"/>
  <c r="H868" i="3"/>
  <c r="H869" i="3"/>
  <c r="H870" i="3"/>
  <c r="H871" i="3"/>
  <c r="H872" i="3"/>
  <c r="H873" i="3"/>
  <c r="H874" i="3"/>
  <c r="H875" i="3"/>
  <c r="H876" i="3"/>
  <c r="H877" i="3"/>
  <c r="H878" i="3"/>
  <c r="H879" i="3"/>
  <c r="H880" i="3"/>
  <c r="H881" i="3"/>
  <c r="H882" i="3"/>
  <c r="H883" i="3"/>
  <c r="H884" i="3"/>
  <c r="H885" i="3"/>
  <c r="H886" i="3"/>
  <c r="H887" i="3"/>
  <c r="H888" i="3"/>
  <c r="H889" i="3"/>
  <c r="H890" i="3"/>
  <c r="H891" i="3"/>
  <c r="H892" i="3"/>
  <c r="H893" i="3"/>
  <c r="H894" i="3"/>
  <c r="H895" i="3"/>
  <c r="H896" i="3"/>
  <c r="H897" i="3"/>
  <c r="H1" i="3"/>
  <c r="I2" i="3" l="1"/>
  <c r="I3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1" i="3"/>
  <c r="Z123" i="4" l="1"/>
  <c r="Z120" i="4"/>
  <c r="Z190" i="4"/>
  <c r="Z34" i="4"/>
  <c r="Z121" i="4"/>
  <c r="Z258" i="4"/>
  <c r="Z32" i="4"/>
  <c r="Z189" i="4"/>
  <c r="Z260" i="4"/>
  <c r="Z33" i="4"/>
  <c r="Z188" i="4"/>
  <c r="Z259" i="4"/>
  <c r="Z119" i="4"/>
  <c r="Z388" i="4"/>
  <c r="Z738" i="4"/>
  <c r="Z463" i="4"/>
  <c r="Z390" i="4"/>
  <c r="Z462" i="4"/>
  <c r="Z318" i="4"/>
  <c r="Z740" i="4"/>
  <c r="Z319" i="4"/>
  <c r="Z464" i="4"/>
  <c r="Z320" i="4"/>
  <c r="Z588" i="4"/>
  <c r="Z526" i="4"/>
  <c r="Z321" i="4"/>
  <c r="Z389" i="4"/>
  <c r="Z590" i="4"/>
  <c r="Z663" i="4"/>
  <c r="Z805" i="4"/>
  <c r="Z665" i="4"/>
  <c r="Z589" i="4"/>
  <c r="Z807" i="4"/>
  <c r="Z667" i="4"/>
  <c r="Z806" i="4"/>
  <c r="Z737" i="4"/>
  <c r="Z664" i="4"/>
  <c r="Z739" i="4"/>
  <c r="Z666" i="4"/>
  <c r="Z972" i="4"/>
  <c r="Z1023" i="4"/>
  <c r="Z864" i="4"/>
  <c r="Z1117" i="4"/>
  <c r="Z1238" i="4"/>
  <c r="Z1068" i="4"/>
  <c r="Z1239" i="4"/>
  <c r="Z1116" i="4"/>
  <c r="Z1240" i="4"/>
  <c r="Z1193" i="4"/>
  <c r="Z158" i="4"/>
  <c r="Z287" i="4"/>
  <c r="Z88" i="4"/>
  <c r="Z160" i="4"/>
  <c r="Z90" i="4"/>
  <c r="Z89" i="4"/>
  <c r="Z157" i="4"/>
  <c r="Z91" i="4"/>
  <c r="Z159" i="4"/>
  <c r="Z352" i="4"/>
  <c r="Z702" i="4"/>
  <c r="Z704" i="4"/>
  <c r="Z426" i="4"/>
  <c r="Z288" i="4"/>
  <c r="Z700" i="4"/>
  <c r="Z896" i="4"/>
  <c r="Z705" i="4"/>
  <c r="Z901" i="4"/>
  <c r="Z996" i="4"/>
  <c r="Z898" i="4"/>
  <c r="Z838" i="4"/>
  <c r="Z895" i="4"/>
  <c r="Z900" i="4"/>
  <c r="Z549" i="4"/>
  <c r="Z701" i="4"/>
  <c r="Z897" i="4"/>
  <c r="Z703" i="4"/>
  <c r="Z899" i="4"/>
  <c r="Z1209" i="4"/>
  <c r="Z1139" i="4"/>
  <c r="Z1211" i="4"/>
  <c r="Z1048" i="4"/>
  <c r="Z1212" i="4"/>
  <c r="Z1210" i="4"/>
  <c r="Z21" i="4"/>
  <c r="Z22" i="4"/>
  <c r="Z23" i="4"/>
  <c r="Z24" i="4"/>
  <c r="Z25" i="4"/>
  <c r="Z111" i="4"/>
  <c r="Z26" i="4"/>
  <c r="Z970" i="4"/>
  <c r="Z923" i="4"/>
  <c r="Z967" i="4"/>
  <c r="Z1014" i="4"/>
  <c r="Z1015" i="4"/>
  <c r="Z1016" i="4"/>
  <c r="Z964" i="4"/>
  <c r="Z1017" i="4"/>
  <c r="Z1018" i="4"/>
  <c r="Z966" i="4"/>
  <c r="Z965" i="4"/>
  <c r="Z969" i="4"/>
  <c r="Z968" i="4"/>
  <c r="Z185" i="4"/>
  <c r="Z112" i="4"/>
  <c r="Z256" i="4"/>
  <c r="Z255" i="4"/>
  <c r="Z187" i="4"/>
  <c r="Z31" i="4"/>
  <c r="Z114" i="4"/>
  <c r="Z116" i="4"/>
  <c r="Z186" i="4"/>
  <c r="Z113" i="4"/>
  <c r="Z257" i="4"/>
  <c r="Z117" i="4"/>
  <c r="Z118" i="4"/>
  <c r="Z115" i="4"/>
  <c r="Z254" i="4"/>
  <c r="Z461" i="4"/>
  <c r="Z460" i="4"/>
  <c r="Z584" i="4"/>
  <c r="Z317" i="4"/>
  <c r="Z586" i="4"/>
  <c r="Z387" i="4"/>
  <c r="Z585" i="4"/>
  <c r="Z734" i="4"/>
  <c r="Z386" i="4"/>
  <c r="Z736" i="4"/>
  <c r="Z587" i="4"/>
  <c r="Z660" i="4"/>
  <c r="Z657" i="4"/>
  <c r="Z804" i="4"/>
  <c r="Z735" i="4"/>
  <c r="Z662" i="4"/>
  <c r="Z659" i="4"/>
  <c r="Z863" i="4"/>
  <c r="Z661" i="4"/>
  <c r="Z658" i="4"/>
  <c r="Z803" i="4"/>
  <c r="Z1233" i="4"/>
  <c r="Z1022" i="4"/>
  <c r="Z1192" i="4"/>
  <c r="Z862" i="4"/>
  <c r="Z971" i="4"/>
  <c r="Z1157" i="4"/>
  <c r="Z1234" i="4"/>
  <c r="Z1115" i="4"/>
  <c r="Z1156" i="4"/>
  <c r="Z1235" i="4"/>
  <c r="Z1236" i="4"/>
  <c r="Z1237" i="4"/>
  <c r="Z1191" i="4"/>
  <c r="Z1067" i="4"/>
  <c r="Z1232" i="4"/>
  <c r="Z1297" i="4"/>
  <c r="Z1294" i="4"/>
  <c r="Z1296" i="4"/>
  <c r="Z1295" i="4"/>
  <c r="Z51" i="4"/>
  <c r="Z57" i="4"/>
  <c r="Z135" i="4"/>
  <c r="Z206" i="4"/>
  <c r="Z50" i="4"/>
  <c r="Z128" i="4"/>
  <c r="Z60" i="4"/>
  <c r="Z138" i="4"/>
  <c r="Z203" i="4"/>
  <c r="Z211" i="4"/>
  <c r="Z272" i="4"/>
  <c r="Z53" i="4"/>
  <c r="Z129" i="4"/>
  <c r="Z59" i="4"/>
  <c r="Z137" i="4"/>
  <c r="Z208" i="4"/>
  <c r="Z271" i="4"/>
  <c r="Z52" i="4"/>
  <c r="Z130" i="4"/>
  <c r="Z62" i="4"/>
  <c r="Z205" i="4"/>
  <c r="Z213" i="4"/>
  <c r="Z274" i="4"/>
  <c r="Z47" i="4"/>
  <c r="Z131" i="4"/>
  <c r="Z61" i="4"/>
  <c r="Z202" i="4"/>
  <c r="Z210" i="4"/>
  <c r="Z273" i="4"/>
  <c r="Z54" i="4"/>
  <c r="Z132" i="4"/>
  <c r="Z56" i="4"/>
  <c r="Z134" i="4"/>
  <c r="Z207" i="4"/>
  <c r="Z276" i="4"/>
  <c r="Z49" i="4"/>
  <c r="Z133" i="4"/>
  <c r="Z55" i="4"/>
  <c r="Z204" i="4"/>
  <c r="Z212" i="4"/>
  <c r="Z275" i="4"/>
  <c r="Z48" i="4"/>
  <c r="Z58" i="4"/>
  <c r="Z136" i="4"/>
  <c r="Z201" i="4"/>
  <c r="Z209" i="4"/>
  <c r="Z270" i="4"/>
  <c r="Z535" i="4"/>
  <c r="Z331" i="4"/>
  <c r="Z404" i="4"/>
  <c r="Z477" i="4"/>
  <c r="Z485" i="4"/>
  <c r="Z536" i="4"/>
  <c r="Z332" i="4"/>
  <c r="Z399" i="4"/>
  <c r="Z407" i="4"/>
  <c r="Z478" i="4"/>
  <c r="Z486" i="4"/>
  <c r="Z597" i="4"/>
  <c r="Z605" i="4"/>
  <c r="Z537" i="4"/>
  <c r="Z333" i="4"/>
  <c r="Z398" i="4"/>
  <c r="Z406" i="4"/>
  <c r="Z479" i="4"/>
  <c r="Z538" i="4"/>
  <c r="Z326" i="4"/>
  <c r="Z334" i="4"/>
  <c r="Z401" i="4"/>
  <c r="Z409" i="4"/>
  <c r="Z480" i="4"/>
  <c r="Z599" i="4"/>
  <c r="Z607" i="4"/>
  <c r="Z539" i="4"/>
  <c r="Z327" i="4"/>
  <c r="Z335" i="4"/>
  <c r="Z400" i="4"/>
  <c r="Z408" i="4"/>
  <c r="Z481" i="4"/>
  <c r="Z540" i="4"/>
  <c r="Z328" i="4"/>
  <c r="Z336" i="4"/>
  <c r="Z403" i="4"/>
  <c r="Z411" i="4"/>
  <c r="Z482" i="4"/>
  <c r="Z601" i="4"/>
  <c r="Z541" i="4"/>
  <c r="Z329" i="4"/>
  <c r="Z402" i="4"/>
  <c r="Z410" i="4"/>
  <c r="Z475" i="4"/>
  <c r="Z483" i="4"/>
  <c r="Z534" i="4"/>
  <c r="Z277" i="4"/>
  <c r="Z330" i="4"/>
  <c r="Z405" i="4"/>
  <c r="Z476" i="4"/>
  <c r="Z484" i="4"/>
  <c r="Z603" i="4"/>
  <c r="Z821" i="4"/>
  <c r="Z679" i="4"/>
  <c r="Z756" i="4"/>
  <c r="Z602" i="4"/>
  <c r="Z820" i="4"/>
  <c r="Z676" i="4"/>
  <c r="Z759" i="4"/>
  <c r="Z877" i="4"/>
  <c r="Z1035" i="4"/>
  <c r="Z823" i="4"/>
  <c r="Z681" i="4"/>
  <c r="Z758" i="4"/>
  <c r="Z874" i="4"/>
  <c r="Z604" i="4"/>
  <c r="Z822" i="4"/>
  <c r="Z678" i="4"/>
  <c r="Z761" i="4"/>
  <c r="Z982" i="4"/>
  <c r="Z1037" i="4"/>
  <c r="Z825" i="4"/>
  <c r="Z675" i="4"/>
  <c r="Z760" i="4"/>
  <c r="Z876" i="4"/>
  <c r="Z598" i="4"/>
  <c r="Z606" i="4"/>
  <c r="Z824" i="4"/>
  <c r="Z680" i="4"/>
  <c r="Z755" i="4"/>
  <c r="Z873" i="4"/>
  <c r="Z984" i="4"/>
  <c r="Z827" i="4"/>
  <c r="Z596" i="4"/>
  <c r="Z677" i="4"/>
  <c r="Z762" i="4"/>
  <c r="Z600" i="4"/>
  <c r="Z608" i="4"/>
  <c r="Z826" i="4"/>
  <c r="Z757" i="4"/>
  <c r="Z875" i="4"/>
  <c r="Z986" i="4"/>
  <c r="Z1082" i="4"/>
  <c r="Z1129" i="4"/>
  <c r="Z1198" i="4"/>
  <c r="Z985" i="4"/>
  <c r="Z1034" i="4"/>
  <c r="Z1165" i="4"/>
  <c r="Z930" i="4"/>
  <c r="Z1085" i="4"/>
  <c r="Z1130" i="4"/>
  <c r="Z1260" i="4"/>
  <c r="Z1084" i="4"/>
  <c r="Z1131" i="4"/>
  <c r="Z1200" i="4"/>
  <c r="Z1167" i="4"/>
  <c r="Z932" i="4"/>
  <c r="Z1087" i="4"/>
  <c r="Z1132" i="4"/>
  <c r="Z1307" i="4"/>
  <c r="Z1166" i="4"/>
  <c r="Z931" i="4"/>
  <c r="Z1086" i="4"/>
  <c r="Z1133" i="4"/>
  <c r="Z981" i="4"/>
  <c r="Z1038" i="4"/>
  <c r="Z1089" i="4"/>
  <c r="Z1256" i="4"/>
  <c r="Z1309" i="4"/>
  <c r="Z1168" i="4"/>
  <c r="Z933" i="4"/>
  <c r="Z1088" i="4"/>
  <c r="Z983" i="4"/>
  <c r="Z1083" i="4"/>
  <c r="Z1199" i="4"/>
  <c r="Z1258" i="4"/>
  <c r="Z1304" i="4"/>
  <c r="Z1257" i="4"/>
  <c r="Z1312" i="4"/>
  <c r="Z1311" i="4"/>
  <c r="Z1306" i="4"/>
  <c r="Z1305" i="4"/>
  <c r="Z1255" i="4"/>
  <c r="Z1308" i="4"/>
  <c r="Z1259" i="4"/>
  <c r="Z1310" i="4"/>
  <c r="Z65" i="4"/>
  <c r="Z214" i="4"/>
  <c r="Z280" i="4"/>
  <c r="Z216" i="4"/>
  <c r="Z140" i="4"/>
  <c r="Z139" i="4"/>
  <c r="Z218" i="4"/>
  <c r="Z64" i="4"/>
  <c r="Z215" i="4"/>
  <c r="Z63" i="4"/>
  <c r="Z217" i="4"/>
  <c r="Z278" i="4"/>
  <c r="Z339" i="4"/>
  <c r="Z412" i="4"/>
  <c r="Z487" i="4"/>
  <c r="Z279" i="4"/>
  <c r="Z488" i="4"/>
  <c r="Z609" i="4"/>
  <c r="Z281" i="4"/>
  <c r="Z337" i="4"/>
  <c r="Z542" i="4"/>
  <c r="Z338" i="4"/>
  <c r="Z829" i="4"/>
  <c r="Z880" i="4"/>
  <c r="Z610" i="4"/>
  <c r="Z828" i="4"/>
  <c r="Z684" i="4"/>
  <c r="Z988" i="4"/>
  <c r="Z882" i="4"/>
  <c r="Z830" i="4"/>
  <c r="Z879" i="4"/>
  <c r="Z683" i="4"/>
  <c r="Z763" i="4"/>
  <c r="Z881" i="4"/>
  <c r="Z1039" i="4"/>
  <c r="Z1093" i="4"/>
  <c r="Z682" i="4"/>
  <c r="Z1041" i="4"/>
  <c r="Z935" i="4"/>
  <c r="Z1090" i="4"/>
  <c r="Z1042" i="4"/>
  <c r="Z1201" i="4"/>
  <c r="Z987" i="4"/>
  <c r="Z1202" i="4"/>
  <c r="Z989" i="4"/>
  <c r="Z1169" i="4"/>
  <c r="Z934" i="4"/>
  <c r="Z1134" i="4"/>
  <c r="Z1040" i="4"/>
  <c r="Z1092" i="4"/>
  <c r="Z1091" i="4"/>
  <c r="Z1313" i="4"/>
  <c r="Z1261" i="4"/>
  <c r="Z1314" i="4"/>
  <c r="Z127" i="4"/>
  <c r="Z269" i="4"/>
  <c r="Z45" i="4"/>
  <c r="Z200" i="4"/>
  <c r="Z44" i="4"/>
  <c r="Z266" i="4"/>
  <c r="Z46" i="4"/>
  <c r="Z268" i="4"/>
  <c r="Z267" i="4"/>
  <c r="Z11" i="4"/>
  <c r="Z396" i="4"/>
  <c r="Z470" i="4"/>
  <c r="Z325" i="4"/>
  <c r="Z471" i="4"/>
  <c r="Z530" i="4"/>
  <c r="Z472" i="4"/>
  <c r="Z531" i="4"/>
  <c r="Z473" i="4"/>
  <c r="Z532" i="4"/>
  <c r="Z395" i="4"/>
  <c r="Z474" i="4"/>
  <c r="Z533" i="4"/>
  <c r="Z397" i="4"/>
  <c r="Z872" i="4"/>
  <c r="Z751" i="4"/>
  <c r="Z815" i="4"/>
  <c r="Z673" i="4"/>
  <c r="Z750" i="4"/>
  <c r="Z814" i="4"/>
  <c r="Z595" i="4"/>
  <c r="Z753" i="4"/>
  <c r="Z869" i="4"/>
  <c r="Z817" i="4"/>
  <c r="Z752" i="4"/>
  <c r="Z816" i="4"/>
  <c r="Z672" i="4"/>
  <c r="Z871" i="4"/>
  <c r="Z819" i="4"/>
  <c r="Z754" i="4"/>
  <c r="Z818" i="4"/>
  <c r="Z674" i="4"/>
  <c r="Z749" i="4"/>
  <c r="Z978" i="4"/>
  <c r="Z1033" i="4"/>
  <c r="Z870" i="4"/>
  <c r="Z1253" i="4"/>
  <c r="Z1252" i="4"/>
  <c r="Z979" i="4"/>
  <c r="Z1079" i="4"/>
  <c r="Z1254" i="4"/>
  <c r="Z1078" i="4"/>
  <c r="Z1081" i="4"/>
  <c r="Z1126" i="4"/>
  <c r="Z1080" i="4"/>
  <c r="Z1127" i="4"/>
  <c r="Z1032" i="4"/>
  <c r="Z928" i="4"/>
  <c r="Z1128" i="4"/>
  <c r="Z1303" i="4"/>
  <c r="Z289" i="4"/>
  <c r="Z291" i="4"/>
  <c r="Z290" i="4"/>
  <c r="Z353" i="4"/>
  <c r="Z247" i="4"/>
  <c r="Z248" i="4"/>
  <c r="Z10" i="4"/>
  <c r="Z178" i="4"/>
  <c r="Z103" i="4"/>
  <c r="Z307" i="4"/>
  <c r="Z12" i="4"/>
  <c r="Z102" i="4"/>
  <c r="Z13" i="4"/>
  <c r="Z309" i="4"/>
  <c r="Z455" i="4"/>
  <c r="Z454" i="4"/>
  <c r="Z308" i="4"/>
  <c r="Z377" i="4"/>
  <c r="Z578" i="4"/>
  <c r="Z728" i="4"/>
  <c r="Z378" i="4"/>
  <c r="Z246" i="4"/>
  <c r="Z310" i="4"/>
  <c r="Z379" i="4"/>
  <c r="Z380" i="4"/>
  <c r="Z453" i="4"/>
  <c r="Z796" i="4"/>
  <c r="Z729" i="4"/>
  <c r="Z652" i="4"/>
  <c r="Z1113" i="4"/>
  <c r="Z798" i="4"/>
  <c r="Z857" i="4"/>
  <c r="Z651" i="4"/>
  <c r="Z921" i="4"/>
  <c r="Z859" i="4"/>
  <c r="Z727" i="4"/>
  <c r="Z858" i="4"/>
  <c r="Z579" i="4"/>
  <c r="Z650" i="4"/>
  <c r="Z797" i="4"/>
  <c r="Z1111" i="4"/>
  <c r="Z1154" i="4"/>
  <c r="Z1153" i="4"/>
  <c r="Z1226" i="4"/>
  <c r="Z962" i="4"/>
  <c r="Z1064" i="4"/>
  <c r="Z1292" i="4"/>
  <c r="Z1227" i="4"/>
  <c r="Z961" i="4"/>
  <c r="Z920" i="4"/>
  <c r="Z1112" i="4"/>
  <c r="Z1228" i="4"/>
  <c r="Z1065" i="4"/>
  <c r="Z1188" i="4"/>
  <c r="Z1011" i="4"/>
  <c r="Z1012" i="4"/>
  <c r="Z1190" i="4"/>
  <c r="Z6" i="4"/>
  <c r="Z174" i="4"/>
  <c r="Z239" i="4"/>
  <c r="Z5" i="4"/>
  <c r="Z169" i="4"/>
  <c r="Z177" i="4"/>
  <c r="Z99" i="4"/>
  <c r="Z240" i="4"/>
  <c r="Z303" i="4"/>
  <c r="Z8" i="4"/>
  <c r="Z168" i="4"/>
  <c r="Z176" i="4"/>
  <c r="Z241" i="4"/>
  <c r="Z98" i="4"/>
  <c r="Z7" i="4"/>
  <c r="Z171" i="4"/>
  <c r="Z101" i="4"/>
  <c r="Z305" i="4"/>
  <c r="Z2" i="4"/>
  <c r="Z170" i="4"/>
  <c r="Z235" i="4"/>
  <c r="Z243" i="4"/>
  <c r="Z69" i="4"/>
  <c r="Z100" i="4"/>
  <c r="Z9" i="4"/>
  <c r="Z173" i="4"/>
  <c r="Z236" i="4"/>
  <c r="Z4" i="4"/>
  <c r="Z172" i="4"/>
  <c r="Z237" i="4"/>
  <c r="Z245" i="4"/>
  <c r="Z3" i="4"/>
  <c r="Z175" i="4"/>
  <c r="Z238" i="4"/>
  <c r="Z301" i="4"/>
  <c r="Z366" i="4"/>
  <c r="Z374" i="4"/>
  <c r="Z447" i="4"/>
  <c r="Z520" i="4"/>
  <c r="Z565" i="4"/>
  <c r="Z306" i="4"/>
  <c r="Z367" i="4"/>
  <c r="Z375" i="4"/>
  <c r="Z446" i="4"/>
  <c r="Z521" i="4"/>
  <c r="Z568" i="4"/>
  <c r="Z576" i="4"/>
  <c r="Z718" i="4"/>
  <c r="Z726" i="4"/>
  <c r="Z368" i="4"/>
  <c r="Z376" i="4"/>
  <c r="Z441" i="4"/>
  <c r="Z449" i="4"/>
  <c r="Z522" i="4"/>
  <c r="Z567" i="4"/>
  <c r="Z300" i="4"/>
  <c r="Z369" i="4"/>
  <c r="Z440" i="4"/>
  <c r="Z448" i="4"/>
  <c r="Z523" i="4"/>
  <c r="Z242" i="4"/>
  <c r="Z562" i="4"/>
  <c r="Z570" i="4"/>
  <c r="Z577" i="4"/>
  <c r="Z720" i="4"/>
  <c r="Z370" i="4"/>
  <c r="Z443" i="4"/>
  <c r="Z451" i="4"/>
  <c r="Z516" i="4"/>
  <c r="Z524" i="4"/>
  <c r="Z561" i="4"/>
  <c r="Z569" i="4"/>
  <c r="Z302" i="4"/>
  <c r="Z371" i="4"/>
  <c r="Z442" i="4"/>
  <c r="Z450" i="4"/>
  <c r="Z517" i="4"/>
  <c r="Z564" i="4"/>
  <c r="Z572" i="4"/>
  <c r="Z722" i="4"/>
  <c r="Z364" i="4"/>
  <c r="Z372" i="4"/>
  <c r="Z445" i="4"/>
  <c r="Z518" i="4"/>
  <c r="Z563" i="4"/>
  <c r="Z244" i="4"/>
  <c r="Z304" i="4"/>
  <c r="Z365" i="4"/>
  <c r="Z373" i="4"/>
  <c r="Z444" i="4"/>
  <c r="Z452" i="4"/>
  <c r="Z519" i="4"/>
  <c r="Z566" i="4"/>
  <c r="Z574" i="4"/>
  <c r="Z724" i="4"/>
  <c r="Z853" i="4"/>
  <c r="Z575" i="4"/>
  <c r="Z639" i="4"/>
  <c r="Z647" i="4"/>
  <c r="Z788" i="4"/>
  <c r="Z912" i="4"/>
  <c r="Z721" i="4"/>
  <c r="Z852" i="4"/>
  <c r="Z644" i="4"/>
  <c r="Z791" i="4"/>
  <c r="Z917" i="4"/>
  <c r="Z1059" i="4"/>
  <c r="Z1105" i="4"/>
  <c r="Z855" i="4"/>
  <c r="Z641" i="4"/>
  <c r="Z649" i="4"/>
  <c r="Z790" i="4"/>
  <c r="Z723" i="4"/>
  <c r="Z854" i="4"/>
  <c r="Z646" i="4"/>
  <c r="Z793" i="4"/>
  <c r="Z911" i="4"/>
  <c r="Z919" i="4"/>
  <c r="Z1061" i="4"/>
  <c r="Z1107" i="4"/>
  <c r="Z849" i="4"/>
  <c r="Z643" i="4"/>
  <c r="Z792" i="4"/>
  <c r="Z725" i="4"/>
  <c r="Z848" i="4"/>
  <c r="Z856" i="4"/>
  <c r="Z571" i="4"/>
  <c r="Z640" i="4"/>
  <c r="Z648" i="4"/>
  <c r="Z787" i="4"/>
  <c r="Z795" i="4"/>
  <c r="Z913" i="4"/>
  <c r="Z1109" i="4"/>
  <c r="Z851" i="4"/>
  <c r="Z645" i="4"/>
  <c r="Z786" i="4"/>
  <c r="Z794" i="4"/>
  <c r="Z573" i="4"/>
  <c r="Z719" i="4"/>
  <c r="Z850" i="4"/>
  <c r="Z642" i="4"/>
  <c r="Z789" i="4"/>
  <c r="Z915" i="4"/>
  <c r="Z916" i="4"/>
  <c r="Z1057" i="4"/>
  <c r="Z1217" i="4"/>
  <c r="Z1225" i="4"/>
  <c r="Z914" i="4"/>
  <c r="Z959" i="4"/>
  <c r="Z1006" i="4"/>
  <c r="Z1145" i="4"/>
  <c r="Z1058" i="4"/>
  <c r="Z1110" i="4"/>
  <c r="Z1181" i="4"/>
  <c r="Z1218" i="4"/>
  <c r="Z954" i="4"/>
  <c r="Z1007" i="4"/>
  <c r="Z1146" i="4"/>
  <c r="Z1187" i="4"/>
  <c r="Z1284" i="4"/>
  <c r="Z1219" i="4"/>
  <c r="Z953" i="4"/>
  <c r="Z1008" i="4"/>
  <c r="Z1063" i="4"/>
  <c r="Z1147" i="4"/>
  <c r="Z1186" i="4"/>
  <c r="Z1060" i="4"/>
  <c r="Z1104" i="4"/>
  <c r="Z1183" i="4"/>
  <c r="Z1220" i="4"/>
  <c r="Z956" i="4"/>
  <c r="Z1009" i="4"/>
  <c r="Z1148" i="4"/>
  <c r="Z1189" i="4"/>
  <c r="Z1286" i="4"/>
  <c r="Z1182" i="4"/>
  <c r="Z1221" i="4"/>
  <c r="Z955" i="4"/>
  <c r="Z1002" i="4"/>
  <c r="Z1010" i="4"/>
  <c r="Z1149" i="4"/>
  <c r="Z1062" i="4"/>
  <c r="Z1106" i="4"/>
  <c r="Z1185" i="4"/>
  <c r="Z1222" i="4"/>
  <c r="Z918" i="4"/>
  <c r="Z958" i="4"/>
  <c r="Z1003" i="4"/>
  <c r="Z1150" i="4"/>
  <c r="Z1288" i="4"/>
  <c r="Z1184" i="4"/>
  <c r="Z1223" i="4"/>
  <c r="Z957" i="4"/>
  <c r="Z1004" i="4"/>
  <c r="Z1151" i="4"/>
  <c r="Z1056" i="4"/>
  <c r="Z1108" i="4"/>
  <c r="Z1155" i="4"/>
  <c r="Z1216" i="4"/>
  <c r="Z1224" i="4"/>
  <c r="Z960" i="4"/>
  <c r="Z1005" i="4"/>
  <c r="Z1152" i="4"/>
  <c r="Z1282" i="4"/>
  <c r="Z1290" i="4"/>
  <c r="Z1283" i="4"/>
  <c r="Z1285" i="4"/>
  <c r="Z1287" i="4"/>
  <c r="Z1289" i="4"/>
  <c r="Z1291" i="4"/>
  <c r="Z37" i="4"/>
  <c r="Z193" i="4"/>
  <c r="Z143" i="4"/>
  <c r="Z145" i="4"/>
  <c r="Z221" i="4"/>
  <c r="Z142" i="4"/>
  <c r="Z283" i="4"/>
  <c r="Z144" i="4"/>
  <c r="Z493" i="4"/>
  <c r="Z544" i="4"/>
  <c r="Z415" i="4"/>
  <c r="Z613" i="4"/>
  <c r="Z545" i="4"/>
  <c r="Z414" i="4"/>
  <c r="Z615" i="4"/>
  <c r="Z416" i="4"/>
  <c r="Z344" i="4"/>
  <c r="Z490" i="4"/>
  <c r="Z546" i="4"/>
  <c r="Z345" i="4"/>
  <c r="Z491" i="4"/>
  <c r="Z346" i="4"/>
  <c r="Z492" i="4"/>
  <c r="Z888" i="4"/>
  <c r="Z767" i="4"/>
  <c r="Z689" i="4"/>
  <c r="Z766" i="4"/>
  <c r="Z612" i="4"/>
  <c r="Z990" i="4"/>
  <c r="Z833" i="4"/>
  <c r="Z614" i="4"/>
  <c r="Z616" i="4"/>
  <c r="Z690" i="4"/>
  <c r="Z1095" i="4"/>
  <c r="Z1094" i="4"/>
  <c r="Z1172" i="4"/>
  <c r="Z940" i="4"/>
  <c r="Z939" i="4"/>
  <c r="Z942" i="4"/>
  <c r="Z1205" i="4"/>
  <c r="Z1264" i="4"/>
  <c r="Z941" i="4"/>
  <c r="Z1266" i="4"/>
  <c r="Z1265" i="4"/>
  <c r="Z68" i="4"/>
  <c r="Z219" i="4"/>
  <c r="Z67" i="4"/>
  <c r="Z282" i="4"/>
  <c r="Z141" i="4"/>
  <c r="Z220" i="4"/>
  <c r="Z66" i="4"/>
  <c r="Z543" i="4"/>
  <c r="Z340" i="4"/>
  <c r="Z341" i="4"/>
  <c r="Z342" i="4"/>
  <c r="Z343" i="4"/>
  <c r="Z489" i="4"/>
  <c r="Z413" i="4"/>
  <c r="Z611" i="4"/>
  <c r="Z687" i="4"/>
  <c r="Z764" i="4"/>
  <c r="Z885" i="4"/>
  <c r="Z980" i="4"/>
  <c r="Z831" i="4"/>
  <c r="Z686" i="4"/>
  <c r="Z887" i="4"/>
  <c r="Z884" i="4"/>
  <c r="Z832" i="4"/>
  <c r="Z688" i="4"/>
  <c r="Z685" i="4"/>
  <c r="Z878" i="4"/>
  <c r="Z886" i="4"/>
  <c r="Z765" i="4"/>
  <c r="Z883" i="4"/>
  <c r="Z1170" i="4"/>
  <c r="Z938" i="4"/>
  <c r="Z1317" i="4"/>
  <c r="Z929" i="4"/>
  <c r="Z937" i="4"/>
  <c r="Z1036" i="4"/>
  <c r="Z1203" i="4"/>
  <c r="Z1262" i="4"/>
  <c r="Z1135" i="4"/>
  <c r="Z1204" i="4"/>
  <c r="Z1171" i="4"/>
  <c r="Z936" i="4"/>
  <c r="Z1136" i="4"/>
  <c r="Z1263" i="4"/>
  <c r="Z1316" i="4"/>
  <c r="Z1315" i="4"/>
  <c r="Z78" i="4"/>
  <c r="Z94" i="4"/>
  <c r="Z166" i="4"/>
  <c r="Z223" i="4"/>
  <c r="Z231" i="4"/>
  <c r="Z93" i="4"/>
  <c r="Z161" i="4"/>
  <c r="Z232" i="4"/>
  <c r="Z295" i="4"/>
  <c r="Z358" i="4"/>
  <c r="Z96" i="4"/>
  <c r="Z233" i="4"/>
  <c r="Z79" i="4"/>
  <c r="Z95" i="4"/>
  <c r="Z163" i="4"/>
  <c r="Z226" i="4"/>
  <c r="Z234" i="4"/>
  <c r="Z297" i="4"/>
  <c r="Z162" i="4"/>
  <c r="Z227" i="4"/>
  <c r="Z147" i="4"/>
  <c r="Z165" i="4"/>
  <c r="Z228" i="4"/>
  <c r="Z299" i="4"/>
  <c r="Z354" i="4"/>
  <c r="Z92" i="4"/>
  <c r="Z164" i="4"/>
  <c r="Z229" i="4"/>
  <c r="Z167" i="4"/>
  <c r="Z230" i="4"/>
  <c r="Z97" i="4"/>
  <c r="Z285" i="4"/>
  <c r="Z293" i="4"/>
  <c r="Z356" i="4"/>
  <c r="Z431" i="4"/>
  <c r="Z439" i="4"/>
  <c r="Z512" i="4"/>
  <c r="Z509" i="4"/>
  <c r="Z557" i="4"/>
  <c r="Z298" i="4"/>
  <c r="Z359" i="4"/>
  <c r="Z430" i="4"/>
  <c r="Z438" i="4"/>
  <c r="Z513" i="4"/>
  <c r="Z552" i="4"/>
  <c r="Z560" i="4"/>
  <c r="Z550" i="4"/>
  <c r="Z629" i="4"/>
  <c r="Z637" i="4"/>
  <c r="Z710" i="4"/>
  <c r="Z360" i="4"/>
  <c r="Z433" i="4"/>
  <c r="Z514" i="4"/>
  <c r="Z349" i="4"/>
  <c r="Z503" i="4"/>
  <c r="Z551" i="4"/>
  <c r="Z559" i="4"/>
  <c r="Z292" i="4"/>
  <c r="Z361" i="4"/>
  <c r="Z432" i="4"/>
  <c r="Z515" i="4"/>
  <c r="Z504" i="4"/>
  <c r="Z554" i="4"/>
  <c r="Z631" i="4"/>
  <c r="Z712" i="4"/>
  <c r="Z362" i="4"/>
  <c r="Z427" i="4"/>
  <c r="Z435" i="4"/>
  <c r="Z505" i="4"/>
  <c r="Z553" i="4"/>
  <c r="Z294" i="4"/>
  <c r="Z355" i="4"/>
  <c r="Z363" i="4"/>
  <c r="Z434" i="4"/>
  <c r="Z506" i="4"/>
  <c r="Z556" i="4"/>
  <c r="Z633" i="4"/>
  <c r="Z706" i="4"/>
  <c r="Z714" i="4"/>
  <c r="Z429" i="4"/>
  <c r="Z437" i="4"/>
  <c r="Z510" i="4"/>
  <c r="Z507" i="4"/>
  <c r="Z555" i="4"/>
  <c r="Z296" i="4"/>
  <c r="Z357" i="4"/>
  <c r="Z428" i="4"/>
  <c r="Z436" i="4"/>
  <c r="Z511" i="4"/>
  <c r="Z508" i="4"/>
  <c r="Z558" i="4"/>
  <c r="Z627" i="4"/>
  <c r="Z635" i="4"/>
  <c r="Z708" i="4"/>
  <c r="Z716" i="4"/>
  <c r="Z845" i="4"/>
  <c r="Z780" i="4"/>
  <c r="Z904" i="4"/>
  <c r="Z634" i="4"/>
  <c r="Z713" i="4"/>
  <c r="Z844" i="4"/>
  <c r="Z775" i="4"/>
  <c r="Z783" i="4"/>
  <c r="Z909" i="4"/>
  <c r="Z1051" i="4"/>
  <c r="Z839" i="4"/>
  <c r="Z847" i="4"/>
  <c r="Z774" i="4"/>
  <c r="Z782" i="4"/>
  <c r="Z906" i="4"/>
  <c r="Z628" i="4"/>
  <c r="Z636" i="4"/>
  <c r="Z707" i="4"/>
  <c r="Z715" i="4"/>
  <c r="Z846" i="4"/>
  <c r="Z777" i="4"/>
  <c r="Z785" i="4"/>
  <c r="Z903" i="4"/>
  <c r="Z998" i="4"/>
  <c r="Z1053" i="4"/>
  <c r="Z841" i="4"/>
  <c r="Z776" i="4"/>
  <c r="Z784" i="4"/>
  <c r="Z908" i="4"/>
  <c r="Z630" i="4"/>
  <c r="Z638" i="4"/>
  <c r="Z709" i="4"/>
  <c r="Z717" i="4"/>
  <c r="Z840" i="4"/>
  <c r="Z779" i="4"/>
  <c r="Z905" i="4"/>
  <c r="Z1055" i="4"/>
  <c r="Z1101" i="4"/>
  <c r="Z843" i="4"/>
  <c r="Z778" i="4"/>
  <c r="Z902" i="4"/>
  <c r="Z910" i="4"/>
  <c r="Z632" i="4"/>
  <c r="Z711" i="4"/>
  <c r="Z842" i="4"/>
  <c r="Z781" i="4"/>
  <c r="Z907" i="4"/>
  <c r="Z1049" i="4"/>
  <c r="Z1103" i="4"/>
  <c r="Z1178" i="4"/>
  <c r="Z951" i="4"/>
  <c r="Z1050" i="4"/>
  <c r="Z1102" i="4"/>
  <c r="Z999" i="4"/>
  <c r="Z1276" i="4"/>
  <c r="Z1180" i="4"/>
  <c r="Z1000" i="4"/>
  <c r="Z1052" i="4"/>
  <c r="Z1175" i="4"/>
  <c r="Z948" i="4"/>
  <c r="Z1001" i="4"/>
  <c r="Z1140" i="4"/>
  <c r="Z1278" i="4"/>
  <c r="Z1141" i="4"/>
  <c r="Z997" i="4"/>
  <c r="Z1054" i="4"/>
  <c r="Z1177" i="4"/>
  <c r="Z950" i="4"/>
  <c r="Z1142" i="4"/>
  <c r="Z1213" i="4"/>
  <c r="Z1214" i="4"/>
  <c r="Z1272" i="4"/>
  <c r="Z1329" i="4"/>
  <c r="Z1280" i="4"/>
  <c r="Z1176" i="4"/>
  <c r="Z949" i="4"/>
  <c r="Z1143" i="4"/>
  <c r="Z1100" i="4"/>
  <c r="Z1179" i="4"/>
  <c r="Z952" i="4"/>
  <c r="Z1144" i="4"/>
  <c r="Z1215" i="4"/>
  <c r="Z1274" i="4"/>
  <c r="Z1273" i="4"/>
  <c r="Z1324" i="4"/>
  <c r="Z1281" i="4"/>
  <c r="Z1275" i="4"/>
  <c r="Z1328" i="4"/>
  <c r="Z1327" i="4"/>
  <c r="Z1277" i="4"/>
  <c r="Z1326" i="4"/>
  <c r="Z1279" i="4"/>
  <c r="Z1325" i="4"/>
  <c r="Z43" i="4"/>
  <c r="Z86" i="4"/>
  <c r="Z284" i="4"/>
  <c r="Z73" i="4"/>
  <c r="Z151" i="4"/>
  <c r="Z198" i="4"/>
  <c r="Z42" i="4"/>
  <c r="Z85" i="4"/>
  <c r="Z154" i="4"/>
  <c r="Z195" i="4"/>
  <c r="Z264" i="4"/>
  <c r="Z80" i="4"/>
  <c r="Z225" i="4"/>
  <c r="Z263" i="4"/>
  <c r="Z156" i="4"/>
  <c r="Z197" i="4"/>
  <c r="Z39" i="4"/>
  <c r="Z74" i="4"/>
  <c r="Z82" i="4"/>
  <c r="Z155" i="4"/>
  <c r="Z194" i="4"/>
  <c r="Z265" i="4"/>
  <c r="Z38" i="4"/>
  <c r="Z81" i="4"/>
  <c r="Z124" i="4"/>
  <c r="Z72" i="4"/>
  <c r="Z199" i="4"/>
  <c r="Z41" i="4"/>
  <c r="Z84" i="4"/>
  <c r="Z125" i="4"/>
  <c r="Z71" i="4"/>
  <c r="Z196" i="4"/>
  <c r="Z40" i="4"/>
  <c r="Z83" i="4"/>
  <c r="Z126" i="4"/>
  <c r="Z262" i="4"/>
  <c r="Z323" i="4"/>
  <c r="Z420" i="4"/>
  <c r="Z469" i="4"/>
  <c r="Z528" i="4"/>
  <c r="Z324" i="4"/>
  <c r="Z592" i="4"/>
  <c r="Z529" i="4"/>
  <c r="Z350" i="4"/>
  <c r="Z393" i="4"/>
  <c r="Z594" i="4"/>
  <c r="Z351" i="4"/>
  <c r="Z392" i="4"/>
  <c r="Z419" i="4"/>
  <c r="Z466" i="4"/>
  <c r="Z394" i="4"/>
  <c r="Z467" i="4"/>
  <c r="Z468" i="4"/>
  <c r="Z593" i="4"/>
  <c r="Z744" i="4"/>
  <c r="Z742" i="4"/>
  <c r="Z813" i="4"/>
  <c r="Z671" i="4"/>
  <c r="Z748" i="4"/>
  <c r="Z741" i="4"/>
  <c r="Z812" i="4"/>
  <c r="Z668" i="4"/>
  <c r="Z867" i="4"/>
  <c r="Z746" i="4"/>
  <c r="Z743" i="4"/>
  <c r="Z670" i="4"/>
  <c r="Z974" i="4"/>
  <c r="Z809" i="4"/>
  <c r="Z745" i="4"/>
  <c r="Z747" i="4"/>
  <c r="Z976" i="4"/>
  <c r="Z1031" i="4"/>
  <c r="Z811" i="4"/>
  <c r="Z669" i="4"/>
  <c r="Z808" i="4"/>
  <c r="Z810" i="4"/>
  <c r="Z865" i="4"/>
  <c r="Z1162" i="4"/>
  <c r="Z927" i="4"/>
  <c r="Z1030" i="4"/>
  <c r="Z977" i="4"/>
  <c r="Z1077" i="4"/>
  <c r="Z1122" i="4"/>
  <c r="Z1164" i="4"/>
  <c r="Z1076" i="4"/>
  <c r="Z1123" i="4"/>
  <c r="Z924" i="4"/>
  <c r="Z1124" i="4"/>
  <c r="Z1195" i="4"/>
  <c r="Z1125" i="4"/>
  <c r="Z866" i="4"/>
  <c r="Z973" i="4"/>
  <c r="Z1161" i="4"/>
  <c r="Z926" i="4"/>
  <c r="Z1027" i="4"/>
  <c r="Z1197" i="4"/>
  <c r="Z1249" i="4"/>
  <c r="Z1121" i="4"/>
  <c r="Z925" i="4"/>
  <c r="Z1028" i="4"/>
  <c r="Z1196" i="4"/>
  <c r="Z868" i="4"/>
  <c r="Z975" i="4"/>
  <c r="Z1163" i="4"/>
  <c r="Z1029" i="4"/>
  <c r="Z1075" i="4"/>
  <c r="Z1251" i="4"/>
  <c r="Z1302" i="4"/>
  <c r="Z1250" i="4"/>
  <c r="Z1299" i="4"/>
  <c r="Z1300" i="4"/>
  <c r="Z1301" i="4"/>
  <c r="Z28" i="4"/>
  <c r="Z29" i="4"/>
  <c r="Z30" i="4"/>
  <c r="Z27" i="4"/>
  <c r="Z1019" i="4"/>
  <c r="Z1020" i="4"/>
  <c r="Z1021" i="4"/>
  <c r="Z182" i="4"/>
  <c r="Z14" i="4"/>
  <c r="Z104" i="4"/>
  <c r="Z15" i="4"/>
  <c r="Z107" i="4"/>
  <c r="Z311" i="4"/>
  <c r="Z184" i="4"/>
  <c r="Z249" i="4"/>
  <c r="Z16" i="4"/>
  <c r="Z106" i="4"/>
  <c r="Z179" i="4"/>
  <c r="Z17" i="4"/>
  <c r="Z109" i="4"/>
  <c r="Z251" i="4"/>
  <c r="Z18" i="4"/>
  <c r="Z108" i="4"/>
  <c r="Z181" i="4"/>
  <c r="Z19" i="4"/>
  <c r="Z313" i="4"/>
  <c r="Z180" i="4"/>
  <c r="Z253" i="4"/>
  <c r="Z20" i="4"/>
  <c r="Z110" i="4"/>
  <c r="Z183" i="4"/>
  <c r="Z105" i="4"/>
  <c r="Z315" i="4"/>
  <c r="Z382" i="4"/>
  <c r="Z316" i="4"/>
  <c r="Z252" i="4"/>
  <c r="Z314" i="4"/>
  <c r="Z383" i="4"/>
  <c r="Z384" i="4"/>
  <c r="Z457" i="4"/>
  <c r="Z385" i="4"/>
  <c r="Z456" i="4"/>
  <c r="Z459" i="4"/>
  <c r="Z458" i="4"/>
  <c r="Z525" i="4"/>
  <c r="Z250" i="4"/>
  <c r="Z580" i="4"/>
  <c r="Z730" i="4"/>
  <c r="Z312" i="4"/>
  <c r="Z381" i="4"/>
  <c r="Z582" i="4"/>
  <c r="Z732" i="4"/>
  <c r="Z655" i="4"/>
  <c r="Z581" i="4"/>
  <c r="Z860" i="4"/>
  <c r="Z799" i="4"/>
  <c r="Z583" i="4"/>
  <c r="Z731" i="4"/>
  <c r="Z654" i="4"/>
  <c r="Z801" i="4"/>
  <c r="Z800" i="4"/>
  <c r="Z733" i="4"/>
  <c r="Z656" i="4"/>
  <c r="Z653" i="4"/>
  <c r="Z802" i="4"/>
  <c r="Z922" i="4"/>
  <c r="Z861" i="4"/>
  <c r="Z1066" i="4"/>
  <c r="Z1229" i="4"/>
  <c r="Z963" i="4"/>
  <c r="Z1114" i="4"/>
  <c r="Z1230" i="4"/>
  <c r="Z1231" i="4"/>
  <c r="Z1013" i="4"/>
  <c r="Z1293" i="4"/>
  <c r="Z35" i="4"/>
  <c r="Z261" i="4"/>
  <c r="Z122" i="4"/>
  <c r="Z192" i="4"/>
  <c r="Z36" i="4"/>
  <c r="Z191" i="4"/>
  <c r="Z391" i="4"/>
  <c r="Z465" i="4"/>
  <c r="Z527" i="4"/>
  <c r="Z322" i="4"/>
  <c r="Z591" i="4"/>
  <c r="Z1119" i="4"/>
  <c r="Z1241" i="4"/>
  <c r="Z1069" i="4"/>
  <c r="Z1118" i="4"/>
  <c r="Z1242" i="4"/>
  <c r="Z1072" i="4"/>
  <c r="Z1248" i="4"/>
  <c r="Z1243" i="4"/>
  <c r="Z1024" i="4"/>
  <c r="Z1071" i="4"/>
  <c r="Z1194" i="4"/>
  <c r="Z1120" i="4"/>
  <c r="Z1159" i="4"/>
  <c r="Z1025" i="4"/>
  <c r="Z1074" i="4"/>
  <c r="Z1158" i="4"/>
  <c r="Z1245" i="4"/>
  <c r="Z1026" i="4"/>
  <c r="Z1073" i="4"/>
  <c r="Z1160" i="4"/>
  <c r="Z1247" i="4"/>
  <c r="Z1070" i="4"/>
  <c r="Z1244" i="4"/>
  <c r="Z1298" i="4"/>
  <c r="Z1246" i="4"/>
  <c r="Z77" i="4"/>
  <c r="Z224" i="4"/>
  <c r="Z146" i="4"/>
  <c r="Z153" i="4"/>
  <c r="Z87" i="4"/>
  <c r="Z70" i="4"/>
  <c r="Z148" i="4"/>
  <c r="Z150" i="4"/>
  <c r="Z76" i="4"/>
  <c r="Z149" i="4"/>
  <c r="Z75" i="4"/>
  <c r="Z222" i="4"/>
  <c r="Z152" i="4"/>
  <c r="Z347" i="4"/>
  <c r="Z501" i="4"/>
  <c r="Z348" i="4"/>
  <c r="Z423" i="4"/>
  <c r="Z494" i="4"/>
  <c r="Z502" i="4"/>
  <c r="Z621" i="4"/>
  <c r="Z422" i="4"/>
  <c r="Z495" i="4"/>
  <c r="Z417" i="4"/>
  <c r="Z425" i="4"/>
  <c r="Z496" i="4"/>
  <c r="Z623" i="4"/>
  <c r="Z696" i="4"/>
  <c r="Z424" i="4"/>
  <c r="Z497" i="4"/>
  <c r="Z286" i="4"/>
  <c r="Z498" i="4"/>
  <c r="Z617" i="4"/>
  <c r="Z625" i="4"/>
  <c r="Z698" i="4"/>
  <c r="Z418" i="4"/>
  <c r="Z499" i="4"/>
  <c r="Z421" i="4"/>
  <c r="Z500" i="4"/>
  <c r="Z548" i="4"/>
  <c r="Z619" i="4"/>
  <c r="Z837" i="4"/>
  <c r="Z772" i="4"/>
  <c r="Z618" i="4"/>
  <c r="Z626" i="4"/>
  <c r="Z697" i="4"/>
  <c r="Z836" i="4"/>
  <c r="Z692" i="4"/>
  <c r="Z893" i="4"/>
  <c r="Z1043" i="4"/>
  <c r="Z1097" i="4"/>
  <c r="Z890" i="4"/>
  <c r="Z547" i="4"/>
  <c r="Z620" i="4"/>
  <c r="Z699" i="4"/>
  <c r="Z694" i="4"/>
  <c r="Z769" i="4"/>
  <c r="Z1045" i="4"/>
  <c r="Z1099" i="4"/>
  <c r="Z691" i="4"/>
  <c r="Z768" i="4"/>
  <c r="Z892" i="4"/>
  <c r="Z622" i="4"/>
  <c r="Z771" i="4"/>
  <c r="Z889" i="4"/>
  <c r="Z992" i="4"/>
  <c r="Z1047" i="4"/>
  <c r="Z835" i="4"/>
  <c r="Z693" i="4"/>
  <c r="Z770" i="4"/>
  <c r="Z894" i="4"/>
  <c r="Z624" i="4"/>
  <c r="Z695" i="4"/>
  <c r="Z834" i="4"/>
  <c r="Z773" i="4"/>
  <c r="Z891" i="4"/>
  <c r="Z994" i="4"/>
  <c r="Z943" i="4"/>
  <c r="Z1137" i="4"/>
  <c r="Z993" i="4"/>
  <c r="Z1173" i="4"/>
  <c r="Z946" i="4"/>
  <c r="Z1138" i="4"/>
  <c r="Z1268" i="4"/>
  <c r="Z945" i="4"/>
  <c r="Z995" i="4"/>
  <c r="Z1044" i="4"/>
  <c r="Z1096" i="4"/>
  <c r="Z1206" i="4"/>
  <c r="Z1270" i="4"/>
  <c r="Z1321" i="4"/>
  <c r="Z1174" i="4"/>
  <c r="Z947" i="4"/>
  <c r="Z1046" i="4"/>
  <c r="Z1098" i="4"/>
  <c r="Z991" i="4"/>
  <c r="Z944" i="4"/>
  <c r="Z1207" i="4"/>
  <c r="Z1323" i="4"/>
  <c r="Z1271" i="4"/>
  <c r="Z1319" i="4"/>
  <c r="Z1322" i="4"/>
  <c r="Z1267" i="4"/>
  <c r="Z1318" i="4"/>
  <c r="Z1269" i="4"/>
  <c r="Z1320" i="4"/>
  <c r="Z1208" i="4"/>
</calcChain>
</file>

<file path=xl/sharedStrings.xml><?xml version="1.0" encoding="utf-8"?>
<sst xmlns="http://schemas.openxmlformats.org/spreadsheetml/2006/main" count="4399" uniqueCount="106">
  <si>
    <t/>
  </si>
  <si>
    <t>7305</t>
  </si>
  <si>
    <t>SIMULATIONS NUMERIQUES</t>
  </si>
  <si>
    <t>5913</t>
  </si>
  <si>
    <t>7515</t>
  </si>
  <si>
    <t>7105</t>
  </si>
  <si>
    <t>CTO OFFICE</t>
  </si>
  <si>
    <t>Projet</t>
  </si>
  <si>
    <t>Temps total</t>
  </si>
  <si>
    <t>Année</t>
  </si>
  <si>
    <t>Mois</t>
  </si>
  <si>
    <t>Description</t>
  </si>
  <si>
    <t>Dépt</t>
  </si>
  <si>
    <t>Sélectionner le mois et l'année en cours:</t>
  </si>
  <si>
    <t>Septembre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</si>
  <si>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</si>
  <si>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</si>
  <si>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</si>
  <si>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</si>
  <si>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</si>
  <si>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</si>
  <si>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</si>
  <si>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</si>
  <si>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</si>
  <si>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</si>
  <si>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</si>
  <si>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TOTAL</t>
  </si>
  <si>
    <t>Étiquettes de lignes</t>
  </si>
  <si>
    <t>Total général</t>
  </si>
  <si>
    <t>Réelles</t>
  </si>
  <si>
    <t>P. du mois</t>
  </si>
  <si>
    <t>RAF</t>
  </si>
  <si>
    <t>Somme de Temps total</t>
  </si>
  <si>
    <t>Étiquettes de colonnes</t>
  </si>
  <si>
    <t>Obj CTC</t>
  </si>
  <si>
    <t>Colonne2</t>
  </si>
  <si>
    <t>RAF mois suivant</t>
  </si>
  <si>
    <t>RAF mois précé</t>
  </si>
  <si>
    <t>Prev de fin</t>
  </si>
  <si>
    <t>Planifiées</t>
  </si>
  <si>
    <t>Objectif</t>
  </si>
  <si>
    <t>Section</t>
  </si>
  <si>
    <t>Planifié</t>
  </si>
  <si>
    <t>RAF m pré.</t>
  </si>
  <si>
    <t>Cumul</t>
  </si>
  <si>
    <t>Mois début</t>
  </si>
  <si>
    <t>Année début</t>
  </si>
  <si>
    <t>Nb mois projet</t>
  </si>
  <si>
    <t>Mois fin</t>
  </si>
  <si>
    <t>Année fin</t>
  </si>
  <si>
    <t>h/mois</t>
  </si>
  <si>
    <t>Diff années:</t>
  </si>
  <si>
    <t xml:space="preserve"> </t>
  </si>
  <si>
    <t xml:space="preserve">    </t>
  </si>
  <si>
    <t>*A utiliser en début de projet</t>
  </si>
  <si>
    <t>*A changer à chaque utilisation</t>
  </si>
  <si>
    <t>Projet:</t>
  </si>
  <si>
    <t>Nom Cdc</t>
  </si>
  <si>
    <t>juin</t>
  </si>
  <si>
    <t xml:space="preserve">QUALITE </t>
  </si>
  <si>
    <t xml:space="preserve">ACHATS </t>
  </si>
  <si>
    <t>PRODUCTION</t>
  </si>
  <si>
    <t xml:space="preserve">LOGISTIQUE </t>
  </si>
  <si>
    <t xml:space="preserve">MATERIAUX </t>
  </si>
  <si>
    <t xml:space="preserve">CONCEPTION </t>
  </si>
  <si>
    <t>METHODES</t>
  </si>
  <si>
    <t xml:space="preserve">METHODES </t>
  </si>
  <si>
    <t xml:space="preserve">ESSAIS </t>
  </si>
  <si>
    <t>PROGRAMME</t>
  </si>
  <si>
    <t>ACHATS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</si>
  <si>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</si>
  <si>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</si>
  <si>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</si>
  <si>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</si>
  <si>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</si>
  <si>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</si>
  <si>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</si>
  <si>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</si>
  <si>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</si>
  <si>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</si>
  <si>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</si>
  <si>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</si>
  <si>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</si>
  <si>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</si>
  <si>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</si>
  <si>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c</t>
  </si>
  <si>
    <t>d</t>
  </si>
  <si>
    <t>e</t>
  </si>
  <si>
    <t>f</t>
  </si>
  <si>
    <t>i</t>
  </si>
  <si>
    <t>j</t>
  </si>
  <si>
    <t>k</t>
  </si>
  <si>
    <t>l</t>
  </si>
  <si>
    <t>m</t>
  </si>
  <si>
    <t>o</t>
  </si>
  <si>
    <t>q</t>
  </si>
  <si>
    <t>r</t>
  </si>
  <si>
    <t>s</t>
  </si>
  <si>
    <t>t</t>
  </si>
  <si>
    <t>v</t>
  </si>
  <si>
    <t>w</t>
  </si>
  <si>
    <t>centre charge</t>
  </si>
  <si>
    <t>janvier</t>
  </si>
  <si>
    <t>mai</t>
  </si>
  <si>
    <t>février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</si>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</sst>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-* #,##0.00\ _€_-;\-* #,##0.00\ _€_-;_-* &quot;-&quot;??\ _€_-;_-@_-"/>
    <numFmt numFmtId="164" formatCode="#####0"/>
    <numFmt numFmtId="165" formatCode="##,###,##0.0#"/>
    <numFmt numFmtId="166" formatCode="####00"/>
    <numFmt numFmtId="167" formatCode="0000"/>
    <numFmt numFmtId="168" formatCode="00"/>
    <numFmt numFmtId="169" formatCode="_-* #,##0\ _€_-;\-* #,##0\ _€_-;_-* &quot;-&quot;??\ _€_-;_-@_-"/>
    <numFmt numFmtId="170" formatCode="#,##0_ ;[Red]\-#,##0\ 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0"/>
      <name val="Arial"/>
      <family val="2"/>
    </font>
    <font>
      <sz val="8.25"/>
      <color indexed="0"/>
      <name val="Microsoft Sans Serif"/>
      <family val="2"/>
    </font>
    <font>
      <sz val="8.25"/>
      <color indexed="4"/>
      <name val="Microsoft Sans Serif"/>
      <family val="2"/>
    </font>
    <font>
      <b/>
      <sz val="10"/>
      <name val="Arial"/>
      <family val="2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9"/>
      </patternFill>
    </fill>
  </fills>
  <borders count="18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 diagonalDown="1">
      <left/>
      <right/>
      <top/>
      <bottom/>
      <diagonal style="thin">
        <color auto="1"/>
      </diagonal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theme="1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0" fontId="3" fillId="0" borderId="0"/>
  </cellStyleXfs>
  <cellXfs count="96">
    <xf numFmtId="0" fontId="0" fillId="0" borderId="0" xfId="0"/>
    <xf numFmtId="0" fontId="3" fillId="0" borderId="0" xfId="3" applyFont="1"/>
    <xf numFmtId="0" fontId="3" fillId="2" borderId="0" xfId="3" applyFont="1" applyFill="1"/>
    <xf numFmtId="43" fontId="3" fillId="2" borderId="0" xfId="1" applyFont="1" applyFill="1"/>
    <xf numFmtId="14" fontId="4" fillId="0" borderId="1" xfId="0" applyNumberFormat="1" applyFont="1" applyBorder="1" applyAlignment="1">
      <alignment horizontal="right" vertical="center"/>
    </xf>
    <xf numFmtId="0" fontId="4" fillId="0" borderId="1" xfId="0" applyFont="1" applyBorder="1" applyAlignment="1">
      <alignment horizontal="left" vertical="center"/>
    </xf>
    <xf numFmtId="164" fontId="4" fillId="0" borderId="1" xfId="0" applyNumberFormat="1" applyFont="1" applyBorder="1" applyAlignment="1">
      <alignment horizontal="right" vertical="center"/>
    </xf>
    <xf numFmtId="0" fontId="5" fillId="0" borderId="1" xfId="0" applyFont="1" applyBorder="1" applyAlignment="1">
      <alignment horizontal="left" vertical="center"/>
    </xf>
    <xf numFmtId="165" fontId="4" fillId="0" borderId="1" xfId="0" applyNumberFormat="1" applyFont="1" applyBorder="1" applyAlignment="1">
      <alignment horizontal="right" vertical="center"/>
    </xf>
    <xf numFmtId="166" fontId="4" fillId="0" borderId="1" xfId="0" applyNumberFormat="1" applyFont="1" applyBorder="1" applyAlignment="1">
      <alignment horizontal="right" vertical="center"/>
    </xf>
    <xf numFmtId="167" fontId="4" fillId="0" borderId="1" xfId="0" applyNumberFormat="1" applyFont="1" applyBorder="1" applyAlignment="1">
      <alignment horizontal="right" vertical="center"/>
    </xf>
    <xf numFmtId="168" fontId="4" fillId="0" borderId="1" xfId="0" applyNumberFormat="1" applyFont="1" applyBorder="1" applyAlignment="1">
      <alignment horizontal="right" vertical="center"/>
    </xf>
    <xf numFmtId="0" fontId="0" fillId="0" borderId="0" xfId="0" applyBorder="1"/>
    <xf numFmtId="0" fontId="4" fillId="0" borderId="2" xfId="3" applyFont="1" applyBorder="1" applyAlignment="1">
      <alignment horizontal="left" vertical="center"/>
    </xf>
    <xf numFmtId="0" fontId="0" fillId="0" borderId="3" xfId="0" applyBorder="1"/>
    <xf numFmtId="0" fontId="0" fillId="0" borderId="4" xfId="0" applyBorder="1"/>
    <xf numFmtId="0" fontId="0" fillId="0" borderId="7" xfId="0" applyBorder="1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2" fillId="0" borderId="7" xfId="0" applyFont="1" applyBorder="1" applyAlignment="1">
      <alignment horizontal="center" vertical="center"/>
    </xf>
    <xf numFmtId="169" fontId="0" fillId="0" borderId="7" xfId="0" applyNumberFormat="1" applyBorder="1" applyAlignment="1">
      <alignment vertical="center"/>
    </xf>
    <xf numFmtId="170" fontId="0" fillId="0" borderId="0" xfId="0" applyNumberFormat="1"/>
    <xf numFmtId="0" fontId="0" fillId="0" borderId="13" xfId="0" applyBorder="1"/>
    <xf numFmtId="169" fontId="1" fillId="0" borderId="11" xfId="2" applyNumberFormat="1" applyFont="1" applyFill="1" applyBorder="1" applyAlignment="1">
      <alignment vertical="center"/>
    </xf>
    <xf numFmtId="169" fontId="0" fillId="0" borderId="14" xfId="0" applyNumberFormat="1" applyFill="1" applyBorder="1" applyAlignment="1">
      <alignment vertical="center"/>
    </xf>
    <xf numFmtId="169" fontId="2" fillId="0" borderId="14" xfId="0" applyNumberFormat="1" applyFont="1" applyBorder="1" applyAlignment="1">
      <alignment vertical="center"/>
    </xf>
    <xf numFmtId="169" fontId="2" fillId="0" borderId="8" xfId="0" applyNumberFormat="1" applyFont="1" applyBorder="1" applyAlignment="1">
      <alignment vertical="center"/>
    </xf>
    <xf numFmtId="169" fontId="2" fillId="0" borderId="7" xfId="0" applyNumberFormat="1" applyFont="1" applyBorder="1" applyAlignment="1">
      <alignment vertical="center"/>
    </xf>
    <xf numFmtId="0" fontId="9" fillId="0" borderId="9" xfId="0" applyFont="1" applyBorder="1" applyAlignment="1">
      <alignment horizontal="center" vertical="center"/>
    </xf>
    <xf numFmtId="0" fontId="8" fillId="0" borderId="15" xfId="0" quotePrefix="1" applyFont="1" applyFill="1" applyBorder="1" applyAlignment="1">
      <alignment horizontal="left" vertical="center"/>
    </xf>
    <xf numFmtId="169" fontId="2" fillId="0" borderId="7" xfId="1" applyNumberFormat="1" applyFont="1" applyBorder="1" applyAlignment="1">
      <alignment vertical="center"/>
    </xf>
    <xf numFmtId="169" fontId="1" fillId="5" borderId="7" xfId="1" applyNumberFormat="1" applyFont="1" applyFill="1" applyBorder="1" applyAlignment="1">
      <alignment vertical="center"/>
    </xf>
    <xf numFmtId="169" fontId="1" fillId="6" borderId="7" xfId="1" applyNumberFormat="1" applyFont="1" applyFill="1" applyBorder="1" applyAlignment="1">
      <alignment vertical="center"/>
    </xf>
    <xf numFmtId="169" fontId="1" fillId="4" borderId="7" xfId="1" applyNumberFormat="1" applyFont="1" applyFill="1" applyBorder="1" applyAlignment="1">
      <alignment vertical="center"/>
    </xf>
    <xf numFmtId="0" fontId="0" fillId="0" borderId="9" xfId="0" applyFont="1" applyFill="1" applyBorder="1" applyAlignment="1">
      <alignment vertical="center"/>
    </xf>
    <xf numFmtId="169" fontId="0" fillId="0" borderId="7" xfId="1" applyNumberFormat="1" applyFont="1" applyBorder="1"/>
    <xf numFmtId="0" fontId="2" fillId="4" borderId="7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11" xfId="0" applyBorder="1" applyAlignment="1">
      <alignment horizontal="centerContinuous"/>
    </xf>
    <xf numFmtId="0" fontId="0" fillId="0" borderId="14" xfId="0" applyBorder="1" applyAlignment="1">
      <alignment horizontal="centerContinuous"/>
    </xf>
    <xf numFmtId="0" fontId="0" fillId="0" borderId="8" xfId="0" applyBorder="1" applyAlignment="1">
      <alignment horizontal="centerContinuous"/>
    </xf>
    <xf numFmtId="0" fontId="0" fillId="0" borderId="13" xfId="0" pivotButton="1" applyBorder="1"/>
    <xf numFmtId="0" fontId="0" fillId="0" borderId="7" xfId="0" applyFont="1" applyFill="1" applyBorder="1" applyAlignment="1">
      <alignment horizontal="center" vertical="center"/>
    </xf>
    <xf numFmtId="0" fontId="0" fillId="0" borderId="0" xfId="0" applyFill="1" applyBorder="1"/>
    <xf numFmtId="0" fontId="4" fillId="0" borderId="0" xfId="0" applyFont="1" applyBorder="1" applyAlignment="1">
      <alignment horizontal="left" vertical="center"/>
    </xf>
    <xf numFmtId="0" fontId="3" fillId="0" borderId="0" xfId="3" applyFont="1" applyAlignment="1">
      <alignment horizontal="left"/>
    </xf>
    <xf numFmtId="9" fontId="1" fillId="0" borderId="12" xfId="2" applyFont="1" applyFill="1" applyBorder="1" applyAlignment="1">
      <alignment vertical="center"/>
    </xf>
    <xf numFmtId="0" fontId="5" fillId="3" borderId="1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left" vertical="center"/>
    </xf>
    <xf numFmtId="0" fontId="2" fillId="0" borderId="7" xfId="0" applyFont="1" applyFill="1" applyBorder="1" applyAlignment="1">
      <alignment horizontal="right" vertical="center"/>
    </xf>
    <xf numFmtId="0" fontId="0" fillId="0" borderId="0" xfId="0" applyNumberFormat="1"/>
    <xf numFmtId="0" fontId="0" fillId="0" borderId="0" xfId="0" applyFill="1"/>
    <xf numFmtId="168" fontId="4" fillId="3" borderId="1" xfId="0" applyNumberFormat="1" applyFont="1" applyFill="1" applyBorder="1" applyAlignment="1">
      <alignment horizontal="right" vertical="center"/>
    </xf>
    <xf numFmtId="167" fontId="4" fillId="3" borderId="1" xfId="0" applyNumberFormat="1" applyFont="1" applyFill="1" applyBorder="1" applyAlignment="1">
      <alignment horizontal="right" vertical="center"/>
    </xf>
    <xf numFmtId="166" fontId="4" fillId="3" borderId="1" xfId="0" applyNumberFormat="1" applyFont="1" applyFill="1" applyBorder="1" applyAlignment="1">
      <alignment horizontal="right" vertical="center"/>
    </xf>
    <xf numFmtId="165" fontId="4" fillId="3" borderId="1" xfId="0" applyNumberFormat="1" applyFont="1" applyFill="1" applyBorder="1" applyAlignment="1">
      <alignment horizontal="right" vertical="center"/>
    </xf>
    <xf numFmtId="14" fontId="4" fillId="3" borderId="1" xfId="0" applyNumberFormat="1" applyFont="1" applyFill="1" applyBorder="1" applyAlignment="1">
      <alignment horizontal="right" vertical="center"/>
    </xf>
    <xf numFmtId="164" fontId="4" fillId="3" borderId="1" xfId="0" applyNumberFormat="1" applyFont="1" applyFill="1" applyBorder="1" applyAlignment="1">
      <alignment horizontal="right" vertical="center"/>
    </xf>
    <xf numFmtId="0" fontId="0" fillId="0" borderId="4" xfId="0" applyFont="1" applyBorder="1"/>
    <xf numFmtId="170" fontId="0" fillId="0" borderId="0" xfId="0" applyNumberFormat="1" applyFill="1" applyBorder="1" applyAlignment="1">
      <alignment vertical="center"/>
    </xf>
    <xf numFmtId="0" fontId="0" fillId="0" borderId="0" xfId="0" quotePrefix="1" applyAlignment="1">
      <alignment horizontal="center"/>
    </xf>
    <xf numFmtId="0" fontId="0" fillId="0" borderId="0" xfId="0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0" xfId="0" applyFont="1"/>
    <xf numFmtId="0" fontId="0" fillId="0" borderId="0" xfId="0" applyFont="1" applyBorder="1"/>
    <xf numFmtId="0" fontId="0" fillId="0" borderId="0" xfId="0" applyFont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2" fillId="0" borderId="6" xfId="0" quotePrefix="1" applyFont="1" applyFill="1" applyBorder="1" applyAlignment="1">
      <alignment horizontal="center"/>
    </xf>
    <xf numFmtId="0" fontId="8" fillId="0" borderId="0" xfId="0" applyFont="1" applyAlignment="1">
      <alignment vertical="top"/>
    </xf>
    <xf numFmtId="0" fontId="9" fillId="0" borderId="10" xfId="0" applyFont="1" applyBorder="1" applyAlignment="1">
      <alignment horizontal="center" vertical="center"/>
    </xf>
    <xf numFmtId="169" fontId="0" fillId="0" borderId="11" xfId="0" applyNumberFormat="1" applyBorder="1" applyAlignment="1">
      <alignment vertical="center"/>
    </xf>
    <xf numFmtId="169" fontId="2" fillId="0" borderId="11" xfId="0" applyNumberFormat="1" applyFont="1" applyBorder="1" applyAlignment="1">
      <alignment vertical="center"/>
    </xf>
    <xf numFmtId="0" fontId="9" fillId="0" borderId="15" xfId="0" applyFont="1" applyBorder="1" applyAlignment="1">
      <alignment horizontal="center" vertical="center"/>
    </xf>
    <xf numFmtId="9" fontId="0" fillId="0" borderId="8" xfId="2" applyFont="1" applyBorder="1" applyAlignment="1">
      <alignment vertical="center"/>
    </xf>
    <xf numFmtId="9" fontId="2" fillId="7" borderId="15" xfId="2" applyFont="1" applyFill="1" applyBorder="1" applyAlignment="1">
      <alignment vertical="center"/>
    </xf>
    <xf numFmtId="169" fontId="2" fillId="8" borderId="7" xfId="0" applyNumberFormat="1" applyFont="1" applyFill="1" applyBorder="1" applyAlignment="1">
      <alignment horizontal="right" vertical="center"/>
    </xf>
    <xf numFmtId="169" fontId="2" fillId="0" borderId="17" xfId="0" applyNumberFormat="1" applyFont="1" applyBorder="1" applyAlignment="1">
      <alignment horizontal="right" vertical="center"/>
    </xf>
    <xf numFmtId="0" fontId="0" fillId="0" borderId="9" xfId="0" applyFont="1" applyBorder="1"/>
    <xf numFmtId="0" fontId="0" fillId="0" borderId="16" xfId="0" applyFont="1" applyBorder="1" applyAlignment="1">
      <alignment horizontal="center"/>
    </xf>
    <xf numFmtId="0" fontId="5" fillId="10" borderId="1" xfId="0" applyFont="1" applyFill="1" applyBorder="1" applyAlignment="1">
      <alignment horizontal="left" vertical="center"/>
    </xf>
    <xf numFmtId="0" fontId="4" fillId="10" borderId="1" xfId="0" applyFont="1" applyFill="1" applyBorder="1" applyAlignment="1">
      <alignment horizontal="left" vertical="center"/>
    </xf>
    <xf numFmtId="168" fontId="4" fillId="10" borderId="1" xfId="0" applyNumberFormat="1" applyFont="1" applyFill="1" applyBorder="1" applyAlignment="1">
      <alignment horizontal="right" vertical="center"/>
    </xf>
    <xf numFmtId="167" fontId="4" fillId="10" borderId="1" xfId="0" applyNumberFormat="1" applyFont="1" applyFill="1" applyBorder="1" applyAlignment="1">
      <alignment horizontal="right" vertical="center"/>
    </xf>
    <xf numFmtId="166" fontId="4" fillId="10" borderId="1" xfId="0" applyNumberFormat="1" applyFont="1" applyFill="1" applyBorder="1" applyAlignment="1">
      <alignment horizontal="right" vertical="center"/>
    </xf>
    <xf numFmtId="165" fontId="4" fillId="10" borderId="1" xfId="0" applyNumberFormat="1" applyFont="1" applyFill="1" applyBorder="1" applyAlignment="1">
      <alignment horizontal="right" vertical="center"/>
    </xf>
    <xf numFmtId="14" fontId="4" fillId="10" borderId="1" xfId="0" applyNumberFormat="1" applyFont="1" applyFill="1" applyBorder="1" applyAlignment="1">
      <alignment horizontal="right" vertical="center"/>
    </xf>
    <xf numFmtId="164" fontId="4" fillId="10" borderId="1" xfId="0" applyNumberFormat="1" applyFont="1" applyFill="1" applyBorder="1" applyAlignment="1">
      <alignment horizontal="right" vertical="center"/>
    </xf>
    <xf numFmtId="0" fontId="0" fillId="0" borderId="0" xfId="0" applyAlignment="1">
      <alignment horizontal="left" indent="1"/>
    </xf>
    <xf numFmtId="170" fontId="0" fillId="9" borderId="0" xfId="0" applyNumberFormat="1" applyFill="1"/>
    <xf numFmtId="0" fontId="0" fillId="0" borderId="0" xfId="0" applyFill="1" applyBorder="1" applyAlignment="1">
      <alignment horizontal="center" vertical="center"/>
    </xf>
    <xf numFmtId="0" fontId="3" fillId="0" borderId="0" xfId="3" applyFont="1" applyFill="1" applyBorder="1" applyAlignment="1">
      <alignment horizontal="left"/>
    </xf>
    <xf numFmtId="0" fontId="3" fillId="0" borderId="0" xfId="3" applyFont="1" applyFill="1" applyBorder="1"/>
  </cellXfs>
  <cellStyles count="5">
    <cellStyle name="Milliers" xfId="1" builtinId="3"/>
    <cellStyle name="Normal" xfId="0" builtinId="0"/>
    <cellStyle name="Normal 2" xfId="3"/>
    <cellStyle name="Normal 3" xfId="4"/>
    <cellStyle name="Pourcentage" xfId="2" builtinId="5"/>
  </cellStyles>
  <dxfs count="52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9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9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9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9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9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9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9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</border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70" formatCode="#,##0_ ;[Red]\-#,##0\ "/>
    </dxf>
    <dxf>
      <numFmt numFmtId="170" formatCode="#,##0_ ;[Red]\-#,##0\ "/>
    </dxf>
    <dxf>
      <numFmt numFmtId="170" formatCode="#,##0_ ;[Red]\-#,##0\ "/>
    </dxf>
    <dxf>
      <numFmt numFmtId="170" formatCode="#,##0_ ;[Red]\-#,##0\ "/>
    </dxf>
    <dxf>
      <numFmt numFmtId="170" formatCode="#,##0_ ;[Red]\-#,##0\ 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70" formatCode="#,##0_ ;[Red]\-#,##0\ "/>
      <alignment horizontal="center" vertical="bottom" textRotation="0" wrapText="0" indent="0" justifyLastLine="0" shrinkToFit="0" readingOrder="0"/>
    </dxf>
    <dxf>
      <border diagonalDown="1">
        <diagonal style="thin">
          <color auto="1"/>
        </diagonal>
      </border>
    </dxf>
    <dxf>
      <border diagonalDown="1">
        <diagonal style="thin">
          <color auto="1"/>
        </diagonal>
      </border>
    </dxf>
    <dxf>
      <border diagonalDown="1">
        <diagonal style="thin">
          <color auto="1"/>
        </diagonal>
      </border>
    </dxf>
    <dxf>
      <border diagonalDown="1">
        <diagonal style="thin">
          <color auto="1"/>
        </diagonal>
      </border>
    </dxf>
    <dxf>
      <numFmt numFmtId="170" formatCode="#,##0_ ;[Red]\-#,##0\ "/>
    </dxf>
    <dxf>
      <numFmt numFmtId="170" formatCode="#,##0_ ;[Red]\-#,##0\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9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9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9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9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9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9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9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</border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70" formatCode="#,##0_ ;[Red]\-#,##0\ "/>
    </dxf>
    <dxf>
      <numFmt numFmtId="170" formatCode="#,##0_ ;[Red]\-#,##0\ "/>
    </dxf>
    <dxf>
      <numFmt numFmtId="170" formatCode="#,##0_ ;[Red]\-#,##0\ 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70" formatCode="#,##0_ ;[Red]\-#,##0\ "/>
      <alignment horizontal="center" vertical="bottom" textRotation="0" wrapText="0" indent="0" justifyLastLine="0" shrinkToFit="0" readingOrder="0"/>
    </dxf>
    <dxf>
      <border diagonalDown="1">
        <diagonal style="thin">
          <color auto="1"/>
        </diagonal>
      </border>
    </dxf>
    <dxf>
      <border diagonalDown="1">
        <diagonal style="thin">
          <color auto="1"/>
        </diagonal>
      </border>
    </dxf>
    <dxf>
      <border diagonalDown="1">
        <diagonal style="thin">
          <color auto="1"/>
        </diagonal>
      </border>
    </dxf>
    <dxf>
      <border diagonalDown="1">
        <diagonal style="thin">
          <color auto="1"/>
        </diagonal>
      </border>
    </dxf>
    <dxf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 style="thin">
          <color theme="0" tint="-0.499984740745262"/>
        </vertical>
        <horizontal style="thin">
          <color theme="0" tint="-0.499984740745262"/>
        </horizontal>
      </border>
    </dxf>
    <dxf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 style="thin">
          <color theme="1" tint="0.499984740745262"/>
        </vertical>
        <horizontal style="thin">
          <color theme="1" tint="0.499984740745262"/>
        </horizontal>
      </border>
    </dxf>
  </dxfs>
  <tableStyles count="1" defaultTableStyle="TableStyleMedium2" defaultPivotStyle="PivotStyleLight16">
    <tableStyle name="Style de tableau croisé dynamique 1" table="0" count="2">
      <tableStyleElement type="firstRowStripe" size="2" dxfId="51"/>
      <tableStyleElement type="secondRowStripe" size="2" dxfId="50"/>
    </tableStyle>
  </tableStyles>
  <colors>
    <mruColors>
      <color rgb="FFFEF6F0"/>
      <color rgb="FFFAFBF7"/>
      <color rgb="FFFFFFFF"/>
      <color rgb="FFFFFF9F"/>
      <color rgb="FFFDEFE3"/>
      <color rgb="FFF5F8EE"/>
      <color rgb="FFA8C6E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INFORMATION!$I$8</c:f>
              <c:strCache>
                <c:ptCount val="1"/>
                <c:pt idx="0">
                  <c:v>Cumul</c:v>
                </c:pt>
              </c:strCache>
            </c:strRef>
          </c:tx>
          <c:invertIfNegative val="0"/>
          <c:cat>
            <c:strRef>
              <c:f>INFORMATION!$D$9:$D$10</c:f>
              <c:strCache>
                <c:ptCount val="2"/>
                <c:pt idx="0">
                  <c:v>1/15</c:v>
                </c:pt>
                <c:pt idx="1">
                  <c:v>2/15</c:v>
                </c:pt>
              </c:strCache>
            </c:strRef>
          </c:cat>
          <c:val>
            <c:numRef>
              <c:f>INFORMATION!$I$9:$I$10</c:f>
              <c:numCache>
                <c:formatCode>#,##0_ ;[Red]\-#,##0\ 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ser>
          <c:idx val="2"/>
          <c:order val="2"/>
          <c:tx>
            <c:strRef>
              <c:f>INFORMATION!$K$8</c:f>
              <c:strCache>
                <c:ptCount val="1"/>
                <c:pt idx="0">
                  <c:v>RAF</c:v>
                </c:pt>
              </c:strCache>
            </c:strRef>
          </c:tx>
          <c:spPr>
            <a:pattFill prst="wdDnDiag">
              <a:fgClr>
                <a:schemeClr val="accent2"/>
              </a:fgClr>
              <a:bgClr>
                <a:schemeClr val="bg1"/>
              </a:bgClr>
            </a:pattFill>
            <a:ln>
              <a:solidFill>
                <a:schemeClr val="accent2"/>
              </a:solidFill>
            </a:ln>
          </c:spPr>
          <c:invertIfNegative val="0"/>
          <c:cat>
            <c:strRef>
              <c:f>INFORMATION!$D$9:$D$10</c:f>
              <c:strCache>
                <c:ptCount val="2"/>
                <c:pt idx="0">
                  <c:v>1/15</c:v>
                </c:pt>
                <c:pt idx="1">
                  <c:v>2/15</c:v>
                </c:pt>
              </c:strCache>
            </c:strRef>
          </c:cat>
          <c:val>
            <c:numRef>
              <c:f>INFORMATION!$K$9:$K$10</c:f>
              <c:numCache>
                <c:formatCode>#,##0_ ;[Red]\-#,##0\ </c:formatCode>
                <c:ptCount val="2"/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0740224"/>
        <c:axId val="113087616"/>
      </c:barChart>
      <c:lineChart>
        <c:grouping val="standard"/>
        <c:varyColors val="0"/>
        <c:ser>
          <c:idx val="1"/>
          <c:order val="1"/>
          <c:tx>
            <c:strRef>
              <c:f>INFORMATION!$J$8</c:f>
              <c:strCache>
                <c:ptCount val="1"/>
                <c:pt idx="0">
                  <c:v>Objectif</c:v>
                </c:pt>
              </c:strCache>
            </c:strRef>
          </c:tx>
          <c:spPr>
            <a:ln>
              <a:solidFill>
                <a:schemeClr val="accent6"/>
              </a:solidFill>
            </a:ln>
          </c:spPr>
          <c:marker>
            <c:symbol val="none"/>
          </c:marker>
          <c:cat>
            <c:strRef>
              <c:f>INFORMATION!$D$9:$D$10</c:f>
              <c:strCache>
                <c:ptCount val="2"/>
                <c:pt idx="0">
                  <c:v>1/15</c:v>
                </c:pt>
                <c:pt idx="1">
                  <c:v>2/15</c:v>
                </c:pt>
              </c:strCache>
            </c:strRef>
          </c:cat>
          <c:val>
            <c:numRef>
              <c:f>INFORMATION!$J$9:$J$10</c:f>
              <c:numCache>
                <c:formatCode>#,##0_ ;[Red]\-#,##0\ </c:formatCode>
                <c:ptCount val="2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740224"/>
        <c:axId val="113087616"/>
      </c:lineChart>
      <c:catAx>
        <c:axId val="907402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2700000"/>
          <a:lstStyle/>
          <a:p>
            <a:pPr>
              <a:defRPr/>
            </a:pPr>
            <a:endParaRPr lang="fr-FR"/>
          </a:p>
        </c:txPr>
        <c:crossAx val="113087616"/>
        <c:crosses val="autoZero"/>
        <c:auto val="1"/>
        <c:lblAlgn val="ctr"/>
        <c:lblOffset val="100"/>
        <c:noMultiLvlLbl val="0"/>
      </c:catAx>
      <c:valAx>
        <c:axId val="113087616"/>
        <c:scaling>
          <c:orientation val="minMax"/>
        </c:scaling>
        <c:delete val="0"/>
        <c:axPos val="l"/>
        <c:majorGridlines/>
        <c:numFmt formatCode="#,##0_ ;[Red]\-#,##0\ " sourceLinked="1"/>
        <c:majorTickMark val="out"/>
        <c:minorTickMark val="none"/>
        <c:tickLblPos val="nextTo"/>
        <c:crossAx val="9074022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'x_NEW PROJECT_x '!$I$8</c:f>
              <c:strCache>
                <c:ptCount val="1"/>
                <c:pt idx="0">
                  <c:v>Cumul</c:v>
                </c:pt>
              </c:strCache>
            </c:strRef>
          </c:tx>
          <c:invertIfNegative val="0"/>
          <c:cat>
            <c:strRef>
              <c:f>'x_NEW PROJECT_x '!$D$9:$D$10</c:f>
              <c:strCache>
                <c:ptCount val="2"/>
                <c:pt idx="0">
                  <c:v>5/16</c:v>
                </c:pt>
                <c:pt idx="1">
                  <c:v>6/16</c:v>
                </c:pt>
              </c:strCache>
            </c:strRef>
          </c:cat>
          <c:val>
            <c:numRef>
              <c:f>'x_NEW PROJECT_x '!$I$9:$I$10</c:f>
              <c:numCache>
                <c:formatCode>#,##0_ ;[Red]\-#,##0\ </c:formatCode>
                <c:ptCount val="2"/>
                <c:pt idx="0">
                  <c:v>231</c:v>
                </c:pt>
                <c:pt idx="1">
                  <c:v>424</c:v>
                </c:pt>
              </c:numCache>
            </c:numRef>
          </c:val>
        </c:ser>
        <c:ser>
          <c:idx val="2"/>
          <c:order val="2"/>
          <c:tx>
            <c:strRef>
              <c:f>'x_NEW PROJECT_x '!$K$8</c:f>
              <c:strCache>
                <c:ptCount val="1"/>
                <c:pt idx="0">
                  <c:v>RAF</c:v>
                </c:pt>
              </c:strCache>
            </c:strRef>
          </c:tx>
          <c:spPr>
            <a:pattFill prst="wdDnDiag">
              <a:fgClr>
                <a:schemeClr val="accent2"/>
              </a:fgClr>
              <a:bgClr>
                <a:schemeClr val="bg1"/>
              </a:bgClr>
            </a:pattFill>
            <a:ln>
              <a:solidFill>
                <a:schemeClr val="accent2"/>
              </a:solidFill>
            </a:ln>
          </c:spPr>
          <c:invertIfNegative val="0"/>
          <c:cat>
            <c:strRef>
              <c:f>'x_NEW PROJECT_x '!$D$9:$D$10</c:f>
              <c:strCache>
                <c:ptCount val="2"/>
                <c:pt idx="0">
                  <c:v>5/16</c:v>
                </c:pt>
                <c:pt idx="1">
                  <c:v>6/16</c:v>
                </c:pt>
              </c:strCache>
            </c:strRef>
          </c:cat>
          <c:val>
            <c:numRef>
              <c:f>'x_NEW PROJECT_x '!$K$9:$K$10</c:f>
              <c:numCache>
                <c:formatCode>#,##0_ ;[Red]\-#,##0\ </c:formatCode>
                <c:ptCount val="2"/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1403648"/>
        <c:axId val="251999360"/>
      </c:barChart>
      <c:lineChart>
        <c:grouping val="standard"/>
        <c:varyColors val="0"/>
        <c:ser>
          <c:idx val="1"/>
          <c:order val="1"/>
          <c:tx>
            <c:strRef>
              <c:f>'x_NEW PROJECT_x '!$J$8</c:f>
              <c:strCache>
                <c:ptCount val="1"/>
                <c:pt idx="0">
                  <c:v>Objectif</c:v>
                </c:pt>
              </c:strCache>
            </c:strRef>
          </c:tx>
          <c:spPr>
            <a:ln>
              <a:solidFill>
                <a:schemeClr val="accent6"/>
              </a:solidFill>
            </a:ln>
          </c:spPr>
          <c:marker>
            <c:symbol val="none"/>
          </c:marker>
          <c:cat>
            <c:strRef>
              <c:f>'x_NEW PROJECT_x '!$D$9:$D$10</c:f>
              <c:strCache>
                <c:ptCount val="2"/>
                <c:pt idx="0">
                  <c:v>5/16</c:v>
                </c:pt>
                <c:pt idx="1">
                  <c:v>6/16</c:v>
                </c:pt>
              </c:strCache>
            </c:strRef>
          </c:cat>
          <c:val>
            <c:numRef>
              <c:f>'x_NEW PROJECT_x '!$J$9:$J$10</c:f>
              <c:numCache>
                <c:formatCode>#,##0_ ;[Red]\-#,##0\ </c:formatCode>
                <c:ptCount val="2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51403648"/>
        <c:axId val="251999360"/>
      </c:lineChart>
      <c:catAx>
        <c:axId val="2514036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2700000"/>
          <a:lstStyle/>
          <a:p>
            <a:pPr>
              <a:defRPr/>
            </a:pPr>
            <a:endParaRPr lang="fr-FR"/>
          </a:p>
        </c:txPr>
        <c:crossAx val="251999360"/>
        <c:crosses val="autoZero"/>
        <c:auto val="1"/>
        <c:lblAlgn val="ctr"/>
        <c:lblOffset val="100"/>
        <c:noMultiLvlLbl val="0"/>
      </c:catAx>
      <c:valAx>
        <c:axId val="251999360"/>
        <c:scaling>
          <c:orientation val="minMax"/>
        </c:scaling>
        <c:delete val="0"/>
        <c:axPos val="l"/>
        <c:majorGridlines/>
        <c:numFmt formatCode="#,##0_ ;[Red]\-#,##0\ " sourceLinked="1"/>
        <c:majorTickMark val="out"/>
        <c:minorTickMark val="none"/>
        <c:tickLblPos val="nextTo"/>
        <c:crossAx val="2514036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371475</xdr:colOff>
          <xdr:row>0</xdr:row>
          <xdr:rowOff>161925</xdr:rowOff>
        </xdr:from>
        <xdr:to>
          <xdr:col>7</xdr:col>
          <xdr:colOff>295275</xdr:colOff>
          <xdr:row>2</xdr:row>
          <xdr:rowOff>19050</xdr:rowOff>
        </xdr:to>
        <xdr:sp macro="" textlink="">
          <xdr:nvSpPr>
            <xdr:cNvPr id="26626" name="Button 2" hidden="1">
              <a:extLst>
                <a:ext uri="{63B3BB69-23CF-44E3-9099-C40C66FF867C}">
                  <a14:compatExt spid="_x0000_s26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Définition projet</a:t>
              </a:r>
            </a:p>
          </xdr:txBody>
        </xdr:sp>
        <xdr:clientData fPrintsWithSheet="0"/>
      </xdr:twoCellAnchor>
    </mc:Choice>
    <mc:Fallback/>
  </mc:AlternateContent>
  <xdr:twoCellAnchor>
    <xdr:from>
      <xdr:col>14</xdr:col>
      <xdr:colOff>138111</xdr:colOff>
      <xdr:row>6</xdr:row>
      <xdr:rowOff>119062</xdr:rowOff>
    </xdr:from>
    <xdr:to>
      <xdr:col>19</xdr:col>
      <xdr:colOff>47624</xdr:colOff>
      <xdr:row>21</xdr:row>
      <xdr:rowOff>14287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342900</xdr:colOff>
      <xdr:row>1</xdr:row>
      <xdr:rowOff>0</xdr:rowOff>
    </xdr:from>
    <xdr:to>
      <xdr:col>7</xdr:col>
      <xdr:colOff>771525</xdr:colOff>
      <xdr:row>1</xdr:row>
      <xdr:rowOff>180975</xdr:rowOff>
    </xdr:to>
    <xdr:sp macro="" textlink="">
      <xdr:nvSpPr>
        <xdr:cNvPr id="5" name="Flèche droite 4"/>
        <xdr:cNvSpPr/>
      </xdr:nvSpPr>
      <xdr:spPr>
        <a:xfrm rot="10800000">
          <a:off x="5038725" y="190500"/>
          <a:ext cx="428625" cy="180975"/>
        </a:xfrm>
        <a:prstGeom prst="rightArrow">
          <a:avLst/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180975</xdr:colOff>
      <xdr:row>3</xdr:row>
      <xdr:rowOff>9525</xdr:rowOff>
    </xdr:from>
    <xdr:to>
      <xdr:col>10</xdr:col>
      <xdr:colOff>609600</xdr:colOff>
      <xdr:row>4</xdr:row>
      <xdr:rowOff>0</xdr:rowOff>
    </xdr:to>
    <xdr:sp macro="" textlink="">
      <xdr:nvSpPr>
        <xdr:cNvPr id="6" name="Flèche droite 5"/>
        <xdr:cNvSpPr/>
      </xdr:nvSpPr>
      <xdr:spPr>
        <a:xfrm rot="10800000">
          <a:off x="5734050" y="581025"/>
          <a:ext cx="428625" cy="180975"/>
        </a:xfrm>
        <a:prstGeom prst="rightArrow">
          <a:avLst/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447675</xdr:colOff>
      <xdr:row>12</xdr:row>
      <xdr:rowOff>76200</xdr:rowOff>
    </xdr:from>
    <xdr:to>
      <xdr:col>9</xdr:col>
      <xdr:colOff>514350</xdr:colOff>
      <xdr:row>18</xdr:row>
      <xdr:rowOff>114300</xdr:rowOff>
    </xdr:to>
    <xdr:sp macro="" textlink="">
      <xdr:nvSpPr>
        <xdr:cNvPr id="3" name="Rectangle 2"/>
        <xdr:cNvSpPr/>
      </xdr:nvSpPr>
      <xdr:spPr>
        <a:xfrm>
          <a:off x="1590675" y="2362200"/>
          <a:ext cx="3495675" cy="1181100"/>
        </a:xfrm>
        <a:prstGeom prst="rect">
          <a:avLst/>
        </a:prstGeom>
        <a:solidFill>
          <a:srgbClr val="FAFBF7"/>
        </a:solidFill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 que je suis</a:t>
          </a:r>
          <a:r>
            <a:rPr lang="fr-FR" sz="1100" baseline="0"/>
            <a:t> arrivé à faire: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- l'userform</a:t>
          </a:r>
          <a:br>
            <a:rPr lang="fr-FR" sz="1100" baseline="0"/>
          </a:br>
          <a:r>
            <a:rPr lang="fr-FR" sz="1100" baseline="0"/>
            <a:t>- la création du tableau pour la durée désirée</a:t>
          </a:r>
        </a:p>
        <a:p>
          <a:pPr algn="l"/>
          <a:r>
            <a:rPr lang="fr-FR" sz="1100" baseline="0"/>
            <a:t>- afficher sur le graphique les informations souhaitées</a:t>
          </a:r>
        </a:p>
        <a:p>
          <a:pPr algn="l"/>
          <a:r>
            <a:rPr lang="fr-FR" sz="1100" baseline="0"/>
            <a:t>- étirer certaines colonnes</a:t>
          </a:r>
          <a:endParaRPr lang="fr-FR" sz="1100"/>
        </a:p>
      </xdr:txBody>
    </xdr:sp>
    <xdr:clientData/>
  </xdr:twoCellAnchor>
  <xdr:twoCellAnchor>
    <xdr:from>
      <xdr:col>4</xdr:col>
      <xdr:colOff>133350</xdr:colOff>
      <xdr:row>19</xdr:row>
      <xdr:rowOff>142873</xdr:rowOff>
    </xdr:from>
    <xdr:to>
      <xdr:col>12</xdr:col>
      <xdr:colOff>219075</xdr:colOff>
      <xdr:row>78</xdr:row>
      <xdr:rowOff>133350</xdr:rowOff>
    </xdr:to>
    <xdr:sp macro="" textlink="">
      <xdr:nvSpPr>
        <xdr:cNvPr id="7" name="Rectangle 6"/>
        <xdr:cNvSpPr/>
      </xdr:nvSpPr>
      <xdr:spPr>
        <a:xfrm>
          <a:off x="1276350" y="3762373"/>
          <a:ext cx="5800725" cy="11229977"/>
        </a:xfrm>
        <a:prstGeom prst="rect">
          <a:avLst/>
        </a:prstGeom>
        <a:solidFill>
          <a:srgbClr val="FEF6F0"/>
        </a:solidFill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Mon problème:</a:t>
          </a:r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/>
            <a:t>Quand j'ai</a:t>
          </a:r>
          <a:r>
            <a:rPr lang="fr-FR" sz="1100" baseline="0"/>
            <a:t> un projet sur plusieurs années, la colonne année conserve l'année de départ</a:t>
          </a:r>
          <a:br>
            <a:rPr lang="fr-FR" sz="1100" baseline="0"/>
          </a:br>
          <a:r>
            <a:rPr lang="fr-FR" sz="1100" baseline="0"/>
            <a:t>J'ai essayer de modifier mon code pour que les années soient correctes, mais il ne fonctionne pas j'ai une erreur</a:t>
          </a:r>
        </a:p>
        <a:p>
          <a:pPr algn="l"/>
          <a:endParaRPr lang="fr-FR" sz="1100" baseline="0"/>
        </a:p>
        <a:p>
          <a:pPr algn="l"/>
          <a:r>
            <a:rPr lang="fr-FR" sz="1100" i="1"/>
            <a:t>Dim i, lgn</a:t>
          </a:r>
        </a:p>
        <a:p>
          <a:pPr algn="l"/>
          <a:r>
            <a:rPr lang="fr-FR" sz="1100" i="1"/>
            <a:t>For i = 9 To 1000</a:t>
          </a:r>
        </a:p>
        <a:p>
          <a:pPr algn="l"/>
          <a:r>
            <a:rPr lang="fr-FR" sz="1100" i="1"/>
            <a:t>  If Range("G" &amp; i).Value = "décembre" And IsEmpty(Range("G" &amp; i + 1)) = False Then</a:t>
          </a:r>
        </a:p>
        <a:p>
          <a:pPr algn="l"/>
          <a:r>
            <a:rPr lang="fr-FR" sz="1100" i="1"/>
            <a:t>   Range("E" &amp; i + 1).Value = Range("E" &amp; i - 1).Value + 1</a:t>
          </a:r>
        </a:p>
        <a:p>
          <a:pPr algn="l"/>
          <a:r>
            <a:rPr lang="fr-FR" sz="1100" i="1"/>
            <a:t>   lgn = "E" &amp; i</a:t>
          </a:r>
        </a:p>
        <a:p>
          <a:pPr algn="l"/>
          <a:r>
            <a:rPr lang="fr-FR" sz="1100" i="1"/>
            <a:t>   Range("lgn").AutoFill Destination:=Range("lgn:E" &amp; DernLigne) </a:t>
          </a:r>
          <a:r>
            <a:rPr lang="fr-FR" sz="1100" b="1"/>
            <a:t>&lt;= l'erreur est sur cette ligne</a:t>
          </a:r>
        </a:p>
        <a:p>
          <a:pPr algn="l"/>
          <a:r>
            <a:rPr lang="fr-FR" sz="1100"/>
            <a:t>   </a:t>
          </a:r>
          <a:r>
            <a:rPr lang="fr-FR" sz="1100" i="1"/>
            <a:t>End If</a:t>
          </a:r>
        </a:p>
        <a:p>
          <a:pPr algn="l"/>
          <a:r>
            <a:rPr lang="fr-FR" sz="1100" i="1"/>
            <a:t>   Next i</a:t>
          </a:r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>Le mieux est d'aller voir le code en entier (sur le module 1)</a:t>
          </a:r>
          <a:br>
            <a:rPr lang="fr-FR" sz="1100"/>
          </a:br>
          <a:endParaRPr lang="fr-FR" sz="1100"/>
        </a:p>
        <a:p>
          <a:pPr algn="l"/>
          <a:r>
            <a:rPr lang="fr-FR" sz="1100"/>
            <a:t>Ce que je fais, c'est que </a:t>
          </a:r>
          <a:r>
            <a:rPr lang="fr-FR" sz="1100" baseline="0"/>
            <a:t>je regarde la colonne G (la colonne des mois), dès qu'il voit le mot décembre et si la cellule d'en dessous n'est pas vide (donc contient logiquement janvier), il doit faire +1 à l'année précedente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Ça fonctionne, il met correctement la nouvelle année.</a:t>
          </a:r>
        </a:p>
        <a:p>
          <a:pPr algn="l"/>
          <a:r>
            <a:rPr lang="fr-FR" sz="1100" baseline="0"/>
            <a:t>Par contre je n'arrive pas à étirer la nouvelle année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Je voudrais donc que si l'on sélectionne ça: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Que le tableau donne ça: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352425</xdr:colOff>
      <xdr:row>42</xdr:row>
      <xdr:rowOff>180974</xdr:rowOff>
    </xdr:from>
    <xdr:to>
      <xdr:col>8</xdr:col>
      <xdr:colOff>247330</xdr:colOff>
      <xdr:row>60</xdr:row>
      <xdr:rowOff>56736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495425" y="8181974"/>
          <a:ext cx="2561905" cy="3304762"/>
        </a:xfrm>
        <a:prstGeom prst="rect">
          <a:avLst/>
        </a:prstGeom>
      </xdr:spPr>
    </xdr:pic>
    <xdr:clientData/>
  </xdr:twoCellAnchor>
  <xdr:twoCellAnchor editAs="oneCell">
    <xdr:from>
      <xdr:col>4</xdr:col>
      <xdr:colOff>228600</xdr:colOff>
      <xdr:row>63</xdr:row>
      <xdr:rowOff>85725</xdr:rowOff>
    </xdr:from>
    <xdr:to>
      <xdr:col>12</xdr:col>
      <xdr:colOff>37410</xdr:colOff>
      <xdr:row>76</xdr:row>
      <xdr:rowOff>56844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371600" y="12087225"/>
          <a:ext cx="5523810" cy="244761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371475</xdr:colOff>
          <xdr:row>0</xdr:row>
          <xdr:rowOff>161925</xdr:rowOff>
        </xdr:from>
        <xdr:to>
          <xdr:col>7</xdr:col>
          <xdr:colOff>295275</xdr:colOff>
          <xdr:row>2</xdr:row>
          <xdr:rowOff>19050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Définition projet</a:t>
              </a:r>
            </a:p>
          </xdr:txBody>
        </xdr:sp>
        <xdr:clientData fPrintsWithSheet="0"/>
      </xdr:twoCellAnchor>
    </mc:Choice>
    <mc:Fallback/>
  </mc:AlternateContent>
  <xdr:twoCellAnchor>
    <xdr:from>
      <xdr:col>14</xdr:col>
      <xdr:colOff>138111</xdr:colOff>
      <xdr:row>6</xdr:row>
      <xdr:rowOff>119062</xdr:rowOff>
    </xdr:from>
    <xdr:to>
      <xdr:col>19</xdr:col>
      <xdr:colOff>47624</xdr:colOff>
      <xdr:row>21</xdr:row>
      <xdr:rowOff>14287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342900</xdr:colOff>
      <xdr:row>1</xdr:row>
      <xdr:rowOff>0</xdr:rowOff>
    </xdr:from>
    <xdr:to>
      <xdr:col>7</xdr:col>
      <xdr:colOff>771525</xdr:colOff>
      <xdr:row>1</xdr:row>
      <xdr:rowOff>180975</xdr:rowOff>
    </xdr:to>
    <xdr:sp macro="" textlink="">
      <xdr:nvSpPr>
        <xdr:cNvPr id="4" name="Flèche droite 3"/>
        <xdr:cNvSpPr/>
      </xdr:nvSpPr>
      <xdr:spPr>
        <a:xfrm rot="10800000">
          <a:off x="3390900" y="190500"/>
          <a:ext cx="419100" cy="180975"/>
        </a:xfrm>
        <a:prstGeom prst="rightArrow">
          <a:avLst/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180975</xdr:colOff>
      <xdr:row>3</xdr:row>
      <xdr:rowOff>9525</xdr:rowOff>
    </xdr:from>
    <xdr:to>
      <xdr:col>10</xdr:col>
      <xdr:colOff>609600</xdr:colOff>
      <xdr:row>4</xdr:row>
      <xdr:rowOff>0</xdr:rowOff>
    </xdr:to>
    <xdr:sp macro="" textlink="">
      <xdr:nvSpPr>
        <xdr:cNvPr id="5" name="Flèche droite 4"/>
        <xdr:cNvSpPr/>
      </xdr:nvSpPr>
      <xdr:spPr>
        <a:xfrm rot="10800000">
          <a:off x="5514975" y="581025"/>
          <a:ext cx="428625" cy="180975"/>
        </a:xfrm>
        <a:prstGeom prst="rightArrow">
          <a:avLst/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calage_Montarou_Sept16_V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àJ"/>
      <sheetName val="Data dépense"/>
      <sheetName val="data"/>
      <sheetName val="TOUS"/>
      <sheetName val="XS_TRILP"/>
      <sheetName val="XS_MILGG"/>
      <sheetName val="XS_MILER"/>
      <sheetName val="F251"/>
      <sheetName val="TCD"/>
      <sheetName val="Dépenses"/>
    </sheetNames>
    <sheetDataSet>
      <sheetData sheetId="0">
        <row r="1">
          <cell r="H1" t="str">
            <v>4203</v>
          </cell>
        </row>
      </sheetData>
      <sheetData sheetId="1"/>
      <sheetData sheetId="2">
        <row r="1">
          <cell r="A1" t="str">
            <v>Dépt</v>
          </cell>
        </row>
        <row r="2">
          <cell r="A2" t="str">
            <v>4203</v>
          </cell>
        </row>
        <row r="3">
          <cell r="A3" t="str">
            <v>4203</v>
          </cell>
        </row>
        <row r="4">
          <cell r="A4" t="str">
            <v>4203</v>
          </cell>
        </row>
        <row r="5">
          <cell r="A5" t="str">
            <v>4203</v>
          </cell>
        </row>
        <row r="6">
          <cell r="A6" t="str">
            <v>4203</v>
          </cell>
        </row>
        <row r="7">
          <cell r="A7" t="str">
            <v>4203</v>
          </cell>
        </row>
        <row r="8">
          <cell r="A8" t="str">
            <v>4203</v>
          </cell>
        </row>
        <row r="9">
          <cell r="A9" t="str">
            <v>4203</v>
          </cell>
        </row>
        <row r="10">
          <cell r="A10" t="str">
            <v>4205</v>
          </cell>
        </row>
        <row r="11">
          <cell r="A11" t="str">
            <v>4205</v>
          </cell>
        </row>
        <row r="12">
          <cell r="A12" t="str">
            <v>4205</v>
          </cell>
        </row>
        <row r="13">
          <cell r="A13" t="str">
            <v>4205</v>
          </cell>
        </row>
        <row r="14">
          <cell r="A14" t="str">
            <v>5205</v>
          </cell>
        </row>
        <row r="15">
          <cell r="A15" t="str">
            <v>5205</v>
          </cell>
        </row>
        <row r="16">
          <cell r="A16" t="str">
            <v>5205</v>
          </cell>
        </row>
        <row r="17">
          <cell r="A17" t="str">
            <v>5205</v>
          </cell>
        </row>
        <row r="18">
          <cell r="A18" t="str">
            <v>5215</v>
          </cell>
        </row>
        <row r="19">
          <cell r="A19" t="str">
            <v>5215</v>
          </cell>
        </row>
        <row r="20">
          <cell r="A20" t="str">
            <v>5215</v>
          </cell>
        </row>
        <row r="21">
          <cell r="A21" t="str">
            <v>5525</v>
          </cell>
        </row>
        <row r="22">
          <cell r="A22" t="str">
            <v>5525</v>
          </cell>
        </row>
        <row r="23">
          <cell r="A23" t="str">
            <v>5625</v>
          </cell>
        </row>
        <row r="24">
          <cell r="A24" t="str">
            <v>5625</v>
          </cell>
        </row>
        <row r="25">
          <cell r="A25" t="str">
            <v>5625</v>
          </cell>
        </row>
        <row r="26">
          <cell r="A26" t="str">
            <v>5625</v>
          </cell>
        </row>
        <row r="27">
          <cell r="A27" t="str">
            <v>5625</v>
          </cell>
        </row>
        <row r="28">
          <cell r="A28" t="str">
            <v>5625</v>
          </cell>
        </row>
        <row r="29">
          <cell r="A29" t="str">
            <v>5635</v>
          </cell>
        </row>
        <row r="30">
          <cell r="A30" t="str">
            <v>5635</v>
          </cell>
        </row>
        <row r="31">
          <cell r="A31" t="str">
            <v>5715</v>
          </cell>
        </row>
        <row r="32">
          <cell r="A32" t="str">
            <v>5725</v>
          </cell>
        </row>
        <row r="33">
          <cell r="A33" t="str">
            <v>5725</v>
          </cell>
        </row>
        <row r="34">
          <cell r="A34" t="str">
            <v>5725</v>
          </cell>
        </row>
        <row r="35">
          <cell r="A35" t="str">
            <v>5735</v>
          </cell>
        </row>
        <row r="36">
          <cell r="A36" t="str">
            <v>5735</v>
          </cell>
        </row>
        <row r="37">
          <cell r="A37" t="str">
            <v>7203</v>
          </cell>
        </row>
        <row r="38">
          <cell r="A38" t="str">
            <v>7205</v>
          </cell>
        </row>
        <row r="39">
          <cell r="A39" t="str">
            <v>7205</v>
          </cell>
        </row>
        <row r="40">
          <cell r="A40" t="str">
            <v>7205</v>
          </cell>
        </row>
        <row r="41">
          <cell r="A41" t="str">
            <v>7205</v>
          </cell>
        </row>
        <row r="42">
          <cell r="A42" t="str">
            <v>7205</v>
          </cell>
        </row>
        <row r="43">
          <cell r="A43" t="str">
            <v>7305</v>
          </cell>
        </row>
        <row r="44">
          <cell r="A44" t="str">
            <v>7313</v>
          </cell>
        </row>
        <row r="45">
          <cell r="A45" t="str">
            <v>7313</v>
          </cell>
        </row>
        <row r="46">
          <cell r="A46" t="str">
            <v>7313</v>
          </cell>
        </row>
        <row r="47">
          <cell r="A47" t="str">
            <v>7313</v>
          </cell>
        </row>
        <row r="48">
          <cell r="A48" t="str">
            <v>7313</v>
          </cell>
        </row>
        <row r="49">
          <cell r="A49" t="str">
            <v>7313</v>
          </cell>
        </row>
        <row r="50">
          <cell r="A50" t="str">
            <v>7313</v>
          </cell>
        </row>
        <row r="51">
          <cell r="A51" t="str">
            <v>7313</v>
          </cell>
        </row>
        <row r="52">
          <cell r="A52" t="str">
            <v>7313</v>
          </cell>
        </row>
        <row r="53">
          <cell r="A53" t="str">
            <v>7313</v>
          </cell>
        </row>
        <row r="54">
          <cell r="A54" t="str">
            <v>7313</v>
          </cell>
        </row>
        <row r="55">
          <cell r="A55" t="str">
            <v>7313</v>
          </cell>
        </row>
        <row r="56">
          <cell r="A56" t="str">
            <v>7313</v>
          </cell>
        </row>
        <row r="57">
          <cell r="A57" t="str">
            <v>7313</v>
          </cell>
        </row>
        <row r="58">
          <cell r="A58" t="str">
            <v>7313</v>
          </cell>
        </row>
        <row r="59">
          <cell r="A59" t="str">
            <v>7313</v>
          </cell>
        </row>
        <row r="60">
          <cell r="A60" t="str">
            <v>7315</v>
          </cell>
        </row>
        <row r="61">
          <cell r="A61" t="str">
            <v>7315</v>
          </cell>
        </row>
        <row r="62">
          <cell r="A62" t="str">
            <v>7315</v>
          </cell>
        </row>
        <row r="63">
          <cell r="A63" t="str">
            <v>7322</v>
          </cell>
        </row>
        <row r="64">
          <cell r="A64" t="str">
            <v>7322</v>
          </cell>
        </row>
        <row r="65">
          <cell r="A65" t="str">
            <v>7322</v>
          </cell>
        </row>
        <row r="66">
          <cell r="A66" t="str">
            <v>7323</v>
          </cell>
        </row>
        <row r="67">
          <cell r="A67" t="str">
            <v>7325</v>
          </cell>
        </row>
        <row r="68">
          <cell r="A68" t="str">
            <v>7325</v>
          </cell>
        </row>
        <row r="69">
          <cell r="A69" t="str">
            <v>7325</v>
          </cell>
        </row>
        <row r="70">
          <cell r="A70" t="str">
            <v>7325</v>
          </cell>
        </row>
        <row r="71">
          <cell r="A71" t="str">
            <v>7325</v>
          </cell>
        </row>
        <row r="72">
          <cell r="A72" t="str">
            <v>7325</v>
          </cell>
        </row>
        <row r="73">
          <cell r="A73" t="str">
            <v>7325</v>
          </cell>
        </row>
        <row r="74">
          <cell r="A74" t="str">
            <v>7325</v>
          </cell>
        </row>
        <row r="75">
          <cell r="A75" t="str">
            <v>7325</v>
          </cell>
        </row>
        <row r="76">
          <cell r="A76" t="str">
            <v>7325</v>
          </cell>
        </row>
        <row r="77">
          <cell r="A77" t="str">
            <v>7325</v>
          </cell>
        </row>
        <row r="78">
          <cell r="A78" t="str">
            <v>7325</v>
          </cell>
        </row>
        <row r="79">
          <cell r="A79" t="str">
            <v>7325</v>
          </cell>
        </row>
        <row r="80">
          <cell r="A80" t="str">
            <v>7325</v>
          </cell>
        </row>
        <row r="81">
          <cell r="A81" t="str">
            <v>7325</v>
          </cell>
        </row>
        <row r="82">
          <cell r="A82" t="str">
            <v>7325</v>
          </cell>
        </row>
        <row r="83">
          <cell r="A83" t="str">
            <v>7325</v>
          </cell>
        </row>
        <row r="84">
          <cell r="A84" t="str">
            <v>7325</v>
          </cell>
        </row>
        <row r="85">
          <cell r="A85" t="str">
            <v>7513</v>
          </cell>
        </row>
        <row r="86">
          <cell r="A86" t="str">
            <v>7513</v>
          </cell>
        </row>
        <row r="87">
          <cell r="A87" t="str">
            <v>7513</v>
          </cell>
        </row>
        <row r="88">
          <cell r="A88" t="str">
            <v>7513</v>
          </cell>
        </row>
        <row r="89">
          <cell r="A89" t="str">
            <v>7605</v>
          </cell>
        </row>
        <row r="90">
          <cell r="A90" t="str">
            <v>7605</v>
          </cell>
        </row>
        <row r="91">
          <cell r="A91" t="str">
            <v>7605</v>
          </cell>
        </row>
        <row r="92">
          <cell r="A92" t="str">
            <v>7605</v>
          </cell>
        </row>
        <row r="93">
          <cell r="A93" t="str">
            <v>7605</v>
          </cell>
        </row>
        <row r="94">
          <cell r="A94" t="str">
            <v>7605</v>
          </cell>
        </row>
        <row r="95">
          <cell r="A95" t="str">
            <v>4203</v>
          </cell>
        </row>
        <row r="96">
          <cell r="A96" t="str">
            <v>4203</v>
          </cell>
        </row>
        <row r="97">
          <cell r="A97" t="str">
            <v>4203</v>
          </cell>
        </row>
        <row r="98">
          <cell r="A98" t="str">
            <v>4203</v>
          </cell>
        </row>
        <row r="99">
          <cell r="A99" t="str">
            <v>4205</v>
          </cell>
        </row>
        <row r="100">
          <cell r="A100" t="str">
            <v>4205</v>
          </cell>
        </row>
        <row r="101">
          <cell r="A101" t="str">
            <v>5205</v>
          </cell>
        </row>
        <row r="102">
          <cell r="A102" t="str">
            <v>5205</v>
          </cell>
        </row>
        <row r="103">
          <cell r="A103" t="str">
            <v>5215</v>
          </cell>
        </row>
        <row r="104">
          <cell r="A104" t="str">
            <v>5215</v>
          </cell>
        </row>
        <row r="105">
          <cell r="A105" t="str">
            <v>5215</v>
          </cell>
        </row>
        <row r="106">
          <cell r="A106" t="str">
            <v>5215</v>
          </cell>
        </row>
        <row r="107">
          <cell r="A107" t="str">
            <v>5215</v>
          </cell>
        </row>
        <row r="108">
          <cell r="A108" t="str">
            <v>5625</v>
          </cell>
        </row>
        <row r="109">
          <cell r="A109" t="str">
            <v>5645</v>
          </cell>
        </row>
        <row r="110">
          <cell r="A110" t="str">
            <v>5645</v>
          </cell>
        </row>
        <row r="111">
          <cell r="A111" t="str">
            <v>5645</v>
          </cell>
        </row>
        <row r="112">
          <cell r="A112" t="str">
            <v>5715</v>
          </cell>
        </row>
        <row r="113">
          <cell r="A113" t="str">
            <v>5715</v>
          </cell>
        </row>
        <row r="114">
          <cell r="A114" t="str">
            <v>5715</v>
          </cell>
        </row>
        <row r="115">
          <cell r="A115" t="str">
            <v>5715</v>
          </cell>
        </row>
        <row r="116">
          <cell r="A116" t="str">
            <v>5715</v>
          </cell>
        </row>
        <row r="117">
          <cell r="A117" t="str">
            <v>5715</v>
          </cell>
        </row>
        <row r="118">
          <cell r="A118" t="str">
            <v>5715</v>
          </cell>
        </row>
        <row r="119">
          <cell r="A119" t="str">
            <v>5725</v>
          </cell>
        </row>
        <row r="120">
          <cell r="A120" t="str">
            <v>5725</v>
          </cell>
        </row>
        <row r="121">
          <cell r="A121" t="str">
            <v>5725</v>
          </cell>
        </row>
        <row r="122">
          <cell r="A122" t="str">
            <v>5735</v>
          </cell>
        </row>
        <row r="123">
          <cell r="A123" t="str">
            <v>5913</v>
          </cell>
        </row>
        <row r="124">
          <cell r="A124" t="str">
            <v>7105</v>
          </cell>
        </row>
        <row r="125">
          <cell r="A125" t="str">
            <v>7205</v>
          </cell>
        </row>
        <row r="126">
          <cell r="A126" t="str">
            <v>7205</v>
          </cell>
        </row>
        <row r="127">
          <cell r="A127" t="str">
            <v>7205</v>
          </cell>
        </row>
        <row r="128">
          <cell r="A128" t="str">
            <v>7305</v>
          </cell>
        </row>
        <row r="129">
          <cell r="A129" t="str">
            <v>7313</v>
          </cell>
        </row>
        <row r="130">
          <cell r="A130" t="str">
            <v>7313</v>
          </cell>
        </row>
        <row r="131">
          <cell r="A131" t="str">
            <v>7313</v>
          </cell>
        </row>
        <row r="132">
          <cell r="A132" t="str">
            <v>7313</v>
          </cell>
        </row>
        <row r="133">
          <cell r="A133" t="str">
            <v>7313</v>
          </cell>
        </row>
        <row r="134">
          <cell r="A134" t="str">
            <v>7313</v>
          </cell>
        </row>
        <row r="135">
          <cell r="A135" t="str">
            <v>7313</v>
          </cell>
        </row>
        <row r="136">
          <cell r="A136" t="str">
            <v>7313</v>
          </cell>
        </row>
        <row r="137">
          <cell r="A137" t="str">
            <v>7313</v>
          </cell>
        </row>
        <row r="138">
          <cell r="A138" t="str">
            <v>7313</v>
          </cell>
        </row>
        <row r="139">
          <cell r="A139" t="str">
            <v>7313</v>
          </cell>
        </row>
        <row r="140">
          <cell r="A140" t="str">
            <v>7315</v>
          </cell>
        </row>
        <row r="141">
          <cell r="A141" t="str">
            <v>7315</v>
          </cell>
        </row>
        <row r="142">
          <cell r="A142" t="str">
            <v>7322</v>
          </cell>
        </row>
        <row r="143">
          <cell r="A143" t="str">
            <v>7323</v>
          </cell>
        </row>
        <row r="144">
          <cell r="A144" t="str">
            <v>7323</v>
          </cell>
        </row>
        <row r="145">
          <cell r="A145" t="str">
            <v>7323</v>
          </cell>
        </row>
        <row r="146">
          <cell r="A146" t="str">
            <v>7323</v>
          </cell>
        </row>
        <row r="147">
          <cell r="A147" t="str">
            <v>7325</v>
          </cell>
        </row>
        <row r="148">
          <cell r="A148" t="str">
            <v>7325</v>
          </cell>
        </row>
        <row r="149">
          <cell r="A149" t="str">
            <v>7325</v>
          </cell>
        </row>
        <row r="150">
          <cell r="A150" t="str">
            <v>7325</v>
          </cell>
        </row>
        <row r="151">
          <cell r="A151" t="str">
            <v>7325</v>
          </cell>
        </row>
        <row r="152">
          <cell r="A152" t="str">
            <v>7325</v>
          </cell>
        </row>
        <row r="153">
          <cell r="A153" t="str">
            <v>7325</v>
          </cell>
        </row>
        <row r="154">
          <cell r="A154" t="str">
            <v>7325</v>
          </cell>
        </row>
        <row r="155">
          <cell r="A155" t="str">
            <v>7325</v>
          </cell>
        </row>
        <row r="156">
          <cell r="A156" t="str">
            <v>7325</v>
          </cell>
        </row>
        <row r="157">
          <cell r="A157" t="str">
            <v>7325</v>
          </cell>
        </row>
        <row r="158">
          <cell r="A158" t="str">
            <v>7513</v>
          </cell>
        </row>
        <row r="159">
          <cell r="A159" t="str">
            <v>7513</v>
          </cell>
        </row>
        <row r="160">
          <cell r="A160" t="str">
            <v>7513</v>
          </cell>
        </row>
        <row r="161">
          <cell r="A161" t="str">
            <v>7513</v>
          </cell>
        </row>
        <row r="162">
          <cell r="A162" t="str">
            <v>7605</v>
          </cell>
        </row>
        <row r="163">
          <cell r="A163" t="str">
            <v>7605</v>
          </cell>
        </row>
        <row r="164">
          <cell r="A164" t="str">
            <v>7605</v>
          </cell>
        </row>
        <row r="165">
          <cell r="A165" t="str">
            <v>7605</v>
          </cell>
        </row>
        <row r="166">
          <cell r="A166" t="str">
            <v>7605</v>
          </cell>
        </row>
        <row r="167">
          <cell r="A167" t="str">
            <v>7605</v>
          </cell>
        </row>
        <row r="168">
          <cell r="A168" t="str">
            <v>7605</v>
          </cell>
        </row>
        <row r="169">
          <cell r="A169" t="str">
            <v>4203</v>
          </cell>
        </row>
        <row r="170">
          <cell r="A170" t="str">
            <v>4203</v>
          </cell>
        </row>
        <row r="171">
          <cell r="A171" t="str">
            <v>4203</v>
          </cell>
        </row>
        <row r="172">
          <cell r="A172" t="str">
            <v>4203</v>
          </cell>
        </row>
        <row r="173">
          <cell r="A173" t="str">
            <v>4203</v>
          </cell>
        </row>
        <row r="174">
          <cell r="A174" t="str">
            <v>4203</v>
          </cell>
        </row>
        <row r="175">
          <cell r="A175" t="str">
            <v>4203</v>
          </cell>
        </row>
        <row r="176">
          <cell r="A176" t="str">
            <v>4203</v>
          </cell>
        </row>
        <row r="177">
          <cell r="A177" t="str">
            <v>4203</v>
          </cell>
        </row>
        <row r="178">
          <cell r="A178" t="str">
            <v>4203</v>
          </cell>
        </row>
        <row r="179">
          <cell r="A179" t="str">
            <v>4205</v>
          </cell>
        </row>
        <row r="180">
          <cell r="A180" t="str">
            <v>5205</v>
          </cell>
        </row>
        <row r="181">
          <cell r="A181" t="str">
            <v>5205</v>
          </cell>
        </row>
        <row r="182">
          <cell r="A182" t="str">
            <v>5215</v>
          </cell>
        </row>
        <row r="183">
          <cell r="A183" t="str">
            <v>5215</v>
          </cell>
        </row>
        <row r="184">
          <cell r="A184" t="str">
            <v>5215</v>
          </cell>
        </row>
        <row r="185">
          <cell r="A185" t="str">
            <v>5215</v>
          </cell>
        </row>
        <row r="186">
          <cell r="A186" t="str">
            <v>5715</v>
          </cell>
        </row>
        <row r="187">
          <cell r="A187" t="str">
            <v>5715</v>
          </cell>
        </row>
        <row r="188">
          <cell r="A188" t="str">
            <v>5715</v>
          </cell>
        </row>
        <row r="189">
          <cell r="A189" t="str">
            <v>5725</v>
          </cell>
        </row>
        <row r="190">
          <cell r="A190" t="str">
            <v>5725</v>
          </cell>
        </row>
        <row r="191">
          <cell r="A191" t="str">
            <v>5725</v>
          </cell>
        </row>
        <row r="192">
          <cell r="A192" t="str">
            <v>5735</v>
          </cell>
        </row>
        <row r="193">
          <cell r="A193" t="str">
            <v>5735</v>
          </cell>
        </row>
        <row r="194">
          <cell r="A194" t="str">
            <v>7203</v>
          </cell>
        </row>
        <row r="195">
          <cell r="A195" t="str">
            <v>7205</v>
          </cell>
        </row>
        <row r="196">
          <cell r="A196" t="str">
            <v>7205</v>
          </cell>
        </row>
        <row r="197">
          <cell r="A197" t="str">
            <v>7205</v>
          </cell>
        </row>
        <row r="198">
          <cell r="A198" t="str">
            <v>7205</v>
          </cell>
        </row>
        <row r="199">
          <cell r="A199" t="str">
            <v>7205</v>
          </cell>
        </row>
        <row r="200">
          <cell r="A200" t="str">
            <v>7205</v>
          </cell>
        </row>
        <row r="201">
          <cell r="A201" t="str">
            <v>7305</v>
          </cell>
        </row>
        <row r="202">
          <cell r="A202" t="str">
            <v>7313</v>
          </cell>
        </row>
        <row r="203">
          <cell r="A203" t="str">
            <v>7313</v>
          </cell>
        </row>
        <row r="204">
          <cell r="A204" t="str">
            <v>7313</v>
          </cell>
        </row>
        <row r="205">
          <cell r="A205" t="str">
            <v>7313</v>
          </cell>
        </row>
        <row r="206">
          <cell r="A206" t="str">
            <v>7313</v>
          </cell>
        </row>
        <row r="207">
          <cell r="A207" t="str">
            <v>7313</v>
          </cell>
        </row>
        <row r="208">
          <cell r="A208" t="str">
            <v>7313</v>
          </cell>
        </row>
        <row r="209">
          <cell r="A209" t="str">
            <v>7313</v>
          </cell>
        </row>
        <row r="210">
          <cell r="A210" t="str">
            <v>7313</v>
          </cell>
        </row>
        <row r="211">
          <cell r="A211" t="str">
            <v>7313</v>
          </cell>
        </row>
        <row r="212">
          <cell r="A212" t="str">
            <v>7313</v>
          </cell>
        </row>
        <row r="213">
          <cell r="A213" t="str">
            <v>7313</v>
          </cell>
        </row>
        <row r="214">
          <cell r="A214" t="str">
            <v>7313</v>
          </cell>
        </row>
        <row r="215">
          <cell r="A215" t="str">
            <v>7315</v>
          </cell>
        </row>
        <row r="216">
          <cell r="A216" t="str">
            <v>7315</v>
          </cell>
        </row>
        <row r="217">
          <cell r="A217" t="str">
            <v>7315</v>
          </cell>
        </row>
        <row r="218">
          <cell r="A218" t="str">
            <v>7315</v>
          </cell>
        </row>
        <row r="219">
          <cell r="A219" t="str">
            <v>7315</v>
          </cell>
        </row>
        <row r="220">
          <cell r="A220" t="str">
            <v>7322</v>
          </cell>
        </row>
        <row r="221">
          <cell r="A221" t="str">
            <v>7322</v>
          </cell>
        </row>
        <row r="222">
          <cell r="A222" t="str">
            <v>7323</v>
          </cell>
        </row>
        <row r="223">
          <cell r="A223" t="str">
            <v>7325</v>
          </cell>
        </row>
        <row r="224">
          <cell r="A224" t="str">
            <v>7325</v>
          </cell>
        </row>
        <row r="225">
          <cell r="A225" t="str">
            <v>7325</v>
          </cell>
        </row>
        <row r="226">
          <cell r="A226" t="str">
            <v>7325</v>
          </cell>
        </row>
        <row r="227">
          <cell r="A227" t="str">
            <v>7605</v>
          </cell>
        </row>
        <row r="228">
          <cell r="A228" t="str">
            <v>7605</v>
          </cell>
        </row>
        <row r="229">
          <cell r="A229" t="str">
            <v>7605</v>
          </cell>
        </row>
        <row r="230">
          <cell r="A230" t="str">
            <v>7605</v>
          </cell>
        </row>
        <row r="231">
          <cell r="A231" t="str">
            <v>7605</v>
          </cell>
        </row>
        <row r="232">
          <cell r="A232" t="str">
            <v>7605</v>
          </cell>
        </row>
        <row r="233">
          <cell r="A233" t="str">
            <v>7605</v>
          </cell>
        </row>
        <row r="234">
          <cell r="A234" t="str">
            <v>7605</v>
          </cell>
        </row>
        <row r="235">
          <cell r="A235" t="str">
            <v>7605</v>
          </cell>
        </row>
        <row r="236">
          <cell r="A236" t="str">
            <v>4203</v>
          </cell>
        </row>
        <row r="237">
          <cell r="A237" t="str">
            <v>4203</v>
          </cell>
        </row>
        <row r="238">
          <cell r="A238" t="str">
            <v>4203</v>
          </cell>
        </row>
        <row r="239">
          <cell r="A239" t="str">
            <v>4203</v>
          </cell>
        </row>
        <row r="240">
          <cell r="A240" t="str">
            <v>4203</v>
          </cell>
        </row>
        <row r="241">
          <cell r="A241" t="str">
            <v>4203</v>
          </cell>
        </row>
        <row r="242">
          <cell r="A242" t="str">
            <v>4203</v>
          </cell>
        </row>
        <row r="243">
          <cell r="A243" t="str">
            <v>4203</v>
          </cell>
        </row>
        <row r="244">
          <cell r="A244" t="str">
            <v>4203</v>
          </cell>
        </row>
        <row r="245">
          <cell r="A245" t="str">
            <v>4203</v>
          </cell>
        </row>
        <row r="246">
          <cell r="A246" t="str">
            <v>4203</v>
          </cell>
        </row>
        <row r="247">
          <cell r="A247" t="str">
            <v>4205</v>
          </cell>
        </row>
        <row r="248">
          <cell r="A248" t="str">
            <v>4205</v>
          </cell>
        </row>
        <row r="249">
          <cell r="A249" t="str">
            <v>4205</v>
          </cell>
        </row>
        <row r="250">
          <cell r="A250" t="str">
            <v>5205</v>
          </cell>
        </row>
        <row r="251">
          <cell r="A251" t="str">
            <v>5205</v>
          </cell>
        </row>
        <row r="252">
          <cell r="A252" t="str">
            <v>5205</v>
          </cell>
        </row>
        <row r="253">
          <cell r="A253" t="str">
            <v>5215</v>
          </cell>
        </row>
        <row r="254">
          <cell r="A254" t="str">
            <v>5215</v>
          </cell>
        </row>
        <row r="255">
          <cell r="A255" t="str">
            <v>5555</v>
          </cell>
        </row>
        <row r="256">
          <cell r="A256" t="str">
            <v>5555</v>
          </cell>
        </row>
        <row r="257">
          <cell r="A257" t="str">
            <v>5715</v>
          </cell>
        </row>
        <row r="258">
          <cell r="A258" t="str">
            <v>5715</v>
          </cell>
        </row>
        <row r="259">
          <cell r="A259" t="str">
            <v>5715</v>
          </cell>
        </row>
        <row r="260">
          <cell r="A260" t="str">
            <v>5715</v>
          </cell>
        </row>
        <row r="261">
          <cell r="A261" t="str">
            <v>5725</v>
          </cell>
        </row>
        <row r="262">
          <cell r="A262" t="str">
            <v>5725</v>
          </cell>
        </row>
        <row r="263">
          <cell r="A263" t="str">
            <v>5725</v>
          </cell>
        </row>
        <row r="264">
          <cell r="A264" t="str">
            <v>5735</v>
          </cell>
        </row>
        <row r="265">
          <cell r="A265" t="str">
            <v>7205</v>
          </cell>
        </row>
        <row r="266">
          <cell r="A266" t="str">
            <v>7205</v>
          </cell>
        </row>
        <row r="267">
          <cell r="A267" t="str">
            <v>7205</v>
          </cell>
        </row>
        <row r="268">
          <cell r="A268" t="str">
            <v>7205</v>
          </cell>
        </row>
        <row r="269">
          <cell r="A269" t="str">
            <v>7305</v>
          </cell>
        </row>
        <row r="270">
          <cell r="A270" t="str">
            <v>7305</v>
          </cell>
        </row>
        <row r="271">
          <cell r="A271" t="str">
            <v>7305</v>
          </cell>
        </row>
        <row r="272">
          <cell r="A272" t="str">
            <v>7305</v>
          </cell>
        </row>
        <row r="273">
          <cell r="A273" t="str">
            <v>7313</v>
          </cell>
        </row>
        <row r="274">
          <cell r="A274" t="str">
            <v>7313</v>
          </cell>
        </row>
        <row r="275">
          <cell r="A275" t="str">
            <v>7313</v>
          </cell>
        </row>
        <row r="276">
          <cell r="A276" t="str">
            <v>7313</v>
          </cell>
        </row>
        <row r="277">
          <cell r="A277" t="str">
            <v>7313</v>
          </cell>
        </row>
        <row r="278">
          <cell r="A278" t="str">
            <v>7313</v>
          </cell>
        </row>
        <row r="279">
          <cell r="A279" t="str">
            <v>7313</v>
          </cell>
        </row>
        <row r="280">
          <cell r="A280" t="str">
            <v>7313</v>
          </cell>
        </row>
        <row r="281">
          <cell r="A281" t="str">
            <v>7315</v>
          </cell>
        </row>
        <row r="282">
          <cell r="A282" t="str">
            <v>7315</v>
          </cell>
        </row>
        <row r="283">
          <cell r="A283" t="str">
            <v>7315</v>
          </cell>
        </row>
        <row r="284">
          <cell r="A284" t="str">
            <v>7315</v>
          </cell>
        </row>
        <row r="285">
          <cell r="A285" t="str">
            <v>7322</v>
          </cell>
        </row>
        <row r="286">
          <cell r="A286" t="str">
            <v>7323</v>
          </cell>
        </row>
        <row r="287">
          <cell r="A287" t="str">
            <v>7325</v>
          </cell>
        </row>
        <row r="288">
          <cell r="A288" t="str">
            <v>7325</v>
          </cell>
        </row>
        <row r="289">
          <cell r="A289" t="str">
            <v>7325</v>
          </cell>
        </row>
        <row r="290">
          <cell r="A290" t="str">
            <v>7513</v>
          </cell>
        </row>
        <row r="291">
          <cell r="A291" t="str">
            <v>7513</v>
          </cell>
        </row>
        <row r="292">
          <cell r="A292" t="str">
            <v>7515</v>
          </cell>
        </row>
        <row r="293">
          <cell r="A293" t="str">
            <v>7515</v>
          </cell>
        </row>
        <row r="294">
          <cell r="A294" t="str">
            <v>7515</v>
          </cell>
        </row>
        <row r="295">
          <cell r="A295" t="str">
            <v>7605</v>
          </cell>
        </row>
        <row r="296">
          <cell r="A296" t="str">
            <v>7605</v>
          </cell>
        </row>
        <row r="297">
          <cell r="A297" t="str">
            <v>7605</v>
          </cell>
        </row>
        <row r="298">
          <cell r="A298" t="str">
            <v>7605</v>
          </cell>
        </row>
        <row r="299">
          <cell r="A299" t="str">
            <v>7605</v>
          </cell>
        </row>
        <row r="300">
          <cell r="A300" t="str">
            <v>7605</v>
          </cell>
        </row>
        <row r="301">
          <cell r="A301" t="str">
            <v>7605</v>
          </cell>
        </row>
        <row r="302">
          <cell r="A302" t="str">
            <v>7605</v>
          </cell>
        </row>
        <row r="303">
          <cell r="A303" t="str">
            <v>4203</v>
          </cell>
        </row>
        <row r="304">
          <cell r="A304" t="str">
            <v>4203</v>
          </cell>
        </row>
        <row r="305">
          <cell r="A305" t="str">
            <v>4203</v>
          </cell>
        </row>
        <row r="306">
          <cell r="A306" t="str">
            <v>4203</v>
          </cell>
        </row>
        <row r="307">
          <cell r="A307" t="str">
            <v>4203</v>
          </cell>
        </row>
        <row r="308">
          <cell r="A308" t="str">
            <v>4203</v>
          </cell>
        </row>
        <row r="309">
          <cell r="A309" t="str">
            <v>4203</v>
          </cell>
        </row>
        <row r="310">
          <cell r="A310" t="str">
            <v>4205</v>
          </cell>
        </row>
        <row r="311">
          <cell r="A311" t="str">
            <v>4205</v>
          </cell>
        </row>
        <row r="312">
          <cell r="A312" t="str">
            <v>4205</v>
          </cell>
        </row>
        <row r="313">
          <cell r="A313" t="str">
            <v>4205</v>
          </cell>
        </row>
        <row r="314">
          <cell r="A314" t="str">
            <v>5205</v>
          </cell>
        </row>
        <row r="315">
          <cell r="A315" t="str">
            <v>5205</v>
          </cell>
        </row>
        <row r="316">
          <cell r="A316" t="str">
            <v>5215</v>
          </cell>
        </row>
        <row r="317">
          <cell r="A317" t="str">
            <v>5215</v>
          </cell>
        </row>
        <row r="318">
          <cell r="A318" t="str">
            <v>5215</v>
          </cell>
        </row>
        <row r="319">
          <cell r="A319" t="str">
            <v>5215</v>
          </cell>
        </row>
        <row r="320">
          <cell r="A320" t="str">
            <v>5555</v>
          </cell>
        </row>
        <row r="321">
          <cell r="A321" t="str">
            <v>5715</v>
          </cell>
        </row>
        <row r="322">
          <cell r="A322" t="str">
            <v>5725</v>
          </cell>
        </row>
        <row r="323">
          <cell r="A323" t="str">
            <v>5725</v>
          </cell>
        </row>
        <row r="324">
          <cell r="A324" t="str">
            <v>5725</v>
          </cell>
        </row>
        <row r="325">
          <cell r="A325" t="str">
            <v>5725</v>
          </cell>
        </row>
        <row r="326">
          <cell r="A326" t="str">
            <v>5735</v>
          </cell>
        </row>
        <row r="327">
          <cell r="A327" t="str">
            <v>7205</v>
          </cell>
        </row>
        <row r="328">
          <cell r="A328" t="str">
            <v>7205</v>
          </cell>
        </row>
        <row r="329">
          <cell r="A329" t="str">
            <v>7305</v>
          </cell>
        </row>
        <row r="330">
          <cell r="A330" t="str">
            <v>7313</v>
          </cell>
        </row>
        <row r="331">
          <cell r="A331" t="str">
            <v>7313</v>
          </cell>
        </row>
        <row r="332">
          <cell r="A332" t="str">
            <v>7313</v>
          </cell>
        </row>
        <row r="333">
          <cell r="A333" t="str">
            <v>7313</v>
          </cell>
        </row>
        <row r="334">
          <cell r="A334" t="str">
            <v>7313</v>
          </cell>
        </row>
        <row r="335">
          <cell r="A335" t="str">
            <v>7313</v>
          </cell>
        </row>
        <row r="336">
          <cell r="A336" t="str">
            <v>7313</v>
          </cell>
        </row>
        <row r="337">
          <cell r="A337" t="str">
            <v>7313</v>
          </cell>
        </row>
        <row r="338">
          <cell r="A338" t="str">
            <v>7313</v>
          </cell>
        </row>
        <row r="339">
          <cell r="A339" t="str">
            <v>7313</v>
          </cell>
        </row>
        <row r="340">
          <cell r="A340" t="str">
            <v>7313</v>
          </cell>
        </row>
        <row r="341">
          <cell r="A341" t="str">
            <v>7315</v>
          </cell>
        </row>
        <row r="342">
          <cell r="A342" t="str">
            <v>7315</v>
          </cell>
        </row>
        <row r="343">
          <cell r="A343" t="str">
            <v>7315</v>
          </cell>
        </row>
        <row r="344">
          <cell r="A344" t="str">
            <v>7322</v>
          </cell>
        </row>
        <row r="345">
          <cell r="A345" t="str">
            <v>7322</v>
          </cell>
        </row>
        <row r="346">
          <cell r="A346" t="str">
            <v>7322</v>
          </cell>
        </row>
        <row r="347">
          <cell r="A347" t="str">
            <v>7322</v>
          </cell>
        </row>
        <row r="348">
          <cell r="A348" t="str">
            <v>7323</v>
          </cell>
        </row>
        <row r="349">
          <cell r="A349" t="str">
            <v>7323</v>
          </cell>
        </row>
        <row r="350">
          <cell r="A350" t="str">
            <v>7323</v>
          </cell>
        </row>
        <row r="351">
          <cell r="A351" t="str">
            <v>7325</v>
          </cell>
        </row>
        <row r="352">
          <cell r="A352" t="str">
            <v>7325</v>
          </cell>
        </row>
        <row r="353">
          <cell r="A353" t="str">
            <v>7325</v>
          </cell>
        </row>
        <row r="354">
          <cell r="A354" t="str">
            <v>7325</v>
          </cell>
        </row>
        <row r="355">
          <cell r="A355" t="str">
            <v>7325</v>
          </cell>
        </row>
        <row r="356">
          <cell r="A356" t="str">
            <v>7513</v>
          </cell>
        </row>
        <row r="357">
          <cell r="A357" t="str">
            <v>7515</v>
          </cell>
        </row>
        <row r="358">
          <cell r="A358" t="str">
            <v>7605</v>
          </cell>
        </row>
        <row r="359">
          <cell r="A359" t="str">
            <v>7605</v>
          </cell>
        </row>
        <row r="360">
          <cell r="A360" t="str">
            <v>7605</v>
          </cell>
        </row>
        <row r="361">
          <cell r="A361" t="str">
            <v>7605</v>
          </cell>
        </row>
        <row r="362">
          <cell r="A362" t="str">
            <v>7605</v>
          </cell>
        </row>
        <row r="363">
          <cell r="A363" t="str">
            <v>7605</v>
          </cell>
        </row>
        <row r="364">
          <cell r="A364" t="str">
            <v>7605</v>
          </cell>
        </row>
        <row r="365">
          <cell r="A365" t="str">
            <v>7605</v>
          </cell>
        </row>
        <row r="366">
          <cell r="A366" t="str">
            <v>7605</v>
          </cell>
        </row>
        <row r="367">
          <cell r="A367" t="str">
            <v>7605</v>
          </cell>
        </row>
        <row r="368">
          <cell r="A368" t="str">
            <v>4203</v>
          </cell>
        </row>
        <row r="369">
          <cell r="A369" t="str">
            <v>4203</v>
          </cell>
        </row>
        <row r="370">
          <cell r="A370" t="str">
            <v>4203</v>
          </cell>
        </row>
        <row r="371">
          <cell r="A371" t="str">
            <v>4203</v>
          </cell>
        </row>
        <row r="372">
          <cell r="A372" t="str">
            <v>4203</v>
          </cell>
        </row>
        <row r="373">
          <cell r="A373" t="str">
            <v>4203</v>
          </cell>
        </row>
        <row r="374">
          <cell r="A374" t="str">
            <v>4203</v>
          </cell>
        </row>
        <row r="375">
          <cell r="A375" t="str">
            <v>4203</v>
          </cell>
        </row>
        <row r="376">
          <cell r="A376" t="str">
            <v>4203</v>
          </cell>
        </row>
        <row r="377">
          <cell r="A377" t="str">
            <v>4203</v>
          </cell>
        </row>
        <row r="378">
          <cell r="A378" t="str">
            <v>4203</v>
          </cell>
        </row>
        <row r="379">
          <cell r="A379" t="str">
            <v>4203</v>
          </cell>
        </row>
        <row r="380">
          <cell r="A380" t="str">
            <v>4203</v>
          </cell>
        </row>
        <row r="381">
          <cell r="A381" t="str">
            <v>4205</v>
          </cell>
        </row>
        <row r="382">
          <cell r="A382" t="str">
            <v>4205</v>
          </cell>
        </row>
        <row r="383">
          <cell r="A383" t="str">
            <v>4205</v>
          </cell>
        </row>
        <row r="384">
          <cell r="A384" t="str">
            <v>4205</v>
          </cell>
        </row>
        <row r="385">
          <cell r="A385" t="str">
            <v>5205</v>
          </cell>
        </row>
        <row r="386">
          <cell r="A386" t="str">
            <v>5205</v>
          </cell>
        </row>
        <row r="387">
          <cell r="A387" t="str">
            <v>5205</v>
          </cell>
        </row>
        <row r="388">
          <cell r="A388" t="str">
            <v>5215</v>
          </cell>
        </row>
        <row r="389">
          <cell r="A389" t="str">
            <v>5215</v>
          </cell>
        </row>
        <row r="390">
          <cell r="A390" t="str">
            <v>5715</v>
          </cell>
        </row>
        <row r="391">
          <cell r="A391" t="str">
            <v>5715</v>
          </cell>
        </row>
        <row r="392">
          <cell r="A392" t="str">
            <v>5725</v>
          </cell>
        </row>
        <row r="393">
          <cell r="A393" t="str">
            <v>5725</v>
          </cell>
        </row>
        <row r="394">
          <cell r="A394" t="str">
            <v>5725</v>
          </cell>
        </row>
        <row r="395">
          <cell r="A395" t="str">
            <v>5735</v>
          </cell>
        </row>
        <row r="396">
          <cell r="A396" t="str">
            <v>7205</v>
          </cell>
        </row>
        <row r="397">
          <cell r="A397" t="str">
            <v>7205</v>
          </cell>
        </row>
        <row r="398">
          <cell r="A398" t="str">
            <v>7205</v>
          </cell>
        </row>
        <row r="399">
          <cell r="A399" t="str">
            <v>7305</v>
          </cell>
        </row>
        <row r="400">
          <cell r="A400" t="str">
            <v>7305</v>
          </cell>
        </row>
        <row r="401">
          <cell r="A401" t="str">
            <v>7305</v>
          </cell>
        </row>
        <row r="402">
          <cell r="A402" t="str">
            <v>7313</v>
          </cell>
        </row>
        <row r="403">
          <cell r="A403" t="str">
            <v>7313</v>
          </cell>
        </row>
        <row r="404">
          <cell r="A404" t="str">
            <v>7313</v>
          </cell>
        </row>
        <row r="405">
          <cell r="A405" t="str">
            <v>7313</v>
          </cell>
        </row>
        <row r="406">
          <cell r="A406" t="str">
            <v>7313</v>
          </cell>
        </row>
        <row r="407">
          <cell r="A407" t="str">
            <v>7313</v>
          </cell>
        </row>
        <row r="408">
          <cell r="A408" t="str">
            <v>7313</v>
          </cell>
        </row>
        <row r="409">
          <cell r="A409" t="str">
            <v>7313</v>
          </cell>
        </row>
        <row r="410">
          <cell r="A410" t="str">
            <v>7313</v>
          </cell>
        </row>
        <row r="411">
          <cell r="A411" t="str">
            <v>7313</v>
          </cell>
        </row>
        <row r="412">
          <cell r="A412" t="str">
            <v>7313</v>
          </cell>
        </row>
        <row r="413">
          <cell r="A413" t="str">
            <v>7313</v>
          </cell>
        </row>
        <row r="414">
          <cell r="A414" t="str">
            <v>7313</v>
          </cell>
        </row>
        <row r="415">
          <cell r="A415" t="str">
            <v>7313</v>
          </cell>
        </row>
        <row r="416">
          <cell r="A416" t="str">
            <v>7315</v>
          </cell>
        </row>
        <row r="417">
          <cell r="A417" t="str">
            <v>7322</v>
          </cell>
        </row>
        <row r="418">
          <cell r="A418" t="str">
            <v>7323</v>
          </cell>
        </row>
        <row r="419">
          <cell r="A419" t="str">
            <v>7323</v>
          </cell>
        </row>
        <row r="420">
          <cell r="A420" t="str">
            <v>7323</v>
          </cell>
        </row>
        <row r="421">
          <cell r="A421" t="str">
            <v>7325</v>
          </cell>
        </row>
        <row r="422">
          <cell r="A422" t="str">
            <v>7325</v>
          </cell>
        </row>
        <row r="423">
          <cell r="A423" t="str">
            <v>7325</v>
          </cell>
        </row>
        <row r="424">
          <cell r="A424" t="str">
            <v>7325</v>
          </cell>
        </row>
        <row r="425">
          <cell r="A425" t="str">
            <v>7325</v>
          </cell>
        </row>
        <row r="426">
          <cell r="A426" t="str">
            <v>7325</v>
          </cell>
        </row>
        <row r="427">
          <cell r="A427" t="str">
            <v>7325</v>
          </cell>
        </row>
        <row r="428">
          <cell r="A428" t="str">
            <v>7325</v>
          </cell>
        </row>
        <row r="429">
          <cell r="A429" t="str">
            <v>7325</v>
          </cell>
        </row>
        <row r="430">
          <cell r="A430" t="str">
            <v>7513</v>
          </cell>
        </row>
        <row r="431">
          <cell r="A431" t="str">
            <v>7605</v>
          </cell>
        </row>
        <row r="432">
          <cell r="A432" t="str">
            <v>7605</v>
          </cell>
        </row>
        <row r="433">
          <cell r="A433" t="str">
            <v>7605</v>
          </cell>
        </row>
        <row r="434">
          <cell r="A434" t="str">
            <v>7605</v>
          </cell>
        </row>
        <row r="435">
          <cell r="A435" t="str">
            <v>7605</v>
          </cell>
        </row>
        <row r="436">
          <cell r="A436" t="str">
            <v>7605</v>
          </cell>
        </row>
        <row r="437">
          <cell r="A437" t="str">
            <v>7605</v>
          </cell>
        </row>
        <row r="438">
          <cell r="A438" t="str">
            <v>7605</v>
          </cell>
        </row>
        <row r="439">
          <cell r="A439" t="str">
            <v>7605</v>
          </cell>
        </row>
        <row r="440">
          <cell r="A440" t="str">
            <v>7605</v>
          </cell>
        </row>
        <row r="441">
          <cell r="A441" t="str">
            <v>7605</v>
          </cell>
        </row>
        <row r="442">
          <cell r="A442" t="str">
            <v>7605</v>
          </cell>
        </row>
        <row r="443">
          <cell r="A443" t="str">
            <v>7605</v>
          </cell>
        </row>
        <row r="444">
          <cell r="A444" t="str">
            <v>4203</v>
          </cell>
        </row>
        <row r="445">
          <cell r="A445" t="str">
            <v>4203</v>
          </cell>
        </row>
        <row r="446">
          <cell r="A446" t="str">
            <v>4203</v>
          </cell>
        </row>
        <row r="447">
          <cell r="A447" t="str">
            <v>4203</v>
          </cell>
        </row>
        <row r="448">
          <cell r="A448" t="str">
            <v>4203</v>
          </cell>
        </row>
        <row r="449">
          <cell r="A449" t="str">
            <v>4203</v>
          </cell>
        </row>
        <row r="450">
          <cell r="A450" t="str">
            <v>4203</v>
          </cell>
        </row>
        <row r="451">
          <cell r="A451" t="str">
            <v>4203</v>
          </cell>
        </row>
        <row r="452">
          <cell r="A452" t="str">
            <v>4203</v>
          </cell>
        </row>
        <row r="453">
          <cell r="A453" t="str">
            <v>4203</v>
          </cell>
        </row>
        <row r="454">
          <cell r="A454" t="str">
            <v>4203</v>
          </cell>
        </row>
        <row r="455">
          <cell r="A455" t="str">
            <v>4203</v>
          </cell>
        </row>
        <row r="456">
          <cell r="A456" t="str">
            <v>4203</v>
          </cell>
        </row>
        <row r="457">
          <cell r="A457" t="str">
            <v>4205</v>
          </cell>
        </row>
        <row r="458">
          <cell r="A458" t="str">
            <v>4205</v>
          </cell>
        </row>
        <row r="459">
          <cell r="A459" t="str">
            <v>4205</v>
          </cell>
        </row>
        <row r="460">
          <cell r="A460" t="str">
            <v>5205</v>
          </cell>
        </row>
        <row r="461">
          <cell r="A461" t="str">
            <v>5205</v>
          </cell>
        </row>
        <row r="462">
          <cell r="A462" t="str">
            <v>5215</v>
          </cell>
        </row>
        <row r="463">
          <cell r="A463" t="str">
            <v>5215</v>
          </cell>
        </row>
        <row r="464">
          <cell r="A464" t="str">
            <v>5515</v>
          </cell>
        </row>
        <row r="465">
          <cell r="A465" t="str">
            <v>5515</v>
          </cell>
        </row>
        <row r="466">
          <cell r="A466" t="str">
            <v>5715</v>
          </cell>
        </row>
        <row r="467">
          <cell r="A467" t="str">
            <v>5715</v>
          </cell>
        </row>
        <row r="468">
          <cell r="A468" t="str">
            <v>5725</v>
          </cell>
        </row>
        <row r="469">
          <cell r="A469" t="str">
            <v>5725</v>
          </cell>
        </row>
        <row r="470">
          <cell r="A470" t="str">
            <v>5725</v>
          </cell>
        </row>
        <row r="471">
          <cell r="A471" t="str">
            <v>5735</v>
          </cell>
        </row>
        <row r="472">
          <cell r="A472" t="str">
            <v>7205</v>
          </cell>
        </row>
        <row r="473">
          <cell r="A473" t="str">
            <v>7205</v>
          </cell>
        </row>
        <row r="474">
          <cell r="A474" t="str">
            <v>7205</v>
          </cell>
        </row>
        <row r="475">
          <cell r="A475" t="str">
            <v>7205</v>
          </cell>
        </row>
        <row r="476">
          <cell r="A476" t="str">
            <v>7305</v>
          </cell>
        </row>
        <row r="477">
          <cell r="A477" t="str">
            <v>7305</v>
          </cell>
        </row>
        <row r="478">
          <cell r="A478" t="str">
            <v>7305</v>
          </cell>
        </row>
        <row r="479">
          <cell r="A479" t="str">
            <v>7305</v>
          </cell>
        </row>
        <row r="480">
          <cell r="A480" t="str">
            <v>7305</v>
          </cell>
        </row>
        <row r="481">
          <cell r="A481" t="str">
            <v>7313</v>
          </cell>
        </row>
        <row r="482">
          <cell r="A482" t="str">
            <v>7313</v>
          </cell>
        </row>
        <row r="483">
          <cell r="A483" t="str">
            <v>7313</v>
          </cell>
        </row>
        <row r="484">
          <cell r="A484" t="str">
            <v>7313</v>
          </cell>
        </row>
        <row r="485">
          <cell r="A485" t="str">
            <v>7313</v>
          </cell>
        </row>
        <row r="486">
          <cell r="A486" t="str">
            <v>7313</v>
          </cell>
        </row>
        <row r="487">
          <cell r="A487" t="str">
            <v>7313</v>
          </cell>
        </row>
        <row r="488">
          <cell r="A488" t="str">
            <v>7313</v>
          </cell>
        </row>
        <row r="489">
          <cell r="A489" t="str">
            <v>7313</v>
          </cell>
        </row>
        <row r="490">
          <cell r="A490" t="str">
            <v>7313</v>
          </cell>
        </row>
        <row r="491">
          <cell r="A491" t="str">
            <v>7313</v>
          </cell>
        </row>
        <row r="492">
          <cell r="A492" t="str">
            <v>7313</v>
          </cell>
        </row>
        <row r="493">
          <cell r="A493" t="str">
            <v>7315</v>
          </cell>
        </row>
        <row r="494">
          <cell r="A494" t="str">
            <v>7315</v>
          </cell>
        </row>
        <row r="495">
          <cell r="A495" t="str">
            <v>7322</v>
          </cell>
        </row>
        <row r="496">
          <cell r="A496" t="str">
            <v>7323</v>
          </cell>
        </row>
        <row r="497">
          <cell r="A497" t="str">
            <v>7323</v>
          </cell>
        </row>
        <row r="498">
          <cell r="A498" t="str">
            <v>7323</v>
          </cell>
        </row>
        <row r="499">
          <cell r="A499" t="str">
            <v>7323</v>
          </cell>
        </row>
        <row r="500">
          <cell r="A500" t="str">
            <v>7325</v>
          </cell>
        </row>
        <row r="501">
          <cell r="A501" t="str">
            <v>7325</v>
          </cell>
        </row>
        <row r="502">
          <cell r="A502" t="str">
            <v>7325</v>
          </cell>
        </row>
        <row r="503">
          <cell r="A503" t="str">
            <v>7325</v>
          </cell>
        </row>
        <row r="504">
          <cell r="A504" t="str">
            <v>7325</v>
          </cell>
        </row>
        <row r="505">
          <cell r="A505" t="str">
            <v>7325</v>
          </cell>
        </row>
        <row r="506">
          <cell r="A506" t="str">
            <v>7325</v>
          </cell>
        </row>
        <row r="507">
          <cell r="A507" t="str">
            <v>7325</v>
          </cell>
        </row>
        <row r="508">
          <cell r="A508" t="str">
            <v>7325</v>
          </cell>
        </row>
        <row r="509">
          <cell r="A509" t="str">
            <v>7605</v>
          </cell>
        </row>
        <row r="510">
          <cell r="A510" t="str">
            <v>7605</v>
          </cell>
        </row>
        <row r="511">
          <cell r="A511" t="str">
            <v>7605</v>
          </cell>
        </row>
        <row r="512">
          <cell r="A512" t="str">
            <v>7605</v>
          </cell>
        </row>
        <row r="513">
          <cell r="A513" t="str">
            <v>7605</v>
          </cell>
        </row>
        <row r="514">
          <cell r="A514" t="str">
            <v>7605</v>
          </cell>
        </row>
        <row r="515">
          <cell r="A515" t="str">
            <v>7605</v>
          </cell>
        </row>
        <row r="516">
          <cell r="A516" t="str">
            <v>7605</v>
          </cell>
        </row>
        <row r="517">
          <cell r="A517" t="str">
            <v>7605</v>
          </cell>
        </row>
        <row r="518">
          <cell r="A518" t="str">
            <v>7605</v>
          </cell>
        </row>
        <row r="519">
          <cell r="A519" t="str">
            <v>7605</v>
          </cell>
        </row>
        <row r="520">
          <cell r="A520" t="str">
            <v>7605</v>
          </cell>
        </row>
        <row r="521">
          <cell r="A521" t="str">
            <v>7605</v>
          </cell>
        </row>
        <row r="522">
          <cell r="A522" t="str">
            <v>4203</v>
          </cell>
        </row>
        <row r="523">
          <cell r="A523" t="str">
            <v>4203</v>
          </cell>
        </row>
        <row r="524">
          <cell r="A524" t="str">
            <v>4203</v>
          </cell>
        </row>
        <row r="525">
          <cell r="A525" t="str">
            <v>4203</v>
          </cell>
        </row>
        <row r="526">
          <cell r="A526" t="str">
            <v>4203</v>
          </cell>
        </row>
        <row r="527">
          <cell r="A527" t="str">
            <v>4203</v>
          </cell>
        </row>
        <row r="528">
          <cell r="A528" t="str">
            <v>4203</v>
          </cell>
        </row>
        <row r="529">
          <cell r="A529" t="str">
            <v>4203</v>
          </cell>
        </row>
        <row r="530">
          <cell r="A530" t="str">
            <v>4203</v>
          </cell>
        </row>
        <row r="531">
          <cell r="A531" t="str">
            <v>5215</v>
          </cell>
        </row>
        <row r="532">
          <cell r="A532" t="str">
            <v>5725</v>
          </cell>
        </row>
        <row r="533">
          <cell r="A533" t="str">
            <v>5735</v>
          </cell>
        </row>
        <row r="534">
          <cell r="A534" t="str">
            <v>5913</v>
          </cell>
        </row>
        <row r="535">
          <cell r="A535" t="str">
            <v>7205</v>
          </cell>
        </row>
        <row r="536">
          <cell r="A536" t="str">
            <v>7205</v>
          </cell>
        </row>
        <row r="537">
          <cell r="A537" t="str">
            <v>7305</v>
          </cell>
        </row>
        <row r="538">
          <cell r="A538" t="str">
            <v>7305</v>
          </cell>
        </row>
        <row r="539">
          <cell r="A539" t="str">
            <v>7305</v>
          </cell>
        </row>
        <row r="540">
          <cell r="A540" t="str">
            <v>7305</v>
          </cell>
        </row>
        <row r="541">
          <cell r="A541" t="str">
            <v>7313</v>
          </cell>
        </row>
        <row r="542">
          <cell r="A542" t="str">
            <v>7313</v>
          </cell>
        </row>
        <row r="543">
          <cell r="A543" t="str">
            <v>7313</v>
          </cell>
        </row>
        <row r="544">
          <cell r="A544" t="str">
            <v>7313</v>
          </cell>
        </row>
        <row r="545">
          <cell r="A545" t="str">
            <v>7313</v>
          </cell>
        </row>
        <row r="546">
          <cell r="A546" t="str">
            <v>7313</v>
          </cell>
        </row>
        <row r="547">
          <cell r="A547" t="str">
            <v>7313</v>
          </cell>
        </row>
        <row r="548">
          <cell r="A548" t="str">
            <v>7313</v>
          </cell>
        </row>
        <row r="549">
          <cell r="A549" t="str">
            <v>7315</v>
          </cell>
        </row>
        <row r="550">
          <cell r="A550" t="str">
            <v>7322</v>
          </cell>
        </row>
        <row r="551">
          <cell r="A551" t="str">
            <v>7323</v>
          </cell>
        </row>
        <row r="552">
          <cell r="A552" t="str">
            <v>7323</v>
          </cell>
        </row>
        <row r="553">
          <cell r="A553" t="str">
            <v>7323</v>
          </cell>
        </row>
        <row r="554">
          <cell r="A554" t="str">
            <v>7325</v>
          </cell>
        </row>
        <row r="555">
          <cell r="A555" t="str">
            <v>7325</v>
          </cell>
        </row>
        <row r="556">
          <cell r="A556" t="str">
            <v>7513</v>
          </cell>
        </row>
        <row r="557">
          <cell r="A557" t="str">
            <v>7605</v>
          </cell>
        </row>
        <row r="558">
          <cell r="A558" t="str">
            <v>7605</v>
          </cell>
        </row>
        <row r="559">
          <cell r="A559" t="str">
            <v>7605</v>
          </cell>
        </row>
        <row r="560">
          <cell r="A560" t="str">
            <v>7605</v>
          </cell>
        </row>
        <row r="561">
          <cell r="A561" t="str">
            <v>7605</v>
          </cell>
        </row>
        <row r="562">
          <cell r="A562" t="str">
            <v>7605</v>
          </cell>
        </row>
        <row r="563">
          <cell r="A563" t="str">
            <v>7605</v>
          </cell>
        </row>
        <row r="564">
          <cell r="A564" t="str">
            <v>7605</v>
          </cell>
        </row>
        <row r="565">
          <cell r="A565" t="str">
            <v>7605</v>
          </cell>
        </row>
        <row r="566">
          <cell r="A566" t="str">
            <v>7605</v>
          </cell>
        </row>
        <row r="567">
          <cell r="A567" t="str">
            <v>7605</v>
          </cell>
        </row>
        <row r="568">
          <cell r="A568" t="str">
            <v>4203</v>
          </cell>
        </row>
        <row r="569">
          <cell r="A569" t="str">
            <v>4203</v>
          </cell>
        </row>
        <row r="570">
          <cell r="A570" t="str">
            <v>4203</v>
          </cell>
        </row>
        <row r="571">
          <cell r="A571" t="str">
            <v>4203</v>
          </cell>
        </row>
        <row r="572">
          <cell r="A572" t="str">
            <v>4203</v>
          </cell>
        </row>
        <row r="573">
          <cell r="A573" t="str">
            <v>4203</v>
          </cell>
        </row>
        <row r="574">
          <cell r="A574" t="str">
            <v>4203</v>
          </cell>
        </row>
        <row r="575">
          <cell r="A575" t="str">
            <v>4203</v>
          </cell>
        </row>
        <row r="576">
          <cell r="A576" t="str">
            <v>4203</v>
          </cell>
        </row>
        <row r="577">
          <cell r="A577" t="str">
            <v>4203</v>
          </cell>
        </row>
        <row r="578">
          <cell r="A578" t="str">
            <v>4203</v>
          </cell>
        </row>
        <row r="579">
          <cell r="A579" t="str">
            <v>4203</v>
          </cell>
        </row>
        <row r="580">
          <cell r="A580" t="str">
            <v>4203</v>
          </cell>
        </row>
        <row r="581">
          <cell r="A581" t="str">
            <v>4203</v>
          </cell>
        </row>
        <row r="582">
          <cell r="A582" t="str">
            <v>4203</v>
          </cell>
        </row>
        <row r="583">
          <cell r="A583" t="str">
            <v>4203</v>
          </cell>
        </row>
        <row r="584">
          <cell r="A584" t="str">
            <v>4203</v>
          </cell>
        </row>
        <row r="585">
          <cell r="A585" t="str">
            <v>4205</v>
          </cell>
        </row>
        <row r="586">
          <cell r="A586" t="str">
            <v>4205</v>
          </cell>
        </row>
        <row r="587">
          <cell r="A587" t="str">
            <v>5205</v>
          </cell>
        </row>
        <row r="588">
          <cell r="A588" t="str">
            <v>5205</v>
          </cell>
        </row>
        <row r="589">
          <cell r="A589" t="str">
            <v>5215</v>
          </cell>
        </row>
        <row r="590">
          <cell r="A590" t="str">
            <v>5215</v>
          </cell>
        </row>
        <row r="591">
          <cell r="A591" t="str">
            <v>5715</v>
          </cell>
        </row>
        <row r="592">
          <cell r="A592" t="str">
            <v>5715</v>
          </cell>
        </row>
        <row r="593">
          <cell r="A593" t="str">
            <v>5715</v>
          </cell>
        </row>
        <row r="594">
          <cell r="A594" t="str">
            <v>5715</v>
          </cell>
        </row>
        <row r="595">
          <cell r="A595" t="str">
            <v>5725</v>
          </cell>
        </row>
        <row r="596">
          <cell r="A596" t="str">
            <v>5725</v>
          </cell>
        </row>
        <row r="597">
          <cell r="A597" t="str">
            <v>5725</v>
          </cell>
        </row>
        <row r="598">
          <cell r="A598" t="str">
            <v>5735</v>
          </cell>
        </row>
        <row r="599">
          <cell r="A599" t="str">
            <v>7205</v>
          </cell>
        </row>
        <row r="600">
          <cell r="A600" t="str">
            <v>7205</v>
          </cell>
        </row>
        <row r="601">
          <cell r="A601" t="str">
            <v>7205</v>
          </cell>
        </row>
        <row r="602">
          <cell r="A602" t="str">
            <v>7305</v>
          </cell>
        </row>
        <row r="603">
          <cell r="A603" t="str">
            <v>7313</v>
          </cell>
        </row>
        <row r="604">
          <cell r="A604" t="str">
            <v>7313</v>
          </cell>
        </row>
        <row r="605">
          <cell r="A605" t="str">
            <v>7313</v>
          </cell>
        </row>
        <row r="606">
          <cell r="A606" t="str">
            <v>7313</v>
          </cell>
        </row>
        <row r="607">
          <cell r="A607" t="str">
            <v>7313</v>
          </cell>
        </row>
        <row r="608">
          <cell r="A608" t="str">
            <v>7313</v>
          </cell>
        </row>
        <row r="609">
          <cell r="A609" t="str">
            <v>7313</v>
          </cell>
        </row>
        <row r="610">
          <cell r="A610" t="str">
            <v>7313</v>
          </cell>
        </row>
        <row r="611">
          <cell r="A611" t="str">
            <v>7313</v>
          </cell>
        </row>
        <row r="612">
          <cell r="A612" t="str">
            <v>7313</v>
          </cell>
        </row>
        <row r="613">
          <cell r="A613" t="str">
            <v>7313</v>
          </cell>
        </row>
        <row r="614">
          <cell r="A614" t="str">
            <v>7313</v>
          </cell>
        </row>
        <row r="615">
          <cell r="A615" t="str">
            <v>7313</v>
          </cell>
        </row>
        <row r="616">
          <cell r="A616" t="str">
            <v>7315</v>
          </cell>
        </row>
        <row r="617">
          <cell r="A617" t="str">
            <v>7315</v>
          </cell>
        </row>
        <row r="618">
          <cell r="A618" t="str">
            <v>7322</v>
          </cell>
        </row>
        <row r="619">
          <cell r="A619" t="str">
            <v>7323</v>
          </cell>
        </row>
        <row r="620">
          <cell r="A620" t="str">
            <v>7323</v>
          </cell>
        </row>
        <row r="621">
          <cell r="A621" t="str">
            <v>7323</v>
          </cell>
        </row>
        <row r="622">
          <cell r="A622" t="str">
            <v>7323</v>
          </cell>
        </row>
        <row r="623">
          <cell r="A623" t="str">
            <v>7323</v>
          </cell>
        </row>
        <row r="624">
          <cell r="A624" t="str">
            <v>7325</v>
          </cell>
        </row>
        <row r="625">
          <cell r="A625" t="str">
            <v>7325</v>
          </cell>
        </row>
        <row r="626">
          <cell r="A626" t="str">
            <v>7325</v>
          </cell>
        </row>
        <row r="627">
          <cell r="A627" t="str">
            <v>7325</v>
          </cell>
        </row>
        <row r="628">
          <cell r="A628" t="str">
            <v>7325</v>
          </cell>
        </row>
        <row r="629">
          <cell r="A629" t="str">
            <v>7325</v>
          </cell>
        </row>
        <row r="630">
          <cell r="A630" t="str">
            <v>7325</v>
          </cell>
        </row>
        <row r="631">
          <cell r="A631" t="str">
            <v>7325</v>
          </cell>
        </row>
        <row r="632">
          <cell r="A632" t="str">
            <v>7325</v>
          </cell>
        </row>
        <row r="633">
          <cell r="A633" t="str">
            <v>7325</v>
          </cell>
        </row>
        <row r="634">
          <cell r="A634" t="str">
            <v>7605</v>
          </cell>
        </row>
        <row r="635">
          <cell r="A635" t="str">
            <v>7605</v>
          </cell>
        </row>
        <row r="636">
          <cell r="A636" t="str">
            <v>7605</v>
          </cell>
        </row>
        <row r="637">
          <cell r="A637" t="str">
            <v>7605</v>
          </cell>
        </row>
        <row r="638">
          <cell r="A638" t="str">
            <v>7605</v>
          </cell>
        </row>
        <row r="639">
          <cell r="A639" t="str">
            <v>7605</v>
          </cell>
        </row>
        <row r="640">
          <cell r="A640" t="str">
            <v>7605</v>
          </cell>
        </row>
        <row r="641">
          <cell r="A641" t="str">
            <v>7605</v>
          </cell>
        </row>
        <row r="642">
          <cell r="A642" t="str">
            <v>7605</v>
          </cell>
        </row>
        <row r="643">
          <cell r="A643" t="str">
            <v>7605</v>
          </cell>
        </row>
        <row r="644">
          <cell r="A644" t="str">
            <v>7605</v>
          </cell>
        </row>
        <row r="645">
          <cell r="A645" t="str">
            <v>7605</v>
          </cell>
        </row>
        <row r="646">
          <cell r="A646" t="str">
            <v>4203</v>
          </cell>
        </row>
        <row r="647">
          <cell r="A647" t="str">
            <v>4203</v>
          </cell>
        </row>
        <row r="648">
          <cell r="A648" t="str">
            <v>4203</v>
          </cell>
        </row>
        <row r="649">
          <cell r="A649" t="str">
            <v>4203</v>
          </cell>
        </row>
        <row r="650">
          <cell r="A650" t="str">
            <v>4203</v>
          </cell>
        </row>
        <row r="651">
          <cell r="A651" t="str">
            <v>4203</v>
          </cell>
        </row>
        <row r="652">
          <cell r="A652" t="str">
            <v>4203</v>
          </cell>
        </row>
        <row r="653">
          <cell r="A653" t="str">
            <v>4203</v>
          </cell>
        </row>
        <row r="654">
          <cell r="A654" t="str">
            <v>4203</v>
          </cell>
        </row>
        <row r="655">
          <cell r="A655" t="str">
            <v>4203</v>
          </cell>
        </row>
        <row r="656">
          <cell r="A656" t="str">
            <v>4203</v>
          </cell>
        </row>
        <row r="657">
          <cell r="A657" t="str">
            <v>4205</v>
          </cell>
        </row>
        <row r="658">
          <cell r="A658" t="str">
            <v>4205</v>
          </cell>
        </row>
        <row r="659">
          <cell r="A659" t="str">
            <v>4205</v>
          </cell>
        </row>
        <row r="660">
          <cell r="A660" t="str">
            <v>5205</v>
          </cell>
        </row>
        <row r="661">
          <cell r="A661" t="str">
            <v>5205</v>
          </cell>
        </row>
        <row r="662">
          <cell r="A662" t="str">
            <v>5215</v>
          </cell>
        </row>
        <row r="663">
          <cell r="A663" t="str">
            <v>5215</v>
          </cell>
        </row>
        <row r="664">
          <cell r="A664" t="str">
            <v>5715</v>
          </cell>
        </row>
        <row r="665">
          <cell r="A665" t="str">
            <v>5715</v>
          </cell>
        </row>
        <row r="666">
          <cell r="A666" t="str">
            <v>5715</v>
          </cell>
        </row>
        <row r="667">
          <cell r="A667" t="str">
            <v>5715</v>
          </cell>
        </row>
        <row r="668">
          <cell r="A668" t="str">
            <v>5715</v>
          </cell>
        </row>
        <row r="669">
          <cell r="A669" t="str">
            <v>5715</v>
          </cell>
        </row>
        <row r="670">
          <cell r="A670" t="str">
            <v>5725</v>
          </cell>
        </row>
        <row r="671">
          <cell r="A671" t="str">
            <v>5725</v>
          </cell>
        </row>
        <row r="672">
          <cell r="A672" t="str">
            <v>5725</v>
          </cell>
        </row>
        <row r="673">
          <cell r="A673" t="str">
            <v>5725</v>
          </cell>
        </row>
        <row r="674">
          <cell r="A674" t="str">
            <v>5725</v>
          </cell>
        </row>
        <row r="675">
          <cell r="A675" t="str">
            <v>7205</v>
          </cell>
        </row>
        <row r="676">
          <cell r="A676" t="str">
            <v>7205</v>
          </cell>
        </row>
        <row r="677">
          <cell r="A677" t="str">
            <v>7205</v>
          </cell>
        </row>
        <row r="678">
          <cell r="A678" t="str">
            <v>7205</v>
          </cell>
        </row>
        <row r="679">
          <cell r="A679" t="str">
            <v>7305</v>
          </cell>
        </row>
        <row r="680">
          <cell r="A680" t="str">
            <v>7305</v>
          </cell>
        </row>
        <row r="681">
          <cell r="A681" t="str">
            <v>7305</v>
          </cell>
        </row>
        <row r="682">
          <cell r="A682" t="str">
            <v>7313</v>
          </cell>
        </row>
        <row r="683">
          <cell r="A683" t="str">
            <v>7313</v>
          </cell>
        </row>
        <row r="684">
          <cell r="A684" t="str">
            <v>7313</v>
          </cell>
        </row>
        <row r="685">
          <cell r="A685" t="str">
            <v>7313</v>
          </cell>
        </row>
        <row r="686">
          <cell r="A686" t="str">
            <v>7313</v>
          </cell>
        </row>
        <row r="687">
          <cell r="A687" t="str">
            <v>7313</v>
          </cell>
        </row>
        <row r="688">
          <cell r="A688" t="str">
            <v>7313</v>
          </cell>
        </row>
        <row r="689">
          <cell r="A689" t="str">
            <v>7315</v>
          </cell>
        </row>
        <row r="690">
          <cell r="A690" t="str">
            <v>7315</v>
          </cell>
        </row>
        <row r="691">
          <cell r="A691" t="str">
            <v>7315</v>
          </cell>
        </row>
        <row r="692">
          <cell r="A692" t="str">
            <v>7322</v>
          </cell>
        </row>
        <row r="693">
          <cell r="A693" t="str">
            <v>7322</v>
          </cell>
        </row>
        <row r="694">
          <cell r="A694" t="str">
            <v>7322</v>
          </cell>
        </row>
        <row r="695">
          <cell r="A695" t="str">
            <v>7322</v>
          </cell>
        </row>
        <row r="696">
          <cell r="A696" t="str">
            <v>7323</v>
          </cell>
        </row>
        <row r="697">
          <cell r="A697" t="str">
            <v>7323</v>
          </cell>
        </row>
        <row r="698">
          <cell r="A698" t="str">
            <v>7325</v>
          </cell>
        </row>
        <row r="699">
          <cell r="A699" t="str">
            <v>7325</v>
          </cell>
        </row>
        <row r="700">
          <cell r="A700" t="str">
            <v>7325</v>
          </cell>
        </row>
        <row r="701">
          <cell r="A701" t="str">
            <v>7325</v>
          </cell>
        </row>
        <row r="702">
          <cell r="A702" t="str">
            <v>7325</v>
          </cell>
        </row>
        <row r="703">
          <cell r="A703" t="str">
            <v>7325</v>
          </cell>
        </row>
        <row r="704">
          <cell r="A704" t="str">
            <v>7325</v>
          </cell>
        </row>
        <row r="705">
          <cell r="A705" t="str">
            <v>7325</v>
          </cell>
        </row>
        <row r="706">
          <cell r="A706" t="str">
            <v>7325</v>
          </cell>
        </row>
        <row r="707">
          <cell r="A707" t="str">
            <v>7513</v>
          </cell>
        </row>
        <row r="708">
          <cell r="A708" t="str">
            <v>7513</v>
          </cell>
        </row>
        <row r="709">
          <cell r="A709" t="str">
            <v>7513</v>
          </cell>
        </row>
        <row r="710">
          <cell r="A710" t="str">
            <v>7513</v>
          </cell>
        </row>
        <row r="711">
          <cell r="A711" t="str">
            <v>7513</v>
          </cell>
        </row>
        <row r="712">
          <cell r="A712" t="str">
            <v>7513</v>
          </cell>
        </row>
        <row r="713">
          <cell r="A713" t="str">
            <v>7605</v>
          </cell>
        </row>
        <row r="714">
          <cell r="A714" t="str">
            <v>7605</v>
          </cell>
        </row>
        <row r="715">
          <cell r="A715" t="str">
            <v>7605</v>
          </cell>
        </row>
        <row r="716">
          <cell r="A716" t="str">
            <v>7605</v>
          </cell>
        </row>
        <row r="717">
          <cell r="A717" t="str">
            <v>7605</v>
          </cell>
        </row>
        <row r="718">
          <cell r="A718" t="str">
            <v>7605</v>
          </cell>
        </row>
        <row r="719">
          <cell r="A719" t="str">
            <v>7605</v>
          </cell>
        </row>
        <row r="720">
          <cell r="A720" t="str">
            <v>7605</v>
          </cell>
        </row>
        <row r="721">
          <cell r="A721" t="str">
            <v>7605</v>
          </cell>
        </row>
        <row r="722">
          <cell r="A722" t="str">
            <v>7605</v>
          </cell>
        </row>
        <row r="723">
          <cell r="A723" t="str">
            <v>7605</v>
          </cell>
        </row>
        <row r="724">
          <cell r="A724" t="str">
            <v>7605</v>
          </cell>
        </row>
        <row r="725">
          <cell r="A725" t="str">
            <v>4203</v>
          </cell>
        </row>
        <row r="726">
          <cell r="A726" t="str">
            <v>4203</v>
          </cell>
        </row>
        <row r="727">
          <cell r="A727" t="str">
            <v>4203</v>
          </cell>
        </row>
        <row r="728">
          <cell r="A728" t="str">
            <v>4203</v>
          </cell>
        </row>
        <row r="729">
          <cell r="A729" t="str">
            <v>4203</v>
          </cell>
        </row>
        <row r="730">
          <cell r="A730" t="str">
            <v>4203</v>
          </cell>
        </row>
        <row r="731">
          <cell r="A731" t="str">
            <v>4203</v>
          </cell>
        </row>
        <row r="732">
          <cell r="A732" t="str">
            <v>4203</v>
          </cell>
        </row>
        <row r="733">
          <cell r="A733" t="str">
            <v>4203</v>
          </cell>
        </row>
        <row r="734">
          <cell r="A734" t="str">
            <v>4205</v>
          </cell>
        </row>
        <row r="735">
          <cell r="A735" t="str">
            <v>4205</v>
          </cell>
        </row>
        <row r="736">
          <cell r="A736" t="str">
            <v>4205</v>
          </cell>
        </row>
        <row r="737">
          <cell r="A737" t="str">
            <v>5205</v>
          </cell>
        </row>
        <row r="738">
          <cell r="A738" t="str">
            <v>5205</v>
          </cell>
        </row>
        <row r="739">
          <cell r="A739" t="str">
            <v>5215</v>
          </cell>
        </row>
        <row r="740">
          <cell r="A740" t="str">
            <v>5215</v>
          </cell>
        </row>
        <row r="741">
          <cell r="A741" t="str">
            <v>5515</v>
          </cell>
        </row>
        <row r="742">
          <cell r="A742" t="str">
            <v>5515</v>
          </cell>
        </row>
        <row r="743">
          <cell r="A743" t="str">
            <v>5515</v>
          </cell>
        </row>
        <row r="744">
          <cell r="A744" t="str">
            <v>5515</v>
          </cell>
        </row>
        <row r="745">
          <cell r="A745" t="str">
            <v>5515</v>
          </cell>
        </row>
        <row r="746">
          <cell r="A746" t="str">
            <v>5665</v>
          </cell>
        </row>
        <row r="747">
          <cell r="A747" t="str">
            <v>5665</v>
          </cell>
        </row>
        <row r="748">
          <cell r="A748" t="str">
            <v>5665</v>
          </cell>
        </row>
        <row r="749">
          <cell r="A749" t="str">
            <v>5665</v>
          </cell>
        </row>
        <row r="750">
          <cell r="A750" t="str">
            <v>5665</v>
          </cell>
        </row>
        <row r="751">
          <cell r="A751" t="str">
            <v>5665</v>
          </cell>
        </row>
        <row r="752">
          <cell r="A752" t="str">
            <v>5665</v>
          </cell>
        </row>
        <row r="753">
          <cell r="A753" t="str">
            <v>5715</v>
          </cell>
        </row>
        <row r="754">
          <cell r="A754" t="str">
            <v>5715</v>
          </cell>
        </row>
        <row r="755">
          <cell r="A755" t="str">
            <v>5715</v>
          </cell>
        </row>
        <row r="756">
          <cell r="A756" t="str">
            <v>5725</v>
          </cell>
        </row>
        <row r="757">
          <cell r="A757" t="str">
            <v>5725</v>
          </cell>
        </row>
        <row r="758">
          <cell r="A758" t="str">
            <v>5725</v>
          </cell>
        </row>
        <row r="759">
          <cell r="A759" t="str">
            <v>5725</v>
          </cell>
        </row>
        <row r="760">
          <cell r="A760" t="str">
            <v>7205</v>
          </cell>
        </row>
        <row r="761">
          <cell r="A761" t="str">
            <v>7205</v>
          </cell>
        </row>
        <row r="762">
          <cell r="A762" t="str">
            <v>7205</v>
          </cell>
        </row>
        <row r="763">
          <cell r="A763" t="str">
            <v>7205</v>
          </cell>
        </row>
        <row r="764">
          <cell r="A764" t="str">
            <v>7205</v>
          </cell>
        </row>
        <row r="765">
          <cell r="A765" t="str">
            <v>7205</v>
          </cell>
        </row>
        <row r="766">
          <cell r="A766" t="str">
            <v>7205</v>
          </cell>
        </row>
        <row r="767">
          <cell r="A767" t="str">
            <v>7205</v>
          </cell>
        </row>
        <row r="768">
          <cell r="A768" t="str">
            <v>7305</v>
          </cell>
        </row>
        <row r="769">
          <cell r="A769" t="str">
            <v>7305</v>
          </cell>
        </row>
        <row r="770">
          <cell r="A770" t="str">
            <v>7305</v>
          </cell>
        </row>
        <row r="771">
          <cell r="A771" t="str">
            <v>7305</v>
          </cell>
        </row>
        <row r="772">
          <cell r="A772" t="str">
            <v>7305</v>
          </cell>
        </row>
        <row r="773">
          <cell r="A773" t="str">
            <v>7305</v>
          </cell>
        </row>
        <row r="774">
          <cell r="A774" t="str">
            <v>7313</v>
          </cell>
        </row>
        <row r="775">
          <cell r="A775" t="str">
            <v>7313</v>
          </cell>
        </row>
        <row r="776">
          <cell r="A776" t="str">
            <v>7313</v>
          </cell>
        </row>
        <row r="777">
          <cell r="A777" t="str">
            <v>7313</v>
          </cell>
        </row>
        <row r="778">
          <cell r="A778" t="str">
            <v>7313</v>
          </cell>
        </row>
        <row r="779">
          <cell r="A779" t="str">
            <v>7313</v>
          </cell>
        </row>
        <row r="780">
          <cell r="A780" t="str">
            <v>7313</v>
          </cell>
        </row>
        <row r="781">
          <cell r="A781" t="str">
            <v>7313</v>
          </cell>
        </row>
        <row r="782">
          <cell r="A782" t="str">
            <v>7315</v>
          </cell>
        </row>
        <row r="783">
          <cell r="A783" t="str">
            <v>7322</v>
          </cell>
        </row>
        <row r="784">
          <cell r="A784" t="str">
            <v>7322</v>
          </cell>
        </row>
        <row r="785">
          <cell r="A785" t="str">
            <v>7323</v>
          </cell>
        </row>
        <row r="786">
          <cell r="A786" t="str">
            <v>7323</v>
          </cell>
        </row>
        <row r="787">
          <cell r="A787" t="str">
            <v>7325</v>
          </cell>
        </row>
        <row r="788">
          <cell r="A788" t="str">
            <v>7325</v>
          </cell>
        </row>
        <row r="789">
          <cell r="A789" t="str">
            <v>7325</v>
          </cell>
        </row>
        <row r="790">
          <cell r="A790" t="str">
            <v>7325</v>
          </cell>
        </row>
        <row r="791">
          <cell r="A791" t="str">
            <v>7325</v>
          </cell>
        </row>
        <row r="792">
          <cell r="A792" t="str">
            <v>7325</v>
          </cell>
        </row>
        <row r="793">
          <cell r="A793" t="str">
            <v>7605</v>
          </cell>
        </row>
        <row r="794">
          <cell r="A794" t="str">
            <v>7605</v>
          </cell>
        </row>
        <row r="795">
          <cell r="A795" t="str">
            <v>7605</v>
          </cell>
        </row>
        <row r="796">
          <cell r="A796" t="str">
            <v>7605</v>
          </cell>
        </row>
        <row r="797">
          <cell r="A797" t="str">
            <v>7605</v>
          </cell>
        </row>
        <row r="798">
          <cell r="A798" t="str">
            <v>7605</v>
          </cell>
        </row>
        <row r="799">
          <cell r="A799" t="str">
            <v>7605</v>
          </cell>
        </row>
        <row r="800">
          <cell r="A800" t="str">
            <v>7605</v>
          </cell>
        </row>
        <row r="801">
          <cell r="A801" t="str">
            <v>7605</v>
          </cell>
        </row>
        <row r="802">
          <cell r="A802" t="str">
            <v>7605</v>
          </cell>
        </row>
        <row r="803">
          <cell r="A803" t="str">
            <v>7605</v>
          </cell>
        </row>
        <row r="804">
          <cell r="A804" t="str">
            <v>7605</v>
          </cell>
        </row>
        <row r="805">
          <cell r="A805" t="str">
            <v>4203</v>
          </cell>
        </row>
        <row r="806">
          <cell r="A806" t="str">
            <v>4203</v>
          </cell>
        </row>
        <row r="807">
          <cell r="A807" t="str">
            <v>4203</v>
          </cell>
        </row>
        <row r="808">
          <cell r="A808" t="str">
            <v>4203</v>
          </cell>
        </row>
        <row r="809">
          <cell r="A809" t="str">
            <v>4203</v>
          </cell>
        </row>
        <row r="810">
          <cell r="A810" t="str">
            <v>4203</v>
          </cell>
        </row>
        <row r="811">
          <cell r="A811" t="str">
            <v>4203</v>
          </cell>
        </row>
        <row r="812">
          <cell r="A812" t="str">
            <v>4203</v>
          </cell>
        </row>
        <row r="813">
          <cell r="A813" t="str">
            <v>4203</v>
          </cell>
        </row>
        <row r="814">
          <cell r="A814" t="str">
            <v>4203</v>
          </cell>
        </row>
        <row r="815">
          <cell r="A815" t="str">
            <v>4205</v>
          </cell>
        </row>
        <row r="816">
          <cell r="A816" t="str">
            <v>4205</v>
          </cell>
        </row>
        <row r="817">
          <cell r="A817" t="str">
            <v>4205</v>
          </cell>
        </row>
        <row r="818">
          <cell r="A818" t="str">
            <v>5205</v>
          </cell>
        </row>
        <row r="819">
          <cell r="A819" t="str">
            <v>5205</v>
          </cell>
        </row>
        <row r="820">
          <cell r="A820" t="str">
            <v>5215</v>
          </cell>
        </row>
        <row r="821">
          <cell r="A821" t="str">
            <v>5215</v>
          </cell>
        </row>
        <row r="822">
          <cell r="A822" t="str">
            <v>5515</v>
          </cell>
        </row>
        <row r="823">
          <cell r="A823" t="str">
            <v>5515</v>
          </cell>
        </row>
        <row r="824">
          <cell r="A824" t="str">
            <v>5715</v>
          </cell>
        </row>
        <row r="825">
          <cell r="A825" t="str">
            <v>5715</v>
          </cell>
        </row>
        <row r="826">
          <cell r="A826" t="str">
            <v>5725</v>
          </cell>
        </row>
        <row r="827">
          <cell r="A827" t="str">
            <v>5725</v>
          </cell>
        </row>
        <row r="828">
          <cell r="A828" t="str">
            <v>5725</v>
          </cell>
        </row>
        <row r="829">
          <cell r="A829" t="str">
            <v>7205</v>
          </cell>
        </row>
        <row r="830">
          <cell r="A830" t="str">
            <v>7205</v>
          </cell>
        </row>
        <row r="831">
          <cell r="A831" t="str">
            <v>7205</v>
          </cell>
        </row>
        <row r="832">
          <cell r="A832" t="str">
            <v>7205</v>
          </cell>
        </row>
        <row r="833">
          <cell r="A833" t="str">
            <v>7205</v>
          </cell>
        </row>
        <row r="834">
          <cell r="A834" t="str">
            <v>7205</v>
          </cell>
        </row>
        <row r="835">
          <cell r="A835" t="str">
            <v>7305</v>
          </cell>
        </row>
        <row r="836">
          <cell r="A836" t="str">
            <v>7305</v>
          </cell>
        </row>
        <row r="837">
          <cell r="A837" t="str">
            <v>7305</v>
          </cell>
        </row>
        <row r="838">
          <cell r="A838" t="str">
            <v>7305</v>
          </cell>
        </row>
        <row r="839">
          <cell r="A839" t="str">
            <v>7305</v>
          </cell>
        </row>
        <row r="840">
          <cell r="A840" t="str">
            <v>7305</v>
          </cell>
        </row>
        <row r="841">
          <cell r="A841" t="str">
            <v>7313</v>
          </cell>
        </row>
        <row r="842">
          <cell r="A842" t="str">
            <v>7313</v>
          </cell>
        </row>
        <row r="843">
          <cell r="A843" t="str">
            <v>7313</v>
          </cell>
        </row>
        <row r="844">
          <cell r="A844" t="str">
            <v>7313</v>
          </cell>
        </row>
        <row r="845">
          <cell r="A845" t="str">
            <v>7313</v>
          </cell>
        </row>
        <row r="846">
          <cell r="A846" t="str">
            <v>7313</v>
          </cell>
        </row>
        <row r="847">
          <cell r="A847" t="str">
            <v>7313</v>
          </cell>
        </row>
        <row r="848">
          <cell r="A848" t="str">
            <v>7313</v>
          </cell>
        </row>
        <row r="849">
          <cell r="A849" t="str">
            <v>7315</v>
          </cell>
        </row>
        <row r="850">
          <cell r="A850" t="str">
            <v>7315</v>
          </cell>
        </row>
        <row r="851">
          <cell r="A851" t="str">
            <v>7315</v>
          </cell>
        </row>
        <row r="852">
          <cell r="A852" t="str">
            <v>7322</v>
          </cell>
        </row>
        <row r="853">
          <cell r="A853" t="str">
            <v>7322</v>
          </cell>
        </row>
        <row r="854">
          <cell r="A854" t="str">
            <v>7323</v>
          </cell>
        </row>
        <row r="855">
          <cell r="A855" t="str">
            <v>7325</v>
          </cell>
        </row>
        <row r="856">
          <cell r="A856" t="str">
            <v>7325</v>
          </cell>
        </row>
        <row r="857">
          <cell r="A857" t="str">
            <v>7325</v>
          </cell>
        </row>
        <row r="858">
          <cell r="A858" t="str">
            <v>7325</v>
          </cell>
        </row>
        <row r="859">
          <cell r="A859" t="str">
            <v>7513</v>
          </cell>
        </row>
        <row r="860">
          <cell r="A860" t="str">
            <v>7605</v>
          </cell>
        </row>
        <row r="861">
          <cell r="A861" t="str">
            <v>7605</v>
          </cell>
        </row>
        <row r="862">
          <cell r="A862" t="str">
            <v>7605</v>
          </cell>
        </row>
        <row r="863">
          <cell r="A863" t="str">
            <v>7605</v>
          </cell>
        </row>
        <row r="864">
          <cell r="A864" t="str">
            <v>7605</v>
          </cell>
        </row>
        <row r="865">
          <cell r="A865" t="str">
            <v>7605</v>
          </cell>
        </row>
        <row r="866">
          <cell r="A866" t="str">
            <v>7605</v>
          </cell>
        </row>
        <row r="867">
          <cell r="A867" t="str">
            <v>7605</v>
          </cell>
        </row>
        <row r="868">
          <cell r="A868" t="str">
            <v>7605</v>
          </cell>
        </row>
        <row r="869">
          <cell r="A869" t="str">
            <v>4203</v>
          </cell>
        </row>
        <row r="870">
          <cell r="A870" t="str">
            <v>4203</v>
          </cell>
        </row>
        <row r="871">
          <cell r="A871" t="str">
            <v>4203</v>
          </cell>
        </row>
        <row r="872">
          <cell r="A872" t="str">
            <v>4203</v>
          </cell>
        </row>
        <row r="873">
          <cell r="A873" t="str">
            <v>4203</v>
          </cell>
        </row>
        <row r="874">
          <cell r="A874" t="str">
            <v>4203</v>
          </cell>
        </row>
        <row r="875">
          <cell r="A875" t="str">
            <v>4203</v>
          </cell>
        </row>
        <row r="876">
          <cell r="A876" t="str">
            <v>4203</v>
          </cell>
        </row>
        <row r="877">
          <cell r="A877" t="str">
            <v>4203</v>
          </cell>
        </row>
        <row r="878">
          <cell r="A878" t="str">
            <v>4205</v>
          </cell>
        </row>
        <row r="879">
          <cell r="A879" t="str">
            <v>4205</v>
          </cell>
        </row>
        <row r="880">
          <cell r="A880" t="str">
            <v>4205</v>
          </cell>
        </row>
        <row r="881">
          <cell r="A881" t="str">
            <v>5205</v>
          </cell>
        </row>
        <row r="882">
          <cell r="A882" t="str">
            <v>5205</v>
          </cell>
        </row>
        <row r="883">
          <cell r="A883" t="str">
            <v>5515</v>
          </cell>
        </row>
        <row r="884">
          <cell r="A884" t="str">
            <v>5715</v>
          </cell>
        </row>
        <row r="885">
          <cell r="A885" t="str">
            <v>5715</v>
          </cell>
        </row>
        <row r="886">
          <cell r="A886" t="str">
            <v>5725</v>
          </cell>
        </row>
        <row r="887">
          <cell r="A887" t="str">
            <v>7205</v>
          </cell>
        </row>
        <row r="888">
          <cell r="A888" t="str">
            <v>7205</v>
          </cell>
        </row>
        <row r="889">
          <cell r="A889" t="str">
            <v>7205</v>
          </cell>
        </row>
        <row r="890">
          <cell r="A890" t="str">
            <v>7205</v>
          </cell>
        </row>
        <row r="891">
          <cell r="A891" t="str">
            <v>7305</v>
          </cell>
        </row>
        <row r="892">
          <cell r="A892" t="str">
            <v>7305</v>
          </cell>
        </row>
        <row r="893">
          <cell r="A893" t="str">
            <v>7305</v>
          </cell>
        </row>
        <row r="894">
          <cell r="A894" t="str">
            <v>7305</v>
          </cell>
        </row>
        <row r="895">
          <cell r="A895" t="str">
            <v>7313</v>
          </cell>
        </row>
        <row r="896">
          <cell r="A896" t="str">
            <v>7313</v>
          </cell>
        </row>
        <row r="897">
          <cell r="A897" t="str">
            <v>7313</v>
          </cell>
        </row>
        <row r="898">
          <cell r="A898" t="str">
            <v>7313</v>
          </cell>
        </row>
        <row r="899">
          <cell r="A899" t="str">
            <v>7313</v>
          </cell>
        </row>
        <row r="900">
          <cell r="A900" t="str">
            <v>7313</v>
          </cell>
        </row>
        <row r="901">
          <cell r="A901" t="str">
            <v>7315</v>
          </cell>
        </row>
        <row r="902">
          <cell r="A902" t="str">
            <v>7315</v>
          </cell>
        </row>
        <row r="903">
          <cell r="A903" t="str">
            <v>7315</v>
          </cell>
        </row>
        <row r="904">
          <cell r="A904" t="str">
            <v>7315</v>
          </cell>
        </row>
        <row r="905">
          <cell r="A905" t="str">
            <v>7322</v>
          </cell>
        </row>
        <row r="906">
          <cell r="A906" t="str">
            <v>7322</v>
          </cell>
        </row>
        <row r="907">
          <cell r="A907" t="str">
            <v>7322</v>
          </cell>
        </row>
        <row r="908">
          <cell r="A908" t="str">
            <v>7322</v>
          </cell>
        </row>
        <row r="909">
          <cell r="A909" t="str">
            <v>7322</v>
          </cell>
        </row>
        <row r="910">
          <cell r="A910" t="str">
            <v>7323</v>
          </cell>
        </row>
        <row r="911">
          <cell r="A911" t="str">
            <v>7325</v>
          </cell>
        </row>
        <row r="912">
          <cell r="A912" t="str">
            <v>7325</v>
          </cell>
        </row>
        <row r="913">
          <cell r="A913" t="str">
            <v>7325</v>
          </cell>
        </row>
        <row r="914">
          <cell r="A914" t="str">
            <v>7325</v>
          </cell>
        </row>
        <row r="915">
          <cell r="A915" t="str">
            <v>7325</v>
          </cell>
        </row>
        <row r="916">
          <cell r="A916" t="str">
            <v>7325</v>
          </cell>
        </row>
        <row r="917">
          <cell r="A917" t="str">
            <v>7513</v>
          </cell>
        </row>
        <row r="918">
          <cell r="A918" t="str">
            <v>7513</v>
          </cell>
        </row>
        <row r="919">
          <cell r="A919" t="str">
            <v>7513</v>
          </cell>
        </row>
        <row r="920">
          <cell r="A920" t="str">
            <v>7513</v>
          </cell>
        </row>
        <row r="921">
          <cell r="A921" t="str">
            <v>7513</v>
          </cell>
        </row>
        <row r="922">
          <cell r="A922" t="str">
            <v>7513</v>
          </cell>
        </row>
        <row r="923">
          <cell r="A923" t="str">
            <v>7513</v>
          </cell>
        </row>
        <row r="924">
          <cell r="A924" t="str">
            <v>7605</v>
          </cell>
        </row>
        <row r="925">
          <cell r="A925" t="str">
            <v>7605</v>
          </cell>
        </row>
        <row r="926">
          <cell r="A926" t="str">
            <v>7605</v>
          </cell>
        </row>
        <row r="927">
          <cell r="A927" t="str">
            <v>7605</v>
          </cell>
        </row>
        <row r="928">
          <cell r="A928" t="str">
            <v>7605</v>
          </cell>
        </row>
        <row r="929">
          <cell r="A929" t="str">
            <v>7605</v>
          </cell>
        </row>
        <row r="930">
          <cell r="A930" t="str">
            <v>7605</v>
          </cell>
        </row>
        <row r="931">
          <cell r="A931" t="str">
            <v>7605</v>
          </cell>
        </row>
        <row r="932">
          <cell r="A932" t="str">
            <v>7605</v>
          </cell>
        </row>
        <row r="933">
          <cell r="A933" t="str">
            <v>4203</v>
          </cell>
        </row>
        <row r="934">
          <cell r="A934" t="str">
            <v>4203</v>
          </cell>
        </row>
        <row r="935">
          <cell r="A935" t="str">
            <v>4203</v>
          </cell>
        </row>
        <row r="936">
          <cell r="A936" t="str">
            <v>4203</v>
          </cell>
        </row>
        <row r="937">
          <cell r="A937" t="str">
            <v>4203</v>
          </cell>
        </row>
        <row r="938">
          <cell r="A938" t="str">
            <v>4203</v>
          </cell>
        </row>
        <row r="939">
          <cell r="A939" t="str">
            <v>4203</v>
          </cell>
        </row>
        <row r="940">
          <cell r="A940" t="str">
            <v>4203</v>
          </cell>
        </row>
        <row r="941">
          <cell r="A941" t="str">
            <v>4203</v>
          </cell>
        </row>
        <row r="942">
          <cell r="A942" t="str">
            <v>4205</v>
          </cell>
        </row>
        <row r="943">
          <cell r="A943" t="str">
            <v>4205</v>
          </cell>
        </row>
        <row r="944">
          <cell r="A944" t="str">
            <v>5205</v>
          </cell>
        </row>
        <row r="945">
          <cell r="A945" t="str">
            <v>5625</v>
          </cell>
        </row>
        <row r="946">
          <cell r="A946" t="str">
            <v>5913</v>
          </cell>
        </row>
        <row r="947">
          <cell r="A947" t="str">
            <v>5913</v>
          </cell>
        </row>
        <row r="948">
          <cell r="A948" t="str">
            <v>5913</v>
          </cell>
        </row>
        <row r="949">
          <cell r="A949" t="str">
            <v>5913</v>
          </cell>
        </row>
        <row r="950">
          <cell r="A950" t="str">
            <v>5913</v>
          </cell>
        </row>
        <row r="951">
          <cell r="A951" t="str">
            <v>5913</v>
          </cell>
        </row>
        <row r="952">
          <cell r="A952" t="str">
            <v>5913</v>
          </cell>
        </row>
        <row r="953">
          <cell r="A953" t="str">
            <v>5913</v>
          </cell>
        </row>
        <row r="954">
          <cell r="A954" t="str">
            <v>5913</v>
          </cell>
        </row>
        <row r="955">
          <cell r="A955" t="str">
            <v>5913</v>
          </cell>
        </row>
        <row r="956">
          <cell r="A956" t="str">
            <v>5913</v>
          </cell>
        </row>
        <row r="957">
          <cell r="A957" t="str">
            <v>5913</v>
          </cell>
        </row>
        <row r="958">
          <cell r="A958" t="str">
            <v>5913</v>
          </cell>
        </row>
        <row r="959">
          <cell r="A959" t="str">
            <v>5913</v>
          </cell>
        </row>
        <row r="960">
          <cell r="A960" t="str">
            <v>5913</v>
          </cell>
        </row>
        <row r="961">
          <cell r="A961" t="str">
            <v>5913</v>
          </cell>
        </row>
        <row r="962">
          <cell r="A962" t="str">
            <v>5913</v>
          </cell>
        </row>
        <row r="963">
          <cell r="A963" t="str">
            <v>5913</v>
          </cell>
        </row>
        <row r="964">
          <cell r="A964" t="str">
            <v>5913</v>
          </cell>
        </row>
        <row r="965">
          <cell r="A965" t="str">
            <v>5913</v>
          </cell>
        </row>
        <row r="966">
          <cell r="A966" t="str">
            <v>7205</v>
          </cell>
        </row>
        <row r="967">
          <cell r="A967" t="str">
            <v>7205</v>
          </cell>
        </row>
        <row r="968">
          <cell r="A968" t="str">
            <v>7205</v>
          </cell>
        </row>
        <row r="969">
          <cell r="A969" t="str">
            <v>7205</v>
          </cell>
        </row>
        <row r="970">
          <cell r="A970" t="str">
            <v>7305</v>
          </cell>
        </row>
        <row r="971">
          <cell r="A971" t="str">
            <v>7313</v>
          </cell>
        </row>
        <row r="972">
          <cell r="A972" t="str">
            <v>7313</v>
          </cell>
        </row>
        <row r="973">
          <cell r="A973" t="str">
            <v>7313</v>
          </cell>
        </row>
        <row r="974">
          <cell r="A974" t="str">
            <v>7313</v>
          </cell>
        </row>
        <row r="975">
          <cell r="A975" t="str">
            <v>7313</v>
          </cell>
        </row>
        <row r="976">
          <cell r="A976" t="str">
            <v>7315</v>
          </cell>
        </row>
        <row r="977">
          <cell r="A977" t="str">
            <v>7315</v>
          </cell>
        </row>
        <row r="978">
          <cell r="A978" t="str">
            <v>7322</v>
          </cell>
        </row>
        <row r="979">
          <cell r="A979" t="str">
            <v>7322</v>
          </cell>
        </row>
        <row r="980">
          <cell r="A980" t="str">
            <v>7322</v>
          </cell>
        </row>
        <row r="981">
          <cell r="A981" t="str">
            <v>7323</v>
          </cell>
        </row>
        <row r="982">
          <cell r="A982" t="str">
            <v>7323</v>
          </cell>
        </row>
        <row r="983">
          <cell r="A983" t="str">
            <v>7323</v>
          </cell>
        </row>
        <row r="984">
          <cell r="A984" t="str">
            <v>7323</v>
          </cell>
        </row>
        <row r="985">
          <cell r="A985" t="str">
            <v>7325</v>
          </cell>
        </row>
        <row r="986">
          <cell r="A986" t="str">
            <v>7325</v>
          </cell>
        </row>
        <row r="987">
          <cell r="A987" t="str">
            <v>7325</v>
          </cell>
        </row>
        <row r="988">
          <cell r="A988" t="str">
            <v>7325</v>
          </cell>
        </row>
        <row r="989">
          <cell r="A989" t="str">
            <v>7325</v>
          </cell>
        </row>
        <row r="990">
          <cell r="A990" t="str">
            <v>7605</v>
          </cell>
        </row>
        <row r="991">
          <cell r="A991" t="str">
            <v>7605</v>
          </cell>
        </row>
        <row r="992">
          <cell r="A992" t="str">
            <v>7605</v>
          </cell>
        </row>
        <row r="993">
          <cell r="A993" t="str">
            <v>7605</v>
          </cell>
        </row>
        <row r="994">
          <cell r="A994" t="str">
            <v>7605</v>
          </cell>
        </row>
        <row r="995">
          <cell r="A995" t="str">
            <v>4203</v>
          </cell>
        </row>
        <row r="996">
          <cell r="A996" t="str">
            <v>4203</v>
          </cell>
        </row>
        <row r="997">
          <cell r="A997" t="str">
            <v>4203</v>
          </cell>
        </row>
        <row r="998">
          <cell r="A998" t="str">
            <v>4203</v>
          </cell>
        </row>
        <row r="999">
          <cell r="A999" t="str">
            <v>4203</v>
          </cell>
        </row>
        <row r="1000">
          <cell r="A1000" t="str">
            <v>4203</v>
          </cell>
        </row>
        <row r="1001">
          <cell r="A1001" t="str">
            <v>4203</v>
          </cell>
        </row>
        <row r="1002">
          <cell r="A1002" t="str">
            <v>4203</v>
          </cell>
        </row>
        <row r="1003">
          <cell r="A1003" t="str">
            <v>4205</v>
          </cell>
        </row>
        <row r="1004">
          <cell r="A1004" t="str">
            <v>4205</v>
          </cell>
        </row>
        <row r="1005">
          <cell r="A1005" t="str">
            <v>5205</v>
          </cell>
        </row>
        <row r="1006">
          <cell r="A1006" t="str">
            <v>5625</v>
          </cell>
        </row>
        <row r="1007">
          <cell r="A1007" t="str">
            <v>5625</v>
          </cell>
        </row>
        <row r="1008">
          <cell r="A1008" t="str">
            <v>5625</v>
          </cell>
        </row>
        <row r="1009">
          <cell r="A1009" t="str">
            <v>5625</v>
          </cell>
        </row>
        <row r="1010">
          <cell r="A1010" t="str">
            <v>5625</v>
          </cell>
        </row>
        <row r="1011">
          <cell r="A1011" t="str">
            <v>5625</v>
          </cell>
        </row>
        <row r="1012">
          <cell r="A1012" t="str">
            <v>5625</v>
          </cell>
        </row>
        <row r="1013">
          <cell r="A1013" t="str">
            <v>5715</v>
          </cell>
        </row>
        <row r="1014">
          <cell r="A1014" t="str">
            <v>5725</v>
          </cell>
        </row>
        <row r="1015">
          <cell r="A1015" t="str">
            <v>5913</v>
          </cell>
        </row>
        <row r="1016">
          <cell r="A1016" t="str">
            <v>5913</v>
          </cell>
        </row>
        <row r="1017">
          <cell r="A1017" t="str">
            <v>7205</v>
          </cell>
        </row>
        <row r="1018">
          <cell r="A1018" t="str">
            <v>7205</v>
          </cell>
        </row>
        <row r="1019">
          <cell r="A1019" t="str">
            <v>7205</v>
          </cell>
        </row>
        <row r="1020">
          <cell r="A1020" t="str">
            <v>7205</v>
          </cell>
        </row>
        <row r="1021">
          <cell r="A1021" t="str">
            <v>7205</v>
          </cell>
        </row>
        <row r="1022">
          <cell r="A1022" t="str">
            <v>7305</v>
          </cell>
        </row>
        <row r="1023">
          <cell r="A1023" t="str">
            <v>7305</v>
          </cell>
        </row>
        <row r="1024">
          <cell r="A1024" t="str">
            <v>7313</v>
          </cell>
        </row>
        <row r="1025">
          <cell r="A1025" t="str">
            <v>7313</v>
          </cell>
        </row>
        <row r="1026">
          <cell r="A1026" t="str">
            <v>7313</v>
          </cell>
        </row>
        <row r="1027">
          <cell r="A1027" t="str">
            <v>7313</v>
          </cell>
        </row>
        <row r="1028">
          <cell r="A1028" t="str">
            <v>7313</v>
          </cell>
        </row>
        <row r="1029">
          <cell r="A1029" t="str">
            <v>7313</v>
          </cell>
        </row>
        <row r="1030">
          <cell r="A1030" t="str">
            <v>7313</v>
          </cell>
        </row>
        <row r="1031">
          <cell r="A1031" t="str">
            <v>7315</v>
          </cell>
        </row>
        <row r="1032">
          <cell r="A1032" t="str">
            <v>7315</v>
          </cell>
        </row>
        <row r="1033">
          <cell r="A1033" t="str">
            <v>7315</v>
          </cell>
        </row>
        <row r="1034">
          <cell r="A1034" t="str">
            <v>7323</v>
          </cell>
        </row>
        <row r="1035">
          <cell r="A1035" t="str">
            <v>7325</v>
          </cell>
        </row>
        <row r="1036">
          <cell r="A1036" t="str">
            <v>7325</v>
          </cell>
        </row>
        <row r="1037">
          <cell r="A1037" t="str">
            <v>7325</v>
          </cell>
        </row>
        <row r="1038">
          <cell r="A1038" t="str">
            <v>7325</v>
          </cell>
        </row>
        <row r="1039">
          <cell r="A1039" t="str">
            <v>7325</v>
          </cell>
        </row>
        <row r="1040">
          <cell r="A1040" t="str">
            <v>7513</v>
          </cell>
        </row>
        <row r="1041">
          <cell r="A1041" t="str">
            <v>7605</v>
          </cell>
        </row>
        <row r="1042">
          <cell r="A1042" t="str">
            <v>7605</v>
          </cell>
        </row>
        <row r="1043">
          <cell r="A1043" t="str">
            <v>7605</v>
          </cell>
        </row>
        <row r="1044">
          <cell r="A1044" t="str">
            <v>7605</v>
          </cell>
        </row>
        <row r="1045">
          <cell r="A1045" t="str">
            <v>7605</v>
          </cell>
        </row>
        <row r="1046">
          <cell r="A1046" t="str">
            <v>4203</v>
          </cell>
        </row>
        <row r="1047">
          <cell r="A1047" t="str">
            <v>4203</v>
          </cell>
        </row>
        <row r="1048">
          <cell r="A1048" t="str">
            <v>4203</v>
          </cell>
        </row>
        <row r="1049">
          <cell r="A1049" t="str">
            <v>4203</v>
          </cell>
        </row>
        <row r="1050">
          <cell r="A1050" t="str">
            <v>4203</v>
          </cell>
        </row>
        <row r="1051">
          <cell r="A1051" t="str">
            <v>4203</v>
          </cell>
        </row>
        <row r="1052">
          <cell r="A1052" t="str">
            <v>4203</v>
          </cell>
        </row>
        <row r="1053">
          <cell r="A1053" t="str">
            <v>4203</v>
          </cell>
        </row>
        <row r="1054">
          <cell r="A1054" t="str">
            <v>4203</v>
          </cell>
        </row>
        <row r="1055">
          <cell r="A1055" t="str">
            <v>4205</v>
          </cell>
        </row>
        <row r="1056">
          <cell r="A1056" t="str">
            <v>4205</v>
          </cell>
        </row>
        <row r="1057">
          <cell r="A1057" t="str">
            <v>5205</v>
          </cell>
        </row>
        <row r="1058">
          <cell r="A1058" t="str">
            <v>5625</v>
          </cell>
        </row>
        <row r="1059">
          <cell r="A1059" t="str">
            <v>5625</v>
          </cell>
        </row>
        <row r="1060">
          <cell r="A1060" t="str">
            <v>5625</v>
          </cell>
        </row>
        <row r="1061">
          <cell r="A1061" t="str">
            <v>5625</v>
          </cell>
        </row>
        <row r="1062">
          <cell r="A1062" t="str">
            <v>5625</v>
          </cell>
        </row>
        <row r="1063">
          <cell r="A1063" t="str">
            <v>5635</v>
          </cell>
        </row>
        <row r="1064">
          <cell r="A1064" t="str">
            <v>5635</v>
          </cell>
        </row>
        <row r="1065">
          <cell r="A1065" t="str">
            <v>5635</v>
          </cell>
        </row>
        <row r="1066">
          <cell r="A1066" t="str">
            <v>5715</v>
          </cell>
        </row>
        <row r="1067">
          <cell r="A1067" t="str">
            <v>5725</v>
          </cell>
        </row>
        <row r="1068">
          <cell r="A1068" t="str">
            <v>5735</v>
          </cell>
        </row>
        <row r="1069">
          <cell r="A1069" t="str">
            <v>5735</v>
          </cell>
        </row>
        <row r="1070">
          <cell r="A1070" t="str">
            <v>5735</v>
          </cell>
        </row>
        <row r="1071">
          <cell r="A1071" t="str">
            <v>7205</v>
          </cell>
        </row>
        <row r="1072">
          <cell r="A1072" t="str">
            <v>7205</v>
          </cell>
        </row>
        <row r="1073">
          <cell r="A1073" t="str">
            <v>7205</v>
          </cell>
        </row>
        <row r="1074">
          <cell r="A1074" t="str">
            <v>7205</v>
          </cell>
        </row>
        <row r="1075">
          <cell r="A1075" t="str">
            <v>7205</v>
          </cell>
        </row>
        <row r="1076">
          <cell r="A1076" t="str">
            <v>7305</v>
          </cell>
        </row>
        <row r="1077">
          <cell r="A1077" t="str">
            <v>7305</v>
          </cell>
        </row>
        <row r="1078">
          <cell r="A1078" t="str">
            <v>7313</v>
          </cell>
        </row>
        <row r="1079">
          <cell r="A1079" t="str">
            <v>7313</v>
          </cell>
        </row>
        <row r="1080">
          <cell r="A1080" t="str">
            <v>7313</v>
          </cell>
        </row>
        <row r="1081">
          <cell r="A1081" t="str">
            <v>7313</v>
          </cell>
        </row>
        <row r="1082">
          <cell r="A1082" t="str">
            <v>7313</v>
          </cell>
        </row>
        <row r="1083">
          <cell r="A1083" t="str">
            <v>7315</v>
          </cell>
        </row>
        <row r="1084">
          <cell r="A1084" t="str">
            <v>7315</v>
          </cell>
        </row>
        <row r="1085">
          <cell r="A1085" t="str">
            <v>7315</v>
          </cell>
        </row>
        <row r="1086">
          <cell r="A1086" t="str">
            <v>7315</v>
          </cell>
        </row>
        <row r="1087">
          <cell r="A1087" t="str">
            <v>7325</v>
          </cell>
        </row>
        <row r="1088">
          <cell r="A1088" t="str">
            <v>7325</v>
          </cell>
        </row>
        <row r="1089">
          <cell r="A1089" t="str">
            <v>7325</v>
          </cell>
        </row>
        <row r="1090">
          <cell r="A1090" t="str">
            <v>7325</v>
          </cell>
        </row>
        <row r="1091">
          <cell r="A1091" t="str">
            <v>7325</v>
          </cell>
        </row>
        <row r="1092">
          <cell r="A1092" t="str">
            <v>7513</v>
          </cell>
        </row>
        <row r="1093">
          <cell r="A1093" t="str">
            <v>7605</v>
          </cell>
        </row>
        <row r="1094">
          <cell r="A1094" t="str">
            <v>7605</v>
          </cell>
        </row>
        <row r="1095">
          <cell r="A1095" t="str">
            <v>7605</v>
          </cell>
        </row>
        <row r="1096">
          <cell r="A1096" t="str">
            <v>7605</v>
          </cell>
        </row>
        <row r="1097">
          <cell r="A1097" t="str">
            <v>7605</v>
          </cell>
        </row>
        <row r="1098">
          <cell r="A1098" t="str">
            <v>7605</v>
          </cell>
        </row>
        <row r="1099">
          <cell r="A1099" t="str">
            <v>7605</v>
          </cell>
        </row>
        <row r="1100">
          <cell r="A1100" t="str">
            <v>4203</v>
          </cell>
        </row>
        <row r="1101">
          <cell r="A1101" t="str">
            <v>4203</v>
          </cell>
        </row>
        <row r="1102">
          <cell r="A1102" t="str">
            <v>4203</v>
          </cell>
        </row>
        <row r="1103">
          <cell r="A1103" t="str">
            <v>4203</v>
          </cell>
        </row>
        <row r="1104">
          <cell r="A1104" t="str">
            <v>4203</v>
          </cell>
        </row>
        <row r="1105">
          <cell r="A1105" t="str">
            <v>4203</v>
          </cell>
        </row>
        <row r="1106">
          <cell r="A1106" t="str">
            <v>4203</v>
          </cell>
        </row>
        <row r="1107">
          <cell r="A1107" t="str">
            <v>4203</v>
          </cell>
        </row>
        <row r="1108">
          <cell r="A1108" t="str">
            <v>4205</v>
          </cell>
        </row>
        <row r="1109">
          <cell r="A1109" t="str">
            <v>4205</v>
          </cell>
        </row>
        <row r="1110">
          <cell r="A1110" t="str">
            <v>5205</v>
          </cell>
        </row>
        <row r="1111">
          <cell r="A1111" t="str">
            <v>5715</v>
          </cell>
        </row>
        <row r="1112">
          <cell r="A1112" t="str">
            <v>5725</v>
          </cell>
        </row>
        <row r="1113">
          <cell r="A1113" t="str">
            <v>5735</v>
          </cell>
        </row>
        <row r="1114">
          <cell r="A1114" t="str">
            <v>5735</v>
          </cell>
        </row>
        <row r="1115">
          <cell r="A1115" t="str">
            <v>5735</v>
          </cell>
        </row>
        <row r="1116">
          <cell r="A1116" t="str">
            <v>5735</v>
          </cell>
        </row>
        <row r="1117">
          <cell r="A1117" t="str">
            <v>5735</v>
          </cell>
        </row>
        <row r="1118">
          <cell r="A1118" t="str">
            <v>5735</v>
          </cell>
        </row>
        <row r="1119">
          <cell r="A1119" t="str">
            <v>5913</v>
          </cell>
        </row>
        <row r="1120">
          <cell r="A1120" t="str">
            <v>5913</v>
          </cell>
        </row>
        <row r="1121">
          <cell r="A1121" t="str">
            <v>5913</v>
          </cell>
        </row>
        <row r="1122">
          <cell r="A1122" t="str">
            <v>7205</v>
          </cell>
        </row>
        <row r="1123">
          <cell r="A1123" t="str">
            <v>7205</v>
          </cell>
        </row>
        <row r="1124">
          <cell r="A1124" t="str">
            <v>7205</v>
          </cell>
        </row>
        <row r="1125">
          <cell r="A1125" t="str">
            <v>7305</v>
          </cell>
        </row>
        <row r="1126">
          <cell r="A1126" t="str">
            <v>7305</v>
          </cell>
        </row>
        <row r="1127">
          <cell r="A1127" t="str">
            <v>7305</v>
          </cell>
        </row>
        <row r="1128">
          <cell r="A1128" t="str">
            <v>7305</v>
          </cell>
        </row>
        <row r="1129">
          <cell r="A1129" t="str">
            <v>7313</v>
          </cell>
        </row>
        <row r="1130">
          <cell r="A1130" t="str">
            <v>7313</v>
          </cell>
        </row>
        <row r="1131">
          <cell r="A1131" t="str">
            <v>7313</v>
          </cell>
        </row>
        <row r="1132">
          <cell r="A1132" t="str">
            <v>7313</v>
          </cell>
        </row>
        <row r="1133">
          <cell r="A1133" t="str">
            <v>7313</v>
          </cell>
        </row>
        <row r="1134">
          <cell r="A1134" t="str">
            <v>7313</v>
          </cell>
        </row>
        <row r="1135">
          <cell r="A1135" t="str">
            <v>7313</v>
          </cell>
        </row>
        <row r="1136">
          <cell r="A1136" t="str">
            <v>7313</v>
          </cell>
        </row>
        <row r="1137">
          <cell r="A1137" t="str">
            <v>7315</v>
          </cell>
        </row>
        <row r="1138">
          <cell r="A1138" t="str">
            <v>7315</v>
          </cell>
        </row>
        <row r="1139">
          <cell r="A1139" t="str">
            <v>7315</v>
          </cell>
        </row>
        <row r="1140">
          <cell r="A1140" t="str">
            <v>7315</v>
          </cell>
        </row>
        <row r="1141">
          <cell r="A1141" t="str">
            <v>7323</v>
          </cell>
        </row>
        <row r="1142">
          <cell r="A1142" t="str">
            <v>7323</v>
          </cell>
        </row>
        <row r="1143">
          <cell r="A1143" t="str">
            <v>7325</v>
          </cell>
        </row>
        <row r="1144">
          <cell r="A1144" t="str">
            <v>7325</v>
          </cell>
        </row>
        <row r="1145">
          <cell r="A1145" t="str">
            <v>7325</v>
          </cell>
        </row>
        <row r="1146">
          <cell r="A1146" t="str">
            <v>7325</v>
          </cell>
        </row>
        <row r="1147">
          <cell r="A1147" t="str">
            <v>7605</v>
          </cell>
        </row>
        <row r="1148">
          <cell r="A1148" t="str">
            <v>7605</v>
          </cell>
        </row>
        <row r="1149">
          <cell r="A1149" t="str">
            <v>7605</v>
          </cell>
        </row>
        <row r="1150">
          <cell r="A1150" t="str">
            <v>7605</v>
          </cell>
        </row>
        <row r="1151">
          <cell r="A1151" t="str">
            <v>4203</v>
          </cell>
        </row>
        <row r="1152">
          <cell r="A1152" t="str">
            <v>4203</v>
          </cell>
        </row>
        <row r="1153">
          <cell r="A1153" t="str">
            <v>4203</v>
          </cell>
        </row>
        <row r="1154">
          <cell r="A1154" t="str">
            <v>4203</v>
          </cell>
        </row>
        <row r="1155">
          <cell r="A1155" t="str">
            <v>4203</v>
          </cell>
        </row>
        <row r="1156">
          <cell r="A1156" t="str">
            <v>4203</v>
          </cell>
        </row>
        <row r="1157">
          <cell r="A1157" t="str">
            <v>4203</v>
          </cell>
        </row>
        <row r="1158">
          <cell r="A1158" t="str">
            <v>4205</v>
          </cell>
        </row>
        <row r="1159">
          <cell r="A1159" t="str">
            <v>4205</v>
          </cell>
        </row>
        <row r="1160">
          <cell r="A1160" t="str">
            <v>4205</v>
          </cell>
        </row>
        <row r="1161">
          <cell r="A1161" t="str">
            <v>5205</v>
          </cell>
        </row>
        <row r="1162">
          <cell r="A1162" t="str">
            <v>5715</v>
          </cell>
        </row>
        <row r="1163">
          <cell r="A1163" t="str">
            <v>5725</v>
          </cell>
        </row>
        <row r="1164">
          <cell r="A1164" t="str">
            <v>5725</v>
          </cell>
        </row>
        <row r="1165">
          <cell r="A1165" t="str">
            <v>5735</v>
          </cell>
        </row>
        <row r="1166">
          <cell r="A1166" t="str">
            <v>5735</v>
          </cell>
        </row>
        <row r="1167">
          <cell r="A1167" t="str">
            <v>5735</v>
          </cell>
        </row>
        <row r="1168">
          <cell r="A1168" t="str">
            <v>5913</v>
          </cell>
        </row>
        <row r="1169">
          <cell r="A1169" t="str">
            <v>5913</v>
          </cell>
        </row>
        <row r="1170">
          <cell r="A1170" t="str">
            <v>7205</v>
          </cell>
        </row>
        <row r="1171">
          <cell r="A1171" t="str">
            <v>7205</v>
          </cell>
        </row>
        <row r="1172">
          <cell r="A1172" t="str">
            <v>7205</v>
          </cell>
        </row>
        <row r="1173">
          <cell r="A1173" t="str">
            <v>7205</v>
          </cell>
        </row>
        <row r="1174">
          <cell r="A1174" t="str">
            <v>7205</v>
          </cell>
        </row>
        <row r="1175">
          <cell r="A1175" t="str">
            <v>7305</v>
          </cell>
        </row>
        <row r="1176">
          <cell r="A1176" t="str">
            <v>7305</v>
          </cell>
        </row>
        <row r="1177">
          <cell r="A1177" t="str">
            <v>7305</v>
          </cell>
        </row>
        <row r="1178">
          <cell r="A1178" t="str">
            <v>7313</v>
          </cell>
        </row>
        <row r="1179">
          <cell r="A1179" t="str">
            <v>7313</v>
          </cell>
        </row>
        <row r="1180">
          <cell r="A1180" t="str">
            <v>7313</v>
          </cell>
        </row>
        <row r="1181">
          <cell r="A1181" t="str">
            <v>7313</v>
          </cell>
        </row>
        <row r="1182">
          <cell r="A1182" t="str">
            <v>7313</v>
          </cell>
        </row>
        <row r="1183">
          <cell r="A1183" t="str">
            <v>7315</v>
          </cell>
        </row>
        <row r="1184">
          <cell r="A1184" t="str">
            <v>7322</v>
          </cell>
        </row>
        <row r="1185">
          <cell r="A1185" t="str">
            <v>7322</v>
          </cell>
        </row>
        <row r="1186">
          <cell r="A1186" t="str">
            <v>7325</v>
          </cell>
        </row>
        <row r="1187">
          <cell r="A1187" t="str">
            <v>7325</v>
          </cell>
        </row>
        <row r="1188">
          <cell r="A1188" t="str">
            <v>7513</v>
          </cell>
        </row>
        <row r="1189">
          <cell r="A1189" t="str">
            <v>7605</v>
          </cell>
        </row>
        <row r="1190">
          <cell r="A1190" t="str">
            <v>7605</v>
          </cell>
        </row>
        <row r="1191">
          <cell r="A1191" t="str">
            <v>7605</v>
          </cell>
        </row>
        <row r="1192">
          <cell r="A1192" t="str">
            <v>7605</v>
          </cell>
        </row>
        <row r="1193">
          <cell r="A1193" t="str">
            <v>7605</v>
          </cell>
        </row>
        <row r="1194">
          <cell r="A1194" t="str">
            <v>4203</v>
          </cell>
        </row>
        <row r="1195">
          <cell r="A1195" t="str">
            <v>4203</v>
          </cell>
        </row>
        <row r="1196">
          <cell r="A1196" t="str">
            <v>4203</v>
          </cell>
        </row>
        <row r="1197">
          <cell r="A1197" t="str">
            <v>4203</v>
          </cell>
        </row>
        <row r="1198">
          <cell r="A1198" t="str">
            <v>4203</v>
          </cell>
        </row>
        <row r="1199">
          <cell r="A1199" t="str">
            <v>4203</v>
          </cell>
        </row>
        <row r="1200">
          <cell r="A1200" t="str">
            <v>4203</v>
          </cell>
        </row>
        <row r="1201">
          <cell r="A1201" t="str">
            <v>4203</v>
          </cell>
        </row>
        <row r="1202">
          <cell r="A1202" t="str">
            <v>4205</v>
          </cell>
        </row>
        <row r="1203">
          <cell r="A1203" t="str">
            <v>4205</v>
          </cell>
        </row>
        <row r="1204">
          <cell r="A1204" t="str">
            <v>4205</v>
          </cell>
        </row>
        <row r="1205">
          <cell r="A1205" t="str">
            <v>5715</v>
          </cell>
        </row>
        <row r="1206">
          <cell r="A1206" t="str">
            <v>5715</v>
          </cell>
        </row>
        <row r="1207">
          <cell r="A1207" t="str">
            <v>5735</v>
          </cell>
        </row>
        <row r="1208">
          <cell r="A1208" t="str">
            <v>5735</v>
          </cell>
        </row>
        <row r="1209">
          <cell r="A1209" t="str">
            <v>5735</v>
          </cell>
        </row>
        <row r="1210">
          <cell r="A1210" t="str">
            <v>7205</v>
          </cell>
        </row>
        <row r="1211">
          <cell r="A1211" t="str">
            <v>7205</v>
          </cell>
        </row>
        <row r="1212">
          <cell r="A1212" t="str">
            <v>7205</v>
          </cell>
        </row>
        <row r="1213">
          <cell r="A1213" t="str">
            <v>7205</v>
          </cell>
        </row>
        <row r="1214">
          <cell r="A1214" t="str">
            <v>7313</v>
          </cell>
        </row>
        <row r="1215">
          <cell r="A1215" t="str">
            <v>7313</v>
          </cell>
        </row>
        <row r="1216">
          <cell r="A1216" t="str">
            <v>7313</v>
          </cell>
        </row>
        <row r="1217">
          <cell r="A1217" t="str">
            <v>7313</v>
          </cell>
        </row>
        <row r="1218">
          <cell r="A1218" t="str">
            <v>7315</v>
          </cell>
        </row>
        <row r="1219">
          <cell r="A1219" t="str">
            <v>7322</v>
          </cell>
        </row>
        <row r="1220">
          <cell r="A1220" t="str">
            <v>7322</v>
          </cell>
        </row>
        <row r="1221">
          <cell r="A1221" t="str">
            <v>7323</v>
          </cell>
        </row>
        <row r="1222">
          <cell r="A1222" t="str">
            <v>7325</v>
          </cell>
        </row>
        <row r="1223">
          <cell r="A1223" t="str">
            <v>7325</v>
          </cell>
        </row>
        <row r="1224">
          <cell r="A1224" t="str">
            <v>7605</v>
          </cell>
        </row>
        <row r="1225">
          <cell r="A1225" t="str">
            <v>7605</v>
          </cell>
        </row>
        <row r="1226">
          <cell r="A1226" t="str">
            <v>7605</v>
          </cell>
        </row>
        <row r="1227">
          <cell r="A1227" t="str">
            <v>7605</v>
          </cell>
        </row>
        <row r="1228">
          <cell r="A1228" t="str">
            <v>7605</v>
          </cell>
        </row>
        <row r="1229">
          <cell r="A1229" t="str">
            <v>4203</v>
          </cell>
        </row>
        <row r="1230">
          <cell r="A1230" t="str">
            <v>4203</v>
          </cell>
        </row>
        <row r="1231">
          <cell r="A1231" t="str">
            <v>4205</v>
          </cell>
        </row>
        <row r="1232">
          <cell r="A1232" t="str">
            <v>7315</v>
          </cell>
        </row>
        <row r="1233">
          <cell r="A1233" t="str">
            <v>7605</v>
          </cell>
        </row>
        <row r="1234">
          <cell r="A1234" t="str">
            <v>7605</v>
          </cell>
        </row>
        <row r="1235">
          <cell r="A1235" t="str">
            <v>5725</v>
          </cell>
        </row>
        <row r="1236">
          <cell r="A1236" t="str">
            <v>5725</v>
          </cell>
        </row>
        <row r="1237">
          <cell r="A1237" t="str">
            <v>7323</v>
          </cell>
        </row>
        <row r="1238">
          <cell r="A1238" t="str">
            <v>7313</v>
          </cell>
        </row>
        <row r="1239">
          <cell r="A1239" t="str">
            <v>7313</v>
          </cell>
        </row>
        <row r="1240">
          <cell r="A1240" t="str">
            <v>7325</v>
          </cell>
        </row>
        <row r="1241">
          <cell r="A1241" t="str">
            <v>7513</v>
          </cell>
        </row>
        <row r="1242">
          <cell r="A1242" t="str">
            <v>7325</v>
          </cell>
        </row>
        <row r="1243">
          <cell r="A1243" t="str">
            <v>7325</v>
          </cell>
        </row>
        <row r="1244">
          <cell r="A1244" t="str">
            <v>7325</v>
          </cell>
        </row>
        <row r="1245">
          <cell r="A1245" t="str">
            <v>7325</v>
          </cell>
        </row>
        <row r="1246">
          <cell r="A1246" t="str">
            <v>4203</v>
          </cell>
        </row>
        <row r="1247">
          <cell r="A1247" t="str">
            <v>4203</v>
          </cell>
        </row>
        <row r="1248">
          <cell r="A1248" t="str">
            <v>4203</v>
          </cell>
        </row>
        <row r="1249">
          <cell r="A1249" t="str">
            <v>4203</v>
          </cell>
        </row>
        <row r="1250">
          <cell r="A1250" t="str">
            <v>4203</v>
          </cell>
        </row>
        <row r="1251">
          <cell r="A1251" t="str">
            <v>4203</v>
          </cell>
        </row>
        <row r="1252">
          <cell r="A1252" t="str">
            <v>4203</v>
          </cell>
        </row>
        <row r="1253">
          <cell r="A1253" t="str">
            <v>4203</v>
          </cell>
        </row>
        <row r="1254">
          <cell r="A1254" t="str">
            <v>4203</v>
          </cell>
        </row>
        <row r="1255">
          <cell r="A1255" t="str">
            <v>4203</v>
          </cell>
        </row>
        <row r="1256">
          <cell r="A1256" t="str">
            <v>4205</v>
          </cell>
        </row>
        <row r="1257">
          <cell r="A1257" t="str">
            <v>4205</v>
          </cell>
        </row>
        <row r="1258">
          <cell r="A1258" t="str">
            <v>7513</v>
          </cell>
        </row>
        <row r="1259">
          <cell r="A1259" t="str">
            <v>7322</v>
          </cell>
        </row>
        <row r="1260">
          <cell r="A1260" t="str">
            <v>7322</v>
          </cell>
        </row>
        <row r="1261">
          <cell r="A1261" t="str">
            <v>5913</v>
          </cell>
        </row>
        <row r="1262">
          <cell r="A1262" t="str">
            <v>5913</v>
          </cell>
        </row>
        <row r="1263">
          <cell r="A1263" t="str">
            <v>5913</v>
          </cell>
        </row>
        <row r="1264">
          <cell r="A1264" t="str">
            <v>5913</v>
          </cell>
        </row>
        <row r="1265">
          <cell r="A1265" t="str">
            <v>7205</v>
          </cell>
        </row>
        <row r="1266">
          <cell r="A1266" t="str">
            <v>7205</v>
          </cell>
        </row>
        <row r="1267">
          <cell r="A1267" t="str">
            <v>7205</v>
          </cell>
        </row>
        <row r="1268">
          <cell r="A1268" t="str">
            <v>5715</v>
          </cell>
        </row>
        <row r="1269">
          <cell r="A1269" t="str">
            <v>5715</v>
          </cell>
        </row>
        <row r="1270">
          <cell r="A1270" t="str">
            <v>5715</v>
          </cell>
        </row>
        <row r="1271">
          <cell r="A1271" t="str">
            <v>5715</v>
          </cell>
        </row>
        <row r="1272">
          <cell r="A1272" t="str">
            <v>5715</v>
          </cell>
        </row>
        <row r="1273">
          <cell r="A1273" t="str">
            <v>5715</v>
          </cell>
        </row>
        <row r="1274">
          <cell r="A1274" t="str">
            <v>5715</v>
          </cell>
        </row>
        <row r="1275">
          <cell r="A1275" t="str">
            <v>5715</v>
          </cell>
        </row>
        <row r="1276">
          <cell r="A1276" t="str">
            <v>7305</v>
          </cell>
        </row>
        <row r="1277">
          <cell r="A1277" t="str">
            <v>7513</v>
          </cell>
        </row>
        <row r="1278">
          <cell r="A1278" t="str">
            <v>4203</v>
          </cell>
        </row>
        <row r="1279">
          <cell r="A1279" t="str">
            <v>4203</v>
          </cell>
        </row>
        <row r="1280">
          <cell r="A1280" t="str">
            <v>4203</v>
          </cell>
        </row>
        <row r="1281">
          <cell r="A1281" t="str">
            <v>4203</v>
          </cell>
        </row>
        <row r="1282">
          <cell r="A1282" t="str">
            <v>4203</v>
          </cell>
        </row>
        <row r="1283">
          <cell r="A1283" t="str">
            <v>5725</v>
          </cell>
        </row>
        <row r="1284">
          <cell r="A1284" t="str">
            <v>5725</v>
          </cell>
        </row>
        <row r="1285">
          <cell r="A1285" t="str">
            <v>7205</v>
          </cell>
        </row>
        <row r="1286">
          <cell r="A1286" t="str">
            <v>7205</v>
          </cell>
        </row>
        <row r="1287">
          <cell r="A1287" t="str">
            <v>7205</v>
          </cell>
        </row>
        <row r="1288">
          <cell r="A1288" t="str">
            <v>7605</v>
          </cell>
        </row>
        <row r="1289">
          <cell r="A1289" t="str">
            <v>7605</v>
          </cell>
        </row>
        <row r="1290">
          <cell r="A1290" t="str">
            <v>7605</v>
          </cell>
        </row>
        <row r="1291">
          <cell r="A1291" t="str">
            <v>7605</v>
          </cell>
        </row>
        <row r="1292">
          <cell r="A1292" t="str">
            <v>7605</v>
          </cell>
        </row>
        <row r="1293">
          <cell r="A1293" t="str">
            <v>7605</v>
          </cell>
        </row>
        <row r="1294">
          <cell r="A1294" t="str">
            <v>7605</v>
          </cell>
        </row>
        <row r="1295">
          <cell r="A1295" t="str">
            <v>7605</v>
          </cell>
        </row>
        <row r="1296">
          <cell r="A1296" t="str">
            <v>7605</v>
          </cell>
        </row>
        <row r="1297">
          <cell r="A1297" t="str">
            <v>7513</v>
          </cell>
        </row>
        <row r="1298">
          <cell r="A1298" t="str">
            <v>7325</v>
          </cell>
        </row>
        <row r="1299">
          <cell r="A1299" t="str">
            <v>7325</v>
          </cell>
        </row>
        <row r="1300">
          <cell r="A1300" t="str">
            <v>7315</v>
          </cell>
        </row>
        <row r="1301">
          <cell r="A1301" t="str">
            <v>7315</v>
          </cell>
        </row>
        <row r="1302">
          <cell r="A1302" t="str">
            <v>7313</v>
          </cell>
        </row>
        <row r="1303">
          <cell r="A1303" t="str">
            <v>7313</v>
          </cell>
        </row>
        <row r="1304">
          <cell r="A1304" t="str">
            <v>5205</v>
          </cell>
        </row>
        <row r="1305">
          <cell r="A1305" t="str">
            <v>5735</v>
          </cell>
        </row>
        <row r="1306">
          <cell r="A1306" t="str">
            <v>5735</v>
          </cell>
        </row>
        <row r="1307">
          <cell r="A1307" t="str">
            <v>5735</v>
          </cell>
        </row>
        <row r="1308">
          <cell r="A1308" t="str">
            <v>5735</v>
          </cell>
        </row>
        <row r="1309">
          <cell r="A1309" t="str">
            <v>5735</v>
          </cell>
        </row>
        <row r="1310">
          <cell r="A1310" t="str">
            <v>5735</v>
          </cell>
        </row>
        <row r="1311">
          <cell r="A1311" t="str">
            <v>5735</v>
          </cell>
        </row>
        <row r="1312">
          <cell r="A1312" t="str">
            <v>5735</v>
          </cell>
        </row>
        <row r="1313">
          <cell r="A1313" t="str">
            <v>5735</v>
          </cell>
        </row>
        <row r="1314">
          <cell r="A1314" t="str">
            <v>7322</v>
          </cell>
        </row>
        <row r="1315">
          <cell r="A1315" t="str">
            <v>7322</v>
          </cell>
        </row>
        <row r="1316">
          <cell r="A1316" t="str">
            <v>7313</v>
          </cell>
        </row>
        <row r="1317">
          <cell r="A1317" t="str">
            <v>7313</v>
          </cell>
        </row>
        <row r="1318">
          <cell r="A1318" t="str">
            <v>7313</v>
          </cell>
        </row>
        <row r="1319">
          <cell r="A1319" t="str">
            <v>4203</v>
          </cell>
        </row>
        <row r="1320">
          <cell r="A1320" t="str">
            <v>4203</v>
          </cell>
        </row>
        <row r="1321">
          <cell r="A1321" t="str">
            <v>5913</v>
          </cell>
        </row>
        <row r="1322">
          <cell r="A1322" t="str">
            <v>4205</v>
          </cell>
        </row>
        <row r="1323">
          <cell r="A1323" t="str">
            <v>4205</v>
          </cell>
        </row>
        <row r="1324">
          <cell r="A1324" t="str">
            <v>4205</v>
          </cell>
        </row>
        <row r="1325">
          <cell r="A1325" t="str">
            <v>5205</v>
          </cell>
        </row>
        <row r="1326">
          <cell r="A1326" t="str">
            <v>5205</v>
          </cell>
        </row>
        <row r="1327">
          <cell r="A1327" t="str">
            <v>7313</v>
          </cell>
        </row>
        <row r="1328">
          <cell r="A1328" t="str">
            <v>7313</v>
          </cell>
        </row>
        <row r="1329">
          <cell r="A1329" t="str">
            <v>7323</v>
          </cell>
        </row>
        <row r="1330">
          <cell r="A1330" t="str">
            <v>7323</v>
          </cell>
        </row>
        <row r="1331">
          <cell r="A1331" t="str">
            <v>7323</v>
          </cell>
        </row>
        <row r="1332">
          <cell r="A1332" t="str">
            <v>7305</v>
          </cell>
        </row>
        <row r="1333">
          <cell r="A1333" t="str">
            <v>5725</v>
          </cell>
        </row>
        <row r="1334">
          <cell r="A1334" t="str">
            <v>7322</v>
          </cell>
        </row>
        <row r="1335">
          <cell r="A1335" t="str">
            <v>7323</v>
          </cell>
        </row>
        <row r="1336">
          <cell r="A1336" t="str">
            <v>7325</v>
          </cell>
        </row>
        <row r="1337">
          <cell r="A1337" t="str">
            <v>7605</v>
          </cell>
        </row>
        <row r="1338">
          <cell r="A1338" t="str">
            <v>5735</v>
          </cell>
        </row>
      </sheetData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TRI Amandine (Stagiaire)" refreshedDate="42697.413478587965" createdVersion="4" refreshedVersion="4" minRefreshableVersion="3" recordCount="2048">
  <cacheSource type="worksheet">
    <worksheetSource ref="A1:Z1048576" sheet="Data_pointage"/>
  </cacheSource>
  <cacheFields count="26">
    <cacheField name="Dépt" numFmtId="0">
      <sharedItems containsBlank="1" containsMixedTypes="1" containsNumber="1" containsInteger="1" minValue="1011" maxValue="7777"/>
    </cacheField>
    <cacheField name="Description" numFmtId="0">
      <sharedItems containsBlank="1"/>
    </cacheField>
    <cacheField name="c" numFmtId="0">
      <sharedItems containsNonDate="0" containsString="0" containsBlank="1"/>
    </cacheField>
    <cacheField name="d" numFmtId="0">
      <sharedItems containsNonDate="0" containsString="0" containsBlank="1"/>
    </cacheField>
    <cacheField name="e" numFmtId="0">
      <sharedItems containsNonDate="0" containsString="0" containsBlank="1"/>
    </cacheField>
    <cacheField name="f" numFmtId="0">
      <sharedItems containsNonDate="0" containsString="0" containsBlank="1"/>
    </cacheField>
    <cacheField name="Mois" numFmtId="0">
      <sharedItems containsString="0" containsBlank="1" containsNumber="1" containsInteger="1" minValue="1" maxValue="12" count="13">
        <n v="1"/>
        <n v="2"/>
        <n v="3"/>
        <n v="4"/>
        <n v="5"/>
        <n v="6"/>
        <n v="7"/>
        <n v="8"/>
        <n v="9"/>
        <n v="10"/>
        <n v="11"/>
        <n v="12"/>
        <m/>
      </sharedItems>
    </cacheField>
    <cacheField name="Année" numFmtId="0">
      <sharedItems containsString="0" containsBlank="1" containsNumber="1" containsInteger="1" minValue="2015" maxValue="2016" count="3">
        <n v="2015"/>
        <n v="2016"/>
        <m/>
      </sharedItems>
    </cacheField>
    <cacheField name="i" numFmtId="0">
      <sharedItems containsNonDate="0" containsString="0" containsBlank="1"/>
    </cacheField>
    <cacheField name="j" numFmtId="0">
      <sharedItems containsNonDate="0" containsString="0" containsBlank="1"/>
    </cacheField>
    <cacheField name="k" numFmtId="0">
      <sharedItems containsNonDate="0" containsString="0" containsBlank="1"/>
    </cacheField>
    <cacheField name="l" numFmtId="0">
      <sharedItems containsNonDate="0" containsString="0" containsBlank="1"/>
    </cacheField>
    <cacheField name="m" numFmtId="0">
      <sharedItems containsNonDate="0" containsString="0" containsBlank="1"/>
    </cacheField>
    <cacheField name="centre charge" numFmtId="0">
      <sharedItems containsBlank="1" containsMixedTypes="1" containsNumber="1" containsInteger="1" minValue="1011" maxValue="7777" count="13">
        <n v="1011"/>
        <s v="7305"/>
        <n v="1200"/>
        <n v="2536"/>
        <n v="2752"/>
        <n v="3503"/>
        <n v="5555"/>
        <n v="5917"/>
        <n v="7777"/>
        <n v="5723"/>
        <s v="7105"/>
        <s v="5913"/>
        <m/>
      </sharedItems>
    </cacheField>
    <cacheField name="o" numFmtId="0">
      <sharedItems containsBlank="1"/>
    </cacheField>
    <cacheField name="Temps total" numFmtId="0">
      <sharedItems containsString="0" containsBlank="1" containsNumber="1" minValue="-50" maxValue="150"/>
    </cacheField>
    <cacheField name="q" numFmtId="0">
      <sharedItems containsNonDate="0" containsString="0" containsBlank="1"/>
    </cacheField>
    <cacheField name="r" numFmtId="0">
      <sharedItems containsNonDate="0" containsString="0" containsBlank="1"/>
    </cacheField>
    <cacheField name="s" numFmtId="0">
      <sharedItems containsNonDate="0" containsString="0" containsBlank="1"/>
    </cacheField>
    <cacheField name="t" numFmtId="0">
      <sharedItems containsNonDate="0" containsString="0" containsBlank="1"/>
    </cacheField>
    <cacheField name="Projet" numFmtId="0">
      <sharedItems containsBlank="1" count="50">
        <s v="Projet 1"/>
        <s v="Projet 2"/>
        <s v="Projet 3"/>
        <s v="Projet 4"/>
        <s v="Projet 5"/>
        <s v="Projet 6"/>
        <s v="Projet 7"/>
        <s v="Projet 8"/>
        <s v="Projet 9"/>
        <s v="Projet 10"/>
        <s v="Projet 11"/>
        <s v="Projet 12"/>
        <s v="Projet 13"/>
        <s v="Projet 14"/>
        <s v="Projet 15"/>
        <m/>
        <s v="XPC16105" u="1"/>
        <s v="XPC16110" u="1"/>
        <s v="XPC00146" u="1"/>
        <s v="P081D" u="1"/>
        <s v="XPC00215" u="1"/>
        <s v="XPC16104" u="1"/>
        <s v="B060DRAM" u="1"/>
        <s v="XPC16109" u="1"/>
        <s v="B055" u="1"/>
        <s v="XS_MILER" u="1"/>
        <s v="XPC00214" u="1"/>
        <s v="XPC00124" u="1"/>
        <s v="F251" u="1"/>
        <s v="XPC16044" u="1"/>
        <s v="XS_MIL3" u="1"/>
        <s v="XPC16108" u="1"/>
        <s v="XS_ERYX" u="1"/>
        <s v="d010" u="1"/>
        <s v="XPC00208" u="1"/>
        <s v="C059IAC" u="1"/>
        <s v="B060B" u="1"/>
        <s v="XPC00218" u="1"/>
        <s v="XS_MILGG" u="1"/>
        <s v="XPC00228" u="1"/>
        <s v="XPC16107" u="1"/>
        <s v="XI_AE00B" u="1"/>
        <s v="B060" u="1"/>
        <s v="XPC00127" u="1"/>
        <s v="U057EAR" u="1"/>
        <s v="GB_TRILP" u="1"/>
        <s v="XPC16106" u="1"/>
        <s v="XS_MILAN" u="1"/>
        <s v="XS_TRILP" u="1"/>
        <s v="XPC16111" u="1"/>
      </sharedItems>
    </cacheField>
    <cacheField name="v" numFmtId="0">
      <sharedItems containsNonDate="0" containsString="0" containsBlank="1"/>
    </cacheField>
    <cacheField name="w" numFmtId="0">
      <sharedItems containsNonDate="0" containsString="0" containsBlank="1"/>
    </cacheField>
    <cacheField name="AnnéeMois" numFmtId="0">
      <sharedItems containsBlank="1"/>
    </cacheField>
    <cacheField name="AnnéeMois2" numFmtId="0">
      <sharedItems containsBlank="1"/>
    </cacheField>
    <cacheField name="Nom Cdc" numFmtId="0">
      <sharedItems containsBlank="1" count="36">
        <s v="QUALITE "/>
        <s v="SIMULATIONS NUMERIQUES"/>
        <s v="ACHATS "/>
        <s v="PRODUCTION"/>
        <s v="LOGISTIQUE "/>
        <s v="MATERIAUX "/>
        <s v="CONCEPTION "/>
        <s v="METHODES "/>
        <s v="PROGRAMME"/>
        <s v="ESSAIS "/>
        <s v="CTO OFFICE"/>
        <e v="#N/A"/>
        <m/>
        <s v="METHODES BS" u="1"/>
        <s v="Direction des programmes" u="1"/>
        <s v="CONCEPTION &amp; INDUS BS" u="1"/>
        <s v="Logistique CEN" u="1"/>
        <s v="CONCEPTION &amp; INDUS SM" u="1"/>
        <s v="prépa structure composit" u="1"/>
        <s v="Logistique SUD" u="1"/>
        <s v="laminage extrusion homog" u="1"/>
        <s v="METHODES-INDUS LFSA" u="1"/>
        <s v="QUALITE CENTRE" u="1"/>
        <s v="MATERIAUX PROPERGOL CHGT" u="1"/>
        <s v="Liant Malax Coul Composi" u="1"/>
        <s v="Logistique LFSA" u="1"/>
        <s v="finition homogène" u="1"/>
        <s v="HRX" u="1"/>
        <s v="Matériaux Composite Plas" u="1"/>
        <s v="ESSAIS BS" u="1"/>
        <s v="ACHATS PRODUCTION" u="1"/>
        <s v="METHODES SM" u="1"/>
        <s v="MATERIAUX INERTES" u="1"/>
        <s v="allumeurs homogène" u="1"/>
        <s v="QUALITE SUD" u="1"/>
        <s v="fabricat.moteurs Bourges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48">
  <r>
    <n v="1011"/>
    <s v="QUALITE "/>
    <m/>
    <m/>
    <m/>
    <m/>
    <x v="0"/>
    <x v="0"/>
    <m/>
    <m/>
    <m/>
    <m/>
    <m/>
    <x v="0"/>
    <s v=""/>
    <n v="25"/>
    <m/>
    <m/>
    <m/>
    <m/>
    <x v="0"/>
    <m/>
    <m/>
    <s v="201501"/>
    <s v="201501"/>
    <x v="0"/>
  </r>
  <r>
    <n v="1011"/>
    <s v="QUALITE "/>
    <m/>
    <m/>
    <m/>
    <m/>
    <x v="0"/>
    <x v="0"/>
    <m/>
    <m/>
    <m/>
    <m/>
    <m/>
    <x v="0"/>
    <s v=""/>
    <n v="27"/>
    <m/>
    <m/>
    <m/>
    <m/>
    <x v="1"/>
    <m/>
    <m/>
    <s v="201501"/>
    <s v="201501"/>
    <x v="0"/>
  </r>
  <r>
    <n v="1011"/>
    <s v="QUALITE "/>
    <m/>
    <m/>
    <m/>
    <m/>
    <x v="0"/>
    <x v="0"/>
    <m/>
    <m/>
    <m/>
    <m/>
    <m/>
    <x v="0"/>
    <s v=""/>
    <n v="1"/>
    <m/>
    <m/>
    <m/>
    <m/>
    <x v="2"/>
    <m/>
    <m/>
    <s v="201501"/>
    <s v="201501"/>
    <x v="0"/>
  </r>
  <r>
    <n v="1011"/>
    <s v="QUALITE "/>
    <m/>
    <m/>
    <m/>
    <m/>
    <x v="0"/>
    <x v="0"/>
    <m/>
    <m/>
    <m/>
    <m/>
    <m/>
    <x v="0"/>
    <s v=""/>
    <n v="1"/>
    <m/>
    <m/>
    <m/>
    <m/>
    <x v="2"/>
    <m/>
    <m/>
    <s v="201501"/>
    <s v="201501"/>
    <x v="0"/>
  </r>
  <r>
    <n v="1011"/>
    <s v="QUALITE "/>
    <m/>
    <m/>
    <m/>
    <m/>
    <x v="0"/>
    <x v="0"/>
    <m/>
    <m/>
    <m/>
    <m/>
    <m/>
    <x v="0"/>
    <s v=""/>
    <n v="20"/>
    <m/>
    <m/>
    <m/>
    <m/>
    <x v="3"/>
    <m/>
    <m/>
    <s v="201501"/>
    <s v="201501"/>
    <x v="0"/>
  </r>
  <r>
    <n v="1011"/>
    <s v="QUALITE "/>
    <m/>
    <m/>
    <m/>
    <m/>
    <x v="0"/>
    <x v="0"/>
    <m/>
    <m/>
    <m/>
    <m/>
    <m/>
    <x v="0"/>
    <s v=""/>
    <n v="20"/>
    <m/>
    <m/>
    <m/>
    <m/>
    <x v="1"/>
    <m/>
    <m/>
    <s v="201501"/>
    <s v="201501"/>
    <x v="0"/>
  </r>
  <r>
    <n v="1011"/>
    <s v="QUALITE "/>
    <m/>
    <m/>
    <m/>
    <m/>
    <x v="0"/>
    <x v="0"/>
    <m/>
    <m/>
    <m/>
    <m/>
    <m/>
    <x v="0"/>
    <s v=""/>
    <n v="10"/>
    <m/>
    <m/>
    <m/>
    <m/>
    <x v="0"/>
    <m/>
    <m/>
    <s v="201501"/>
    <s v="201501"/>
    <x v="0"/>
  </r>
  <r>
    <n v="1011"/>
    <s v="QUALITE "/>
    <m/>
    <m/>
    <m/>
    <m/>
    <x v="0"/>
    <x v="0"/>
    <m/>
    <m/>
    <m/>
    <m/>
    <m/>
    <x v="0"/>
    <s v=""/>
    <n v="1"/>
    <m/>
    <m/>
    <m/>
    <m/>
    <x v="2"/>
    <m/>
    <m/>
    <s v="201501"/>
    <s v="201501"/>
    <x v="0"/>
  </r>
  <r>
    <n v="1011"/>
    <s v="QUALITE "/>
    <m/>
    <m/>
    <m/>
    <m/>
    <x v="0"/>
    <x v="0"/>
    <m/>
    <m/>
    <m/>
    <m/>
    <m/>
    <x v="0"/>
    <s v=""/>
    <n v="16"/>
    <m/>
    <m/>
    <m/>
    <m/>
    <x v="0"/>
    <m/>
    <m/>
    <s v="201501"/>
    <s v="201501"/>
    <x v="0"/>
  </r>
  <r>
    <n v="1011"/>
    <s v="QUALITE "/>
    <m/>
    <m/>
    <m/>
    <m/>
    <x v="0"/>
    <x v="0"/>
    <m/>
    <m/>
    <m/>
    <m/>
    <m/>
    <x v="1"/>
    <s v=""/>
    <n v="8"/>
    <m/>
    <m/>
    <m/>
    <m/>
    <x v="3"/>
    <m/>
    <m/>
    <s v="201501"/>
    <s v="201501"/>
    <x v="1"/>
  </r>
  <r>
    <n v="1011"/>
    <s v="QUALITE "/>
    <m/>
    <m/>
    <m/>
    <m/>
    <x v="0"/>
    <x v="0"/>
    <m/>
    <m/>
    <m/>
    <m/>
    <m/>
    <x v="0"/>
    <s v=""/>
    <n v="18"/>
    <m/>
    <m/>
    <m/>
    <m/>
    <x v="2"/>
    <m/>
    <m/>
    <s v="201501"/>
    <s v="201501"/>
    <x v="0"/>
  </r>
  <r>
    <n v="1011"/>
    <s v="QUALITE "/>
    <m/>
    <m/>
    <m/>
    <m/>
    <x v="0"/>
    <x v="0"/>
    <m/>
    <m/>
    <m/>
    <m/>
    <m/>
    <x v="0"/>
    <s v=""/>
    <n v="8"/>
    <m/>
    <m/>
    <m/>
    <m/>
    <x v="1"/>
    <m/>
    <m/>
    <s v="201501"/>
    <s v="201501"/>
    <x v="0"/>
  </r>
  <r>
    <n v="1200"/>
    <s v="ACHATS "/>
    <m/>
    <m/>
    <m/>
    <m/>
    <x v="0"/>
    <x v="0"/>
    <m/>
    <m/>
    <m/>
    <m/>
    <m/>
    <x v="2"/>
    <s v=""/>
    <n v="10"/>
    <m/>
    <m/>
    <m/>
    <m/>
    <x v="2"/>
    <m/>
    <m/>
    <s v="201501"/>
    <s v="201501"/>
    <x v="2"/>
  </r>
  <r>
    <n v="1200"/>
    <s v="ACHATS "/>
    <m/>
    <m/>
    <m/>
    <m/>
    <x v="0"/>
    <x v="0"/>
    <m/>
    <m/>
    <m/>
    <m/>
    <m/>
    <x v="2"/>
    <s v=""/>
    <n v="2"/>
    <m/>
    <m/>
    <m/>
    <m/>
    <x v="0"/>
    <m/>
    <m/>
    <s v="201501"/>
    <s v="201501"/>
    <x v="2"/>
  </r>
  <r>
    <n v="1200"/>
    <s v="ACHATS "/>
    <m/>
    <m/>
    <m/>
    <m/>
    <x v="0"/>
    <x v="0"/>
    <m/>
    <m/>
    <m/>
    <m/>
    <m/>
    <x v="2"/>
    <s v=""/>
    <n v="2"/>
    <m/>
    <m/>
    <m/>
    <m/>
    <x v="2"/>
    <m/>
    <m/>
    <s v="201501"/>
    <s v="201501"/>
    <x v="2"/>
  </r>
  <r>
    <n v="1200"/>
    <s v="ACHATS "/>
    <m/>
    <m/>
    <m/>
    <m/>
    <x v="0"/>
    <x v="0"/>
    <m/>
    <m/>
    <m/>
    <m/>
    <m/>
    <x v="2"/>
    <s v=""/>
    <n v="10"/>
    <m/>
    <m/>
    <m/>
    <m/>
    <x v="1"/>
    <m/>
    <m/>
    <s v="201501"/>
    <s v="201501"/>
    <x v="2"/>
  </r>
  <r>
    <n v="1200"/>
    <s v="ACHATS"/>
    <m/>
    <m/>
    <m/>
    <m/>
    <x v="0"/>
    <x v="0"/>
    <m/>
    <m/>
    <m/>
    <m/>
    <m/>
    <x v="2"/>
    <s v=""/>
    <n v="5"/>
    <m/>
    <m/>
    <m/>
    <m/>
    <x v="2"/>
    <m/>
    <m/>
    <s v="201501"/>
    <s v="201501"/>
    <x v="2"/>
  </r>
  <r>
    <n v="1200"/>
    <s v="ACHATS"/>
    <m/>
    <m/>
    <m/>
    <m/>
    <x v="0"/>
    <x v="0"/>
    <m/>
    <m/>
    <m/>
    <m/>
    <m/>
    <x v="2"/>
    <s v=""/>
    <n v="13"/>
    <m/>
    <m/>
    <m/>
    <m/>
    <x v="0"/>
    <m/>
    <m/>
    <s v="201501"/>
    <s v="201501"/>
    <x v="2"/>
  </r>
  <r>
    <n v="1200"/>
    <s v="ACHATS"/>
    <m/>
    <m/>
    <m/>
    <m/>
    <x v="0"/>
    <x v="0"/>
    <m/>
    <m/>
    <m/>
    <m/>
    <m/>
    <x v="2"/>
    <s v=""/>
    <n v="15"/>
    <m/>
    <m/>
    <m/>
    <m/>
    <x v="0"/>
    <m/>
    <m/>
    <s v="201501"/>
    <s v="201501"/>
    <x v="2"/>
  </r>
  <r>
    <n v="2536"/>
    <s v="PRODUCTION"/>
    <m/>
    <m/>
    <m/>
    <m/>
    <x v="0"/>
    <x v="0"/>
    <m/>
    <m/>
    <m/>
    <m/>
    <m/>
    <x v="3"/>
    <s v=""/>
    <n v="4"/>
    <m/>
    <m/>
    <m/>
    <m/>
    <x v="4"/>
    <m/>
    <m/>
    <s v="201501"/>
    <s v="201501"/>
    <x v="3"/>
  </r>
  <r>
    <n v="2536"/>
    <s v="PRODUCTION"/>
    <m/>
    <m/>
    <m/>
    <m/>
    <x v="0"/>
    <x v="0"/>
    <m/>
    <m/>
    <m/>
    <m/>
    <m/>
    <x v="3"/>
    <s v=""/>
    <n v="4"/>
    <m/>
    <m/>
    <m/>
    <m/>
    <x v="4"/>
    <m/>
    <m/>
    <s v="201501"/>
    <s v="201501"/>
    <x v="3"/>
  </r>
  <r>
    <n v="2536"/>
    <s v="PRODUCTION"/>
    <m/>
    <m/>
    <m/>
    <m/>
    <x v="0"/>
    <x v="0"/>
    <m/>
    <m/>
    <m/>
    <m/>
    <m/>
    <x v="3"/>
    <s v=""/>
    <n v="3"/>
    <m/>
    <m/>
    <m/>
    <m/>
    <x v="4"/>
    <m/>
    <m/>
    <s v="201501"/>
    <s v="201501"/>
    <x v="3"/>
  </r>
  <r>
    <n v="2536"/>
    <s v="PRODUCTION"/>
    <m/>
    <m/>
    <m/>
    <m/>
    <x v="0"/>
    <x v="0"/>
    <m/>
    <m/>
    <m/>
    <m/>
    <m/>
    <x v="3"/>
    <s v=""/>
    <n v="3"/>
    <m/>
    <m/>
    <m/>
    <m/>
    <x v="4"/>
    <m/>
    <m/>
    <s v="201501"/>
    <s v="201501"/>
    <x v="3"/>
  </r>
  <r>
    <n v="2536"/>
    <s v="PRODUCTION"/>
    <m/>
    <m/>
    <m/>
    <m/>
    <x v="0"/>
    <x v="0"/>
    <m/>
    <m/>
    <m/>
    <m/>
    <m/>
    <x v="3"/>
    <s v=""/>
    <n v="5"/>
    <m/>
    <m/>
    <m/>
    <m/>
    <x v="4"/>
    <m/>
    <m/>
    <s v="201501"/>
    <s v="201501"/>
    <x v="3"/>
  </r>
  <r>
    <n v="2536"/>
    <s v="PRODUCTION"/>
    <m/>
    <m/>
    <m/>
    <m/>
    <x v="0"/>
    <x v="0"/>
    <m/>
    <m/>
    <m/>
    <m/>
    <m/>
    <x v="3"/>
    <s v=""/>
    <n v="5"/>
    <m/>
    <m/>
    <m/>
    <m/>
    <x v="4"/>
    <m/>
    <m/>
    <s v="201501"/>
    <s v="201501"/>
    <x v="3"/>
  </r>
  <r>
    <n v="2536"/>
    <s v="PRODUCTION"/>
    <m/>
    <m/>
    <m/>
    <m/>
    <x v="0"/>
    <x v="0"/>
    <m/>
    <m/>
    <m/>
    <m/>
    <m/>
    <x v="3"/>
    <s v=""/>
    <n v="7.75"/>
    <m/>
    <m/>
    <m/>
    <m/>
    <x v="5"/>
    <m/>
    <m/>
    <s v="201501"/>
    <s v="201501"/>
    <x v="3"/>
  </r>
  <r>
    <n v="2536"/>
    <s v="PRODUCTION"/>
    <m/>
    <m/>
    <m/>
    <m/>
    <x v="0"/>
    <x v="0"/>
    <m/>
    <m/>
    <m/>
    <m/>
    <m/>
    <x v="3"/>
    <s v=""/>
    <n v="3.75"/>
    <m/>
    <m/>
    <m/>
    <m/>
    <x v="5"/>
    <m/>
    <m/>
    <s v="201501"/>
    <s v="201501"/>
    <x v="3"/>
  </r>
  <r>
    <n v="2536"/>
    <s v="PRODUCTION"/>
    <m/>
    <m/>
    <m/>
    <m/>
    <x v="0"/>
    <x v="0"/>
    <m/>
    <m/>
    <m/>
    <m/>
    <m/>
    <x v="3"/>
    <s v=""/>
    <n v="7.75"/>
    <m/>
    <m/>
    <m/>
    <m/>
    <x v="5"/>
    <m/>
    <m/>
    <s v="201501"/>
    <s v="201501"/>
    <x v="3"/>
  </r>
  <r>
    <n v="2536"/>
    <s v="PRODUCTION"/>
    <m/>
    <m/>
    <m/>
    <m/>
    <x v="0"/>
    <x v="0"/>
    <m/>
    <m/>
    <m/>
    <m/>
    <m/>
    <x v="3"/>
    <s v=""/>
    <n v="3"/>
    <m/>
    <m/>
    <m/>
    <m/>
    <x v="5"/>
    <m/>
    <m/>
    <s v="201501"/>
    <s v="201501"/>
    <x v="3"/>
  </r>
  <r>
    <n v="2752"/>
    <s v="LOGISTIQUE "/>
    <m/>
    <m/>
    <m/>
    <m/>
    <x v="0"/>
    <x v="0"/>
    <m/>
    <m/>
    <m/>
    <m/>
    <m/>
    <x v="4"/>
    <s v=""/>
    <n v="8"/>
    <m/>
    <m/>
    <m/>
    <m/>
    <x v="2"/>
    <m/>
    <m/>
    <s v="201501"/>
    <s v="201501"/>
    <x v="4"/>
  </r>
  <r>
    <n v="2752"/>
    <s v="LOGISTIQUE "/>
    <m/>
    <m/>
    <m/>
    <m/>
    <x v="0"/>
    <x v="0"/>
    <m/>
    <m/>
    <m/>
    <m/>
    <m/>
    <x v="4"/>
    <s v=""/>
    <n v="10"/>
    <m/>
    <m/>
    <m/>
    <m/>
    <x v="2"/>
    <m/>
    <m/>
    <s v="201501"/>
    <s v="201501"/>
    <x v="4"/>
  </r>
  <r>
    <n v="2752"/>
    <s v="LOGISTIQUE "/>
    <m/>
    <m/>
    <m/>
    <m/>
    <x v="0"/>
    <x v="0"/>
    <m/>
    <m/>
    <m/>
    <m/>
    <m/>
    <x v="4"/>
    <s v=""/>
    <n v="13"/>
    <m/>
    <m/>
    <m/>
    <m/>
    <x v="6"/>
    <m/>
    <m/>
    <s v="201501"/>
    <s v="201501"/>
    <x v="4"/>
  </r>
  <r>
    <n v="2752"/>
    <s v="LOGISTIQUE "/>
    <m/>
    <m/>
    <m/>
    <m/>
    <x v="0"/>
    <x v="0"/>
    <m/>
    <m/>
    <m/>
    <m/>
    <m/>
    <x v="4"/>
    <s v=""/>
    <n v="30"/>
    <m/>
    <m/>
    <m/>
    <m/>
    <x v="0"/>
    <m/>
    <m/>
    <s v="201501"/>
    <s v="201501"/>
    <x v="4"/>
  </r>
  <r>
    <n v="2752"/>
    <s v="LOGISTIQUE "/>
    <m/>
    <m/>
    <m/>
    <m/>
    <x v="0"/>
    <x v="0"/>
    <m/>
    <m/>
    <m/>
    <m/>
    <m/>
    <x v="4"/>
    <s v=""/>
    <n v="3"/>
    <m/>
    <m/>
    <m/>
    <m/>
    <x v="3"/>
    <m/>
    <m/>
    <s v="201501"/>
    <s v="201501"/>
    <x v="4"/>
  </r>
  <r>
    <n v="2752"/>
    <s v="LOGISTIQUE "/>
    <m/>
    <m/>
    <m/>
    <m/>
    <x v="0"/>
    <x v="0"/>
    <m/>
    <m/>
    <m/>
    <m/>
    <m/>
    <x v="4"/>
    <s v=""/>
    <n v="19"/>
    <m/>
    <m/>
    <m/>
    <m/>
    <x v="2"/>
    <m/>
    <m/>
    <s v="201501"/>
    <s v="201501"/>
    <x v="4"/>
  </r>
  <r>
    <n v="3503"/>
    <s v="MATERIAUX "/>
    <m/>
    <m/>
    <m/>
    <m/>
    <x v="0"/>
    <x v="0"/>
    <m/>
    <m/>
    <m/>
    <m/>
    <m/>
    <x v="5"/>
    <s v=""/>
    <n v="84"/>
    <m/>
    <m/>
    <m/>
    <m/>
    <x v="3"/>
    <m/>
    <m/>
    <s v="201501"/>
    <s v="201501"/>
    <x v="5"/>
  </r>
  <r>
    <n v="3503"/>
    <s v="MATERIAUX "/>
    <m/>
    <m/>
    <m/>
    <m/>
    <x v="0"/>
    <x v="0"/>
    <m/>
    <m/>
    <m/>
    <m/>
    <m/>
    <x v="5"/>
    <s v=""/>
    <n v="8"/>
    <m/>
    <m/>
    <m/>
    <m/>
    <x v="1"/>
    <m/>
    <m/>
    <s v="201501"/>
    <s v="201501"/>
    <x v="5"/>
  </r>
  <r>
    <n v="3503"/>
    <s v="MATERIAUX "/>
    <m/>
    <m/>
    <m/>
    <m/>
    <x v="0"/>
    <x v="0"/>
    <m/>
    <m/>
    <m/>
    <m/>
    <m/>
    <x v="5"/>
    <s v=""/>
    <n v="5"/>
    <m/>
    <m/>
    <m/>
    <m/>
    <x v="1"/>
    <m/>
    <m/>
    <s v="201501"/>
    <s v="201501"/>
    <x v="5"/>
  </r>
  <r>
    <n v="3503"/>
    <s v="MATERIAUX "/>
    <m/>
    <m/>
    <m/>
    <m/>
    <x v="0"/>
    <x v="0"/>
    <m/>
    <m/>
    <m/>
    <m/>
    <m/>
    <x v="5"/>
    <s v=""/>
    <n v="10"/>
    <m/>
    <m/>
    <m/>
    <m/>
    <x v="2"/>
    <m/>
    <m/>
    <s v="201501"/>
    <s v="201501"/>
    <x v="5"/>
  </r>
  <r>
    <n v="3503"/>
    <s v="MATERIAUX "/>
    <m/>
    <m/>
    <m/>
    <m/>
    <x v="0"/>
    <x v="0"/>
    <m/>
    <m/>
    <m/>
    <m/>
    <m/>
    <x v="5"/>
    <s v=""/>
    <n v="10"/>
    <m/>
    <m/>
    <m/>
    <m/>
    <x v="4"/>
    <m/>
    <m/>
    <s v="201501"/>
    <s v="201501"/>
    <x v="5"/>
  </r>
  <r>
    <n v="3503"/>
    <s v="MATERIAUX "/>
    <m/>
    <m/>
    <m/>
    <m/>
    <x v="0"/>
    <x v="0"/>
    <m/>
    <m/>
    <m/>
    <m/>
    <m/>
    <x v="5"/>
    <s v=""/>
    <n v="40"/>
    <m/>
    <m/>
    <m/>
    <m/>
    <x v="5"/>
    <m/>
    <m/>
    <s v="201501"/>
    <s v="201501"/>
    <x v="5"/>
  </r>
  <r>
    <n v="3503"/>
    <s v="MATERIAUX "/>
    <m/>
    <m/>
    <m/>
    <m/>
    <x v="0"/>
    <x v="0"/>
    <m/>
    <m/>
    <m/>
    <m/>
    <m/>
    <x v="5"/>
    <s v=""/>
    <n v="4"/>
    <m/>
    <m/>
    <m/>
    <m/>
    <x v="3"/>
    <m/>
    <m/>
    <s v="201501"/>
    <s v="201501"/>
    <x v="5"/>
  </r>
  <r>
    <n v="7305"/>
    <s v="SIMULATIONS NUMERIQUES"/>
    <m/>
    <m/>
    <m/>
    <m/>
    <x v="0"/>
    <x v="0"/>
    <m/>
    <m/>
    <m/>
    <m/>
    <m/>
    <x v="1"/>
    <s v=""/>
    <n v="40"/>
    <m/>
    <m/>
    <m/>
    <m/>
    <x v="5"/>
    <m/>
    <m/>
    <s v="201501"/>
    <s v="201501"/>
    <x v="1"/>
  </r>
  <r>
    <s v="7305"/>
    <s v="SIMULATIONS NUMERIQUES"/>
    <m/>
    <m/>
    <m/>
    <m/>
    <x v="0"/>
    <x v="0"/>
    <m/>
    <m/>
    <m/>
    <m/>
    <m/>
    <x v="1"/>
    <s v=""/>
    <n v="3"/>
    <m/>
    <m/>
    <m/>
    <m/>
    <x v="5"/>
    <m/>
    <m/>
    <s v="201501"/>
    <s v="201501"/>
    <x v="1"/>
  </r>
  <r>
    <s v="7305"/>
    <s v="SIMULATIONS NUMERIQUES"/>
    <m/>
    <m/>
    <m/>
    <m/>
    <x v="0"/>
    <x v="0"/>
    <m/>
    <m/>
    <m/>
    <m/>
    <m/>
    <x v="1"/>
    <s v=""/>
    <n v="2"/>
    <m/>
    <m/>
    <m/>
    <m/>
    <x v="3"/>
    <m/>
    <m/>
    <s v="201501"/>
    <s v="201501"/>
    <x v="1"/>
  </r>
  <r>
    <n v="5555"/>
    <s v="CONCEPTION "/>
    <m/>
    <m/>
    <m/>
    <m/>
    <x v="0"/>
    <x v="0"/>
    <m/>
    <m/>
    <m/>
    <m/>
    <m/>
    <x v="6"/>
    <s v=""/>
    <n v="38.5"/>
    <m/>
    <m/>
    <m/>
    <m/>
    <x v="7"/>
    <m/>
    <m/>
    <s v="201501"/>
    <s v="201501"/>
    <x v="6"/>
  </r>
  <r>
    <n v="5555"/>
    <s v="CONCEPTION "/>
    <m/>
    <m/>
    <m/>
    <m/>
    <x v="0"/>
    <x v="0"/>
    <m/>
    <m/>
    <m/>
    <m/>
    <m/>
    <x v="6"/>
    <s v=""/>
    <n v="6"/>
    <m/>
    <m/>
    <m/>
    <m/>
    <x v="2"/>
    <m/>
    <m/>
    <s v="201501"/>
    <s v="201501"/>
    <x v="6"/>
  </r>
  <r>
    <n v="5555"/>
    <s v="CONCEPTION "/>
    <m/>
    <m/>
    <m/>
    <m/>
    <x v="0"/>
    <x v="0"/>
    <m/>
    <m/>
    <m/>
    <m/>
    <m/>
    <x v="6"/>
    <s v=""/>
    <n v="12"/>
    <m/>
    <m/>
    <m/>
    <m/>
    <x v="7"/>
    <m/>
    <m/>
    <s v="201501"/>
    <s v="201501"/>
    <x v="6"/>
  </r>
  <r>
    <n v="5555"/>
    <s v="CONCEPTION "/>
    <m/>
    <m/>
    <m/>
    <m/>
    <x v="0"/>
    <x v="0"/>
    <m/>
    <m/>
    <m/>
    <m/>
    <m/>
    <x v="6"/>
    <s v=""/>
    <n v="12"/>
    <m/>
    <m/>
    <m/>
    <m/>
    <x v="1"/>
    <m/>
    <m/>
    <s v="201501"/>
    <s v="201501"/>
    <x v="6"/>
  </r>
  <r>
    <n v="5555"/>
    <s v="CONCEPTION "/>
    <m/>
    <m/>
    <m/>
    <m/>
    <x v="0"/>
    <x v="0"/>
    <m/>
    <m/>
    <m/>
    <m/>
    <m/>
    <x v="6"/>
    <s v=""/>
    <n v="12"/>
    <m/>
    <m/>
    <m/>
    <m/>
    <x v="3"/>
    <m/>
    <m/>
    <s v="201501"/>
    <s v="201501"/>
    <x v="6"/>
  </r>
  <r>
    <n v="5555"/>
    <s v="CONCEPTION "/>
    <m/>
    <m/>
    <m/>
    <m/>
    <x v="0"/>
    <x v="0"/>
    <m/>
    <m/>
    <m/>
    <m/>
    <m/>
    <x v="6"/>
    <s v=""/>
    <n v="3"/>
    <m/>
    <m/>
    <m/>
    <m/>
    <x v="3"/>
    <m/>
    <m/>
    <s v="201501"/>
    <s v="201501"/>
    <x v="6"/>
  </r>
  <r>
    <n v="5555"/>
    <s v="CONCEPTION "/>
    <m/>
    <m/>
    <m/>
    <m/>
    <x v="0"/>
    <x v="0"/>
    <m/>
    <m/>
    <m/>
    <m/>
    <m/>
    <x v="6"/>
    <s v=""/>
    <n v="1"/>
    <m/>
    <m/>
    <m/>
    <m/>
    <x v="2"/>
    <m/>
    <m/>
    <s v="201501"/>
    <s v="201501"/>
    <x v="6"/>
  </r>
  <r>
    <n v="5555"/>
    <s v="CONCEPTION "/>
    <m/>
    <m/>
    <m/>
    <m/>
    <x v="0"/>
    <x v="0"/>
    <m/>
    <m/>
    <m/>
    <m/>
    <m/>
    <x v="6"/>
    <s v=""/>
    <n v="2"/>
    <m/>
    <m/>
    <m/>
    <m/>
    <x v="2"/>
    <m/>
    <m/>
    <s v="201501"/>
    <s v="201501"/>
    <x v="6"/>
  </r>
  <r>
    <n v="5555"/>
    <s v="CONCEPTION "/>
    <m/>
    <m/>
    <m/>
    <m/>
    <x v="0"/>
    <x v="0"/>
    <m/>
    <m/>
    <m/>
    <m/>
    <m/>
    <x v="6"/>
    <s v=""/>
    <n v="32"/>
    <m/>
    <m/>
    <m/>
    <m/>
    <x v="6"/>
    <m/>
    <m/>
    <s v="201501"/>
    <s v="201501"/>
    <x v="6"/>
  </r>
  <r>
    <n v="5555"/>
    <s v="CONCEPTION "/>
    <m/>
    <m/>
    <m/>
    <m/>
    <x v="0"/>
    <x v="0"/>
    <m/>
    <m/>
    <m/>
    <m/>
    <m/>
    <x v="6"/>
    <s v=""/>
    <n v="3"/>
    <m/>
    <m/>
    <m/>
    <m/>
    <x v="3"/>
    <m/>
    <m/>
    <s v="201501"/>
    <s v="201501"/>
    <x v="6"/>
  </r>
  <r>
    <n v="5555"/>
    <s v="CONCEPTION "/>
    <m/>
    <m/>
    <m/>
    <m/>
    <x v="0"/>
    <x v="0"/>
    <m/>
    <m/>
    <m/>
    <m/>
    <m/>
    <x v="6"/>
    <s v=""/>
    <n v="14"/>
    <m/>
    <m/>
    <m/>
    <m/>
    <x v="3"/>
    <m/>
    <m/>
    <s v="201501"/>
    <s v="201501"/>
    <x v="6"/>
  </r>
  <r>
    <n v="5555"/>
    <s v="CONCEPTION "/>
    <m/>
    <m/>
    <m/>
    <m/>
    <x v="0"/>
    <x v="0"/>
    <m/>
    <m/>
    <m/>
    <m/>
    <m/>
    <x v="6"/>
    <s v=""/>
    <n v="13.8"/>
    <m/>
    <m/>
    <m/>
    <m/>
    <x v="3"/>
    <m/>
    <m/>
    <s v="201501"/>
    <s v="201501"/>
    <x v="6"/>
  </r>
  <r>
    <n v="5555"/>
    <s v="CONCEPTION "/>
    <m/>
    <m/>
    <m/>
    <m/>
    <x v="0"/>
    <x v="0"/>
    <m/>
    <m/>
    <m/>
    <m/>
    <m/>
    <x v="6"/>
    <s v=""/>
    <n v="4"/>
    <m/>
    <m/>
    <m/>
    <m/>
    <x v="2"/>
    <m/>
    <m/>
    <s v="201501"/>
    <s v="201501"/>
    <x v="6"/>
  </r>
  <r>
    <n v="5555"/>
    <s v="CONCEPTION "/>
    <m/>
    <m/>
    <m/>
    <m/>
    <x v="0"/>
    <x v="0"/>
    <m/>
    <m/>
    <m/>
    <m/>
    <m/>
    <x v="6"/>
    <s v=""/>
    <n v="106.5"/>
    <m/>
    <m/>
    <m/>
    <m/>
    <x v="0"/>
    <m/>
    <m/>
    <s v="201501"/>
    <s v="201501"/>
    <x v="6"/>
  </r>
  <r>
    <n v="5555"/>
    <s v="CONCEPTION "/>
    <m/>
    <m/>
    <m/>
    <m/>
    <x v="0"/>
    <x v="0"/>
    <m/>
    <m/>
    <m/>
    <m/>
    <m/>
    <x v="6"/>
    <s v=""/>
    <n v="44"/>
    <m/>
    <m/>
    <m/>
    <m/>
    <x v="1"/>
    <m/>
    <m/>
    <s v="201501"/>
    <s v="201501"/>
    <x v="6"/>
  </r>
  <r>
    <n v="5555"/>
    <s v="CONCEPTION "/>
    <m/>
    <m/>
    <m/>
    <m/>
    <x v="0"/>
    <x v="0"/>
    <m/>
    <m/>
    <m/>
    <m/>
    <m/>
    <x v="6"/>
    <s v=""/>
    <n v="2"/>
    <m/>
    <m/>
    <m/>
    <m/>
    <x v="3"/>
    <m/>
    <m/>
    <s v="201501"/>
    <s v="201501"/>
    <x v="6"/>
  </r>
  <r>
    <n v="5555"/>
    <s v="CONCEPTION "/>
    <m/>
    <m/>
    <m/>
    <m/>
    <x v="0"/>
    <x v="0"/>
    <m/>
    <m/>
    <m/>
    <m/>
    <m/>
    <x v="6"/>
    <s v=""/>
    <n v="33.700000000000003"/>
    <m/>
    <m/>
    <m/>
    <m/>
    <x v="5"/>
    <m/>
    <m/>
    <s v="201501"/>
    <s v="201501"/>
    <x v="6"/>
  </r>
  <r>
    <n v="5555"/>
    <s v="CONCEPTION "/>
    <m/>
    <m/>
    <m/>
    <m/>
    <x v="0"/>
    <x v="0"/>
    <m/>
    <m/>
    <m/>
    <m/>
    <m/>
    <x v="6"/>
    <s v=""/>
    <n v="15"/>
    <m/>
    <m/>
    <m/>
    <m/>
    <x v="5"/>
    <m/>
    <m/>
    <s v="201501"/>
    <s v="201501"/>
    <x v="6"/>
  </r>
  <r>
    <n v="5555"/>
    <s v="CONCEPTION "/>
    <m/>
    <m/>
    <m/>
    <m/>
    <x v="0"/>
    <x v="0"/>
    <m/>
    <m/>
    <m/>
    <m/>
    <m/>
    <x v="6"/>
    <s v=""/>
    <n v="16"/>
    <m/>
    <m/>
    <m/>
    <m/>
    <x v="5"/>
    <m/>
    <m/>
    <s v="201501"/>
    <s v="201501"/>
    <x v="6"/>
  </r>
  <r>
    <n v="5917"/>
    <s v="METHODES"/>
    <m/>
    <m/>
    <m/>
    <m/>
    <x v="0"/>
    <x v="0"/>
    <m/>
    <m/>
    <m/>
    <m/>
    <m/>
    <x v="7"/>
    <s v=""/>
    <n v="50"/>
    <m/>
    <m/>
    <m/>
    <m/>
    <x v="2"/>
    <m/>
    <m/>
    <s v="201501"/>
    <s v="201501"/>
    <x v="7"/>
  </r>
  <r>
    <n v="5917"/>
    <s v="METHODES"/>
    <m/>
    <m/>
    <m/>
    <m/>
    <x v="0"/>
    <x v="0"/>
    <m/>
    <m/>
    <m/>
    <m/>
    <m/>
    <x v="7"/>
    <s v=""/>
    <n v="4"/>
    <m/>
    <m/>
    <m/>
    <m/>
    <x v="2"/>
    <m/>
    <m/>
    <s v="201501"/>
    <s v="201501"/>
    <x v="7"/>
  </r>
  <r>
    <n v="5917"/>
    <s v="METHODES"/>
    <m/>
    <m/>
    <m/>
    <m/>
    <x v="0"/>
    <x v="0"/>
    <m/>
    <m/>
    <m/>
    <m/>
    <m/>
    <x v="7"/>
    <s v=""/>
    <n v="16"/>
    <m/>
    <m/>
    <m/>
    <m/>
    <x v="0"/>
    <m/>
    <m/>
    <s v="201501"/>
    <s v="201501"/>
    <x v="7"/>
  </r>
  <r>
    <n v="5917"/>
    <s v="METHODES "/>
    <m/>
    <m/>
    <m/>
    <m/>
    <x v="0"/>
    <x v="0"/>
    <m/>
    <m/>
    <m/>
    <m/>
    <m/>
    <x v="0"/>
    <s v=""/>
    <n v="2"/>
    <m/>
    <m/>
    <m/>
    <m/>
    <x v="2"/>
    <m/>
    <m/>
    <s v="201501"/>
    <s v="201501"/>
    <x v="0"/>
  </r>
  <r>
    <n v="5917"/>
    <s v="METHODES "/>
    <m/>
    <m/>
    <m/>
    <m/>
    <x v="0"/>
    <x v="0"/>
    <m/>
    <m/>
    <m/>
    <m/>
    <m/>
    <x v="7"/>
    <s v=""/>
    <n v="10"/>
    <m/>
    <m/>
    <m/>
    <m/>
    <x v="4"/>
    <m/>
    <m/>
    <s v="201501"/>
    <s v="201501"/>
    <x v="7"/>
  </r>
  <r>
    <n v="5917"/>
    <s v="METHODES "/>
    <m/>
    <m/>
    <m/>
    <m/>
    <x v="0"/>
    <x v="0"/>
    <m/>
    <m/>
    <m/>
    <m/>
    <m/>
    <x v="5"/>
    <s v=""/>
    <n v="1"/>
    <m/>
    <m/>
    <m/>
    <m/>
    <x v="3"/>
    <m/>
    <m/>
    <s v="201501"/>
    <s v="201501"/>
    <x v="5"/>
  </r>
  <r>
    <n v="5917"/>
    <s v="METHODES "/>
    <m/>
    <m/>
    <m/>
    <m/>
    <x v="0"/>
    <x v="0"/>
    <m/>
    <m/>
    <m/>
    <m/>
    <m/>
    <x v="5"/>
    <s v=""/>
    <n v="3"/>
    <m/>
    <m/>
    <m/>
    <m/>
    <x v="1"/>
    <m/>
    <m/>
    <s v="201501"/>
    <s v="201501"/>
    <x v="5"/>
  </r>
  <r>
    <n v="5917"/>
    <s v="METHODES "/>
    <m/>
    <m/>
    <m/>
    <m/>
    <x v="0"/>
    <x v="0"/>
    <m/>
    <m/>
    <m/>
    <m/>
    <m/>
    <x v="5"/>
    <s v=""/>
    <n v="3"/>
    <m/>
    <m/>
    <m/>
    <m/>
    <x v="0"/>
    <m/>
    <m/>
    <s v="201501"/>
    <s v="201501"/>
    <x v="5"/>
  </r>
  <r>
    <n v="5917"/>
    <s v="METHODES "/>
    <m/>
    <m/>
    <m/>
    <m/>
    <x v="0"/>
    <x v="0"/>
    <m/>
    <m/>
    <m/>
    <m/>
    <m/>
    <x v="5"/>
    <s v=""/>
    <n v="2"/>
    <m/>
    <m/>
    <m/>
    <m/>
    <x v="1"/>
    <m/>
    <m/>
    <s v="201501"/>
    <s v="201501"/>
    <x v="5"/>
  </r>
  <r>
    <n v="5917"/>
    <s v="METHODES "/>
    <m/>
    <m/>
    <m/>
    <m/>
    <x v="0"/>
    <x v="0"/>
    <m/>
    <m/>
    <m/>
    <m/>
    <m/>
    <x v="7"/>
    <s v=""/>
    <n v="10"/>
    <m/>
    <m/>
    <m/>
    <m/>
    <x v="2"/>
    <m/>
    <m/>
    <s v="201501"/>
    <s v="201501"/>
    <x v="7"/>
  </r>
  <r>
    <n v="5917"/>
    <s v="METHODES "/>
    <m/>
    <m/>
    <m/>
    <m/>
    <x v="0"/>
    <x v="0"/>
    <m/>
    <m/>
    <m/>
    <m/>
    <m/>
    <x v="7"/>
    <s v=""/>
    <n v="6"/>
    <m/>
    <m/>
    <m/>
    <m/>
    <x v="4"/>
    <m/>
    <m/>
    <s v="201501"/>
    <s v="201501"/>
    <x v="7"/>
  </r>
  <r>
    <n v="5917"/>
    <s v="METHODES "/>
    <m/>
    <m/>
    <m/>
    <m/>
    <x v="0"/>
    <x v="0"/>
    <m/>
    <m/>
    <m/>
    <m/>
    <m/>
    <x v="7"/>
    <s v=""/>
    <n v="10"/>
    <m/>
    <m/>
    <m/>
    <m/>
    <x v="4"/>
    <m/>
    <m/>
    <s v="201501"/>
    <s v="201501"/>
    <x v="7"/>
  </r>
  <r>
    <n v="5917"/>
    <s v="METHODES "/>
    <m/>
    <m/>
    <m/>
    <m/>
    <x v="0"/>
    <x v="0"/>
    <m/>
    <m/>
    <m/>
    <m/>
    <m/>
    <x v="8"/>
    <s v=""/>
    <n v="70"/>
    <m/>
    <m/>
    <m/>
    <m/>
    <x v="5"/>
    <m/>
    <m/>
    <s v="201501"/>
    <s v="201501"/>
    <x v="8"/>
  </r>
  <r>
    <n v="5917"/>
    <s v="METHODES "/>
    <m/>
    <m/>
    <m/>
    <m/>
    <x v="0"/>
    <x v="0"/>
    <m/>
    <m/>
    <m/>
    <m/>
    <m/>
    <x v="8"/>
    <s v=""/>
    <n v="10"/>
    <m/>
    <m/>
    <m/>
    <m/>
    <x v="8"/>
    <m/>
    <m/>
    <s v="201501"/>
    <s v="201501"/>
    <x v="8"/>
  </r>
  <r>
    <n v="5917"/>
    <s v="METHODES "/>
    <m/>
    <m/>
    <m/>
    <m/>
    <x v="0"/>
    <x v="0"/>
    <m/>
    <m/>
    <m/>
    <m/>
    <m/>
    <x v="5"/>
    <s v=""/>
    <n v="8"/>
    <m/>
    <m/>
    <m/>
    <m/>
    <x v="4"/>
    <m/>
    <m/>
    <s v="201501"/>
    <s v="201501"/>
    <x v="5"/>
  </r>
  <r>
    <n v="5917"/>
    <s v="METHODES "/>
    <m/>
    <m/>
    <m/>
    <m/>
    <x v="0"/>
    <x v="0"/>
    <m/>
    <m/>
    <m/>
    <m/>
    <m/>
    <x v="5"/>
    <s v=""/>
    <n v="2"/>
    <m/>
    <m/>
    <m/>
    <m/>
    <x v="4"/>
    <m/>
    <m/>
    <s v="201501"/>
    <s v="201501"/>
    <x v="5"/>
  </r>
  <r>
    <n v="5917"/>
    <s v="METHODES "/>
    <m/>
    <m/>
    <m/>
    <m/>
    <x v="0"/>
    <x v="0"/>
    <m/>
    <m/>
    <m/>
    <m/>
    <m/>
    <x v="5"/>
    <s v=""/>
    <n v="3"/>
    <m/>
    <m/>
    <m/>
    <m/>
    <x v="0"/>
    <m/>
    <m/>
    <s v="201501"/>
    <s v="201501"/>
    <x v="5"/>
  </r>
  <r>
    <n v="5917"/>
    <s v="METHODES "/>
    <m/>
    <m/>
    <m/>
    <m/>
    <x v="0"/>
    <x v="0"/>
    <m/>
    <m/>
    <m/>
    <m/>
    <m/>
    <x v="5"/>
    <s v=""/>
    <n v="3"/>
    <m/>
    <m/>
    <m/>
    <m/>
    <x v="4"/>
    <m/>
    <m/>
    <s v="201501"/>
    <s v="201501"/>
    <x v="5"/>
  </r>
  <r>
    <n v="5917"/>
    <s v="METHODES "/>
    <m/>
    <m/>
    <m/>
    <m/>
    <x v="0"/>
    <x v="0"/>
    <m/>
    <m/>
    <m/>
    <m/>
    <m/>
    <x v="5"/>
    <s v=""/>
    <n v="5"/>
    <m/>
    <m/>
    <m/>
    <m/>
    <x v="0"/>
    <m/>
    <m/>
    <s v="201501"/>
    <s v="201501"/>
    <x v="5"/>
  </r>
  <r>
    <n v="5917"/>
    <s v="METHODES "/>
    <m/>
    <m/>
    <m/>
    <m/>
    <x v="0"/>
    <x v="0"/>
    <m/>
    <m/>
    <m/>
    <m/>
    <m/>
    <x v="5"/>
    <s v=""/>
    <n v="2"/>
    <m/>
    <m/>
    <m/>
    <m/>
    <x v="2"/>
    <m/>
    <m/>
    <s v="201501"/>
    <s v="201501"/>
    <x v="5"/>
  </r>
  <r>
    <n v="5917"/>
    <s v="METHODES "/>
    <m/>
    <m/>
    <m/>
    <m/>
    <x v="0"/>
    <x v="0"/>
    <m/>
    <m/>
    <m/>
    <m/>
    <m/>
    <x v="5"/>
    <s v=""/>
    <n v="2"/>
    <m/>
    <m/>
    <m/>
    <m/>
    <x v="0"/>
    <m/>
    <m/>
    <s v="201501"/>
    <s v="201501"/>
    <x v="5"/>
  </r>
  <r>
    <n v="5917"/>
    <s v="METHODES "/>
    <m/>
    <m/>
    <m/>
    <m/>
    <x v="0"/>
    <x v="0"/>
    <m/>
    <m/>
    <m/>
    <m/>
    <m/>
    <x v="7"/>
    <s v=""/>
    <n v="8"/>
    <m/>
    <m/>
    <m/>
    <m/>
    <x v="4"/>
    <m/>
    <m/>
    <s v="201501"/>
    <s v="201501"/>
    <x v="7"/>
  </r>
  <r>
    <n v="5723"/>
    <s v="ESSAIS "/>
    <m/>
    <m/>
    <m/>
    <m/>
    <x v="0"/>
    <x v="0"/>
    <m/>
    <m/>
    <m/>
    <m/>
    <m/>
    <x v="9"/>
    <s v=""/>
    <n v="100"/>
    <m/>
    <m/>
    <m/>
    <m/>
    <x v="3"/>
    <m/>
    <m/>
    <s v="201501"/>
    <s v="201501"/>
    <x v="9"/>
  </r>
  <r>
    <n v="5723"/>
    <s v="ESSAIS "/>
    <m/>
    <m/>
    <m/>
    <m/>
    <x v="0"/>
    <x v="0"/>
    <m/>
    <m/>
    <m/>
    <m/>
    <m/>
    <x v="9"/>
    <s v=""/>
    <n v="10"/>
    <m/>
    <m/>
    <m/>
    <m/>
    <x v="3"/>
    <m/>
    <m/>
    <s v="201501"/>
    <s v="201501"/>
    <x v="9"/>
  </r>
  <r>
    <n v="5723"/>
    <s v="ESSAIS "/>
    <m/>
    <m/>
    <m/>
    <m/>
    <x v="0"/>
    <x v="0"/>
    <m/>
    <m/>
    <m/>
    <m/>
    <m/>
    <x v="9"/>
    <s v=""/>
    <n v="10"/>
    <m/>
    <m/>
    <m/>
    <m/>
    <x v="3"/>
    <m/>
    <m/>
    <s v="201501"/>
    <s v="201501"/>
    <x v="9"/>
  </r>
  <r>
    <n v="5723"/>
    <s v="ESSAIS "/>
    <m/>
    <m/>
    <m/>
    <m/>
    <x v="0"/>
    <x v="0"/>
    <m/>
    <m/>
    <m/>
    <m/>
    <m/>
    <x v="9"/>
    <s v=""/>
    <n v="20"/>
    <m/>
    <m/>
    <m/>
    <m/>
    <x v="4"/>
    <m/>
    <m/>
    <s v="201501"/>
    <s v="201501"/>
    <x v="9"/>
  </r>
  <r>
    <n v="7777"/>
    <s v="PROGRAMME"/>
    <m/>
    <m/>
    <m/>
    <m/>
    <x v="0"/>
    <x v="0"/>
    <m/>
    <m/>
    <m/>
    <m/>
    <m/>
    <x v="8"/>
    <s v=""/>
    <n v="48"/>
    <m/>
    <m/>
    <m/>
    <m/>
    <x v="0"/>
    <m/>
    <m/>
    <s v="201501"/>
    <s v="201501"/>
    <x v="8"/>
  </r>
  <r>
    <n v="7777"/>
    <s v="PROGRAMME"/>
    <m/>
    <m/>
    <m/>
    <m/>
    <x v="0"/>
    <x v="0"/>
    <m/>
    <m/>
    <m/>
    <m/>
    <m/>
    <x v="8"/>
    <s v=""/>
    <n v="24"/>
    <m/>
    <m/>
    <m/>
    <m/>
    <x v="2"/>
    <m/>
    <m/>
    <s v="201501"/>
    <s v="201501"/>
    <x v="8"/>
  </r>
  <r>
    <n v="7777"/>
    <s v="PROGRAMME"/>
    <m/>
    <m/>
    <m/>
    <m/>
    <x v="0"/>
    <x v="0"/>
    <m/>
    <m/>
    <m/>
    <m/>
    <m/>
    <x v="8"/>
    <s v=""/>
    <n v="8"/>
    <m/>
    <m/>
    <m/>
    <m/>
    <x v="6"/>
    <m/>
    <m/>
    <s v="201501"/>
    <s v="201501"/>
    <x v="8"/>
  </r>
  <r>
    <n v="7777"/>
    <s v="PROGRAMME"/>
    <m/>
    <m/>
    <m/>
    <m/>
    <x v="0"/>
    <x v="0"/>
    <m/>
    <m/>
    <m/>
    <m/>
    <m/>
    <x v="8"/>
    <s v=""/>
    <n v="16"/>
    <m/>
    <m/>
    <m/>
    <m/>
    <x v="3"/>
    <m/>
    <m/>
    <s v="201501"/>
    <s v="201501"/>
    <x v="8"/>
  </r>
  <r>
    <n v="7777"/>
    <s v="PROGRAMME"/>
    <m/>
    <m/>
    <m/>
    <m/>
    <x v="0"/>
    <x v="0"/>
    <m/>
    <m/>
    <m/>
    <m/>
    <m/>
    <x v="8"/>
    <s v=""/>
    <n v="8"/>
    <m/>
    <m/>
    <m/>
    <m/>
    <x v="4"/>
    <m/>
    <m/>
    <s v="201501"/>
    <s v="201501"/>
    <x v="8"/>
  </r>
  <r>
    <n v="7777"/>
    <s v="PROGRAMME"/>
    <m/>
    <m/>
    <m/>
    <m/>
    <x v="0"/>
    <x v="0"/>
    <m/>
    <m/>
    <m/>
    <m/>
    <m/>
    <x v="8"/>
    <s v=""/>
    <n v="40"/>
    <m/>
    <m/>
    <m/>
    <m/>
    <x v="1"/>
    <m/>
    <m/>
    <s v="201501"/>
    <s v="201501"/>
    <x v="8"/>
  </r>
  <r>
    <n v="1011"/>
    <s v="QUALITE "/>
    <m/>
    <m/>
    <m/>
    <m/>
    <x v="1"/>
    <x v="0"/>
    <m/>
    <m/>
    <m/>
    <m/>
    <m/>
    <x v="0"/>
    <s v=""/>
    <n v="20"/>
    <m/>
    <m/>
    <m/>
    <m/>
    <x v="0"/>
    <m/>
    <m/>
    <s v="201502"/>
    <s v="201502"/>
    <x v="0"/>
  </r>
  <r>
    <n v="1011"/>
    <s v="QUALITE "/>
    <m/>
    <m/>
    <m/>
    <m/>
    <x v="1"/>
    <x v="0"/>
    <m/>
    <m/>
    <m/>
    <m/>
    <m/>
    <x v="0"/>
    <s v=""/>
    <n v="2.5"/>
    <m/>
    <m/>
    <m/>
    <m/>
    <x v="2"/>
    <m/>
    <m/>
    <s v="201502"/>
    <s v="201502"/>
    <x v="0"/>
  </r>
  <r>
    <n v="1011"/>
    <s v="QUALITE "/>
    <m/>
    <m/>
    <m/>
    <m/>
    <x v="1"/>
    <x v="0"/>
    <m/>
    <m/>
    <m/>
    <m/>
    <m/>
    <x v="0"/>
    <s v=""/>
    <n v="60"/>
    <m/>
    <m/>
    <m/>
    <m/>
    <x v="0"/>
    <m/>
    <m/>
    <s v="201502"/>
    <s v="201502"/>
    <x v="0"/>
  </r>
  <r>
    <n v="1011"/>
    <s v="QUALITE "/>
    <m/>
    <m/>
    <m/>
    <m/>
    <x v="1"/>
    <x v="0"/>
    <m/>
    <m/>
    <m/>
    <m/>
    <m/>
    <x v="0"/>
    <s v=""/>
    <n v="30"/>
    <m/>
    <m/>
    <m/>
    <m/>
    <x v="3"/>
    <m/>
    <m/>
    <s v="201502"/>
    <s v="201502"/>
    <x v="0"/>
  </r>
  <r>
    <n v="1011"/>
    <s v="QUALITE "/>
    <m/>
    <m/>
    <m/>
    <m/>
    <x v="1"/>
    <x v="0"/>
    <m/>
    <m/>
    <m/>
    <m/>
    <m/>
    <x v="0"/>
    <s v=""/>
    <n v="16"/>
    <m/>
    <m/>
    <m/>
    <m/>
    <x v="0"/>
    <m/>
    <m/>
    <s v="201502"/>
    <s v="201502"/>
    <x v="0"/>
  </r>
  <r>
    <n v="1011"/>
    <s v="QUALITE "/>
    <m/>
    <m/>
    <m/>
    <m/>
    <x v="1"/>
    <x v="0"/>
    <m/>
    <m/>
    <m/>
    <m/>
    <m/>
    <x v="0"/>
    <s v=""/>
    <n v="18"/>
    <m/>
    <m/>
    <m/>
    <m/>
    <x v="2"/>
    <m/>
    <m/>
    <s v="201502"/>
    <s v="201502"/>
    <x v="0"/>
  </r>
  <r>
    <n v="1200"/>
    <s v="ACHATS "/>
    <m/>
    <m/>
    <m/>
    <m/>
    <x v="1"/>
    <x v="0"/>
    <m/>
    <m/>
    <m/>
    <m/>
    <m/>
    <x v="2"/>
    <s v=""/>
    <n v="2"/>
    <m/>
    <m/>
    <m/>
    <m/>
    <x v="2"/>
    <m/>
    <m/>
    <s v="201502"/>
    <s v="201502"/>
    <x v="2"/>
  </r>
  <r>
    <n v="1200"/>
    <s v="ACHATS "/>
    <m/>
    <m/>
    <m/>
    <m/>
    <x v="1"/>
    <x v="0"/>
    <m/>
    <m/>
    <m/>
    <m/>
    <m/>
    <x v="2"/>
    <s v=""/>
    <n v="2"/>
    <m/>
    <m/>
    <m/>
    <m/>
    <x v="0"/>
    <m/>
    <m/>
    <s v="201502"/>
    <s v="201502"/>
    <x v="2"/>
  </r>
  <r>
    <n v="1200"/>
    <s v="ACHATS"/>
    <m/>
    <m/>
    <m/>
    <m/>
    <x v="1"/>
    <x v="0"/>
    <m/>
    <m/>
    <m/>
    <m/>
    <m/>
    <x v="2"/>
    <s v=""/>
    <n v="5"/>
    <m/>
    <m/>
    <m/>
    <m/>
    <x v="0"/>
    <m/>
    <m/>
    <s v="201502"/>
    <s v="201502"/>
    <x v="2"/>
  </r>
  <r>
    <n v="1200"/>
    <s v="ACHATS"/>
    <m/>
    <m/>
    <m/>
    <m/>
    <x v="1"/>
    <x v="0"/>
    <m/>
    <m/>
    <m/>
    <m/>
    <m/>
    <x v="2"/>
    <s v=""/>
    <n v="5"/>
    <m/>
    <m/>
    <m/>
    <m/>
    <x v="1"/>
    <m/>
    <m/>
    <s v="201502"/>
    <s v="201502"/>
    <x v="2"/>
  </r>
  <r>
    <n v="1200"/>
    <s v="ACHATS"/>
    <m/>
    <m/>
    <m/>
    <m/>
    <x v="1"/>
    <x v="0"/>
    <m/>
    <m/>
    <m/>
    <m/>
    <m/>
    <x v="2"/>
    <s v=""/>
    <n v="2"/>
    <m/>
    <m/>
    <m/>
    <m/>
    <x v="2"/>
    <m/>
    <m/>
    <s v="201502"/>
    <s v="201502"/>
    <x v="2"/>
  </r>
  <r>
    <n v="1200"/>
    <s v="ACHATS"/>
    <m/>
    <m/>
    <m/>
    <m/>
    <x v="1"/>
    <x v="0"/>
    <m/>
    <m/>
    <m/>
    <m/>
    <m/>
    <x v="2"/>
    <s v=""/>
    <n v="12"/>
    <m/>
    <m/>
    <m/>
    <m/>
    <x v="0"/>
    <m/>
    <m/>
    <s v="201502"/>
    <s v="201502"/>
    <x v="2"/>
  </r>
  <r>
    <n v="1200"/>
    <s v="ACHATS"/>
    <m/>
    <m/>
    <m/>
    <m/>
    <x v="1"/>
    <x v="0"/>
    <m/>
    <m/>
    <m/>
    <m/>
    <m/>
    <x v="2"/>
    <s v=""/>
    <n v="6"/>
    <m/>
    <m/>
    <m/>
    <m/>
    <x v="2"/>
    <m/>
    <m/>
    <s v="201502"/>
    <s v="201502"/>
    <x v="2"/>
  </r>
  <r>
    <n v="2536"/>
    <s v="PRODUCTION"/>
    <m/>
    <m/>
    <m/>
    <m/>
    <x v="1"/>
    <x v="0"/>
    <m/>
    <m/>
    <m/>
    <m/>
    <m/>
    <x v="3"/>
    <s v=""/>
    <n v="8.1300000000000008"/>
    <m/>
    <m/>
    <m/>
    <m/>
    <x v="4"/>
    <m/>
    <m/>
    <s v="201502"/>
    <s v="201502"/>
    <x v="3"/>
  </r>
  <r>
    <n v="2752"/>
    <s v="LOGISTIQUE "/>
    <m/>
    <m/>
    <m/>
    <m/>
    <x v="1"/>
    <x v="0"/>
    <m/>
    <m/>
    <m/>
    <m/>
    <m/>
    <x v="4"/>
    <s v=""/>
    <n v="8"/>
    <m/>
    <m/>
    <m/>
    <m/>
    <x v="0"/>
    <m/>
    <m/>
    <s v="201502"/>
    <s v="201502"/>
    <x v="4"/>
  </r>
  <r>
    <n v="2752"/>
    <s v="LOGISTIQUE "/>
    <m/>
    <m/>
    <m/>
    <m/>
    <x v="1"/>
    <x v="0"/>
    <m/>
    <m/>
    <m/>
    <m/>
    <m/>
    <x v="4"/>
    <s v=""/>
    <n v="8"/>
    <m/>
    <m/>
    <m/>
    <m/>
    <x v="2"/>
    <m/>
    <m/>
    <s v="201502"/>
    <s v="201502"/>
    <x v="4"/>
  </r>
  <r>
    <n v="2752"/>
    <s v="LOGISTIQUE "/>
    <m/>
    <m/>
    <m/>
    <m/>
    <x v="1"/>
    <x v="0"/>
    <m/>
    <m/>
    <m/>
    <m/>
    <m/>
    <x v="4"/>
    <s v=""/>
    <n v="2"/>
    <m/>
    <m/>
    <m/>
    <m/>
    <x v="4"/>
    <m/>
    <m/>
    <s v="201502"/>
    <s v="201502"/>
    <x v="4"/>
  </r>
  <r>
    <n v="2752"/>
    <s v="LOGISTIQUE "/>
    <m/>
    <m/>
    <m/>
    <m/>
    <x v="1"/>
    <x v="0"/>
    <m/>
    <m/>
    <m/>
    <m/>
    <m/>
    <x v="4"/>
    <s v=""/>
    <n v="8"/>
    <m/>
    <m/>
    <m/>
    <m/>
    <x v="2"/>
    <m/>
    <m/>
    <s v="201502"/>
    <s v="201502"/>
    <x v="4"/>
  </r>
  <r>
    <n v="2752"/>
    <s v="LOGISTIQUE "/>
    <m/>
    <m/>
    <m/>
    <m/>
    <x v="1"/>
    <x v="0"/>
    <m/>
    <m/>
    <m/>
    <m/>
    <m/>
    <x v="4"/>
    <s v=""/>
    <n v="8"/>
    <m/>
    <m/>
    <m/>
    <m/>
    <x v="1"/>
    <m/>
    <m/>
    <s v="201502"/>
    <s v="201502"/>
    <x v="4"/>
  </r>
  <r>
    <n v="2752"/>
    <s v="LOGISTIQUE "/>
    <m/>
    <m/>
    <m/>
    <m/>
    <x v="1"/>
    <x v="0"/>
    <m/>
    <m/>
    <m/>
    <m/>
    <m/>
    <x v="4"/>
    <s v=""/>
    <n v="8"/>
    <m/>
    <m/>
    <m/>
    <m/>
    <x v="0"/>
    <m/>
    <m/>
    <s v="201502"/>
    <s v="201502"/>
    <x v="4"/>
  </r>
  <r>
    <n v="2752"/>
    <s v="LOGISTIQUE "/>
    <m/>
    <m/>
    <m/>
    <m/>
    <x v="1"/>
    <x v="0"/>
    <m/>
    <m/>
    <m/>
    <m/>
    <m/>
    <x v="4"/>
    <s v=""/>
    <n v="8"/>
    <m/>
    <m/>
    <m/>
    <m/>
    <x v="1"/>
    <m/>
    <m/>
    <s v="201502"/>
    <s v="201502"/>
    <x v="4"/>
  </r>
  <r>
    <n v="2752"/>
    <s v="LOGISTIQUE "/>
    <m/>
    <m/>
    <m/>
    <m/>
    <x v="1"/>
    <x v="0"/>
    <m/>
    <m/>
    <m/>
    <m/>
    <m/>
    <x v="4"/>
    <s v=""/>
    <n v="5"/>
    <m/>
    <m/>
    <m/>
    <m/>
    <x v="6"/>
    <m/>
    <m/>
    <s v="201502"/>
    <s v="201502"/>
    <x v="4"/>
  </r>
  <r>
    <n v="2752"/>
    <s v="LOGISTIQUE "/>
    <m/>
    <m/>
    <m/>
    <m/>
    <x v="1"/>
    <x v="0"/>
    <m/>
    <m/>
    <m/>
    <m/>
    <m/>
    <x v="4"/>
    <s v=""/>
    <n v="80"/>
    <m/>
    <m/>
    <m/>
    <m/>
    <x v="0"/>
    <m/>
    <m/>
    <s v="201502"/>
    <s v="201502"/>
    <x v="4"/>
  </r>
  <r>
    <n v="2752"/>
    <s v="LOGISTIQUE "/>
    <m/>
    <m/>
    <m/>
    <m/>
    <x v="1"/>
    <x v="0"/>
    <m/>
    <m/>
    <m/>
    <m/>
    <m/>
    <x v="4"/>
    <s v=""/>
    <n v="7"/>
    <m/>
    <m/>
    <m/>
    <m/>
    <x v="2"/>
    <m/>
    <m/>
    <s v="201502"/>
    <s v="201502"/>
    <x v="4"/>
  </r>
  <r>
    <n v="2752"/>
    <s v="LOGISTIQUE "/>
    <m/>
    <m/>
    <m/>
    <m/>
    <x v="1"/>
    <x v="0"/>
    <m/>
    <m/>
    <m/>
    <m/>
    <m/>
    <x v="4"/>
    <s v=""/>
    <n v="4.5"/>
    <m/>
    <m/>
    <m/>
    <m/>
    <x v="2"/>
    <m/>
    <m/>
    <s v="201502"/>
    <s v="201502"/>
    <x v="4"/>
  </r>
  <r>
    <s v="7105"/>
    <s v="CTO OFFICE"/>
    <m/>
    <m/>
    <m/>
    <m/>
    <x v="1"/>
    <x v="0"/>
    <m/>
    <m/>
    <m/>
    <m/>
    <m/>
    <x v="10"/>
    <s v=""/>
    <n v="4"/>
    <m/>
    <m/>
    <m/>
    <m/>
    <x v="3"/>
    <m/>
    <m/>
    <s v="201502"/>
    <s v="201502"/>
    <x v="10"/>
  </r>
  <r>
    <n v="3503"/>
    <s v="MATERIAUX "/>
    <m/>
    <m/>
    <m/>
    <m/>
    <x v="1"/>
    <x v="0"/>
    <m/>
    <m/>
    <m/>
    <m/>
    <m/>
    <x v="5"/>
    <s v=""/>
    <n v="25"/>
    <m/>
    <m/>
    <m/>
    <m/>
    <x v="0"/>
    <m/>
    <m/>
    <s v="201502"/>
    <s v="201502"/>
    <x v="5"/>
  </r>
  <r>
    <n v="3503"/>
    <s v="MATERIAUX "/>
    <m/>
    <m/>
    <m/>
    <m/>
    <x v="1"/>
    <x v="0"/>
    <m/>
    <m/>
    <m/>
    <m/>
    <m/>
    <x v="5"/>
    <s v=""/>
    <n v="12"/>
    <m/>
    <m/>
    <m/>
    <m/>
    <x v="5"/>
    <m/>
    <m/>
    <s v="201502"/>
    <s v="201502"/>
    <x v="5"/>
  </r>
  <r>
    <n v="3503"/>
    <s v="MATERIAUX "/>
    <m/>
    <m/>
    <m/>
    <m/>
    <x v="1"/>
    <x v="0"/>
    <m/>
    <m/>
    <m/>
    <m/>
    <m/>
    <x v="5"/>
    <s v=""/>
    <n v="5"/>
    <m/>
    <m/>
    <m/>
    <m/>
    <x v="1"/>
    <m/>
    <m/>
    <s v="201502"/>
    <s v="201502"/>
    <x v="5"/>
  </r>
  <r>
    <s v="7305"/>
    <s v="SIMULATIONS NUMERIQUES"/>
    <m/>
    <m/>
    <m/>
    <m/>
    <x v="1"/>
    <x v="0"/>
    <m/>
    <m/>
    <m/>
    <m/>
    <m/>
    <x v="1"/>
    <s v=""/>
    <n v="12"/>
    <m/>
    <m/>
    <m/>
    <m/>
    <x v="5"/>
    <m/>
    <m/>
    <s v="201502"/>
    <s v="201502"/>
    <x v="1"/>
  </r>
  <r>
    <n v="5555"/>
    <s v="CONCEPTION "/>
    <m/>
    <m/>
    <m/>
    <m/>
    <x v="1"/>
    <x v="0"/>
    <m/>
    <m/>
    <m/>
    <m/>
    <m/>
    <x v="6"/>
    <s v=""/>
    <n v="53"/>
    <m/>
    <m/>
    <m/>
    <m/>
    <x v="1"/>
    <m/>
    <m/>
    <s v="201502"/>
    <s v="201502"/>
    <x v="6"/>
  </r>
  <r>
    <n v="5555"/>
    <s v="CONCEPTION "/>
    <m/>
    <m/>
    <m/>
    <m/>
    <x v="1"/>
    <x v="0"/>
    <m/>
    <m/>
    <m/>
    <m/>
    <m/>
    <x v="6"/>
    <s v=""/>
    <n v="80"/>
    <m/>
    <m/>
    <m/>
    <m/>
    <x v="0"/>
    <m/>
    <m/>
    <s v="201502"/>
    <s v="201502"/>
    <x v="6"/>
  </r>
  <r>
    <n v="5555"/>
    <s v="CONCEPTION "/>
    <m/>
    <m/>
    <m/>
    <m/>
    <x v="1"/>
    <x v="0"/>
    <m/>
    <m/>
    <m/>
    <m/>
    <m/>
    <x v="6"/>
    <s v=""/>
    <n v="12"/>
    <m/>
    <m/>
    <m/>
    <m/>
    <x v="3"/>
    <m/>
    <m/>
    <s v="201502"/>
    <s v="201502"/>
    <x v="6"/>
  </r>
  <r>
    <n v="5555"/>
    <s v="CONCEPTION "/>
    <m/>
    <m/>
    <m/>
    <m/>
    <x v="1"/>
    <x v="0"/>
    <m/>
    <m/>
    <m/>
    <m/>
    <m/>
    <x v="6"/>
    <s v=""/>
    <n v="7"/>
    <m/>
    <m/>
    <m/>
    <m/>
    <x v="0"/>
    <m/>
    <m/>
    <s v="201502"/>
    <s v="201502"/>
    <x v="6"/>
  </r>
  <r>
    <n v="5555"/>
    <s v="CONCEPTION "/>
    <m/>
    <m/>
    <m/>
    <m/>
    <x v="1"/>
    <x v="0"/>
    <m/>
    <m/>
    <m/>
    <m/>
    <m/>
    <x v="6"/>
    <s v=""/>
    <n v="72.7"/>
    <m/>
    <m/>
    <m/>
    <m/>
    <x v="0"/>
    <m/>
    <m/>
    <s v="201502"/>
    <s v="201502"/>
    <x v="6"/>
  </r>
  <r>
    <n v="5555"/>
    <s v="CONCEPTION "/>
    <m/>
    <m/>
    <m/>
    <m/>
    <x v="1"/>
    <x v="0"/>
    <m/>
    <m/>
    <m/>
    <m/>
    <m/>
    <x v="6"/>
    <s v=""/>
    <n v="10"/>
    <m/>
    <m/>
    <m/>
    <m/>
    <x v="0"/>
    <m/>
    <m/>
    <s v="201502"/>
    <s v="201502"/>
    <x v="6"/>
  </r>
  <r>
    <n v="5555"/>
    <s v="CONCEPTION "/>
    <m/>
    <m/>
    <m/>
    <m/>
    <x v="1"/>
    <x v="0"/>
    <m/>
    <m/>
    <m/>
    <m/>
    <m/>
    <x v="6"/>
    <s v=""/>
    <n v="56"/>
    <m/>
    <m/>
    <m/>
    <m/>
    <x v="3"/>
    <m/>
    <m/>
    <s v="201502"/>
    <s v="201502"/>
    <x v="6"/>
  </r>
  <r>
    <n v="5555"/>
    <s v="CONCEPTION "/>
    <m/>
    <m/>
    <m/>
    <m/>
    <x v="1"/>
    <x v="0"/>
    <m/>
    <m/>
    <m/>
    <m/>
    <m/>
    <x v="6"/>
    <s v=""/>
    <n v="11"/>
    <m/>
    <m/>
    <m/>
    <m/>
    <x v="3"/>
    <m/>
    <m/>
    <s v="201502"/>
    <s v="201502"/>
    <x v="6"/>
  </r>
  <r>
    <n v="5555"/>
    <s v="CONCEPTION "/>
    <m/>
    <m/>
    <m/>
    <m/>
    <x v="1"/>
    <x v="0"/>
    <m/>
    <m/>
    <m/>
    <m/>
    <m/>
    <x v="6"/>
    <s v=""/>
    <n v="5"/>
    <m/>
    <m/>
    <m/>
    <m/>
    <x v="2"/>
    <m/>
    <m/>
    <s v="201502"/>
    <s v="201502"/>
    <x v="6"/>
  </r>
  <r>
    <n v="5555"/>
    <s v="CONCEPTION "/>
    <m/>
    <m/>
    <m/>
    <m/>
    <x v="1"/>
    <x v="0"/>
    <m/>
    <m/>
    <m/>
    <m/>
    <m/>
    <x v="6"/>
    <s v=""/>
    <n v="7"/>
    <m/>
    <m/>
    <m/>
    <m/>
    <x v="2"/>
    <m/>
    <m/>
    <s v="201502"/>
    <s v="201502"/>
    <x v="6"/>
  </r>
  <r>
    <n v="5555"/>
    <s v="CONCEPTION "/>
    <m/>
    <m/>
    <m/>
    <m/>
    <x v="1"/>
    <x v="0"/>
    <m/>
    <m/>
    <m/>
    <m/>
    <m/>
    <x v="6"/>
    <s v=""/>
    <n v="32.5"/>
    <m/>
    <m/>
    <m/>
    <m/>
    <x v="1"/>
    <m/>
    <m/>
    <s v="201502"/>
    <s v="201502"/>
    <x v="6"/>
  </r>
  <r>
    <n v="5555"/>
    <s v="CONCEPTION "/>
    <m/>
    <m/>
    <m/>
    <m/>
    <x v="1"/>
    <x v="0"/>
    <m/>
    <m/>
    <m/>
    <m/>
    <m/>
    <x v="6"/>
    <s v=""/>
    <n v="10"/>
    <m/>
    <m/>
    <m/>
    <m/>
    <x v="5"/>
    <m/>
    <m/>
    <s v="201502"/>
    <s v="201502"/>
    <x v="6"/>
  </r>
  <r>
    <n v="5555"/>
    <s v="CONCEPTION "/>
    <m/>
    <m/>
    <m/>
    <m/>
    <x v="1"/>
    <x v="0"/>
    <m/>
    <m/>
    <m/>
    <m/>
    <m/>
    <x v="6"/>
    <s v=""/>
    <n v="4"/>
    <m/>
    <m/>
    <m/>
    <m/>
    <x v="2"/>
    <m/>
    <m/>
    <s v="201502"/>
    <s v="201502"/>
    <x v="6"/>
  </r>
  <r>
    <n v="5917"/>
    <s v="METHODES"/>
    <m/>
    <m/>
    <m/>
    <m/>
    <x v="1"/>
    <x v="0"/>
    <m/>
    <m/>
    <m/>
    <m/>
    <m/>
    <x v="7"/>
    <s v=""/>
    <n v="10"/>
    <m/>
    <m/>
    <m/>
    <m/>
    <x v="2"/>
    <m/>
    <m/>
    <s v="201502"/>
    <s v="201502"/>
    <x v="7"/>
  </r>
  <r>
    <n v="5917"/>
    <s v="METHODES "/>
    <m/>
    <m/>
    <m/>
    <m/>
    <x v="1"/>
    <x v="0"/>
    <m/>
    <m/>
    <m/>
    <m/>
    <m/>
    <x v="7"/>
    <s v=""/>
    <n v="80"/>
    <m/>
    <m/>
    <m/>
    <m/>
    <x v="0"/>
    <m/>
    <m/>
    <s v="201502"/>
    <s v="201502"/>
    <x v="7"/>
  </r>
  <r>
    <n v="5917"/>
    <s v="METHODES "/>
    <m/>
    <m/>
    <m/>
    <m/>
    <x v="1"/>
    <x v="0"/>
    <m/>
    <m/>
    <m/>
    <m/>
    <m/>
    <x v="7"/>
    <s v=""/>
    <n v="10"/>
    <m/>
    <m/>
    <m/>
    <m/>
    <x v="6"/>
    <m/>
    <m/>
    <s v="201502"/>
    <s v="201502"/>
    <x v="7"/>
  </r>
  <r>
    <n v="5917"/>
    <s v="METHODES "/>
    <m/>
    <m/>
    <m/>
    <m/>
    <x v="1"/>
    <x v="0"/>
    <m/>
    <m/>
    <m/>
    <m/>
    <m/>
    <x v="7"/>
    <s v=""/>
    <n v="-1.5"/>
    <m/>
    <m/>
    <m/>
    <m/>
    <x v="0"/>
    <m/>
    <m/>
    <s v="201502"/>
    <s v="201502"/>
    <x v="7"/>
  </r>
  <r>
    <n v="5917"/>
    <s v="METHODES "/>
    <m/>
    <m/>
    <m/>
    <m/>
    <x v="1"/>
    <x v="0"/>
    <m/>
    <m/>
    <m/>
    <m/>
    <m/>
    <x v="7"/>
    <s v=""/>
    <n v="30"/>
    <m/>
    <m/>
    <m/>
    <m/>
    <x v="0"/>
    <m/>
    <m/>
    <s v="201502"/>
    <s v="201502"/>
    <x v="7"/>
  </r>
  <r>
    <n v="5917"/>
    <s v="METHODES "/>
    <m/>
    <m/>
    <m/>
    <m/>
    <x v="1"/>
    <x v="0"/>
    <m/>
    <m/>
    <m/>
    <m/>
    <m/>
    <x v="7"/>
    <s v=""/>
    <n v="2"/>
    <m/>
    <m/>
    <m/>
    <m/>
    <x v="4"/>
    <m/>
    <m/>
    <s v="201502"/>
    <s v="201502"/>
    <x v="7"/>
  </r>
  <r>
    <n v="5917"/>
    <s v="METHODES "/>
    <m/>
    <m/>
    <m/>
    <m/>
    <x v="1"/>
    <x v="0"/>
    <m/>
    <m/>
    <m/>
    <m/>
    <m/>
    <x v="8"/>
    <s v=""/>
    <n v="10"/>
    <m/>
    <m/>
    <m/>
    <m/>
    <x v="5"/>
    <m/>
    <m/>
    <s v="201502"/>
    <s v="201502"/>
    <x v="8"/>
  </r>
  <r>
    <n v="5917"/>
    <s v="METHODES "/>
    <m/>
    <m/>
    <m/>
    <m/>
    <x v="1"/>
    <x v="0"/>
    <m/>
    <m/>
    <m/>
    <m/>
    <m/>
    <x v="7"/>
    <s v=""/>
    <n v="2"/>
    <m/>
    <m/>
    <m/>
    <m/>
    <x v="4"/>
    <m/>
    <m/>
    <s v="201502"/>
    <s v="201502"/>
    <x v="7"/>
  </r>
  <r>
    <n v="5917"/>
    <s v="METHODES "/>
    <m/>
    <m/>
    <m/>
    <m/>
    <x v="1"/>
    <x v="0"/>
    <m/>
    <m/>
    <m/>
    <m/>
    <m/>
    <x v="7"/>
    <s v=""/>
    <n v="8"/>
    <m/>
    <m/>
    <m/>
    <m/>
    <x v="2"/>
    <m/>
    <m/>
    <s v="201502"/>
    <s v="201502"/>
    <x v="7"/>
  </r>
  <r>
    <n v="5917"/>
    <s v="METHODES "/>
    <m/>
    <m/>
    <m/>
    <m/>
    <x v="1"/>
    <x v="0"/>
    <m/>
    <m/>
    <m/>
    <m/>
    <m/>
    <x v="7"/>
    <s v=""/>
    <n v="4"/>
    <m/>
    <m/>
    <m/>
    <m/>
    <x v="4"/>
    <m/>
    <m/>
    <s v="201502"/>
    <s v="201502"/>
    <x v="7"/>
  </r>
  <r>
    <n v="5917"/>
    <s v="METHODES "/>
    <m/>
    <m/>
    <m/>
    <m/>
    <x v="1"/>
    <x v="0"/>
    <m/>
    <m/>
    <m/>
    <m/>
    <m/>
    <x v="5"/>
    <s v=""/>
    <n v="3"/>
    <m/>
    <m/>
    <m/>
    <m/>
    <x v="0"/>
    <m/>
    <m/>
    <s v="201502"/>
    <s v="201502"/>
    <x v="5"/>
  </r>
  <r>
    <n v="5917"/>
    <s v="METHODES "/>
    <m/>
    <m/>
    <m/>
    <m/>
    <x v="1"/>
    <x v="0"/>
    <m/>
    <m/>
    <m/>
    <m/>
    <m/>
    <x v="7"/>
    <s v=""/>
    <n v="4"/>
    <m/>
    <m/>
    <m/>
    <m/>
    <x v="0"/>
    <m/>
    <m/>
    <s v="201502"/>
    <s v="201502"/>
    <x v="7"/>
  </r>
  <r>
    <n v="5917"/>
    <s v="METHODES "/>
    <m/>
    <m/>
    <m/>
    <m/>
    <x v="1"/>
    <x v="0"/>
    <m/>
    <m/>
    <m/>
    <m/>
    <m/>
    <x v="7"/>
    <s v=""/>
    <n v="2"/>
    <m/>
    <m/>
    <m/>
    <m/>
    <x v="4"/>
    <m/>
    <m/>
    <s v="201502"/>
    <s v="201502"/>
    <x v="7"/>
  </r>
  <r>
    <n v="5917"/>
    <s v="METHODES "/>
    <m/>
    <m/>
    <m/>
    <m/>
    <x v="1"/>
    <x v="0"/>
    <m/>
    <m/>
    <m/>
    <m/>
    <m/>
    <x v="5"/>
    <s v=""/>
    <n v="1"/>
    <m/>
    <m/>
    <m/>
    <m/>
    <x v="0"/>
    <m/>
    <m/>
    <s v="201502"/>
    <s v="201502"/>
    <x v="5"/>
  </r>
  <r>
    <n v="5917"/>
    <s v="METHODES "/>
    <m/>
    <m/>
    <m/>
    <m/>
    <x v="1"/>
    <x v="0"/>
    <m/>
    <m/>
    <m/>
    <m/>
    <m/>
    <x v="5"/>
    <s v=""/>
    <n v="3"/>
    <m/>
    <m/>
    <m/>
    <m/>
    <x v="2"/>
    <m/>
    <m/>
    <s v="201502"/>
    <s v="201502"/>
    <x v="5"/>
  </r>
  <r>
    <n v="5917"/>
    <s v="METHODES "/>
    <m/>
    <m/>
    <m/>
    <m/>
    <x v="1"/>
    <x v="0"/>
    <m/>
    <m/>
    <m/>
    <m/>
    <m/>
    <x v="5"/>
    <s v=""/>
    <n v="4"/>
    <m/>
    <m/>
    <m/>
    <m/>
    <x v="0"/>
    <m/>
    <m/>
    <s v="201502"/>
    <s v="201502"/>
    <x v="5"/>
  </r>
  <r>
    <n v="5723"/>
    <s v="ESSAIS "/>
    <m/>
    <m/>
    <m/>
    <m/>
    <x v="1"/>
    <x v="0"/>
    <m/>
    <m/>
    <m/>
    <m/>
    <m/>
    <x v="9"/>
    <s v=""/>
    <n v="-20"/>
    <m/>
    <m/>
    <m/>
    <m/>
    <x v="3"/>
    <m/>
    <m/>
    <s v="201502"/>
    <s v="201502"/>
    <x v="9"/>
  </r>
  <r>
    <n v="5723"/>
    <s v="ESSAIS "/>
    <m/>
    <m/>
    <m/>
    <m/>
    <x v="1"/>
    <x v="0"/>
    <m/>
    <m/>
    <m/>
    <m/>
    <m/>
    <x v="9"/>
    <s v=""/>
    <n v="20"/>
    <m/>
    <m/>
    <m/>
    <m/>
    <x v="3"/>
    <m/>
    <m/>
    <s v="201502"/>
    <s v="201502"/>
    <x v="9"/>
  </r>
  <r>
    <n v="5723"/>
    <s v="ESSAIS "/>
    <m/>
    <m/>
    <m/>
    <m/>
    <x v="1"/>
    <x v="0"/>
    <m/>
    <m/>
    <m/>
    <m/>
    <m/>
    <x v="9"/>
    <s v=""/>
    <n v="20"/>
    <m/>
    <m/>
    <m/>
    <m/>
    <x v="3"/>
    <m/>
    <m/>
    <s v="201502"/>
    <s v="201502"/>
    <x v="9"/>
  </r>
  <r>
    <n v="5723"/>
    <s v="ESSAIS "/>
    <m/>
    <m/>
    <m/>
    <m/>
    <x v="1"/>
    <x v="0"/>
    <m/>
    <m/>
    <m/>
    <m/>
    <m/>
    <x v="9"/>
    <s v=""/>
    <n v="16"/>
    <m/>
    <m/>
    <m/>
    <m/>
    <x v="3"/>
    <m/>
    <m/>
    <s v="201502"/>
    <s v="201502"/>
    <x v="9"/>
  </r>
  <r>
    <n v="7777"/>
    <s v="PROGRAMME"/>
    <m/>
    <m/>
    <m/>
    <m/>
    <x v="1"/>
    <x v="0"/>
    <m/>
    <m/>
    <m/>
    <m/>
    <m/>
    <x v="8"/>
    <s v=""/>
    <n v="32"/>
    <m/>
    <m/>
    <m/>
    <m/>
    <x v="2"/>
    <m/>
    <m/>
    <s v="201502"/>
    <s v="201502"/>
    <x v="8"/>
  </r>
  <r>
    <n v="7777"/>
    <s v="PROGRAMME"/>
    <m/>
    <m/>
    <m/>
    <m/>
    <x v="1"/>
    <x v="0"/>
    <m/>
    <m/>
    <m/>
    <m/>
    <m/>
    <x v="8"/>
    <s v=""/>
    <n v="10"/>
    <m/>
    <m/>
    <m/>
    <m/>
    <x v="9"/>
    <m/>
    <m/>
    <s v="201502"/>
    <s v="201502"/>
    <x v="8"/>
  </r>
  <r>
    <n v="7777"/>
    <s v="PROGRAMME"/>
    <m/>
    <m/>
    <m/>
    <m/>
    <x v="1"/>
    <x v="0"/>
    <m/>
    <m/>
    <m/>
    <m/>
    <m/>
    <x v="8"/>
    <s v=""/>
    <n v="20"/>
    <m/>
    <m/>
    <m/>
    <m/>
    <x v="3"/>
    <m/>
    <m/>
    <s v="201502"/>
    <s v="201502"/>
    <x v="8"/>
  </r>
  <r>
    <n v="7777"/>
    <s v="PROGRAMME"/>
    <m/>
    <m/>
    <m/>
    <m/>
    <x v="1"/>
    <x v="0"/>
    <m/>
    <m/>
    <m/>
    <m/>
    <m/>
    <x v="8"/>
    <s v=""/>
    <n v="20"/>
    <m/>
    <m/>
    <m/>
    <m/>
    <x v="4"/>
    <m/>
    <m/>
    <s v="201502"/>
    <s v="201502"/>
    <x v="8"/>
  </r>
  <r>
    <n v="7777"/>
    <s v="PROGRAMME"/>
    <m/>
    <m/>
    <m/>
    <m/>
    <x v="1"/>
    <x v="0"/>
    <m/>
    <m/>
    <m/>
    <m/>
    <m/>
    <x v="8"/>
    <s v=""/>
    <n v="10"/>
    <m/>
    <m/>
    <m/>
    <m/>
    <x v="6"/>
    <m/>
    <m/>
    <s v="201502"/>
    <s v="201502"/>
    <x v="8"/>
  </r>
  <r>
    <n v="7777"/>
    <s v="PROGRAMME"/>
    <m/>
    <m/>
    <m/>
    <m/>
    <x v="1"/>
    <x v="0"/>
    <m/>
    <m/>
    <m/>
    <m/>
    <m/>
    <x v="8"/>
    <s v=""/>
    <n v="20"/>
    <m/>
    <m/>
    <m/>
    <m/>
    <x v="1"/>
    <m/>
    <m/>
    <s v="201502"/>
    <s v="201502"/>
    <x v="8"/>
  </r>
  <r>
    <n v="7777"/>
    <s v="PROGRAMME"/>
    <m/>
    <m/>
    <m/>
    <m/>
    <x v="1"/>
    <x v="0"/>
    <m/>
    <m/>
    <m/>
    <m/>
    <m/>
    <x v="8"/>
    <s v=""/>
    <n v="20"/>
    <m/>
    <m/>
    <m/>
    <m/>
    <x v="0"/>
    <m/>
    <m/>
    <s v="201502"/>
    <s v="201502"/>
    <x v="8"/>
  </r>
  <r>
    <n v="1011"/>
    <s v="QUALITE "/>
    <m/>
    <m/>
    <m/>
    <m/>
    <x v="2"/>
    <x v="0"/>
    <m/>
    <m/>
    <m/>
    <m/>
    <m/>
    <x v="0"/>
    <s v=""/>
    <n v="20"/>
    <m/>
    <m/>
    <m/>
    <m/>
    <x v="3"/>
    <m/>
    <m/>
    <s v="201503"/>
    <s v="201503"/>
    <x v="0"/>
  </r>
  <r>
    <n v="1011"/>
    <s v="QUALITE "/>
    <m/>
    <m/>
    <m/>
    <m/>
    <x v="2"/>
    <x v="0"/>
    <m/>
    <m/>
    <m/>
    <m/>
    <m/>
    <x v="0"/>
    <s v=""/>
    <n v="20"/>
    <m/>
    <m/>
    <m/>
    <m/>
    <x v="0"/>
    <m/>
    <m/>
    <s v="201503"/>
    <s v="201503"/>
    <x v="0"/>
  </r>
  <r>
    <n v="1011"/>
    <s v="QUALITE "/>
    <m/>
    <m/>
    <m/>
    <m/>
    <x v="2"/>
    <x v="0"/>
    <m/>
    <m/>
    <m/>
    <m/>
    <m/>
    <x v="0"/>
    <s v=""/>
    <n v="30"/>
    <m/>
    <m/>
    <m/>
    <m/>
    <x v="6"/>
    <m/>
    <m/>
    <s v="201503"/>
    <s v="201503"/>
    <x v="0"/>
  </r>
  <r>
    <n v="1011"/>
    <s v="QUALITE "/>
    <m/>
    <m/>
    <m/>
    <m/>
    <x v="2"/>
    <x v="0"/>
    <m/>
    <m/>
    <m/>
    <m/>
    <m/>
    <x v="0"/>
    <s v=""/>
    <n v="4"/>
    <m/>
    <m/>
    <m/>
    <m/>
    <x v="2"/>
    <m/>
    <m/>
    <s v="201503"/>
    <s v="201503"/>
    <x v="0"/>
  </r>
  <r>
    <n v="1011"/>
    <s v="QUALITE "/>
    <m/>
    <m/>
    <m/>
    <m/>
    <x v="2"/>
    <x v="0"/>
    <m/>
    <m/>
    <m/>
    <m/>
    <m/>
    <x v="0"/>
    <s v=""/>
    <n v="1.5"/>
    <m/>
    <m/>
    <m/>
    <m/>
    <x v="2"/>
    <m/>
    <m/>
    <s v="201503"/>
    <s v="201503"/>
    <x v="0"/>
  </r>
  <r>
    <n v="1011"/>
    <s v="QUALITE "/>
    <m/>
    <m/>
    <m/>
    <m/>
    <x v="2"/>
    <x v="0"/>
    <m/>
    <m/>
    <m/>
    <m/>
    <m/>
    <x v="0"/>
    <s v=""/>
    <n v="3"/>
    <m/>
    <m/>
    <m/>
    <m/>
    <x v="2"/>
    <m/>
    <m/>
    <s v="201503"/>
    <s v="201503"/>
    <x v="0"/>
  </r>
  <r>
    <n v="1011"/>
    <s v="QUALITE "/>
    <m/>
    <m/>
    <m/>
    <m/>
    <x v="2"/>
    <x v="0"/>
    <m/>
    <m/>
    <m/>
    <m/>
    <m/>
    <x v="0"/>
    <s v=""/>
    <n v="40"/>
    <m/>
    <m/>
    <m/>
    <m/>
    <x v="0"/>
    <m/>
    <m/>
    <s v="201503"/>
    <s v="201503"/>
    <x v="0"/>
  </r>
  <r>
    <n v="1011"/>
    <s v="QUALITE "/>
    <m/>
    <m/>
    <m/>
    <m/>
    <x v="2"/>
    <x v="0"/>
    <m/>
    <m/>
    <m/>
    <m/>
    <m/>
    <x v="0"/>
    <s v=""/>
    <n v="2.5"/>
    <m/>
    <m/>
    <m/>
    <m/>
    <x v="2"/>
    <m/>
    <m/>
    <s v="201503"/>
    <s v="201503"/>
    <x v="0"/>
  </r>
  <r>
    <n v="1011"/>
    <s v="QUALITE "/>
    <m/>
    <m/>
    <m/>
    <m/>
    <x v="2"/>
    <x v="0"/>
    <m/>
    <m/>
    <m/>
    <m/>
    <m/>
    <x v="0"/>
    <s v=""/>
    <n v="1"/>
    <m/>
    <m/>
    <m/>
    <m/>
    <x v="6"/>
    <m/>
    <m/>
    <s v="201503"/>
    <s v="201503"/>
    <x v="0"/>
  </r>
  <r>
    <n v="1011"/>
    <s v="QUALITE "/>
    <m/>
    <m/>
    <m/>
    <m/>
    <x v="2"/>
    <x v="0"/>
    <m/>
    <m/>
    <m/>
    <m/>
    <m/>
    <x v="0"/>
    <s v=""/>
    <n v="2"/>
    <m/>
    <m/>
    <m/>
    <m/>
    <x v="6"/>
    <m/>
    <m/>
    <s v="201503"/>
    <s v="201503"/>
    <x v="0"/>
  </r>
  <r>
    <n v="1011"/>
    <s v="QUALITE "/>
    <m/>
    <m/>
    <m/>
    <m/>
    <x v="2"/>
    <x v="0"/>
    <m/>
    <m/>
    <m/>
    <m/>
    <m/>
    <x v="0"/>
    <s v=""/>
    <n v="18"/>
    <m/>
    <m/>
    <m/>
    <m/>
    <x v="2"/>
    <m/>
    <m/>
    <s v="201503"/>
    <s v="201503"/>
    <x v="0"/>
  </r>
  <r>
    <n v="1200"/>
    <s v="ACHATS "/>
    <m/>
    <m/>
    <m/>
    <m/>
    <x v="2"/>
    <x v="0"/>
    <m/>
    <m/>
    <m/>
    <m/>
    <m/>
    <x v="2"/>
    <s v=""/>
    <n v="2"/>
    <m/>
    <m/>
    <m/>
    <m/>
    <x v="2"/>
    <m/>
    <m/>
    <s v="201503"/>
    <s v="201503"/>
    <x v="2"/>
  </r>
  <r>
    <n v="1200"/>
    <s v="ACHATS "/>
    <m/>
    <m/>
    <m/>
    <m/>
    <x v="2"/>
    <x v="0"/>
    <m/>
    <m/>
    <m/>
    <m/>
    <m/>
    <x v="2"/>
    <s v=""/>
    <n v="2"/>
    <m/>
    <m/>
    <m/>
    <m/>
    <x v="0"/>
    <m/>
    <m/>
    <s v="201503"/>
    <s v="201503"/>
    <x v="2"/>
  </r>
  <r>
    <n v="1200"/>
    <s v="ACHATS"/>
    <m/>
    <m/>
    <m/>
    <m/>
    <x v="2"/>
    <x v="0"/>
    <m/>
    <m/>
    <m/>
    <m/>
    <m/>
    <x v="2"/>
    <s v=""/>
    <n v="13"/>
    <m/>
    <m/>
    <m/>
    <m/>
    <x v="0"/>
    <m/>
    <m/>
    <s v="201503"/>
    <s v="201503"/>
    <x v="2"/>
  </r>
  <r>
    <n v="1200"/>
    <s v="ACHATS"/>
    <m/>
    <m/>
    <m/>
    <m/>
    <x v="2"/>
    <x v="0"/>
    <m/>
    <m/>
    <m/>
    <m/>
    <m/>
    <x v="2"/>
    <s v=""/>
    <n v="5"/>
    <m/>
    <m/>
    <m/>
    <m/>
    <x v="2"/>
    <m/>
    <m/>
    <s v="201503"/>
    <s v="201503"/>
    <x v="2"/>
  </r>
  <r>
    <n v="1200"/>
    <s v="ACHATS"/>
    <m/>
    <m/>
    <m/>
    <m/>
    <x v="2"/>
    <x v="0"/>
    <m/>
    <m/>
    <m/>
    <m/>
    <m/>
    <x v="2"/>
    <s v=""/>
    <n v="5"/>
    <m/>
    <m/>
    <m/>
    <m/>
    <x v="2"/>
    <m/>
    <m/>
    <s v="201503"/>
    <s v="201503"/>
    <x v="2"/>
  </r>
  <r>
    <n v="1200"/>
    <s v="ACHATS"/>
    <m/>
    <m/>
    <m/>
    <m/>
    <x v="2"/>
    <x v="0"/>
    <m/>
    <m/>
    <m/>
    <m/>
    <m/>
    <x v="2"/>
    <s v=""/>
    <n v="5"/>
    <m/>
    <m/>
    <m/>
    <m/>
    <x v="0"/>
    <m/>
    <m/>
    <s v="201503"/>
    <s v="201503"/>
    <x v="2"/>
  </r>
  <r>
    <n v="2752"/>
    <s v="LOGISTIQUE "/>
    <m/>
    <m/>
    <m/>
    <m/>
    <x v="2"/>
    <x v="0"/>
    <m/>
    <m/>
    <m/>
    <m/>
    <m/>
    <x v="4"/>
    <s v=""/>
    <n v="8"/>
    <m/>
    <m/>
    <m/>
    <m/>
    <x v="1"/>
    <m/>
    <m/>
    <s v="201503"/>
    <s v="201503"/>
    <x v="4"/>
  </r>
  <r>
    <n v="2752"/>
    <s v="LOGISTIQUE "/>
    <m/>
    <m/>
    <m/>
    <m/>
    <x v="2"/>
    <x v="0"/>
    <m/>
    <m/>
    <m/>
    <m/>
    <m/>
    <x v="4"/>
    <s v=""/>
    <n v="8"/>
    <m/>
    <m/>
    <m/>
    <m/>
    <x v="4"/>
    <m/>
    <m/>
    <s v="201503"/>
    <s v="201503"/>
    <x v="4"/>
  </r>
  <r>
    <n v="2752"/>
    <s v="LOGISTIQUE "/>
    <m/>
    <m/>
    <m/>
    <m/>
    <x v="2"/>
    <x v="0"/>
    <m/>
    <m/>
    <m/>
    <m/>
    <m/>
    <x v="4"/>
    <s v=""/>
    <n v="5"/>
    <m/>
    <m/>
    <m/>
    <m/>
    <x v="0"/>
    <m/>
    <m/>
    <s v="201503"/>
    <s v="201503"/>
    <x v="4"/>
  </r>
  <r>
    <n v="2752"/>
    <s v="LOGISTIQUE "/>
    <m/>
    <m/>
    <m/>
    <m/>
    <x v="2"/>
    <x v="0"/>
    <m/>
    <m/>
    <m/>
    <m/>
    <m/>
    <x v="4"/>
    <s v=""/>
    <n v="12.5"/>
    <m/>
    <m/>
    <m/>
    <m/>
    <x v="2"/>
    <m/>
    <m/>
    <s v="201503"/>
    <s v="201503"/>
    <x v="4"/>
  </r>
  <r>
    <n v="2752"/>
    <s v="LOGISTIQUE "/>
    <m/>
    <m/>
    <m/>
    <m/>
    <x v="2"/>
    <x v="0"/>
    <m/>
    <m/>
    <m/>
    <m/>
    <m/>
    <x v="4"/>
    <s v=""/>
    <n v="80"/>
    <m/>
    <m/>
    <m/>
    <m/>
    <x v="0"/>
    <m/>
    <m/>
    <s v="201503"/>
    <s v="201503"/>
    <x v="4"/>
  </r>
  <r>
    <n v="2752"/>
    <s v="LOGISTIQUE "/>
    <m/>
    <m/>
    <m/>
    <m/>
    <x v="2"/>
    <x v="0"/>
    <m/>
    <m/>
    <m/>
    <m/>
    <m/>
    <x v="4"/>
    <s v=""/>
    <n v="35"/>
    <m/>
    <m/>
    <m/>
    <m/>
    <x v="6"/>
    <m/>
    <m/>
    <s v="201503"/>
    <s v="201503"/>
    <x v="4"/>
  </r>
  <r>
    <n v="2752"/>
    <s v="LOGISTIQUE "/>
    <m/>
    <m/>
    <m/>
    <m/>
    <x v="2"/>
    <x v="0"/>
    <m/>
    <m/>
    <m/>
    <m/>
    <m/>
    <x v="4"/>
    <s v=""/>
    <n v="1"/>
    <m/>
    <m/>
    <m/>
    <m/>
    <x v="2"/>
    <m/>
    <m/>
    <s v="201503"/>
    <s v="201503"/>
    <x v="4"/>
  </r>
  <r>
    <n v="2752"/>
    <s v="LOGISTIQUE "/>
    <m/>
    <m/>
    <m/>
    <m/>
    <x v="2"/>
    <x v="0"/>
    <m/>
    <m/>
    <m/>
    <m/>
    <m/>
    <x v="4"/>
    <s v=""/>
    <n v="10"/>
    <m/>
    <m/>
    <m/>
    <m/>
    <x v="2"/>
    <m/>
    <m/>
    <s v="201503"/>
    <s v="201503"/>
    <x v="4"/>
  </r>
  <r>
    <n v="3503"/>
    <s v="MATERIAUX "/>
    <m/>
    <m/>
    <m/>
    <m/>
    <x v="2"/>
    <x v="0"/>
    <m/>
    <m/>
    <m/>
    <m/>
    <m/>
    <x v="5"/>
    <s v=""/>
    <n v="25"/>
    <m/>
    <m/>
    <m/>
    <m/>
    <x v="3"/>
    <m/>
    <m/>
    <s v="201503"/>
    <s v="201503"/>
    <x v="5"/>
  </r>
  <r>
    <n v="3503"/>
    <s v="MATERIAUX "/>
    <m/>
    <m/>
    <m/>
    <m/>
    <x v="2"/>
    <x v="0"/>
    <m/>
    <m/>
    <m/>
    <m/>
    <m/>
    <x v="5"/>
    <s v=""/>
    <n v="2"/>
    <m/>
    <m/>
    <m/>
    <m/>
    <x v="5"/>
    <m/>
    <m/>
    <s v="201503"/>
    <s v="201503"/>
    <x v="5"/>
  </r>
  <r>
    <n v="3503"/>
    <s v="MATERIAUX "/>
    <m/>
    <m/>
    <m/>
    <m/>
    <x v="2"/>
    <x v="0"/>
    <m/>
    <m/>
    <m/>
    <m/>
    <m/>
    <x v="5"/>
    <s v=""/>
    <n v="8"/>
    <m/>
    <m/>
    <m/>
    <m/>
    <x v="1"/>
    <m/>
    <m/>
    <s v="201503"/>
    <s v="201503"/>
    <x v="5"/>
  </r>
  <r>
    <n v="3503"/>
    <s v="MATERIAUX "/>
    <m/>
    <m/>
    <m/>
    <m/>
    <x v="2"/>
    <x v="0"/>
    <m/>
    <m/>
    <m/>
    <m/>
    <m/>
    <x v="5"/>
    <s v=""/>
    <n v="15"/>
    <m/>
    <m/>
    <m/>
    <m/>
    <x v="2"/>
    <m/>
    <m/>
    <s v="201503"/>
    <s v="201503"/>
    <x v="5"/>
  </r>
  <r>
    <n v="3503"/>
    <s v="MATERIAUX "/>
    <m/>
    <m/>
    <m/>
    <m/>
    <x v="2"/>
    <x v="0"/>
    <m/>
    <m/>
    <m/>
    <m/>
    <m/>
    <x v="5"/>
    <s v=""/>
    <n v="5"/>
    <m/>
    <m/>
    <m/>
    <m/>
    <x v="1"/>
    <m/>
    <m/>
    <s v="201503"/>
    <s v="201503"/>
    <x v="5"/>
  </r>
  <r>
    <n v="3503"/>
    <s v="MATERIAUX "/>
    <m/>
    <m/>
    <m/>
    <m/>
    <x v="2"/>
    <x v="0"/>
    <m/>
    <m/>
    <m/>
    <m/>
    <m/>
    <x v="5"/>
    <s v=""/>
    <n v="12"/>
    <m/>
    <m/>
    <m/>
    <m/>
    <x v="0"/>
    <m/>
    <m/>
    <s v="201503"/>
    <s v="201503"/>
    <x v="5"/>
  </r>
  <r>
    <n v="3503"/>
    <s v="MATERIAUX "/>
    <m/>
    <m/>
    <m/>
    <m/>
    <x v="2"/>
    <x v="0"/>
    <m/>
    <m/>
    <m/>
    <m/>
    <m/>
    <x v="5"/>
    <s v=""/>
    <n v="28"/>
    <m/>
    <m/>
    <m/>
    <m/>
    <x v="5"/>
    <m/>
    <m/>
    <s v="201503"/>
    <s v="201503"/>
    <x v="5"/>
  </r>
  <r>
    <s v="7305"/>
    <s v="SIMULATIONS NUMERIQUES"/>
    <m/>
    <m/>
    <m/>
    <m/>
    <x v="2"/>
    <x v="0"/>
    <m/>
    <m/>
    <m/>
    <m/>
    <m/>
    <x v="1"/>
    <s v=""/>
    <n v="38"/>
    <m/>
    <m/>
    <m/>
    <m/>
    <x v="5"/>
    <m/>
    <m/>
    <s v="201503"/>
    <s v="201503"/>
    <x v="1"/>
  </r>
  <r>
    <n v="5555"/>
    <s v="CONCEPTION "/>
    <m/>
    <m/>
    <m/>
    <m/>
    <x v="2"/>
    <x v="0"/>
    <m/>
    <m/>
    <m/>
    <m/>
    <m/>
    <x v="6"/>
    <s v=""/>
    <n v="16"/>
    <m/>
    <m/>
    <m/>
    <m/>
    <x v="3"/>
    <m/>
    <m/>
    <s v="201503"/>
    <s v="201503"/>
    <x v="6"/>
  </r>
  <r>
    <n v="5555"/>
    <s v="CONCEPTION "/>
    <m/>
    <m/>
    <m/>
    <m/>
    <x v="2"/>
    <x v="0"/>
    <m/>
    <m/>
    <m/>
    <m/>
    <m/>
    <x v="6"/>
    <s v=""/>
    <n v="20"/>
    <m/>
    <m/>
    <m/>
    <m/>
    <x v="2"/>
    <m/>
    <m/>
    <s v="201503"/>
    <s v="201503"/>
    <x v="6"/>
  </r>
  <r>
    <n v="5555"/>
    <s v="CONCEPTION "/>
    <m/>
    <m/>
    <m/>
    <m/>
    <x v="2"/>
    <x v="0"/>
    <m/>
    <m/>
    <m/>
    <m/>
    <m/>
    <x v="6"/>
    <s v=""/>
    <n v="68"/>
    <m/>
    <m/>
    <m/>
    <m/>
    <x v="3"/>
    <m/>
    <m/>
    <s v="201503"/>
    <s v="201503"/>
    <x v="6"/>
  </r>
  <r>
    <n v="5555"/>
    <s v="CONCEPTION "/>
    <m/>
    <m/>
    <m/>
    <m/>
    <x v="2"/>
    <x v="0"/>
    <m/>
    <m/>
    <m/>
    <m/>
    <m/>
    <x v="6"/>
    <s v=""/>
    <n v="1.5"/>
    <m/>
    <m/>
    <m/>
    <m/>
    <x v="6"/>
    <m/>
    <m/>
    <s v="201503"/>
    <s v="201503"/>
    <x v="6"/>
  </r>
  <r>
    <n v="5555"/>
    <s v="CONCEPTION "/>
    <m/>
    <m/>
    <m/>
    <m/>
    <x v="2"/>
    <x v="0"/>
    <m/>
    <m/>
    <m/>
    <m/>
    <m/>
    <x v="6"/>
    <s v=""/>
    <n v="35"/>
    <m/>
    <m/>
    <m/>
    <m/>
    <x v="3"/>
    <m/>
    <m/>
    <s v="201503"/>
    <s v="201503"/>
    <x v="6"/>
  </r>
  <r>
    <n v="5555"/>
    <s v="CONCEPTION "/>
    <m/>
    <m/>
    <m/>
    <m/>
    <x v="2"/>
    <x v="0"/>
    <m/>
    <m/>
    <m/>
    <m/>
    <m/>
    <x v="6"/>
    <s v=""/>
    <n v="17"/>
    <m/>
    <m/>
    <m/>
    <m/>
    <x v="1"/>
    <m/>
    <m/>
    <s v="201503"/>
    <s v="201503"/>
    <x v="6"/>
  </r>
  <r>
    <n v="5555"/>
    <s v="CONCEPTION "/>
    <m/>
    <m/>
    <m/>
    <m/>
    <x v="2"/>
    <x v="0"/>
    <m/>
    <m/>
    <m/>
    <m/>
    <m/>
    <x v="6"/>
    <s v=""/>
    <n v="5"/>
    <m/>
    <m/>
    <m/>
    <m/>
    <x v="8"/>
    <m/>
    <m/>
    <s v="201503"/>
    <s v="201503"/>
    <x v="6"/>
  </r>
  <r>
    <n v="5555"/>
    <s v="CONCEPTION "/>
    <m/>
    <m/>
    <m/>
    <m/>
    <x v="2"/>
    <x v="0"/>
    <m/>
    <m/>
    <m/>
    <m/>
    <m/>
    <x v="6"/>
    <s v=""/>
    <n v="18"/>
    <m/>
    <m/>
    <m/>
    <m/>
    <x v="3"/>
    <m/>
    <m/>
    <s v="201503"/>
    <s v="201503"/>
    <x v="6"/>
  </r>
  <r>
    <n v="5555"/>
    <s v="CONCEPTION "/>
    <m/>
    <m/>
    <m/>
    <m/>
    <x v="2"/>
    <x v="0"/>
    <m/>
    <m/>
    <m/>
    <m/>
    <m/>
    <x v="6"/>
    <s v=""/>
    <n v="10"/>
    <m/>
    <m/>
    <m/>
    <m/>
    <x v="0"/>
    <m/>
    <m/>
    <s v="201503"/>
    <s v="201503"/>
    <x v="6"/>
  </r>
  <r>
    <n v="5555"/>
    <s v="CONCEPTION "/>
    <m/>
    <m/>
    <m/>
    <m/>
    <x v="2"/>
    <x v="0"/>
    <m/>
    <m/>
    <m/>
    <m/>
    <m/>
    <x v="6"/>
    <s v=""/>
    <n v="48"/>
    <m/>
    <m/>
    <m/>
    <m/>
    <x v="0"/>
    <m/>
    <m/>
    <s v="201503"/>
    <s v="201503"/>
    <x v="6"/>
  </r>
  <r>
    <n v="5555"/>
    <s v="CONCEPTION "/>
    <m/>
    <m/>
    <m/>
    <m/>
    <x v="2"/>
    <x v="0"/>
    <m/>
    <m/>
    <m/>
    <m/>
    <m/>
    <x v="6"/>
    <s v=""/>
    <n v="66"/>
    <m/>
    <m/>
    <m/>
    <m/>
    <x v="1"/>
    <m/>
    <m/>
    <s v="201503"/>
    <s v="201503"/>
    <x v="6"/>
  </r>
  <r>
    <n v="5555"/>
    <s v="CONCEPTION "/>
    <m/>
    <m/>
    <m/>
    <m/>
    <x v="2"/>
    <x v="0"/>
    <m/>
    <m/>
    <m/>
    <m/>
    <m/>
    <x v="6"/>
    <s v=""/>
    <n v="2"/>
    <m/>
    <m/>
    <m/>
    <m/>
    <x v="10"/>
    <m/>
    <m/>
    <s v="201503"/>
    <s v="201503"/>
    <x v="6"/>
  </r>
  <r>
    <n v="5555"/>
    <s v="CONCEPTION "/>
    <m/>
    <m/>
    <m/>
    <m/>
    <x v="2"/>
    <x v="0"/>
    <m/>
    <m/>
    <m/>
    <m/>
    <m/>
    <x v="6"/>
    <s v=""/>
    <n v="11"/>
    <m/>
    <m/>
    <m/>
    <m/>
    <x v="0"/>
    <m/>
    <m/>
    <s v="201503"/>
    <s v="201503"/>
    <x v="6"/>
  </r>
  <r>
    <n v="5555"/>
    <s v="CONCEPTION "/>
    <m/>
    <m/>
    <m/>
    <m/>
    <x v="2"/>
    <x v="0"/>
    <m/>
    <m/>
    <m/>
    <m/>
    <m/>
    <x v="6"/>
    <s v=""/>
    <n v="2"/>
    <m/>
    <m/>
    <m/>
    <m/>
    <x v="2"/>
    <m/>
    <m/>
    <s v="201503"/>
    <s v="201503"/>
    <x v="6"/>
  </r>
  <r>
    <n v="5555"/>
    <s v="CONCEPTION "/>
    <m/>
    <m/>
    <m/>
    <m/>
    <x v="2"/>
    <x v="0"/>
    <m/>
    <m/>
    <m/>
    <m/>
    <m/>
    <x v="6"/>
    <s v=""/>
    <n v="12"/>
    <m/>
    <m/>
    <m/>
    <m/>
    <x v="5"/>
    <m/>
    <m/>
    <s v="201503"/>
    <s v="201503"/>
    <x v="6"/>
  </r>
  <r>
    <n v="5555"/>
    <s v="CONCEPTION "/>
    <m/>
    <m/>
    <m/>
    <m/>
    <x v="2"/>
    <x v="0"/>
    <m/>
    <m/>
    <m/>
    <m/>
    <m/>
    <x v="6"/>
    <s v=""/>
    <n v="20"/>
    <m/>
    <m/>
    <m/>
    <m/>
    <x v="11"/>
    <m/>
    <m/>
    <s v="201503"/>
    <s v="201503"/>
    <x v="6"/>
  </r>
  <r>
    <n v="5555"/>
    <s v="CONCEPTION "/>
    <m/>
    <m/>
    <m/>
    <m/>
    <x v="2"/>
    <x v="0"/>
    <m/>
    <m/>
    <m/>
    <m/>
    <m/>
    <x v="6"/>
    <s v=""/>
    <n v="10"/>
    <m/>
    <m/>
    <m/>
    <m/>
    <x v="2"/>
    <m/>
    <m/>
    <s v="201503"/>
    <s v="201503"/>
    <x v="6"/>
  </r>
  <r>
    <n v="5555"/>
    <s v="CONCEPTION "/>
    <m/>
    <m/>
    <m/>
    <m/>
    <x v="2"/>
    <x v="0"/>
    <m/>
    <m/>
    <m/>
    <m/>
    <m/>
    <x v="6"/>
    <s v=""/>
    <n v="17"/>
    <m/>
    <m/>
    <m/>
    <m/>
    <x v="5"/>
    <m/>
    <m/>
    <s v="201503"/>
    <s v="201503"/>
    <x v="6"/>
  </r>
  <r>
    <n v="5917"/>
    <s v="METHODES"/>
    <m/>
    <m/>
    <m/>
    <m/>
    <x v="2"/>
    <x v="0"/>
    <m/>
    <m/>
    <m/>
    <m/>
    <m/>
    <x v="7"/>
    <s v=""/>
    <n v="4"/>
    <m/>
    <m/>
    <m/>
    <m/>
    <x v="2"/>
    <m/>
    <m/>
    <s v="201503"/>
    <s v="201503"/>
    <x v="7"/>
  </r>
  <r>
    <n v="5917"/>
    <s v="METHODES"/>
    <m/>
    <m/>
    <m/>
    <m/>
    <x v="2"/>
    <x v="0"/>
    <m/>
    <m/>
    <m/>
    <m/>
    <m/>
    <x v="7"/>
    <s v=""/>
    <n v="4"/>
    <m/>
    <m/>
    <m/>
    <m/>
    <x v="2"/>
    <m/>
    <m/>
    <s v="201503"/>
    <s v="201503"/>
    <x v="7"/>
  </r>
  <r>
    <n v="5917"/>
    <s v="METHODES "/>
    <m/>
    <m/>
    <m/>
    <m/>
    <x v="2"/>
    <x v="0"/>
    <m/>
    <m/>
    <m/>
    <m/>
    <m/>
    <x v="7"/>
    <s v=""/>
    <n v="50"/>
    <m/>
    <m/>
    <m/>
    <m/>
    <x v="0"/>
    <m/>
    <m/>
    <s v="201503"/>
    <s v="201503"/>
    <x v="7"/>
  </r>
  <r>
    <n v="5917"/>
    <s v="METHODES "/>
    <m/>
    <m/>
    <m/>
    <m/>
    <x v="2"/>
    <x v="0"/>
    <m/>
    <m/>
    <m/>
    <m/>
    <m/>
    <x v="7"/>
    <s v=""/>
    <n v="2"/>
    <m/>
    <m/>
    <m/>
    <m/>
    <x v="4"/>
    <m/>
    <m/>
    <s v="201503"/>
    <s v="201503"/>
    <x v="7"/>
  </r>
  <r>
    <n v="5917"/>
    <s v="METHODES "/>
    <m/>
    <m/>
    <m/>
    <m/>
    <x v="2"/>
    <x v="0"/>
    <m/>
    <m/>
    <m/>
    <m/>
    <m/>
    <x v="8"/>
    <s v=""/>
    <n v="50"/>
    <m/>
    <m/>
    <m/>
    <m/>
    <x v="5"/>
    <m/>
    <m/>
    <s v="201503"/>
    <s v="201503"/>
    <x v="8"/>
  </r>
  <r>
    <n v="5917"/>
    <s v="METHODES "/>
    <m/>
    <m/>
    <m/>
    <m/>
    <x v="2"/>
    <x v="0"/>
    <m/>
    <m/>
    <m/>
    <m/>
    <m/>
    <x v="7"/>
    <s v=""/>
    <n v="12"/>
    <m/>
    <m/>
    <m/>
    <m/>
    <x v="2"/>
    <m/>
    <m/>
    <s v="201503"/>
    <s v="201503"/>
    <x v="7"/>
  </r>
  <r>
    <n v="5917"/>
    <s v="METHODES "/>
    <m/>
    <m/>
    <m/>
    <m/>
    <x v="2"/>
    <x v="0"/>
    <m/>
    <m/>
    <m/>
    <m/>
    <m/>
    <x v="5"/>
    <s v=""/>
    <n v="2"/>
    <m/>
    <m/>
    <m/>
    <m/>
    <x v="1"/>
    <m/>
    <m/>
    <s v="201503"/>
    <s v="201503"/>
    <x v="5"/>
  </r>
  <r>
    <n v="7777"/>
    <s v="PROGRAMME"/>
    <m/>
    <m/>
    <m/>
    <m/>
    <x v="2"/>
    <x v="0"/>
    <m/>
    <m/>
    <m/>
    <m/>
    <m/>
    <x v="8"/>
    <s v=""/>
    <n v="24"/>
    <m/>
    <m/>
    <m/>
    <m/>
    <x v="4"/>
    <m/>
    <m/>
    <s v="201503"/>
    <s v="201503"/>
    <x v="8"/>
  </r>
  <r>
    <n v="7777"/>
    <s v="PROGRAMME"/>
    <m/>
    <m/>
    <m/>
    <m/>
    <x v="2"/>
    <x v="0"/>
    <m/>
    <m/>
    <m/>
    <m/>
    <m/>
    <x v="8"/>
    <s v=""/>
    <n v="56"/>
    <m/>
    <m/>
    <m/>
    <m/>
    <x v="0"/>
    <m/>
    <m/>
    <s v="201503"/>
    <s v="201503"/>
    <x v="8"/>
  </r>
  <r>
    <n v="7777"/>
    <s v="PROGRAMME"/>
    <m/>
    <m/>
    <m/>
    <m/>
    <x v="2"/>
    <x v="0"/>
    <m/>
    <m/>
    <m/>
    <m/>
    <m/>
    <x v="8"/>
    <s v=""/>
    <n v="16"/>
    <m/>
    <m/>
    <m/>
    <m/>
    <x v="1"/>
    <m/>
    <m/>
    <s v="201503"/>
    <s v="201503"/>
    <x v="8"/>
  </r>
  <r>
    <n v="7777"/>
    <s v="PROGRAMME"/>
    <m/>
    <m/>
    <m/>
    <m/>
    <x v="2"/>
    <x v="0"/>
    <m/>
    <m/>
    <m/>
    <m/>
    <m/>
    <x v="8"/>
    <s v=""/>
    <n v="24"/>
    <m/>
    <m/>
    <m/>
    <m/>
    <x v="3"/>
    <m/>
    <m/>
    <s v="201503"/>
    <s v="201503"/>
    <x v="8"/>
  </r>
  <r>
    <n v="7777"/>
    <s v="PROGRAMME"/>
    <m/>
    <m/>
    <m/>
    <m/>
    <x v="2"/>
    <x v="0"/>
    <m/>
    <m/>
    <m/>
    <m/>
    <m/>
    <x v="8"/>
    <s v=""/>
    <n v="4"/>
    <m/>
    <m/>
    <m/>
    <m/>
    <x v="9"/>
    <m/>
    <m/>
    <s v="201503"/>
    <s v="201503"/>
    <x v="8"/>
  </r>
  <r>
    <n v="7777"/>
    <s v="PROGRAMME"/>
    <m/>
    <m/>
    <m/>
    <m/>
    <x v="2"/>
    <x v="0"/>
    <m/>
    <m/>
    <m/>
    <m/>
    <m/>
    <x v="8"/>
    <s v=""/>
    <n v="3"/>
    <m/>
    <m/>
    <m/>
    <m/>
    <x v="2"/>
    <m/>
    <m/>
    <s v="201503"/>
    <s v="201503"/>
    <x v="8"/>
  </r>
  <r>
    <n v="7777"/>
    <s v="PROGRAMME"/>
    <m/>
    <m/>
    <m/>
    <m/>
    <x v="2"/>
    <x v="0"/>
    <m/>
    <m/>
    <m/>
    <m/>
    <m/>
    <x v="8"/>
    <s v=""/>
    <n v="3"/>
    <m/>
    <m/>
    <m/>
    <m/>
    <x v="0"/>
    <m/>
    <m/>
    <s v="201503"/>
    <s v="201503"/>
    <x v="8"/>
  </r>
  <r>
    <n v="7777"/>
    <s v="PROGRAMME"/>
    <m/>
    <m/>
    <m/>
    <m/>
    <x v="2"/>
    <x v="0"/>
    <m/>
    <m/>
    <m/>
    <m/>
    <m/>
    <x v="8"/>
    <s v=""/>
    <n v="24"/>
    <m/>
    <m/>
    <m/>
    <m/>
    <x v="6"/>
    <m/>
    <m/>
    <s v="201503"/>
    <s v="201503"/>
    <x v="8"/>
  </r>
  <r>
    <n v="7777"/>
    <s v="PROGRAMME"/>
    <m/>
    <m/>
    <m/>
    <m/>
    <x v="2"/>
    <x v="0"/>
    <m/>
    <m/>
    <m/>
    <m/>
    <m/>
    <x v="8"/>
    <s v=""/>
    <n v="32"/>
    <m/>
    <m/>
    <m/>
    <m/>
    <x v="2"/>
    <m/>
    <m/>
    <s v="201503"/>
    <s v="201503"/>
    <x v="8"/>
  </r>
  <r>
    <n v="1011"/>
    <s v="QUALITE "/>
    <m/>
    <m/>
    <m/>
    <m/>
    <x v="3"/>
    <x v="0"/>
    <m/>
    <m/>
    <m/>
    <m/>
    <m/>
    <x v="0"/>
    <s v=""/>
    <n v="6"/>
    <m/>
    <m/>
    <m/>
    <m/>
    <x v="2"/>
    <m/>
    <m/>
    <s v="201504"/>
    <s v="201504"/>
    <x v="0"/>
  </r>
  <r>
    <n v="1011"/>
    <s v="QUALITE "/>
    <m/>
    <m/>
    <m/>
    <m/>
    <x v="3"/>
    <x v="0"/>
    <m/>
    <m/>
    <m/>
    <m/>
    <m/>
    <x v="0"/>
    <s v=""/>
    <n v="8"/>
    <m/>
    <m/>
    <m/>
    <m/>
    <x v="2"/>
    <m/>
    <m/>
    <s v="201504"/>
    <s v="201504"/>
    <x v="0"/>
  </r>
  <r>
    <n v="1011"/>
    <s v="QUALITE "/>
    <m/>
    <m/>
    <m/>
    <m/>
    <x v="3"/>
    <x v="0"/>
    <m/>
    <m/>
    <m/>
    <m/>
    <m/>
    <x v="0"/>
    <s v=""/>
    <n v="2"/>
    <m/>
    <m/>
    <m/>
    <m/>
    <x v="6"/>
    <m/>
    <m/>
    <s v="201504"/>
    <s v="201504"/>
    <x v="0"/>
  </r>
  <r>
    <n v="1011"/>
    <s v="QUALITE "/>
    <m/>
    <m/>
    <m/>
    <m/>
    <x v="3"/>
    <x v="0"/>
    <m/>
    <m/>
    <m/>
    <m/>
    <m/>
    <x v="0"/>
    <s v=""/>
    <n v="8"/>
    <m/>
    <m/>
    <m/>
    <m/>
    <x v="2"/>
    <m/>
    <m/>
    <s v="201504"/>
    <s v="201504"/>
    <x v="0"/>
  </r>
  <r>
    <n v="1011"/>
    <s v="QUALITE "/>
    <m/>
    <m/>
    <m/>
    <m/>
    <x v="3"/>
    <x v="0"/>
    <m/>
    <m/>
    <m/>
    <m/>
    <m/>
    <x v="0"/>
    <s v=""/>
    <n v="11.5"/>
    <m/>
    <m/>
    <m/>
    <m/>
    <x v="2"/>
    <m/>
    <m/>
    <s v="201504"/>
    <s v="201504"/>
    <x v="0"/>
  </r>
  <r>
    <n v="1011"/>
    <s v="QUALITE "/>
    <m/>
    <m/>
    <m/>
    <m/>
    <x v="3"/>
    <x v="0"/>
    <m/>
    <m/>
    <m/>
    <m/>
    <m/>
    <x v="0"/>
    <s v=""/>
    <n v="30"/>
    <m/>
    <m/>
    <m/>
    <m/>
    <x v="6"/>
    <m/>
    <m/>
    <s v="201504"/>
    <s v="201504"/>
    <x v="0"/>
  </r>
  <r>
    <n v="1011"/>
    <s v="QUALITE "/>
    <m/>
    <m/>
    <m/>
    <m/>
    <x v="3"/>
    <x v="0"/>
    <m/>
    <m/>
    <m/>
    <m/>
    <m/>
    <x v="0"/>
    <s v=""/>
    <n v="50"/>
    <m/>
    <m/>
    <m/>
    <m/>
    <x v="0"/>
    <m/>
    <m/>
    <s v="201504"/>
    <s v="201504"/>
    <x v="0"/>
  </r>
  <r>
    <n v="1011"/>
    <s v="QUALITE "/>
    <m/>
    <m/>
    <m/>
    <m/>
    <x v="3"/>
    <x v="0"/>
    <m/>
    <m/>
    <m/>
    <m/>
    <m/>
    <x v="0"/>
    <s v=""/>
    <n v="5"/>
    <m/>
    <m/>
    <m/>
    <m/>
    <x v="6"/>
    <m/>
    <m/>
    <s v="201504"/>
    <s v="201504"/>
    <x v="0"/>
  </r>
  <r>
    <n v="1011"/>
    <s v="QUALITE "/>
    <m/>
    <m/>
    <m/>
    <m/>
    <x v="3"/>
    <x v="0"/>
    <m/>
    <m/>
    <m/>
    <m/>
    <m/>
    <x v="0"/>
    <s v=""/>
    <n v="15"/>
    <m/>
    <m/>
    <m/>
    <m/>
    <x v="0"/>
    <m/>
    <m/>
    <s v="201504"/>
    <s v="201504"/>
    <x v="0"/>
  </r>
  <r>
    <n v="1011"/>
    <s v="QUALITE "/>
    <m/>
    <m/>
    <m/>
    <m/>
    <x v="3"/>
    <x v="0"/>
    <m/>
    <m/>
    <m/>
    <m/>
    <m/>
    <x v="0"/>
    <s v=""/>
    <n v="20"/>
    <m/>
    <m/>
    <m/>
    <m/>
    <x v="0"/>
    <m/>
    <m/>
    <s v="201504"/>
    <s v="201504"/>
    <x v="0"/>
  </r>
  <r>
    <n v="1011"/>
    <s v="QUALITE "/>
    <m/>
    <m/>
    <m/>
    <m/>
    <x v="3"/>
    <x v="0"/>
    <m/>
    <m/>
    <m/>
    <m/>
    <m/>
    <x v="0"/>
    <s v=""/>
    <n v="13.5"/>
    <m/>
    <m/>
    <m/>
    <m/>
    <x v="2"/>
    <m/>
    <m/>
    <s v="201504"/>
    <s v="201504"/>
    <x v="0"/>
  </r>
  <r>
    <n v="1011"/>
    <s v="QUALITE "/>
    <m/>
    <m/>
    <m/>
    <m/>
    <x v="3"/>
    <x v="0"/>
    <m/>
    <m/>
    <m/>
    <m/>
    <m/>
    <x v="0"/>
    <s v=""/>
    <n v="5"/>
    <m/>
    <m/>
    <m/>
    <m/>
    <x v="2"/>
    <m/>
    <m/>
    <s v="201504"/>
    <s v="201504"/>
    <x v="0"/>
  </r>
  <r>
    <n v="1011"/>
    <s v="QUALITE "/>
    <m/>
    <m/>
    <m/>
    <m/>
    <x v="3"/>
    <x v="0"/>
    <m/>
    <m/>
    <m/>
    <m/>
    <m/>
    <x v="0"/>
    <s v=""/>
    <n v="2"/>
    <m/>
    <m/>
    <m/>
    <m/>
    <x v="1"/>
    <m/>
    <m/>
    <s v="201504"/>
    <s v="201504"/>
    <x v="0"/>
  </r>
  <r>
    <n v="1011"/>
    <s v="QUALITE "/>
    <m/>
    <m/>
    <m/>
    <m/>
    <x v="3"/>
    <x v="0"/>
    <m/>
    <m/>
    <m/>
    <m/>
    <m/>
    <x v="0"/>
    <s v=""/>
    <n v="12"/>
    <m/>
    <m/>
    <m/>
    <m/>
    <x v="0"/>
    <m/>
    <m/>
    <s v="201504"/>
    <s v="201504"/>
    <x v="0"/>
  </r>
  <r>
    <n v="1200"/>
    <s v="ACHATS "/>
    <m/>
    <m/>
    <m/>
    <m/>
    <x v="3"/>
    <x v="0"/>
    <m/>
    <m/>
    <m/>
    <m/>
    <m/>
    <x v="2"/>
    <s v=""/>
    <n v="2"/>
    <m/>
    <m/>
    <m/>
    <m/>
    <x v="2"/>
    <m/>
    <m/>
    <s v="201504"/>
    <s v="201504"/>
    <x v="2"/>
  </r>
  <r>
    <n v="1200"/>
    <s v="ACHATS "/>
    <m/>
    <m/>
    <m/>
    <m/>
    <x v="3"/>
    <x v="0"/>
    <m/>
    <m/>
    <m/>
    <m/>
    <m/>
    <x v="2"/>
    <s v=""/>
    <n v="2"/>
    <m/>
    <m/>
    <m/>
    <m/>
    <x v="0"/>
    <m/>
    <m/>
    <s v="201504"/>
    <s v="201504"/>
    <x v="2"/>
  </r>
  <r>
    <n v="1200"/>
    <s v="ACHATS "/>
    <m/>
    <m/>
    <m/>
    <m/>
    <x v="3"/>
    <x v="0"/>
    <m/>
    <m/>
    <m/>
    <m/>
    <m/>
    <x v="2"/>
    <s v=""/>
    <n v="10"/>
    <m/>
    <m/>
    <m/>
    <m/>
    <x v="0"/>
    <m/>
    <m/>
    <s v="201504"/>
    <s v="201504"/>
    <x v="2"/>
  </r>
  <r>
    <n v="1200"/>
    <s v="ACHATS"/>
    <m/>
    <m/>
    <m/>
    <m/>
    <x v="3"/>
    <x v="0"/>
    <m/>
    <m/>
    <m/>
    <m/>
    <m/>
    <x v="2"/>
    <s v=""/>
    <n v="13"/>
    <m/>
    <m/>
    <m/>
    <m/>
    <x v="1"/>
    <m/>
    <m/>
    <s v="201504"/>
    <s v="201504"/>
    <x v="2"/>
  </r>
  <r>
    <n v="1200"/>
    <s v="ACHATS"/>
    <m/>
    <m/>
    <m/>
    <m/>
    <x v="3"/>
    <x v="0"/>
    <m/>
    <m/>
    <m/>
    <m/>
    <m/>
    <x v="2"/>
    <s v=""/>
    <n v="5"/>
    <m/>
    <m/>
    <m/>
    <m/>
    <x v="2"/>
    <m/>
    <m/>
    <s v="201504"/>
    <s v="201504"/>
    <x v="2"/>
  </r>
  <r>
    <n v="2752"/>
    <s v="LOGISTIQUE "/>
    <m/>
    <m/>
    <m/>
    <m/>
    <x v="3"/>
    <x v="0"/>
    <m/>
    <m/>
    <m/>
    <m/>
    <m/>
    <x v="4"/>
    <s v=""/>
    <n v="2"/>
    <m/>
    <m/>
    <m/>
    <m/>
    <x v="2"/>
    <m/>
    <m/>
    <s v="201504"/>
    <s v="201504"/>
    <x v="4"/>
  </r>
  <r>
    <n v="2752"/>
    <s v="LOGISTIQUE "/>
    <m/>
    <m/>
    <m/>
    <m/>
    <x v="3"/>
    <x v="0"/>
    <m/>
    <m/>
    <m/>
    <m/>
    <m/>
    <x v="4"/>
    <s v=""/>
    <n v="8"/>
    <m/>
    <m/>
    <m/>
    <m/>
    <x v="0"/>
    <m/>
    <m/>
    <s v="201504"/>
    <s v="201504"/>
    <x v="4"/>
  </r>
  <r>
    <n v="2752"/>
    <s v="LOGISTIQUE "/>
    <m/>
    <m/>
    <m/>
    <m/>
    <x v="3"/>
    <x v="0"/>
    <m/>
    <m/>
    <m/>
    <m/>
    <m/>
    <x v="4"/>
    <s v=""/>
    <n v="8"/>
    <m/>
    <m/>
    <m/>
    <m/>
    <x v="1"/>
    <m/>
    <m/>
    <s v="201504"/>
    <s v="201504"/>
    <x v="4"/>
  </r>
  <r>
    <n v="2752"/>
    <s v="LOGISTIQUE "/>
    <m/>
    <m/>
    <m/>
    <m/>
    <x v="3"/>
    <x v="0"/>
    <m/>
    <m/>
    <m/>
    <m/>
    <m/>
    <x v="4"/>
    <s v=""/>
    <n v="-6"/>
    <m/>
    <m/>
    <m/>
    <m/>
    <x v="1"/>
    <m/>
    <m/>
    <s v="201504"/>
    <s v="201504"/>
    <x v="4"/>
  </r>
  <r>
    <n v="2752"/>
    <s v="LOGISTIQUE "/>
    <m/>
    <m/>
    <m/>
    <m/>
    <x v="3"/>
    <x v="0"/>
    <m/>
    <m/>
    <m/>
    <m/>
    <m/>
    <x v="4"/>
    <s v=""/>
    <n v="18.5"/>
    <m/>
    <m/>
    <m/>
    <m/>
    <x v="2"/>
    <m/>
    <m/>
    <s v="201504"/>
    <s v="201504"/>
    <x v="4"/>
  </r>
  <r>
    <n v="2752"/>
    <s v="LOGISTIQUE "/>
    <m/>
    <m/>
    <m/>
    <m/>
    <x v="3"/>
    <x v="0"/>
    <m/>
    <m/>
    <m/>
    <m/>
    <m/>
    <x v="4"/>
    <s v=""/>
    <n v="50"/>
    <m/>
    <m/>
    <m/>
    <m/>
    <x v="0"/>
    <m/>
    <m/>
    <s v="201504"/>
    <s v="201504"/>
    <x v="4"/>
  </r>
  <r>
    <n v="2752"/>
    <s v="LOGISTIQUE "/>
    <m/>
    <m/>
    <m/>
    <m/>
    <x v="3"/>
    <x v="0"/>
    <m/>
    <m/>
    <m/>
    <m/>
    <m/>
    <x v="4"/>
    <s v=""/>
    <n v="41"/>
    <m/>
    <m/>
    <m/>
    <m/>
    <x v="6"/>
    <m/>
    <m/>
    <s v="201504"/>
    <s v="201504"/>
    <x v="4"/>
  </r>
  <r>
    <n v="2752"/>
    <s v="LOGISTIQUE "/>
    <m/>
    <m/>
    <m/>
    <m/>
    <x v="3"/>
    <x v="0"/>
    <m/>
    <m/>
    <m/>
    <m/>
    <m/>
    <x v="4"/>
    <s v=""/>
    <n v="27"/>
    <m/>
    <m/>
    <m/>
    <m/>
    <x v="2"/>
    <m/>
    <m/>
    <s v="201504"/>
    <s v="201504"/>
    <x v="4"/>
  </r>
  <r>
    <n v="3503"/>
    <s v="MATERIAUX "/>
    <m/>
    <m/>
    <m/>
    <m/>
    <x v="3"/>
    <x v="0"/>
    <m/>
    <m/>
    <m/>
    <m/>
    <m/>
    <x v="5"/>
    <s v=""/>
    <n v="24"/>
    <m/>
    <m/>
    <m/>
    <m/>
    <x v="5"/>
    <m/>
    <m/>
    <s v="201504"/>
    <s v="201504"/>
    <x v="5"/>
  </r>
  <r>
    <n v="3503"/>
    <s v="MATERIAUX "/>
    <m/>
    <m/>
    <m/>
    <m/>
    <x v="3"/>
    <x v="0"/>
    <m/>
    <m/>
    <m/>
    <m/>
    <m/>
    <x v="5"/>
    <s v=""/>
    <n v="10"/>
    <m/>
    <m/>
    <m/>
    <m/>
    <x v="1"/>
    <m/>
    <m/>
    <s v="201504"/>
    <s v="201504"/>
    <x v="5"/>
  </r>
  <r>
    <n v="3503"/>
    <s v="MATERIAUX "/>
    <m/>
    <m/>
    <m/>
    <m/>
    <x v="3"/>
    <x v="0"/>
    <m/>
    <m/>
    <m/>
    <m/>
    <m/>
    <x v="5"/>
    <s v=""/>
    <n v="2"/>
    <m/>
    <m/>
    <m/>
    <m/>
    <x v="11"/>
    <m/>
    <m/>
    <s v="201504"/>
    <s v="201504"/>
    <x v="5"/>
  </r>
  <r>
    <n v="3503"/>
    <s v="MATERIAUX "/>
    <m/>
    <m/>
    <m/>
    <m/>
    <x v="3"/>
    <x v="0"/>
    <m/>
    <m/>
    <m/>
    <m/>
    <m/>
    <x v="5"/>
    <s v=""/>
    <n v="10"/>
    <m/>
    <m/>
    <m/>
    <m/>
    <x v="2"/>
    <m/>
    <m/>
    <s v="201504"/>
    <s v="201504"/>
    <x v="5"/>
  </r>
  <r>
    <s v="7305"/>
    <s v="SIMULATIONS NUMERIQUES"/>
    <m/>
    <m/>
    <m/>
    <m/>
    <x v="3"/>
    <x v="0"/>
    <m/>
    <m/>
    <m/>
    <m/>
    <m/>
    <x v="1"/>
    <s v=""/>
    <n v="36"/>
    <m/>
    <m/>
    <m/>
    <m/>
    <x v="5"/>
    <m/>
    <m/>
    <s v="201504"/>
    <s v="201504"/>
    <x v="1"/>
  </r>
  <r>
    <s v="7305"/>
    <s v="SIMULATIONS NUMERIQUES"/>
    <m/>
    <m/>
    <m/>
    <m/>
    <x v="3"/>
    <x v="0"/>
    <m/>
    <m/>
    <m/>
    <m/>
    <m/>
    <x v="1"/>
    <s v=""/>
    <n v="4"/>
    <m/>
    <m/>
    <m/>
    <m/>
    <x v="5"/>
    <m/>
    <m/>
    <s v="201504"/>
    <s v="201504"/>
    <x v="1"/>
  </r>
  <r>
    <s v="7305"/>
    <s v="SIMULATIONS NUMERIQUES"/>
    <m/>
    <m/>
    <m/>
    <m/>
    <x v="3"/>
    <x v="0"/>
    <m/>
    <m/>
    <m/>
    <m/>
    <m/>
    <x v="1"/>
    <s v=""/>
    <n v="30"/>
    <m/>
    <m/>
    <m/>
    <m/>
    <x v="5"/>
    <m/>
    <m/>
    <s v="201504"/>
    <s v="201504"/>
    <x v="1"/>
  </r>
  <r>
    <s v="7305"/>
    <s v="SIMULATIONS NUMERIQUES"/>
    <m/>
    <m/>
    <m/>
    <m/>
    <x v="3"/>
    <x v="0"/>
    <m/>
    <m/>
    <m/>
    <m/>
    <m/>
    <x v="1"/>
    <s v=""/>
    <n v="3"/>
    <m/>
    <m/>
    <m/>
    <m/>
    <x v="2"/>
    <m/>
    <m/>
    <s v="201504"/>
    <s v="201504"/>
    <x v="1"/>
  </r>
  <r>
    <n v="5555"/>
    <s v="CONCEPTION "/>
    <m/>
    <m/>
    <m/>
    <m/>
    <x v="3"/>
    <x v="0"/>
    <m/>
    <m/>
    <m/>
    <m/>
    <m/>
    <x v="6"/>
    <s v=""/>
    <n v="53"/>
    <m/>
    <m/>
    <m/>
    <m/>
    <x v="0"/>
    <m/>
    <m/>
    <s v="201504"/>
    <s v="201504"/>
    <x v="6"/>
  </r>
  <r>
    <n v="5555"/>
    <s v="CONCEPTION "/>
    <m/>
    <m/>
    <m/>
    <m/>
    <x v="3"/>
    <x v="0"/>
    <m/>
    <m/>
    <m/>
    <m/>
    <m/>
    <x v="6"/>
    <s v=""/>
    <n v="15"/>
    <m/>
    <m/>
    <m/>
    <m/>
    <x v="3"/>
    <m/>
    <m/>
    <s v="201504"/>
    <s v="201504"/>
    <x v="6"/>
  </r>
  <r>
    <n v="5555"/>
    <s v="CONCEPTION "/>
    <m/>
    <m/>
    <m/>
    <m/>
    <x v="3"/>
    <x v="0"/>
    <m/>
    <m/>
    <m/>
    <m/>
    <m/>
    <x v="6"/>
    <s v=""/>
    <n v="6"/>
    <m/>
    <m/>
    <m/>
    <m/>
    <x v="2"/>
    <m/>
    <m/>
    <s v="201504"/>
    <s v="201504"/>
    <x v="6"/>
  </r>
  <r>
    <n v="5555"/>
    <s v="CONCEPTION "/>
    <m/>
    <m/>
    <m/>
    <m/>
    <x v="3"/>
    <x v="0"/>
    <m/>
    <m/>
    <m/>
    <m/>
    <m/>
    <x v="6"/>
    <s v=""/>
    <n v="14.4"/>
    <m/>
    <m/>
    <m/>
    <m/>
    <x v="3"/>
    <m/>
    <m/>
    <s v="201504"/>
    <s v="201504"/>
    <x v="6"/>
  </r>
  <r>
    <n v="5555"/>
    <s v="CONCEPTION "/>
    <m/>
    <m/>
    <m/>
    <m/>
    <x v="3"/>
    <x v="0"/>
    <m/>
    <m/>
    <m/>
    <m/>
    <m/>
    <x v="6"/>
    <s v=""/>
    <n v="21.6"/>
    <m/>
    <m/>
    <m/>
    <m/>
    <x v="0"/>
    <m/>
    <m/>
    <s v="201504"/>
    <s v="201504"/>
    <x v="6"/>
  </r>
  <r>
    <n v="5555"/>
    <s v="CONCEPTION "/>
    <m/>
    <m/>
    <m/>
    <m/>
    <x v="3"/>
    <x v="0"/>
    <m/>
    <m/>
    <m/>
    <m/>
    <m/>
    <x v="6"/>
    <s v=""/>
    <n v="35"/>
    <m/>
    <m/>
    <m/>
    <m/>
    <x v="1"/>
    <m/>
    <m/>
    <s v="201504"/>
    <s v="201504"/>
    <x v="6"/>
  </r>
  <r>
    <n v="5555"/>
    <s v="CONCEPTION "/>
    <m/>
    <m/>
    <m/>
    <m/>
    <x v="3"/>
    <x v="0"/>
    <m/>
    <m/>
    <m/>
    <m/>
    <m/>
    <x v="6"/>
    <s v=""/>
    <n v="1.5"/>
    <m/>
    <m/>
    <m/>
    <m/>
    <x v="0"/>
    <m/>
    <m/>
    <s v="201504"/>
    <s v="201504"/>
    <x v="6"/>
  </r>
  <r>
    <n v="5555"/>
    <s v="CONCEPTION "/>
    <m/>
    <m/>
    <m/>
    <m/>
    <x v="3"/>
    <x v="0"/>
    <m/>
    <m/>
    <m/>
    <m/>
    <m/>
    <x v="6"/>
    <s v=""/>
    <n v="57"/>
    <m/>
    <m/>
    <m/>
    <m/>
    <x v="1"/>
    <m/>
    <m/>
    <s v="201504"/>
    <s v="201504"/>
    <x v="6"/>
  </r>
  <r>
    <n v="5555"/>
    <s v="CONCEPTION "/>
    <m/>
    <m/>
    <m/>
    <m/>
    <x v="3"/>
    <x v="0"/>
    <m/>
    <m/>
    <m/>
    <m/>
    <m/>
    <x v="6"/>
    <s v=""/>
    <n v="24"/>
    <m/>
    <m/>
    <m/>
    <m/>
    <x v="5"/>
    <m/>
    <m/>
    <s v="201504"/>
    <s v="201504"/>
    <x v="6"/>
  </r>
  <r>
    <n v="5555"/>
    <s v="CONCEPTION "/>
    <m/>
    <m/>
    <m/>
    <m/>
    <x v="3"/>
    <x v="0"/>
    <m/>
    <m/>
    <m/>
    <m/>
    <m/>
    <x v="6"/>
    <s v=""/>
    <n v="16"/>
    <m/>
    <m/>
    <m/>
    <m/>
    <x v="2"/>
    <m/>
    <m/>
    <s v="201504"/>
    <s v="201504"/>
    <x v="6"/>
  </r>
  <r>
    <n v="5555"/>
    <s v="CONCEPTION "/>
    <m/>
    <m/>
    <m/>
    <m/>
    <x v="3"/>
    <x v="0"/>
    <m/>
    <m/>
    <m/>
    <m/>
    <m/>
    <x v="6"/>
    <s v=""/>
    <n v="90"/>
    <m/>
    <m/>
    <m/>
    <m/>
    <x v="5"/>
    <m/>
    <m/>
    <s v="201504"/>
    <s v="201504"/>
    <x v="6"/>
  </r>
  <r>
    <n v="5555"/>
    <s v="CONCEPTION "/>
    <m/>
    <m/>
    <m/>
    <m/>
    <x v="3"/>
    <x v="0"/>
    <m/>
    <m/>
    <m/>
    <m/>
    <m/>
    <x v="6"/>
    <s v=""/>
    <n v="30"/>
    <m/>
    <m/>
    <m/>
    <m/>
    <x v="5"/>
    <m/>
    <m/>
    <s v="201504"/>
    <s v="201504"/>
    <x v="6"/>
  </r>
  <r>
    <n v="5917"/>
    <s v="METHODES"/>
    <m/>
    <m/>
    <m/>
    <m/>
    <x v="3"/>
    <x v="0"/>
    <m/>
    <m/>
    <m/>
    <m/>
    <m/>
    <x v="7"/>
    <s v=""/>
    <n v="16"/>
    <m/>
    <m/>
    <m/>
    <m/>
    <x v="2"/>
    <m/>
    <m/>
    <s v="201504"/>
    <s v="201504"/>
    <x v="7"/>
  </r>
  <r>
    <n v="5917"/>
    <s v="METHODES "/>
    <m/>
    <m/>
    <m/>
    <m/>
    <x v="3"/>
    <x v="0"/>
    <m/>
    <m/>
    <m/>
    <m/>
    <m/>
    <x v="7"/>
    <s v=""/>
    <n v="10"/>
    <m/>
    <m/>
    <m/>
    <m/>
    <x v="2"/>
    <m/>
    <m/>
    <s v="201504"/>
    <s v="201504"/>
    <x v="7"/>
  </r>
  <r>
    <n v="5917"/>
    <s v="METHODES "/>
    <m/>
    <m/>
    <m/>
    <m/>
    <x v="3"/>
    <x v="0"/>
    <m/>
    <m/>
    <m/>
    <m/>
    <m/>
    <x v="5"/>
    <s v=""/>
    <n v="3"/>
    <m/>
    <m/>
    <m/>
    <m/>
    <x v="11"/>
    <m/>
    <m/>
    <s v="201504"/>
    <s v="201504"/>
    <x v="5"/>
  </r>
  <r>
    <n v="5917"/>
    <s v="METHODES "/>
    <m/>
    <m/>
    <m/>
    <m/>
    <x v="3"/>
    <x v="0"/>
    <m/>
    <m/>
    <m/>
    <m/>
    <m/>
    <x v="8"/>
    <s v=""/>
    <n v="15"/>
    <m/>
    <m/>
    <m/>
    <m/>
    <x v="5"/>
    <m/>
    <m/>
    <s v="201504"/>
    <s v="201504"/>
    <x v="8"/>
  </r>
  <r>
    <n v="5917"/>
    <s v="METHODES "/>
    <m/>
    <m/>
    <m/>
    <m/>
    <x v="3"/>
    <x v="0"/>
    <m/>
    <m/>
    <m/>
    <m/>
    <m/>
    <x v="7"/>
    <s v=""/>
    <n v="3"/>
    <m/>
    <m/>
    <m/>
    <m/>
    <x v="4"/>
    <m/>
    <m/>
    <s v="201504"/>
    <s v="201504"/>
    <x v="7"/>
  </r>
  <r>
    <n v="5723"/>
    <s v="ESSAIS "/>
    <m/>
    <m/>
    <m/>
    <m/>
    <x v="3"/>
    <x v="0"/>
    <m/>
    <m/>
    <m/>
    <m/>
    <m/>
    <x v="9"/>
    <s v=""/>
    <n v="120"/>
    <m/>
    <m/>
    <m/>
    <m/>
    <x v="5"/>
    <m/>
    <m/>
    <s v="201504"/>
    <s v="201504"/>
    <x v="9"/>
  </r>
  <r>
    <n v="5723"/>
    <s v="ESSAIS "/>
    <m/>
    <m/>
    <m/>
    <m/>
    <x v="3"/>
    <x v="0"/>
    <m/>
    <m/>
    <m/>
    <m/>
    <m/>
    <x v="9"/>
    <s v=""/>
    <n v="50"/>
    <m/>
    <m/>
    <m/>
    <m/>
    <x v="0"/>
    <m/>
    <m/>
    <s v="201504"/>
    <s v="201504"/>
    <x v="9"/>
  </r>
  <r>
    <s v="7515"/>
    <s v="ESSAIS "/>
    <m/>
    <m/>
    <m/>
    <m/>
    <x v="3"/>
    <x v="0"/>
    <m/>
    <m/>
    <m/>
    <m/>
    <m/>
    <x v="11"/>
    <s v=""/>
    <n v="4.5"/>
    <m/>
    <m/>
    <m/>
    <m/>
    <x v="3"/>
    <m/>
    <m/>
    <s v="201504"/>
    <s v="201504"/>
    <x v="11"/>
  </r>
  <r>
    <s v="7515"/>
    <s v="ESSAIS "/>
    <m/>
    <m/>
    <m/>
    <m/>
    <x v="3"/>
    <x v="0"/>
    <m/>
    <m/>
    <m/>
    <m/>
    <m/>
    <x v="11"/>
    <s v=""/>
    <n v="13.5"/>
    <m/>
    <m/>
    <m/>
    <m/>
    <x v="3"/>
    <m/>
    <m/>
    <s v="201504"/>
    <s v="201504"/>
    <x v="11"/>
  </r>
  <r>
    <s v="7515"/>
    <s v="ESSAIS "/>
    <m/>
    <m/>
    <m/>
    <m/>
    <x v="3"/>
    <x v="0"/>
    <m/>
    <m/>
    <m/>
    <m/>
    <m/>
    <x v="11"/>
    <s v=""/>
    <n v="3.25"/>
    <m/>
    <m/>
    <m/>
    <m/>
    <x v="3"/>
    <m/>
    <m/>
    <s v="201504"/>
    <s v="201504"/>
    <x v="11"/>
  </r>
  <r>
    <n v="7777"/>
    <s v="PROGRAMME"/>
    <m/>
    <m/>
    <m/>
    <m/>
    <x v="3"/>
    <x v="0"/>
    <m/>
    <m/>
    <m/>
    <m/>
    <m/>
    <x v="8"/>
    <s v=""/>
    <n v="8"/>
    <m/>
    <m/>
    <m/>
    <m/>
    <x v="1"/>
    <m/>
    <m/>
    <s v="201504"/>
    <s v="201504"/>
    <x v="8"/>
  </r>
  <r>
    <n v="7777"/>
    <s v="PROGRAMME"/>
    <m/>
    <m/>
    <m/>
    <m/>
    <x v="3"/>
    <x v="0"/>
    <m/>
    <m/>
    <m/>
    <m/>
    <m/>
    <x v="8"/>
    <s v=""/>
    <n v="5"/>
    <m/>
    <m/>
    <m/>
    <m/>
    <x v="2"/>
    <m/>
    <m/>
    <s v="201504"/>
    <s v="201504"/>
    <x v="8"/>
  </r>
  <r>
    <n v="7777"/>
    <s v="PROGRAMME"/>
    <m/>
    <m/>
    <m/>
    <m/>
    <x v="3"/>
    <x v="0"/>
    <m/>
    <m/>
    <m/>
    <m/>
    <m/>
    <x v="8"/>
    <s v=""/>
    <n v="16"/>
    <m/>
    <m/>
    <m/>
    <m/>
    <x v="9"/>
    <m/>
    <m/>
    <s v="201504"/>
    <s v="201504"/>
    <x v="8"/>
  </r>
  <r>
    <n v="7777"/>
    <s v="PROGRAMME"/>
    <m/>
    <m/>
    <m/>
    <m/>
    <x v="3"/>
    <x v="0"/>
    <m/>
    <m/>
    <m/>
    <m/>
    <m/>
    <x v="8"/>
    <s v=""/>
    <n v="16"/>
    <m/>
    <m/>
    <m/>
    <m/>
    <x v="6"/>
    <m/>
    <m/>
    <s v="201504"/>
    <s v="201504"/>
    <x v="8"/>
  </r>
  <r>
    <n v="7777"/>
    <s v="PROGRAMME"/>
    <m/>
    <m/>
    <m/>
    <m/>
    <x v="3"/>
    <x v="0"/>
    <m/>
    <m/>
    <m/>
    <m/>
    <m/>
    <x v="8"/>
    <s v=""/>
    <n v="24"/>
    <m/>
    <m/>
    <m/>
    <m/>
    <x v="2"/>
    <m/>
    <m/>
    <s v="201504"/>
    <s v="201504"/>
    <x v="8"/>
  </r>
  <r>
    <n v="7777"/>
    <s v="PROGRAMME"/>
    <m/>
    <m/>
    <m/>
    <m/>
    <x v="3"/>
    <x v="0"/>
    <m/>
    <m/>
    <m/>
    <m/>
    <m/>
    <x v="8"/>
    <s v=""/>
    <n v="16"/>
    <m/>
    <m/>
    <m/>
    <m/>
    <x v="4"/>
    <m/>
    <m/>
    <s v="201504"/>
    <s v="201504"/>
    <x v="8"/>
  </r>
  <r>
    <n v="7777"/>
    <s v="PROGRAMME"/>
    <m/>
    <m/>
    <m/>
    <m/>
    <x v="3"/>
    <x v="0"/>
    <m/>
    <m/>
    <m/>
    <m/>
    <m/>
    <x v="8"/>
    <s v=""/>
    <n v="24"/>
    <m/>
    <m/>
    <m/>
    <m/>
    <x v="3"/>
    <m/>
    <m/>
    <s v="201504"/>
    <s v="201504"/>
    <x v="8"/>
  </r>
  <r>
    <n v="7777"/>
    <s v="PROGRAMME"/>
    <m/>
    <m/>
    <m/>
    <m/>
    <x v="3"/>
    <x v="0"/>
    <m/>
    <m/>
    <m/>
    <m/>
    <m/>
    <x v="8"/>
    <s v=""/>
    <n v="32"/>
    <m/>
    <m/>
    <m/>
    <m/>
    <x v="0"/>
    <m/>
    <m/>
    <s v="201504"/>
    <s v="201504"/>
    <x v="8"/>
  </r>
  <r>
    <n v="1011"/>
    <s v="QUALITE "/>
    <m/>
    <m/>
    <m/>
    <m/>
    <x v="4"/>
    <x v="0"/>
    <m/>
    <m/>
    <m/>
    <m/>
    <m/>
    <x v="0"/>
    <s v=""/>
    <n v="20"/>
    <m/>
    <m/>
    <m/>
    <m/>
    <x v="6"/>
    <m/>
    <m/>
    <s v="201505"/>
    <s v="201505"/>
    <x v="0"/>
  </r>
  <r>
    <n v="1011"/>
    <s v="QUALITE "/>
    <m/>
    <m/>
    <m/>
    <m/>
    <x v="4"/>
    <x v="0"/>
    <m/>
    <m/>
    <m/>
    <m/>
    <m/>
    <x v="0"/>
    <s v=""/>
    <n v="10"/>
    <m/>
    <m/>
    <m/>
    <m/>
    <x v="0"/>
    <m/>
    <m/>
    <s v="201505"/>
    <s v="201505"/>
    <x v="0"/>
  </r>
  <r>
    <n v="1011"/>
    <s v="QUALITE "/>
    <m/>
    <m/>
    <m/>
    <m/>
    <x v="4"/>
    <x v="0"/>
    <m/>
    <m/>
    <m/>
    <m/>
    <m/>
    <x v="0"/>
    <s v=""/>
    <n v="25"/>
    <m/>
    <m/>
    <m/>
    <m/>
    <x v="0"/>
    <m/>
    <m/>
    <s v="201505"/>
    <s v="201505"/>
    <x v="0"/>
  </r>
  <r>
    <n v="1011"/>
    <s v="QUALITE "/>
    <m/>
    <m/>
    <m/>
    <m/>
    <x v="4"/>
    <x v="0"/>
    <m/>
    <m/>
    <m/>
    <m/>
    <m/>
    <x v="0"/>
    <s v=""/>
    <n v="15"/>
    <m/>
    <m/>
    <m/>
    <m/>
    <x v="6"/>
    <m/>
    <m/>
    <s v="201505"/>
    <s v="201505"/>
    <x v="0"/>
  </r>
  <r>
    <n v="1011"/>
    <s v="QUALITE "/>
    <m/>
    <m/>
    <m/>
    <m/>
    <x v="4"/>
    <x v="0"/>
    <m/>
    <m/>
    <m/>
    <m/>
    <m/>
    <x v="0"/>
    <s v=""/>
    <n v="8.5"/>
    <m/>
    <m/>
    <m/>
    <m/>
    <x v="2"/>
    <m/>
    <m/>
    <s v="201505"/>
    <s v="201505"/>
    <x v="0"/>
  </r>
  <r>
    <n v="1011"/>
    <s v="QUALITE "/>
    <m/>
    <m/>
    <m/>
    <m/>
    <x v="4"/>
    <x v="0"/>
    <m/>
    <m/>
    <m/>
    <m/>
    <m/>
    <x v="0"/>
    <s v=""/>
    <n v="6"/>
    <m/>
    <m/>
    <m/>
    <m/>
    <x v="2"/>
    <m/>
    <m/>
    <s v="201505"/>
    <s v="201505"/>
    <x v="0"/>
  </r>
  <r>
    <n v="1011"/>
    <s v="QUALITE "/>
    <m/>
    <m/>
    <m/>
    <m/>
    <x v="4"/>
    <x v="0"/>
    <m/>
    <m/>
    <m/>
    <m/>
    <m/>
    <x v="0"/>
    <s v=""/>
    <n v="10"/>
    <m/>
    <m/>
    <m/>
    <m/>
    <x v="2"/>
    <m/>
    <m/>
    <s v="201505"/>
    <s v="201505"/>
    <x v="0"/>
  </r>
  <r>
    <n v="1011"/>
    <s v="QUALITE "/>
    <m/>
    <m/>
    <m/>
    <m/>
    <x v="4"/>
    <x v="0"/>
    <m/>
    <m/>
    <m/>
    <m/>
    <m/>
    <x v="0"/>
    <s v=""/>
    <n v="5"/>
    <m/>
    <m/>
    <m/>
    <m/>
    <x v="2"/>
    <m/>
    <m/>
    <s v="201505"/>
    <s v="201505"/>
    <x v="0"/>
  </r>
  <r>
    <n v="1011"/>
    <s v="QUALITE "/>
    <m/>
    <m/>
    <m/>
    <m/>
    <x v="4"/>
    <x v="0"/>
    <m/>
    <m/>
    <m/>
    <m/>
    <m/>
    <x v="0"/>
    <s v=""/>
    <n v="12"/>
    <m/>
    <m/>
    <m/>
    <m/>
    <x v="1"/>
    <m/>
    <m/>
    <s v="201505"/>
    <s v="201505"/>
    <x v="0"/>
  </r>
  <r>
    <n v="1011"/>
    <s v="QUALITE "/>
    <m/>
    <m/>
    <m/>
    <m/>
    <x v="4"/>
    <x v="0"/>
    <m/>
    <m/>
    <m/>
    <m/>
    <m/>
    <x v="0"/>
    <s v=""/>
    <n v="8"/>
    <m/>
    <m/>
    <m/>
    <m/>
    <x v="0"/>
    <m/>
    <m/>
    <s v="201505"/>
    <s v="201505"/>
    <x v="0"/>
  </r>
  <r>
    <n v="1011"/>
    <s v="QUALITE "/>
    <m/>
    <m/>
    <m/>
    <m/>
    <x v="4"/>
    <x v="0"/>
    <m/>
    <m/>
    <m/>
    <m/>
    <m/>
    <x v="0"/>
    <s v=""/>
    <n v="8"/>
    <m/>
    <m/>
    <m/>
    <m/>
    <x v="0"/>
    <m/>
    <m/>
    <s v="201505"/>
    <s v="201505"/>
    <x v="0"/>
  </r>
  <r>
    <n v="1200"/>
    <s v="ACHATS "/>
    <m/>
    <m/>
    <m/>
    <m/>
    <x v="4"/>
    <x v="0"/>
    <m/>
    <m/>
    <m/>
    <m/>
    <m/>
    <x v="2"/>
    <s v=""/>
    <n v="2"/>
    <m/>
    <m/>
    <m/>
    <m/>
    <x v="0"/>
    <m/>
    <m/>
    <s v="201505"/>
    <s v="201505"/>
    <x v="2"/>
  </r>
  <r>
    <n v="1200"/>
    <s v="ACHATS "/>
    <m/>
    <m/>
    <m/>
    <m/>
    <x v="4"/>
    <x v="0"/>
    <m/>
    <m/>
    <m/>
    <m/>
    <m/>
    <x v="2"/>
    <s v=""/>
    <n v="20"/>
    <m/>
    <m/>
    <m/>
    <m/>
    <x v="1"/>
    <m/>
    <m/>
    <s v="201505"/>
    <s v="201505"/>
    <x v="2"/>
  </r>
  <r>
    <n v="1200"/>
    <s v="ACHATS"/>
    <m/>
    <m/>
    <m/>
    <m/>
    <x v="4"/>
    <x v="0"/>
    <m/>
    <m/>
    <m/>
    <m/>
    <m/>
    <x v="2"/>
    <s v=""/>
    <n v="7"/>
    <m/>
    <m/>
    <m/>
    <m/>
    <x v="2"/>
    <m/>
    <m/>
    <s v="201505"/>
    <s v="201505"/>
    <x v="2"/>
  </r>
  <r>
    <n v="1200"/>
    <s v="ACHATS"/>
    <m/>
    <m/>
    <m/>
    <m/>
    <x v="4"/>
    <x v="0"/>
    <m/>
    <m/>
    <m/>
    <m/>
    <m/>
    <x v="2"/>
    <s v=""/>
    <n v="6"/>
    <m/>
    <m/>
    <m/>
    <m/>
    <x v="2"/>
    <m/>
    <m/>
    <s v="201505"/>
    <s v="201505"/>
    <x v="2"/>
  </r>
  <r>
    <n v="1200"/>
    <s v="ACHATS"/>
    <m/>
    <m/>
    <m/>
    <m/>
    <x v="4"/>
    <x v="0"/>
    <m/>
    <m/>
    <m/>
    <m/>
    <m/>
    <x v="2"/>
    <s v=""/>
    <n v="10"/>
    <m/>
    <m/>
    <m/>
    <m/>
    <x v="0"/>
    <m/>
    <m/>
    <s v="201505"/>
    <s v="201505"/>
    <x v="2"/>
  </r>
  <r>
    <n v="1200"/>
    <s v="ACHATS"/>
    <m/>
    <m/>
    <m/>
    <m/>
    <x v="4"/>
    <x v="0"/>
    <m/>
    <m/>
    <m/>
    <m/>
    <m/>
    <x v="2"/>
    <s v=""/>
    <n v="4"/>
    <m/>
    <m/>
    <m/>
    <m/>
    <x v="2"/>
    <m/>
    <m/>
    <s v="201505"/>
    <s v="201505"/>
    <x v="2"/>
  </r>
  <r>
    <n v="2752"/>
    <s v="LOGISTIQUE "/>
    <m/>
    <m/>
    <m/>
    <m/>
    <x v="4"/>
    <x v="0"/>
    <m/>
    <m/>
    <m/>
    <m/>
    <m/>
    <x v="4"/>
    <s v=""/>
    <n v="2"/>
    <m/>
    <m/>
    <m/>
    <m/>
    <x v="1"/>
    <m/>
    <m/>
    <s v="201505"/>
    <s v="201505"/>
    <x v="4"/>
  </r>
  <r>
    <n v="2752"/>
    <s v="LOGISTIQUE "/>
    <m/>
    <m/>
    <m/>
    <m/>
    <x v="4"/>
    <x v="0"/>
    <m/>
    <m/>
    <m/>
    <m/>
    <m/>
    <x v="4"/>
    <s v=""/>
    <n v="2"/>
    <m/>
    <m/>
    <m/>
    <m/>
    <x v="2"/>
    <m/>
    <m/>
    <s v="201505"/>
    <s v="201505"/>
    <x v="4"/>
  </r>
  <r>
    <n v="2752"/>
    <s v="LOGISTIQUE "/>
    <m/>
    <m/>
    <m/>
    <m/>
    <x v="4"/>
    <x v="0"/>
    <m/>
    <m/>
    <m/>
    <m/>
    <m/>
    <x v="4"/>
    <s v=""/>
    <n v="8"/>
    <m/>
    <m/>
    <m/>
    <m/>
    <x v="0"/>
    <m/>
    <m/>
    <s v="201505"/>
    <s v="201505"/>
    <x v="4"/>
  </r>
  <r>
    <n v="2752"/>
    <s v="LOGISTIQUE "/>
    <m/>
    <m/>
    <m/>
    <m/>
    <x v="4"/>
    <x v="0"/>
    <m/>
    <m/>
    <m/>
    <m/>
    <m/>
    <x v="4"/>
    <s v=""/>
    <n v="24.5"/>
    <m/>
    <m/>
    <m/>
    <m/>
    <x v="6"/>
    <m/>
    <m/>
    <s v="201505"/>
    <s v="201505"/>
    <x v="4"/>
  </r>
  <r>
    <n v="2752"/>
    <s v="LOGISTIQUE "/>
    <m/>
    <m/>
    <m/>
    <m/>
    <x v="4"/>
    <x v="0"/>
    <m/>
    <m/>
    <m/>
    <m/>
    <m/>
    <x v="4"/>
    <s v=""/>
    <n v="1"/>
    <m/>
    <m/>
    <m/>
    <m/>
    <x v="5"/>
    <m/>
    <m/>
    <s v="201505"/>
    <s v="201505"/>
    <x v="4"/>
  </r>
  <r>
    <n v="2752"/>
    <s v="LOGISTIQUE "/>
    <m/>
    <m/>
    <m/>
    <m/>
    <x v="4"/>
    <x v="0"/>
    <m/>
    <m/>
    <m/>
    <m/>
    <m/>
    <x v="4"/>
    <s v=""/>
    <n v="13"/>
    <m/>
    <m/>
    <m/>
    <m/>
    <x v="2"/>
    <m/>
    <m/>
    <s v="201505"/>
    <s v="201505"/>
    <x v="4"/>
  </r>
  <r>
    <n v="3503"/>
    <s v="MATERIAUX "/>
    <m/>
    <m/>
    <m/>
    <m/>
    <x v="4"/>
    <x v="0"/>
    <m/>
    <m/>
    <m/>
    <m/>
    <m/>
    <x v="5"/>
    <s v=""/>
    <n v="35"/>
    <m/>
    <m/>
    <m/>
    <m/>
    <x v="5"/>
    <m/>
    <m/>
    <s v="201505"/>
    <s v="201505"/>
    <x v="5"/>
  </r>
  <r>
    <n v="3503"/>
    <s v="MATERIAUX "/>
    <m/>
    <m/>
    <m/>
    <m/>
    <x v="4"/>
    <x v="0"/>
    <m/>
    <m/>
    <m/>
    <m/>
    <m/>
    <x v="5"/>
    <s v=""/>
    <n v="13"/>
    <m/>
    <m/>
    <m/>
    <m/>
    <x v="2"/>
    <m/>
    <m/>
    <s v="201505"/>
    <s v="201505"/>
    <x v="5"/>
  </r>
  <r>
    <s v="7305"/>
    <s v="SIMULATIONS NUMERIQUES"/>
    <m/>
    <m/>
    <m/>
    <m/>
    <x v="4"/>
    <x v="0"/>
    <m/>
    <m/>
    <m/>
    <m/>
    <m/>
    <x v="1"/>
    <s v=""/>
    <n v="34"/>
    <m/>
    <m/>
    <m/>
    <m/>
    <x v="5"/>
    <m/>
    <m/>
    <s v="201505"/>
    <s v="201505"/>
    <x v="1"/>
  </r>
  <r>
    <n v="5555"/>
    <s v="CONCEPTION "/>
    <m/>
    <m/>
    <m/>
    <m/>
    <x v="4"/>
    <x v="0"/>
    <m/>
    <m/>
    <m/>
    <m/>
    <m/>
    <x v="6"/>
    <s v=""/>
    <n v="10"/>
    <m/>
    <m/>
    <m/>
    <m/>
    <x v="2"/>
    <m/>
    <m/>
    <s v="201505"/>
    <s v="201505"/>
    <x v="6"/>
  </r>
  <r>
    <n v="5555"/>
    <s v="CONCEPTION "/>
    <m/>
    <m/>
    <m/>
    <m/>
    <x v="4"/>
    <x v="0"/>
    <m/>
    <m/>
    <m/>
    <m/>
    <m/>
    <x v="6"/>
    <s v=""/>
    <n v="2"/>
    <m/>
    <m/>
    <m/>
    <m/>
    <x v="2"/>
    <m/>
    <m/>
    <s v="201505"/>
    <s v="201505"/>
    <x v="6"/>
  </r>
  <r>
    <n v="5555"/>
    <s v="CONCEPTION "/>
    <m/>
    <m/>
    <m/>
    <m/>
    <x v="4"/>
    <x v="0"/>
    <m/>
    <m/>
    <m/>
    <m/>
    <m/>
    <x v="6"/>
    <s v=""/>
    <n v="12"/>
    <m/>
    <m/>
    <m/>
    <m/>
    <x v="1"/>
    <m/>
    <m/>
    <s v="201505"/>
    <s v="201505"/>
    <x v="6"/>
  </r>
  <r>
    <n v="5555"/>
    <s v="CONCEPTION "/>
    <m/>
    <m/>
    <m/>
    <m/>
    <x v="4"/>
    <x v="0"/>
    <m/>
    <m/>
    <m/>
    <m/>
    <m/>
    <x v="6"/>
    <s v=""/>
    <n v="38"/>
    <m/>
    <m/>
    <m/>
    <m/>
    <x v="3"/>
    <m/>
    <m/>
    <s v="201505"/>
    <s v="201505"/>
    <x v="6"/>
  </r>
  <r>
    <n v="5555"/>
    <s v="CONCEPTION "/>
    <m/>
    <m/>
    <m/>
    <m/>
    <x v="4"/>
    <x v="0"/>
    <m/>
    <m/>
    <m/>
    <m/>
    <m/>
    <x v="6"/>
    <s v=""/>
    <n v="11"/>
    <m/>
    <m/>
    <m/>
    <m/>
    <x v="3"/>
    <m/>
    <m/>
    <s v="201505"/>
    <s v="201505"/>
    <x v="6"/>
  </r>
  <r>
    <n v="5555"/>
    <s v="CONCEPTION "/>
    <m/>
    <m/>
    <m/>
    <m/>
    <x v="4"/>
    <x v="0"/>
    <m/>
    <m/>
    <m/>
    <m/>
    <m/>
    <x v="6"/>
    <s v=""/>
    <n v="8"/>
    <m/>
    <m/>
    <m/>
    <m/>
    <x v="3"/>
    <m/>
    <m/>
    <s v="201505"/>
    <s v="201505"/>
    <x v="6"/>
  </r>
  <r>
    <n v="5555"/>
    <s v="CONCEPTION "/>
    <m/>
    <m/>
    <m/>
    <m/>
    <x v="4"/>
    <x v="0"/>
    <m/>
    <m/>
    <m/>
    <m/>
    <m/>
    <x v="6"/>
    <s v=""/>
    <n v="66.5"/>
    <m/>
    <m/>
    <m/>
    <m/>
    <x v="3"/>
    <m/>
    <m/>
    <s v="201505"/>
    <s v="201505"/>
    <x v="6"/>
  </r>
  <r>
    <n v="5555"/>
    <s v="CONCEPTION "/>
    <m/>
    <m/>
    <m/>
    <m/>
    <x v="4"/>
    <x v="0"/>
    <m/>
    <m/>
    <m/>
    <m/>
    <m/>
    <x v="6"/>
    <s v=""/>
    <n v="8"/>
    <m/>
    <m/>
    <m/>
    <m/>
    <x v="6"/>
    <m/>
    <m/>
    <s v="201505"/>
    <s v="201505"/>
    <x v="6"/>
  </r>
  <r>
    <n v="5555"/>
    <s v="CONCEPTION "/>
    <m/>
    <m/>
    <m/>
    <m/>
    <x v="4"/>
    <x v="0"/>
    <m/>
    <m/>
    <m/>
    <m/>
    <m/>
    <x v="6"/>
    <s v=""/>
    <n v="4"/>
    <m/>
    <m/>
    <m/>
    <m/>
    <x v="6"/>
    <m/>
    <m/>
    <s v="201505"/>
    <s v="201505"/>
    <x v="6"/>
  </r>
  <r>
    <n v="5555"/>
    <s v="CONCEPTION "/>
    <m/>
    <m/>
    <m/>
    <m/>
    <x v="4"/>
    <x v="0"/>
    <m/>
    <m/>
    <m/>
    <m/>
    <m/>
    <x v="6"/>
    <s v=""/>
    <n v="27"/>
    <m/>
    <m/>
    <m/>
    <m/>
    <x v="1"/>
    <m/>
    <m/>
    <s v="201505"/>
    <s v="201505"/>
    <x v="6"/>
  </r>
  <r>
    <n v="5555"/>
    <s v="CONCEPTION "/>
    <m/>
    <m/>
    <m/>
    <m/>
    <x v="4"/>
    <x v="0"/>
    <m/>
    <m/>
    <m/>
    <m/>
    <m/>
    <x v="6"/>
    <s v=""/>
    <n v="40"/>
    <m/>
    <m/>
    <m/>
    <m/>
    <x v="0"/>
    <m/>
    <m/>
    <s v="201505"/>
    <s v="201505"/>
    <x v="6"/>
  </r>
  <r>
    <n v="5555"/>
    <s v="CONCEPTION "/>
    <m/>
    <m/>
    <m/>
    <m/>
    <x v="4"/>
    <x v="0"/>
    <m/>
    <m/>
    <m/>
    <m/>
    <m/>
    <x v="6"/>
    <s v=""/>
    <n v="20"/>
    <m/>
    <m/>
    <m/>
    <m/>
    <x v="5"/>
    <m/>
    <m/>
    <s v="201505"/>
    <s v="201505"/>
    <x v="6"/>
  </r>
  <r>
    <n v="5555"/>
    <s v="CONCEPTION "/>
    <m/>
    <m/>
    <m/>
    <m/>
    <x v="4"/>
    <x v="0"/>
    <m/>
    <m/>
    <m/>
    <m/>
    <m/>
    <x v="6"/>
    <s v=""/>
    <n v="4"/>
    <m/>
    <m/>
    <m/>
    <m/>
    <x v="5"/>
    <m/>
    <m/>
    <s v="201505"/>
    <s v="201505"/>
    <x v="6"/>
  </r>
  <r>
    <n v="5555"/>
    <s v="CONCEPTION "/>
    <m/>
    <m/>
    <m/>
    <m/>
    <x v="4"/>
    <x v="0"/>
    <m/>
    <m/>
    <m/>
    <m/>
    <m/>
    <x v="6"/>
    <s v=""/>
    <n v="40"/>
    <m/>
    <m/>
    <m/>
    <m/>
    <x v="5"/>
    <m/>
    <m/>
    <s v="201505"/>
    <s v="201505"/>
    <x v="6"/>
  </r>
  <r>
    <n v="5917"/>
    <s v="METHODES"/>
    <m/>
    <m/>
    <m/>
    <m/>
    <x v="4"/>
    <x v="0"/>
    <m/>
    <m/>
    <m/>
    <m/>
    <m/>
    <x v="7"/>
    <s v=""/>
    <n v="23"/>
    <m/>
    <m/>
    <m/>
    <m/>
    <x v="2"/>
    <m/>
    <m/>
    <s v="201505"/>
    <s v="201505"/>
    <x v="7"/>
  </r>
  <r>
    <n v="5917"/>
    <s v="METHODES"/>
    <m/>
    <m/>
    <m/>
    <m/>
    <x v="4"/>
    <x v="0"/>
    <m/>
    <m/>
    <m/>
    <m/>
    <m/>
    <x v="7"/>
    <s v=""/>
    <n v="10"/>
    <m/>
    <m/>
    <m/>
    <m/>
    <x v="2"/>
    <m/>
    <m/>
    <s v="201505"/>
    <s v="201505"/>
    <x v="7"/>
  </r>
  <r>
    <n v="5917"/>
    <s v="METHODES"/>
    <m/>
    <m/>
    <m/>
    <m/>
    <x v="4"/>
    <x v="0"/>
    <m/>
    <m/>
    <m/>
    <m/>
    <m/>
    <x v="7"/>
    <s v=""/>
    <n v="8.5"/>
    <m/>
    <m/>
    <m/>
    <m/>
    <x v="2"/>
    <m/>
    <m/>
    <s v="201505"/>
    <s v="201505"/>
    <x v="7"/>
  </r>
  <r>
    <n v="5917"/>
    <s v="METHODES"/>
    <m/>
    <m/>
    <m/>
    <m/>
    <x v="4"/>
    <x v="0"/>
    <m/>
    <m/>
    <m/>
    <m/>
    <m/>
    <x v="7"/>
    <s v=""/>
    <n v="5"/>
    <m/>
    <m/>
    <m/>
    <m/>
    <x v="2"/>
    <m/>
    <m/>
    <s v="201505"/>
    <s v="201505"/>
    <x v="7"/>
  </r>
  <r>
    <n v="5917"/>
    <s v="METHODES "/>
    <m/>
    <m/>
    <m/>
    <m/>
    <x v="4"/>
    <x v="0"/>
    <m/>
    <m/>
    <m/>
    <m/>
    <m/>
    <x v="7"/>
    <s v=""/>
    <n v="10"/>
    <m/>
    <m/>
    <m/>
    <m/>
    <x v="0"/>
    <m/>
    <m/>
    <s v="201505"/>
    <s v="201505"/>
    <x v="7"/>
  </r>
  <r>
    <n v="5917"/>
    <s v="METHODES "/>
    <m/>
    <m/>
    <m/>
    <m/>
    <x v="4"/>
    <x v="0"/>
    <m/>
    <m/>
    <m/>
    <m/>
    <m/>
    <x v="7"/>
    <s v=""/>
    <n v="20"/>
    <m/>
    <m/>
    <m/>
    <m/>
    <x v="1"/>
    <m/>
    <m/>
    <s v="201505"/>
    <s v="201505"/>
    <x v="7"/>
  </r>
  <r>
    <n v="5917"/>
    <s v="METHODES "/>
    <m/>
    <m/>
    <m/>
    <m/>
    <x v="4"/>
    <x v="0"/>
    <m/>
    <m/>
    <m/>
    <m/>
    <m/>
    <x v="7"/>
    <s v=""/>
    <n v="30"/>
    <m/>
    <m/>
    <m/>
    <m/>
    <x v="1"/>
    <m/>
    <m/>
    <s v="201505"/>
    <s v="201505"/>
    <x v="7"/>
  </r>
  <r>
    <n v="5917"/>
    <s v="METHODES "/>
    <m/>
    <m/>
    <m/>
    <m/>
    <x v="4"/>
    <x v="0"/>
    <m/>
    <m/>
    <m/>
    <m/>
    <m/>
    <x v="7"/>
    <s v=""/>
    <n v="3"/>
    <m/>
    <m/>
    <m/>
    <m/>
    <x v="4"/>
    <m/>
    <m/>
    <s v="201505"/>
    <s v="201505"/>
    <x v="7"/>
  </r>
  <r>
    <n v="5917"/>
    <s v="METHODES "/>
    <m/>
    <m/>
    <m/>
    <m/>
    <x v="4"/>
    <x v="0"/>
    <m/>
    <m/>
    <m/>
    <m/>
    <m/>
    <x v="7"/>
    <s v=""/>
    <n v="1"/>
    <m/>
    <m/>
    <m/>
    <m/>
    <x v="4"/>
    <m/>
    <m/>
    <s v="201505"/>
    <s v="201505"/>
    <x v="7"/>
  </r>
  <r>
    <n v="5917"/>
    <s v="METHODES "/>
    <m/>
    <m/>
    <m/>
    <m/>
    <x v="4"/>
    <x v="0"/>
    <m/>
    <m/>
    <m/>
    <m/>
    <m/>
    <x v="8"/>
    <s v=""/>
    <n v="128"/>
    <m/>
    <m/>
    <m/>
    <m/>
    <x v="5"/>
    <m/>
    <m/>
    <s v="201505"/>
    <s v="201505"/>
    <x v="8"/>
  </r>
  <r>
    <n v="5917"/>
    <s v="METHODES "/>
    <m/>
    <m/>
    <m/>
    <m/>
    <x v="4"/>
    <x v="0"/>
    <m/>
    <m/>
    <m/>
    <m/>
    <m/>
    <x v="5"/>
    <s v=""/>
    <n v="2"/>
    <m/>
    <m/>
    <m/>
    <m/>
    <x v="1"/>
    <m/>
    <m/>
    <s v="201505"/>
    <s v="201505"/>
    <x v="5"/>
  </r>
  <r>
    <n v="5917"/>
    <s v="METHODES "/>
    <m/>
    <m/>
    <m/>
    <m/>
    <x v="4"/>
    <x v="0"/>
    <m/>
    <m/>
    <m/>
    <m/>
    <m/>
    <x v="5"/>
    <s v=""/>
    <n v="1"/>
    <m/>
    <m/>
    <m/>
    <m/>
    <x v="0"/>
    <m/>
    <m/>
    <s v="201505"/>
    <s v="201505"/>
    <x v="5"/>
  </r>
  <r>
    <n v="5723"/>
    <s v="ESSAIS "/>
    <m/>
    <m/>
    <m/>
    <m/>
    <x v="4"/>
    <x v="0"/>
    <m/>
    <m/>
    <m/>
    <m/>
    <m/>
    <x v="9"/>
    <s v=""/>
    <n v="16"/>
    <m/>
    <m/>
    <m/>
    <m/>
    <x v="5"/>
    <m/>
    <m/>
    <s v="201505"/>
    <s v="201505"/>
    <x v="9"/>
  </r>
  <r>
    <s v="7515"/>
    <s v="ESSAIS "/>
    <m/>
    <m/>
    <m/>
    <m/>
    <x v="4"/>
    <x v="0"/>
    <m/>
    <m/>
    <m/>
    <m/>
    <m/>
    <x v="11"/>
    <s v=""/>
    <n v="12.5"/>
    <m/>
    <m/>
    <m/>
    <m/>
    <x v="3"/>
    <m/>
    <m/>
    <s v="201505"/>
    <s v="201505"/>
    <x v="11"/>
  </r>
  <r>
    <n v="7777"/>
    <s v="PROGRAMME"/>
    <m/>
    <m/>
    <m/>
    <m/>
    <x v="4"/>
    <x v="0"/>
    <m/>
    <m/>
    <m/>
    <m/>
    <m/>
    <x v="8"/>
    <s v=""/>
    <n v="24"/>
    <m/>
    <m/>
    <m/>
    <m/>
    <x v="1"/>
    <m/>
    <m/>
    <s v="201505"/>
    <s v="201505"/>
    <x v="8"/>
  </r>
  <r>
    <n v="7777"/>
    <s v="PROGRAMME"/>
    <m/>
    <m/>
    <m/>
    <m/>
    <x v="4"/>
    <x v="0"/>
    <m/>
    <m/>
    <m/>
    <m/>
    <m/>
    <x v="8"/>
    <s v=""/>
    <n v="16"/>
    <m/>
    <m/>
    <m/>
    <m/>
    <x v="6"/>
    <m/>
    <m/>
    <s v="201505"/>
    <s v="201505"/>
    <x v="8"/>
  </r>
  <r>
    <n v="7777"/>
    <s v="PROGRAMME"/>
    <m/>
    <m/>
    <m/>
    <m/>
    <x v="4"/>
    <x v="0"/>
    <m/>
    <m/>
    <m/>
    <m/>
    <m/>
    <x v="8"/>
    <s v=""/>
    <n v="8"/>
    <m/>
    <m/>
    <m/>
    <m/>
    <x v="0"/>
    <m/>
    <m/>
    <s v="201505"/>
    <s v="201505"/>
    <x v="8"/>
  </r>
  <r>
    <n v="7777"/>
    <s v="PROGRAMME"/>
    <m/>
    <m/>
    <m/>
    <m/>
    <x v="4"/>
    <x v="0"/>
    <m/>
    <m/>
    <m/>
    <m/>
    <m/>
    <x v="8"/>
    <s v=""/>
    <n v="8"/>
    <m/>
    <m/>
    <m/>
    <m/>
    <x v="3"/>
    <m/>
    <m/>
    <s v="201505"/>
    <s v="201505"/>
    <x v="8"/>
  </r>
  <r>
    <n v="7777"/>
    <s v="PROGRAMME"/>
    <m/>
    <m/>
    <m/>
    <m/>
    <x v="4"/>
    <x v="0"/>
    <m/>
    <m/>
    <m/>
    <m/>
    <m/>
    <x v="8"/>
    <s v=""/>
    <n v="24"/>
    <m/>
    <m/>
    <m/>
    <m/>
    <x v="2"/>
    <m/>
    <m/>
    <s v="201505"/>
    <s v="201505"/>
    <x v="8"/>
  </r>
  <r>
    <n v="7777"/>
    <s v="PROGRAMME"/>
    <m/>
    <m/>
    <m/>
    <m/>
    <x v="4"/>
    <x v="0"/>
    <m/>
    <m/>
    <m/>
    <m/>
    <m/>
    <x v="8"/>
    <s v=""/>
    <n v="8"/>
    <m/>
    <m/>
    <m/>
    <m/>
    <x v="10"/>
    <m/>
    <m/>
    <s v="201505"/>
    <s v="201505"/>
    <x v="8"/>
  </r>
  <r>
    <n v="7777"/>
    <s v="PROGRAMME"/>
    <m/>
    <m/>
    <m/>
    <m/>
    <x v="4"/>
    <x v="0"/>
    <m/>
    <m/>
    <m/>
    <m/>
    <m/>
    <x v="8"/>
    <s v=""/>
    <n v="8"/>
    <m/>
    <m/>
    <m/>
    <m/>
    <x v="4"/>
    <m/>
    <m/>
    <s v="201505"/>
    <s v="201505"/>
    <x v="8"/>
  </r>
  <r>
    <n v="7777"/>
    <s v="PROGRAMME"/>
    <m/>
    <m/>
    <m/>
    <m/>
    <x v="4"/>
    <x v="0"/>
    <m/>
    <m/>
    <m/>
    <m/>
    <m/>
    <x v="8"/>
    <s v=""/>
    <n v="3"/>
    <m/>
    <m/>
    <m/>
    <m/>
    <x v="2"/>
    <m/>
    <m/>
    <s v="201505"/>
    <s v="201505"/>
    <x v="8"/>
  </r>
  <r>
    <n v="7777"/>
    <s v="PROGRAMME"/>
    <m/>
    <m/>
    <m/>
    <m/>
    <x v="4"/>
    <x v="0"/>
    <m/>
    <m/>
    <m/>
    <m/>
    <m/>
    <x v="8"/>
    <s v=""/>
    <n v="3"/>
    <m/>
    <m/>
    <m/>
    <m/>
    <x v="0"/>
    <m/>
    <m/>
    <s v="201505"/>
    <s v="201505"/>
    <x v="8"/>
  </r>
  <r>
    <n v="7777"/>
    <s v="PROGRAMME"/>
    <m/>
    <m/>
    <m/>
    <m/>
    <x v="4"/>
    <x v="0"/>
    <m/>
    <m/>
    <m/>
    <m/>
    <m/>
    <x v="8"/>
    <s v=""/>
    <n v="40"/>
    <m/>
    <m/>
    <m/>
    <m/>
    <x v="9"/>
    <m/>
    <m/>
    <s v="201505"/>
    <s v="201505"/>
    <x v="8"/>
  </r>
  <r>
    <n v="1011"/>
    <s v="QUALITE "/>
    <m/>
    <m/>
    <m/>
    <m/>
    <x v="5"/>
    <x v="0"/>
    <m/>
    <m/>
    <m/>
    <m/>
    <m/>
    <x v="0"/>
    <s v=""/>
    <n v="20"/>
    <m/>
    <m/>
    <m/>
    <m/>
    <x v="6"/>
    <m/>
    <m/>
    <s v="201506"/>
    <s v="201506"/>
    <x v="0"/>
  </r>
  <r>
    <n v="1011"/>
    <s v="QUALITE "/>
    <m/>
    <m/>
    <m/>
    <m/>
    <x v="5"/>
    <x v="0"/>
    <m/>
    <m/>
    <m/>
    <m/>
    <m/>
    <x v="0"/>
    <s v=""/>
    <n v="10"/>
    <m/>
    <m/>
    <m/>
    <m/>
    <x v="1"/>
    <m/>
    <m/>
    <s v="201506"/>
    <s v="201506"/>
    <x v="0"/>
  </r>
  <r>
    <n v="1011"/>
    <s v="QUALITE "/>
    <m/>
    <m/>
    <m/>
    <m/>
    <x v="5"/>
    <x v="0"/>
    <m/>
    <m/>
    <m/>
    <m/>
    <m/>
    <x v="0"/>
    <s v=""/>
    <n v="13"/>
    <m/>
    <m/>
    <m/>
    <m/>
    <x v="6"/>
    <m/>
    <m/>
    <s v="201506"/>
    <s v="201506"/>
    <x v="0"/>
  </r>
  <r>
    <n v="1011"/>
    <s v="QUALITE "/>
    <m/>
    <m/>
    <m/>
    <m/>
    <x v="5"/>
    <x v="0"/>
    <m/>
    <m/>
    <m/>
    <m/>
    <m/>
    <x v="0"/>
    <s v=""/>
    <n v="40"/>
    <m/>
    <m/>
    <m/>
    <m/>
    <x v="2"/>
    <m/>
    <m/>
    <s v="201506"/>
    <s v="201506"/>
    <x v="0"/>
  </r>
  <r>
    <n v="1011"/>
    <s v="QUALITE "/>
    <m/>
    <m/>
    <m/>
    <m/>
    <x v="5"/>
    <x v="0"/>
    <m/>
    <m/>
    <m/>
    <m/>
    <m/>
    <x v="0"/>
    <s v=""/>
    <n v="10"/>
    <m/>
    <m/>
    <m/>
    <m/>
    <x v="0"/>
    <m/>
    <m/>
    <s v="201506"/>
    <s v="201506"/>
    <x v="0"/>
  </r>
  <r>
    <n v="1011"/>
    <s v="QUALITE "/>
    <m/>
    <m/>
    <m/>
    <m/>
    <x v="5"/>
    <x v="0"/>
    <m/>
    <m/>
    <m/>
    <m/>
    <m/>
    <x v="0"/>
    <s v=""/>
    <n v="4"/>
    <m/>
    <m/>
    <m/>
    <m/>
    <x v="2"/>
    <m/>
    <m/>
    <s v="201506"/>
    <s v="201506"/>
    <x v="0"/>
  </r>
  <r>
    <n v="1011"/>
    <s v="QUALITE "/>
    <m/>
    <m/>
    <m/>
    <m/>
    <x v="5"/>
    <x v="0"/>
    <m/>
    <m/>
    <m/>
    <m/>
    <m/>
    <x v="0"/>
    <s v=""/>
    <n v="4.13"/>
    <m/>
    <m/>
    <m/>
    <m/>
    <x v="2"/>
    <m/>
    <m/>
    <s v="201506"/>
    <s v="201506"/>
    <x v="0"/>
  </r>
  <r>
    <n v="1011"/>
    <s v="QUALITE "/>
    <m/>
    <m/>
    <m/>
    <m/>
    <x v="5"/>
    <x v="0"/>
    <m/>
    <m/>
    <m/>
    <m/>
    <m/>
    <x v="0"/>
    <s v=""/>
    <n v="4.13"/>
    <m/>
    <m/>
    <m/>
    <m/>
    <x v="2"/>
    <m/>
    <m/>
    <s v="201506"/>
    <s v="201506"/>
    <x v="0"/>
  </r>
  <r>
    <n v="1011"/>
    <s v="QUALITE "/>
    <m/>
    <m/>
    <m/>
    <m/>
    <x v="5"/>
    <x v="0"/>
    <m/>
    <m/>
    <m/>
    <m/>
    <m/>
    <x v="0"/>
    <s v=""/>
    <n v="5.5"/>
    <m/>
    <m/>
    <m/>
    <m/>
    <x v="2"/>
    <m/>
    <m/>
    <s v="201506"/>
    <s v="201506"/>
    <x v="0"/>
  </r>
  <r>
    <n v="1011"/>
    <s v="QUALITE "/>
    <m/>
    <m/>
    <m/>
    <m/>
    <x v="5"/>
    <x v="0"/>
    <m/>
    <m/>
    <m/>
    <m/>
    <m/>
    <x v="0"/>
    <s v=""/>
    <n v="8"/>
    <m/>
    <m/>
    <m/>
    <m/>
    <x v="2"/>
    <m/>
    <m/>
    <s v="201506"/>
    <s v="201506"/>
    <x v="0"/>
  </r>
  <r>
    <n v="1011"/>
    <s v="QUALITE "/>
    <m/>
    <m/>
    <m/>
    <m/>
    <x v="5"/>
    <x v="0"/>
    <m/>
    <m/>
    <m/>
    <m/>
    <m/>
    <x v="0"/>
    <s v=""/>
    <n v="3"/>
    <m/>
    <m/>
    <m/>
    <m/>
    <x v="2"/>
    <m/>
    <m/>
    <s v="201506"/>
    <s v="201506"/>
    <x v="0"/>
  </r>
  <r>
    <n v="1011"/>
    <s v="QUALITE "/>
    <m/>
    <m/>
    <m/>
    <m/>
    <x v="5"/>
    <x v="0"/>
    <m/>
    <m/>
    <m/>
    <m/>
    <m/>
    <x v="0"/>
    <s v=""/>
    <n v="6.5"/>
    <m/>
    <m/>
    <m/>
    <m/>
    <x v="2"/>
    <m/>
    <m/>
    <s v="201506"/>
    <s v="201506"/>
    <x v="0"/>
  </r>
  <r>
    <n v="1011"/>
    <s v="QUALITE "/>
    <m/>
    <m/>
    <m/>
    <m/>
    <x v="5"/>
    <x v="0"/>
    <m/>
    <m/>
    <m/>
    <m/>
    <m/>
    <x v="0"/>
    <s v=""/>
    <n v="30"/>
    <m/>
    <m/>
    <m/>
    <m/>
    <x v="0"/>
    <m/>
    <m/>
    <s v="201506"/>
    <s v="201506"/>
    <x v="0"/>
  </r>
  <r>
    <n v="1011"/>
    <s v="QUALITE "/>
    <m/>
    <m/>
    <m/>
    <m/>
    <x v="5"/>
    <x v="0"/>
    <m/>
    <m/>
    <m/>
    <m/>
    <m/>
    <x v="0"/>
    <s v=""/>
    <n v="16"/>
    <m/>
    <m/>
    <m/>
    <m/>
    <x v="0"/>
    <m/>
    <m/>
    <s v="201506"/>
    <s v="201506"/>
    <x v="0"/>
  </r>
  <r>
    <n v="1011"/>
    <s v="QUALITE "/>
    <m/>
    <m/>
    <m/>
    <m/>
    <x v="5"/>
    <x v="0"/>
    <m/>
    <m/>
    <m/>
    <m/>
    <m/>
    <x v="0"/>
    <s v=""/>
    <n v="2"/>
    <m/>
    <m/>
    <m/>
    <m/>
    <x v="0"/>
    <m/>
    <m/>
    <s v="201506"/>
    <s v="201506"/>
    <x v="0"/>
  </r>
  <r>
    <n v="1011"/>
    <s v="QUALITE "/>
    <m/>
    <m/>
    <m/>
    <m/>
    <x v="5"/>
    <x v="0"/>
    <m/>
    <m/>
    <m/>
    <m/>
    <m/>
    <x v="0"/>
    <s v=""/>
    <n v="4"/>
    <m/>
    <m/>
    <m/>
    <m/>
    <x v="2"/>
    <m/>
    <m/>
    <s v="201506"/>
    <s v="201506"/>
    <x v="0"/>
  </r>
  <r>
    <n v="1011"/>
    <s v="QUALITE "/>
    <m/>
    <m/>
    <m/>
    <m/>
    <x v="5"/>
    <x v="0"/>
    <m/>
    <m/>
    <m/>
    <m/>
    <m/>
    <x v="0"/>
    <s v=""/>
    <n v="4"/>
    <m/>
    <m/>
    <m/>
    <m/>
    <x v="1"/>
    <m/>
    <m/>
    <s v="201506"/>
    <s v="201506"/>
    <x v="0"/>
  </r>
  <r>
    <n v="1200"/>
    <s v="ACHATS "/>
    <m/>
    <m/>
    <m/>
    <m/>
    <x v="5"/>
    <x v="0"/>
    <m/>
    <m/>
    <m/>
    <m/>
    <m/>
    <x v="2"/>
    <s v=""/>
    <n v="20"/>
    <m/>
    <m/>
    <m/>
    <m/>
    <x v="1"/>
    <m/>
    <m/>
    <s v="201506"/>
    <s v="201506"/>
    <x v="2"/>
  </r>
  <r>
    <n v="1200"/>
    <s v="ACHATS "/>
    <m/>
    <m/>
    <m/>
    <m/>
    <x v="5"/>
    <x v="0"/>
    <m/>
    <m/>
    <m/>
    <m/>
    <m/>
    <x v="2"/>
    <s v=""/>
    <n v="2"/>
    <m/>
    <m/>
    <m/>
    <m/>
    <x v="0"/>
    <m/>
    <m/>
    <s v="201506"/>
    <s v="201506"/>
    <x v="2"/>
  </r>
  <r>
    <n v="1200"/>
    <s v="ACHATS "/>
    <m/>
    <m/>
    <m/>
    <m/>
    <x v="5"/>
    <x v="0"/>
    <m/>
    <m/>
    <m/>
    <m/>
    <m/>
    <x v="2"/>
    <s v=""/>
    <n v="2"/>
    <m/>
    <m/>
    <m/>
    <m/>
    <x v="2"/>
    <m/>
    <m/>
    <s v="201506"/>
    <s v="201506"/>
    <x v="2"/>
  </r>
  <r>
    <n v="1200"/>
    <s v="ACHATS"/>
    <m/>
    <m/>
    <m/>
    <m/>
    <x v="5"/>
    <x v="0"/>
    <m/>
    <m/>
    <m/>
    <m/>
    <m/>
    <x v="2"/>
    <s v=""/>
    <n v="5"/>
    <m/>
    <m/>
    <m/>
    <m/>
    <x v="2"/>
    <m/>
    <m/>
    <s v="201506"/>
    <s v="201506"/>
    <x v="2"/>
  </r>
  <r>
    <n v="1200"/>
    <s v="ACHATS"/>
    <m/>
    <m/>
    <m/>
    <m/>
    <x v="5"/>
    <x v="0"/>
    <m/>
    <m/>
    <m/>
    <m/>
    <m/>
    <x v="2"/>
    <s v=""/>
    <n v="13"/>
    <m/>
    <m/>
    <m/>
    <m/>
    <x v="1"/>
    <m/>
    <m/>
    <s v="201506"/>
    <s v="201506"/>
    <x v="2"/>
  </r>
  <r>
    <n v="2752"/>
    <s v="LOGISTIQUE "/>
    <m/>
    <m/>
    <m/>
    <m/>
    <x v="5"/>
    <x v="0"/>
    <m/>
    <m/>
    <m/>
    <m/>
    <m/>
    <x v="4"/>
    <s v=""/>
    <n v="8"/>
    <m/>
    <m/>
    <m/>
    <m/>
    <x v="1"/>
    <m/>
    <m/>
    <s v="201506"/>
    <s v="201506"/>
    <x v="4"/>
  </r>
  <r>
    <n v="2752"/>
    <s v="LOGISTIQUE "/>
    <m/>
    <m/>
    <m/>
    <m/>
    <x v="5"/>
    <x v="0"/>
    <m/>
    <m/>
    <m/>
    <m/>
    <m/>
    <x v="4"/>
    <s v=""/>
    <n v="6"/>
    <m/>
    <m/>
    <m/>
    <m/>
    <x v="4"/>
    <m/>
    <m/>
    <s v="201506"/>
    <s v="201506"/>
    <x v="4"/>
  </r>
  <r>
    <n v="2752"/>
    <s v="LOGISTIQUE "/>
    <m/>
    <m/>
    <m/>
    <m/>
    <x v="5"/>
    <x v="0"/>
    <m/>
    <m/>
    <m/>
    <m/>
    <m/>
    <x v="4"/>
    <s v=""/>
    <n v="20"/>
    <m/>
    <m/>
    <m/>
    <m/>
    <x v="6"/>
    <m/>
    <m/>
    <s v="201506"/>
    <s v="201506"/>
    <x v="4"/>
  </r>
  <r>
    <n v="2752"/>
    <s v="LOGISTIQUE "/>
    <m/>
    <m/>
    <m/>
    <m/>
    <x v="5"/>
    <x v="0"/>
    <m/>
    <m/>
    <m/>
    <m/>
    <m/>
    <x v="4"/>
    <s v=""/>
    <n v="5"/>
    <m/>
    <m/>
    <m/>
    <m/>
    <x v="5"/>
    <m/>
    <m/>
    <s v="201506"/>
    <s v="201506"/>
    <x v="4"/>
  </r>
  <r>
    <n v="2752"/>
    <s v="LOGISTIQUE "/>
    <m/>
    <m/>
    <m/>
    <m/>
    <x v="5"/>
    <x v="0"/>
    <m/>
    <m/>
    <m/>
    <m/>
    <m/>
    <x v="4"/>
    <s v=""/>
    <n v="37.5"/>
    <m/>
    <m/>
    <m/>
    <m/>
    <x v="2"/>
    <m/>
    <m/>
    <s v="201506"/>
    <s v="201506"/>
    <x v="4"/>
  </r>
  <r>
    <n v="2752"/>
    <s v="LOGISTIQUE "/>
    <m/>
    <m/>
    <m/>
    <m/>
    <x v="5"/>
    <x v="0"/>
    <m/>
    <m/>
    <m/>
    <m/>
    <m/>
    <x v="4"/>
    <s v=""/>
    <n v="31"/>
    <m/>
    <m/>
    <m/>
    <m/>
    <x v="2"/>
    <m/>
    <m/>
    <s v="201506"/>
    <s v="201506"/>
    <x v="4"/>
  </r>
  <r>
    <n v="3503"/>
    <s v="MATERIAUX "/>
    <m/>
    <m/>
    <m/>
    <m/>
    <x v="5"/>
    <x v="0"/>
    <m/>
    <m/>
    <m/>
    <m/>
    <m/>
    <x v="5"/>
    <s v=""/>
    <n v="28"/>
    <m/>
    <m/>
    <m/>
    <m/>
    <x v="5"/>
    <m/>
    <m/>
    <s v="201506"/>
    <s v="201506"/>
    <x v="5"/>
  </r>
  <r>
    <n v="3503"/>
    <s v="MATERIAUX "/>
    <m/>
    <m/>
    <m/>
    <m/>
    <x v="5"/>
    <x v="0"/>
    <m/>
    <m/>
    <m/>
    <m/>
    <m/>
    <x v="5"/>
    <s v=""/>
    <n v="17"/>
    <m/>
    <m/>
    <m/>
    <m/>
    <x v="2"/>
    <m/>
    <m/>
    <s v="201506"/>
    <s v="201506"/>
    <x v="5"/>
  </r>
  <r>
    <n v="3503"/>
    <s v="MATERIAUX "/>
    <m/>
    <m/>
    <m/>
    <m/>
    <x v="5"/>
    <x v="0"/>
    <m/>
    <m/>
    <m/>
    <m/>
    <m/>
    <x v="5"/>
    <s v=""/>
    <n v="10"/>
    <m/>
    <m/>
    <m/>
    <m/>
    <x v="1"/>
    <m/>
    <m/>
    <s v="201506"/>
    <s v="201506"/>
    <x v="5"/>
  </r>
  <r>
    <s v="7305"/>
    <s v="SIMULATIONS NUMERIQUES"/>
    <m/>
    <m/>
    <m/>
    <m/>
    <x v="5"/>
    <x v="0"/>
    <m/>
    <m/>
    <m/>
    <m/>
    <m/>
    <x v="1"/>
    <s v=""/>
    <n v="6"/>
    <m/>
    <m/>
    <m/>
    <m/>
    <x v="5"/>
    <m/>
    <m/>
    <s v="201506"/>
    <s v="201506"/>
    <x v="1"/>
  </r>
  <r>
    <s v="7305"/>
    <s v="SIMULATIONS NUMERIQUES"/>
    <m/>
    <m/>
    <m/>
    <m/>
    <x v="5"/>
    <x v="0"/>
    <m/>
    <m/>
    <m/>
    <m/>
    <m/>
    <x v="1"/>
    <s v=""/>
    <n v="4"/>
    <m/>
    <m/>
    <m/>
    <m/>
    <x v="5"/>
    <m/>
    <m/>
    <s v="201506"/>
    <s v="201506"/>
    <x v="1"/>
  </r>
  <r>
    <s v="7305"/>
    <s v="SIMULATIONS NUMERIQUES"/>
    <m/>
    <m/>
    <m/>
    <m/>
    <x v="5"/>
    <x v="0"/>
    <m/>
    <m/>
    <m/>
    <m/>
    <m/>
    <x v="1"/>
    <s v=""/>
    <n v="48"/>
    <m/>
    <m/>
    <m/>
    <m/>
    <x v="5"/>
    <m/>
    <m/>
    <s v="201506"/>
    <s v="201506"/>
    <x v="1"/>
  </r>
  <r>
    <n v="5555"/>
    <s v="CONCEPTION "/>
    <m/>
    <m/>
    <m/>
    <m/>
    <x v="5"/>
    <x v="0"/>
    <m/>
    <m/>
    <m/>
    <m/>
    <m/>
    <x v="6"/>
    <s v=""/>
    <n v="2"/>
    <m/>
    <m/>
    <m/>
    <m/>
    <x v="0"/>
    <m/>
    <m/>
    <s v="201506"/>
    <s v="201506"/>
    <x v="6"/>
  </r>
  <r>
    <n v="5555"/>
    <s v="CONCEPTION "/>
    <m/>
    <m/>
    <m/>
    <m/>
    <x v="5"/>
    <x v="0"/>
    <m/>
    <m/>
    <m/>
    <m/>
    <m/>
    <x v="6"/>
    <s v=""/>
    <n v="4"/>
    <m/>
    <m/>
    <m/>
    <m/>
    <x v="9"/>
    <m/>
    <m/>
    <s v="201506"/>
    <s v="201506"/>
    <x v="6"/>
  </r>
  <r>
    <n v="5555"/>
    <s v="CONCEPTION "/>
    <m/>
    <m/>
    <m/>
    <m/>
    <x v="5"/>
    <x v="0"/>
    <m/>
    <m/>
    <m/>
    <m/>
    <m/>
    <x v="6"/>
    <s v=""/>
    <n v="3"/>
    <m/>
    <m/>
    <m/>
    <m/>
    <x v="0"/>
    <m/>
    <m/>
    <s v="201506"/>
    <s v="201506"/>
    <x v="6"/>
  </r>
  <r>
    <n v="5555"/>
    <s v="CONCEPTION "/>
    <m/>
    <m/>
    <m/>
    <m/>
    <x v="5"/>
    <x v="0"/>
    <m/>
    <m/>
    <m/>
    <m/>
    <m/>
    <x v="6"/>
    <s v=""/>
    <n v="7"/>
    <m/>
    <m/>
    <m/>
    <m/>
    <x v="1"/>
    <m/>
    <m/>
    <s v="201506"/>
    <s v="201506"/>
    <x v="6"/>
  </r>
  <r>
    <n v="5555"/>
    <s v="CONCEPTION "/>
    <m/>
    <m/>
    <m/>
    <m/>
    <x v="5"/>
    <x v="0"/>
    <m/>
    <m/>
    <m/>
    <m/>
    <m/>
    <x v="6"/>
    <s v=""/>
    <n v="8"/>
    <m/>
    <m/>
    <m/>
    <m/>
    <x v="0"/>
    <m/>
    <m/>
    <s v="201506"/>
    <s v="201506"/>
    <x v="6"/>
  </r>
  <r>
    <n v="5555"/>
    <s v="CONCEPTION "/>
    <m/>
    <m/>
    <m/>
    <m/>
    <x v="5"/>
    <x v="0"/>
    <m/>
    <m/>
    <m/>
    <m/>
    <m/>
    <x v="6"/>
    <s v=""/>
    <n v="20"/>
    <m/>
    <m/>
    <m/>
    <m/>
    <x v="2"/>
    <m/>
    <m/>
    <s v="201506"/>
    <s v="201506"/>
    <x v="6"/>
  </r>
  <r>
    <n v="5555"/>
    <s v="CONCEPTION "/>
    <m/>
    <m/>
    <m/>
    <m/>
    <x v="5"/>
    <x v="0"/>
    <m/>
    <m/>
    <m/>
    <m/>
    <m/>
    <x v="6"/>
    <s v=""/>
    <n v="1"/>
    <m/>
    <m/>
    <m/>
    <m/>
    <x v="2"/>
    <m/>
    <m/>
    <s v="201506"/>
    <s v="201506"/>
    <x v="6"/>
  </r>
  <r>
    <n v="5555"/>
    <s v="CONCEPTION "/>
    <m/>
    <m/>
    <m/>
    <m/>
    <x v="5"/>
    <x v="0"/>
    <m/>
    <m/>
    <m/>
    <m/>
    <m/>
    <x v="6"/>
    <s v=""/>
    <n v="32"/>
    <m/>
    <m/>
    <m/>
    <m/>
    <x v="1"/>
    <m/>
    <m/>
    <s v="201506"/>
    <s v="201506"/>
    <x v="6"/>
  </r>
  <r>
    <n v="5555"/>
    <s v="CONCEPTION "/>
    <m/>
    <m/>
    <m/>
    <m/>
    <x v="5"/>
    <x v="0"/>
    <m/>
    <m/>
    <m/>
    <m/>
    <m/>
    <x v="6"/>
    <s v=""/>
    <n v="11"/>
    <m/>
    <m/>
    <m/>
    <m/>
    <x v="8"/>
    <m/>
    <m/>
    <s v="201506"/>
    <s v="201506"/>
    <x v="6"/>
  </r>
  <r>
    <n v="5555"/>
    <s v="CONCEPTION "/>
    <m/>
    <m/>
    <m/>
    <m/>
    <x v="5"/>
    <x v="0"/>
    <m/>
    <m/>
    <m/>
    <m/>
    <m/>
    <x v="6"/>
    <s v=""/>
    <n v="18"/>
    <m/>
    <m/>
    <m/>
    <m/>
    <x v="3"/>
    <m/>
    <m/>
    <s v="201506"/>
    <s v="201506"/>
    <x v="6"/>
  </r>
  <r>
    <n v="5555"/>
    <s v="CONCEPTION "/>
    <m/>
    <m/>
    <m/>
    <m/>
    <x v="5"/>
    <x v="0"/>
    <m/>
    <m/>
    <m/>
    <m/>
    <m/>
    <x v="6"/>
    <s v=""/>
    <n v="12"/>
    <m/>
    <m/>
    <m/>
    <m/>
    <x v="12"/>
    <m/>
    <m/>
    <s v="201506"/>
    <s v="201506"/>
    <x v="6"/>
  </r>
  <r>
    <n v="5555"/>
    <s v="CONCEPTION "/>
    <m/>
    <m/>
    <m/>
    <m/>
    <x v="5"/>
    <x v="0"/>
    <m/>
    <m/>
    <m/>
    <m/>
    <m/>
    <x v="6"/>
    <s v=""/>
    <n v="24"/>
    <m/>
    <m/>
    <m/>
    <m/>
    <x v="0"/>
    <m/>
    <m/>
    <s v="201506"/>
    <s v="201506"/>
    <x v="6"/>
  </r>
  <r>
    <n v="5555"/>
    <s v="CONCEPTION "/>
    <m/>
    <m/>
    <m/>
    <m/>
    <x v="5"/>
    <x v="0"/>
    <m/>
    <m/>
    <m/>
    <m/>
    <m/>
    <x v="6"/>
    <s v=""/>
    <n v="8"/>
    <m/>
    <m/>
    <m/>
    <m/>
    <x v="12"/>
    <m/>
    <m/>
    <s v="201506"/>
    <s v="201506"/>
    <x v="6"/>
  </r>
  <r>
    <n v="5555"/>
    <s v="CONCEPTION "/>
    <m/>
    <m/>
    <m/>
    <m/>
    <x v="5"/>
    <x v="0"/>
    <m/>
    <m/>
    <m/>
    <m/>
    <m/>
    <x v="6"/>
    <s v=""/>
    <n v="44"/>
    <m/>
    <m/>
    <m/>
    <m/>
    <x v="3"/>
    <m/>
    <m/>
    <s v="201506"/>
    <s v="201506"/>
    <x v="6"/>
  </r>
  <r>
    <n v="5555"/>
    <s v="CONCEPTION "/>
    <m/>
    <m/>
    <m/>
    <m/>
    <x v="5"/>
    <x v="0"/>
    <m/>
    <m/>
    <m/>
    <m/>
    <m/>
    <x v="6"/>
    <s v=""/>
    <n v="10"/>
    <m/>
    <m/>
    <m/>
    <m/>
    <x v="5"/>
    <m/>
    <m/>
    <s v="201506"/>
    <s v="201506"/>
    <x v="6"/>
  </r>
  <r>
    <n v="5917"/>
    <s v="METHODES"/>
    <m/>
    <m/>
    <m/>
    <m/>
    <x v="5"/>
    <x v="0"/>
    <m/>
    <m/>
    <m/>
    <m/>
    <m/>
    <x v="7"/>
    <s v=""/>
    <n v="6"/>
    <m/>
    <m/>
    <m/>
    <m/>
    <x v="2"/>
    <m/>
    <m/>
    <s v="201506"/>
    <s v="201506"/>
    <x v="7"/>
  </r>
  <r>
    <n v="5917"/>
    <s v="METHODES "/>
    <m/>
    <m/>
    <m/>
    <m/>
    <x v="5"/>
    <x v="0"/>
    <m/>
    <m/>
    <m/>
    <m/>
    <m/>
    <x v="7"/>
    <s v=""/>
    <n v="30"/>
    <m/>
    <m/>
    <m/>
    <m/>
    <x v="2"/>
    <m/>
    <m/>
    <s v="201506"/>
    <s v="201506"/>
    <x v="7"/>
  </r>
  <r>
    <n v="5917"/>
    <s v="METHODES "/>
    <m/>
    <m/>
    <m/>
    <m/>
    <x v="5"/>
    <x v="0"/>
    <m/>
    <m/>
    <m/>
    <m/>
    <m/>
    <x v="7"/>
    <s v=""/>
    <n v="16"/>
    <m/>
    <m/>
    <m/>
    <m/>
    <x v="0"/>
    <m/>
    <m/>
    <s v="201506"/>
    <s v="201506"/>
    <x v="7"/>
  </r>
  <r>
    <n v="5917"/>
    <s v="METHODES "/>
    <m/>
    <m/>
    <m/>
    <m/>
    <x v="5"/>
    <x v="0"/>
    <m/>
    <m/>
    <m/>
    <m/>
    <m/>
    <x v="7"/>
    <s v=""/>
    <n v="3"/>
    <m/>
    <m/>
    <m/>
    <m/>
    <x v="2"/>
    <m/>
    <m/>
    <s v="201506"/>
    <s v="201506"/>
    <x v="7"/>
  </r>
  <r>
    <n v="5917"/>
    <s v="METHODES "/>
    <m/>
    <m/>
    <m/>
    <m/>
    <x v="5"/>
    <x v="0"/>
    <m/>
    <m/>
    <m/>
    <m/>
    <m/>
    <x v="7"/>
    <s v=""/>
    <n v="2"/>
    <m/>
    <m/>
    <m/>
    <m/>
    <x v="1"/>
    <m/>
    <m/>
    <s v="201506"/>
    <s v="201506"/>
    <x v="7"/>
  </r>
  <r>
    <n v="5917"/>
    <s v="METHODES "/>
    <m/>
    <m/>
    <m/>
    <m/>
    <x v="5"/>
    <x v="0"/>
    <m/>
    <m/>
    <m/>
    <m/>
    <m/>
    <x v="7"/>
    <s v=""/>
    <n v="2"/>
    <m/>
    <m/>
    <m/>
    <m/>
    <x v="1"/>
    <m/>
    <m/>
    <s v="201506"/>
    <s v="201506"/>
    <x v="7"/>
  </r>
  <r>
    <n v="5917"/>
    <s v="METHODES "/>
    <m/>
    <m/>
    <m/>
    <m/>
    <x v="5"/>
    <x v="0"/>
    <m/>
    <m/>
    <m/>
    <m/>
    <m/>
    <x v="5"/>
    <s v=""/>
    <n v="2"/>
    <m/>
    <m/>
    <m/>
    <m/>
    <x v="2"/>
    <m/>
    <m/>
    <s v="201506"/>
    <s v="201506"/>
    <x v="5"/>
  </r>
  <r>
    <n v="5917"/>
    <s v="METHODES "/>
    <m/>
    <m/>
    <m/>
    <m/>
    <x v="5"/>
    <x v="0"/>
    <m/>
    <m/>
    <m/>
    <m/>
    <m/>
    <x v="5"/>
    <s v=""/>
    <n v="1"/>
    <m/>
    <m/>
    <m/>
    <m/>
    <x v="11"/>
    <m/>
    <m/>
    <s v="201506"/>
    <s v="201506"/>
    <x v="5"/>
  </r>
  <r>
    <n v="5917"/>
    <s v="METHODES "/>
    <m/>
    <m/>
    <m/>
    <m/>
    <x v="5"/>
    <x v="0"/>
    <m/>
    <m/>
    <m/>
    <m/>
    <m/>
    <x v="7"/>
    <s v=""/>
    <n v="-3"/>
    <m/>
    <m/>
    <m/>
    <m/>
    <x v="1"/>
    <m/>
    <m/>
    <s v="201506"/>
    <s v="201506"/>
    <x v="7"/>
  </r>
  <r>
    <n v="5917"/>
    <s v="METHODES "/>
    <m/>
    <m/>
    <m/>
    <m/>
    <x v="5"/>
    <x v="0"/>
    <m/>
    <m/>
    <m/>
    <m/>
    <m/>
    <x v="7"/>
    <s v=""/>
    <n v="1"/>
    <m/>
    <m/>
    <m/>
    <m/>
    <x v="5"/>
    <m/>
    <m/>
    <s v="201506"/>
    <s v="201506"/>
    <x v="7"/>
  </r>
  <r>
    <n v="5917"/>
    <s v="METHODES "/>
    <m/>
    <m/>
    <m/>
    <m/>
    <x v="5"/>
    <x v="0"/>
    <m/>
    <m/>
    <m/>
    <m/>
    <m/>
    <x v="7"/>
    <s v=""/>
    <n v="5"/>
    <m/>
    <m/>
    <m/>
    <m/>
    <x v="1"/>
    <m/>
    <m/>
    <s v="201506"/>
    <s v="201506"/>
    <x v="7"/>
  </r>
  <r>
    <n v="5917"/>
    <s v="METHODES "/>
    <m/>
    <m/>
    <m/>
    <m/>
    <x v="5"/>
    <x v="0"/>
    <m/>
    <m/>
    <m/>
    <m/>
    <m/>
    <x v="7"/>
    <s v=""/>
    <n v="5"/>
    <m/>
    <m/>
    <m/>
    <m/>
    <x v="1"/>
    <m/>
    <m/>
    <s v="201506"/>
    <s v="201506"/>
    <x v="7"/>
  </r>
  <r>
    <n v="5917"/>
    <s v="METHODES "/>
    <m/>
    <m/>
    <m/>
    <m/>
    <x v="5"/>
    <x v="0"/>
    <m/>
    <m/>
    <m/>
    <m/>
    <m/>
    <x v="7"/>
    <s v=""/>
    <n v="3"/>
    <m/>
    <m/>
    <m/>
    <m/>
    <x v="1"/>
    <m/>
    <m/>
    <s v="201506"/>
    <s v="201506"/>
    <x v="7"/>
  </r>
  <r>
    <n v="5723"/>
    <s v="ESSAIS "/>
    <m/>
    <m/>
    <m/>
    <m/>
    <x v="5"/>
    <x v="0"/>
    <m/>
    <m/>
    <m/>
    <m/>
    <m/>
    <x v="9"/>
    <s v=""/>
    <n v="21"/>
    <m/>
    <m/>
    <m/>
    <m/>
    <x v="4"/>
    <m/>
    <m/>
    <s v="201506"/>
    <s v="201506"/>
    <x v="9"/>
  </r>
  <r>
    <n v="7777"/>
    <s v="PROGRAMME"/>
    <m/>
    <m/>
    <m/>
    <m/>
    <x v="5"/>
    <x v="0"/>
    <m/>
    <m/>
    <m/>
    <m/>
    <m/>
    <x v="8"/>
    <s v=""/>
    <n v="5"/>
    <m/>
    <m/>
    <m/>
    <m/>
    <x v="11"/>
    <m/>
    <m/>
    <s v="201506"/>
    <s v="201506"/>
    <x v="8"/>
  </r>
  <r>
    <n v="7777"/>
    <s v="PROGRAMME"/>
    <m/>
    <m/>
    <m/>
    <m/>
    <x v="5"/>
    <x v="0"/>
    <m/>
    <m/>
    <m/>
    <m/>
    <m/>
    <x v="8"/>
    <s v=""/>
    <n v="5"/>
    <m/>
    <m/>
    <m/>
    <m/>
    <x v="2"/>
    <m/>
    <m/>
    <s v="201506"/>
    <s v="201506"/>
    <x v="8"/>
  </r>
  <r>
    <n v="7777"/>
    <s v="PROGRAMME"/>
    <m/>
    <m/>
    <m/>
    <m/>
    <x v="5"/>
    <x v="0"/>
    <m/>
    <m/>
    <m/>
    <m/>
    <m/>
    <x v="8"/>
    <s v=""/>
    <n v="5"/>
    <m/>
    <m/>
    <m/>
    <m/>
    <x v="0"/>
    <m/>
    <m/>
    <s v="201506"/>
    <s v="201506"/>
    <x v="8"/>
  </r>
  <r>
    <n v="7777"/>
    <s v="PROGRAMME"/>
    <m/>
    <m/>
    <m/>
    <m/>
    <x v="5"/>
    <x v="0"/>
    <m/>
    <m/>
    <m/>
    <m/>
    <m/>
    <x v="8"/>
    <s v=""/>
    <n v="8"/>
    <m/>
    <m/>
    <m/>
    <m/>
    <x v="4"/>
    <m/>
    <m/>
    <s v="201506"/>
    <s v="201506"/>
    <x v="8"/>
  </r>
  <r>
    <n v="7777"/>
    <s v="PROGRAMME"/>
    <m/>
    <m/>
    <m/>
    <m/>
    <x v="5"/>
    <x v="0"/>
    <m/>
    <m/>
    <m/>
    <m/>
    <m/>
    <x v="8"/>
    <s v=""/>
    <n v="8"/>
    <m/>
    <m/>
    <m/>
    <m/>
    <x v="3"/>
    <m/>
    <m/>
    <s v="201506"/>
    <s v="201506"/>
    <x v="8"/>
  </r>
  <r>
    <n v="7777"/>
    <s v="PROGRAMME"/>
    <m/>
    <m/>
    <m/>
    <m/>
    <x v="5"/>
    <x v="0"/>
    <m/>
    <m/>
    <m/>
    <m/>
    <m/>
    <x v="8"/>
    <s v=""/>
    <n v="48"/>
    <m/>
    <m/>
    <m/>
    <m/>
    <x v="12"/>
    <m/>
    <m/>
    <s v="201506"/>
    <s v="201506"/>
    <x v="8"/>
  </r>
  <r>
    <n v="7777"/>
    <s v="PROGRAMME"/>
    <m/>
    <m/>
    <m/>
    <m/>
    <x v="5"/>
    <x v="0"/>
    <m/>
    <m/>
    <m/>
    <m/>
    <m/>
    <x v="8"/>
    <s v=""/>
    <n v="8"/>
    <m/>
    <m/>
    <m/>
    <m/>
    <x v="0"/>
    <m/>
    <m/>
    <s v="201506"/>
    <s v="201506"/>
    <x v="8"/>
  </r>
  <r>
    <n v="7777"/>
    <s v="PROGRAMME"/>
    <m/>
    <m/>
    <m/>
    <m/>
    <x v="5"/>
    <x v="0"/>
    <m/>
    <m/>
    <m/>
    <m/>
    <m/>
    <x v="8"/>
    <s v=""/>
    <n v="40"/>
    <m/>
    <m/>
    <m/>
    <m/>
    <x v="9"/>
    <m/>
    <m/>
    <s v="201506"/>
    <s v="201506"/>
    <x v="8"/>
  </r>
  <r>
    <n v="7777"/>
    <s v="PROGRAMME"/>
    <m/>
    <m/>
    <m/>
    <m/>
    <x v="5"/>
    <x v="0"/>
    <m/>
    <m/>
    <m/>
    <m/>
    <m/>
    <x v="8"/>
    <s v=""/>
    <n v="24"/>
    <m/>
    <m/>
    <m/>
    <m/>
    <x v="2"/>
    <m/>
    <m/>
    <s v="201506"/>
    <s v="201506"/>
    <x v="8"/>
  </r>
  <r>
    <n v="7777"/>
    <s v="PROGRAMME"/>
    <m/>
    <m/>
    <m/>
    <m/>
    <x v="5"/>
    <x v="0"/>
    <m/>
    <m/>
    <m/>
    <m/>
    <m/>
    <x v="8"/>
    <s v=""/>
    <n v="4"/>
    <m/>
    <m/>
    <m/>
    <m/>
    <x v="10"/>
    <m/>
    <m/>
    <s v="201506"/>
    <s v="201506"/>
    <x v="8"/>
  </r>
  <r>
    <n v="7777"/>
    <s v="PROGRAMME"/>
    <m/>
    <m/>
    <m/>
    <m/>
    <x v="5"/>
    <x v="0"/>
    <m/>
    <m/>
    <m/>
    <m/>
    <m/>
    <x v="8"/>
    <s v=""/>
    <n v="5"/>
    <m/>
    <m/>
    <m/>
    <m/>
    <x v="6"/>
    <m/>
    <m/>
    <s v="201506"/>
    <s v="201506"/>
    <x v="8"/>
  </r>
  <r>
    <n v="7777"/>
    <s v="PROGRAMME"/>
    <m/>
    <m/>
    <m/>
    <m/>
    <x v="5"/>
    <x v="0"/>
    <m/>
    <m/>
    <m/>
    <m/>
    <m/>
    <x v="8"/>
    <s v=""/>
    <n v="16"/>
    <m/>
    <m/>
    <m/>
    <m/>
    <x v="6"/>
    <m/>
    <m/>
    <s v="201506"/>
    <s v="201506"/>
    <x v="8"/>
  </r>
  <r>
    <n v="7777"/>
    <s v="PROGRAMME"/>
    <m/>
    <m/>
    <m/>
    <m/>
    <x v="5"/>
    <x v="0"/>
    <m/>
    <m/>
    <m/>
    <m/>
    <m/>
    <x v="8"/>
    <s v=""/>
    <n v="16"/>
    <m/>
    <m/>
    <m/>
    <m/>
    <x v="1"/>
    <m/>
    <m/>
    <s v="201506"/>
    <s v="201506"/>
    <x v="8"/>
  </r>
  <r>
    <n v="1011"/>
    <s v="QUALITE "/>
    <m/>
    <m/>
    <m/>
    <m/>
    <x v="6"/>
    <x v="0"/>
    <m/>
    <m/>
    <m/>
    <m/>
    <m/>
    <x v="0"/>
    <s v=""/>
    <n v="8.1300000000000008"/>
    <m/>
    <m/>
    <m/>
    <m/>
    <x v="2"/>
    <m/>
    <m/>
    <s v="201507"/>
    <s v="201507"/>
    <x v="0"/>
  </r>
  <r>
    <n v="1011"/>
    <s v="QUALITE "/>
    <m/>
    <m/>
    <m/>
    <m/>
    <x v="6"/>
    <x v="0"/>
    <m/>
    <m/>
    <m/>
    <m/>
    <m/>
    <x v="0"/>
    <s v=""/>
    <n v="9"/>
    <m/>
    <m/>
    <m/>
    <m/>
    <x v="2"/>
    <m/>
    <m/>
    <s v="201507"/>
    <s v="201507"/>
    <x v="0"/>
  </r>
  <r>
    <n v="1011"/>
    <s v="QUALITE "/>
    <m/>
    <m/>
    <m/>
    <m/>
    <x v="6"/>
    <x v="0"/>
    <m/>
    <m/>
    <m/>
    <m/>
    <m/>
    <x v="0"/>
    <s v=""/>
    <n v="7"/>
    <m/>
    <m/>
    <m/>
    <m/>
    <x v="2"/>
    <m/>
    <m/>
    <s v="201507"/>
    <s v="201507"/>
    <x v="0"/>
  </r>
  <r>
    <n v="1011"/>
    <s v="QUALITE "/>
    <m/>
    <m/>
    <m/>
    <m/>
    <x v="6"/>
    <x v="0"/>
    <m/>
    <m/>
    <m/>
    <m/>
    <m/>
    <x v="0"/>
    <s v=""/>
    <n v="4"/>
    <m/>
    <m/>
    <m/>
    <m/>
    <x v="2"/>
    <m/>
    <m/>
    <s v="201507"/>
    <s v="201507"/>
    <x v="0"/>
  </r>
  <r>
    <n v="1011"/>
    <s v="QUALITE "/>
    <m/>
    <m/>
    <m/>
    <m/>
    <x v="6"/>
    <x v="0"/>
    <m/>
    <m/>
    <m/>
    <m/>
    <m/>
    <x v="0"/>
    <s v=""/>
    <n v="8.5"/>
    <m/>
    <m/>
    <m/>
    <m/>
    <x v="2"/>
    <m/>
    <m/>
    <s v="201507"/>
    <s v="201507"/>
    <x v="0"/>
  </r>
  <r>
    <n v="1011"/>
    <s v="QUALITE "/>
    <m/>
    <m/>
    <m/>
    <m/>
    <x v="6"/>
    <x v="0"/>
    <m/>
    <m/>
    <m/>
    <m/>
    <m/>
    <x v="0"/>
    <s v=""/>
    <n v="7"/>
    <m/>
    <m/>
    <m/>
    <m/>
    <x v="2"/>
    <m/>
    <m/>
    <s v="201507"/>
    <s v="201507"/>
    <x v="0"/>
  </r>
  <r>
    <n v="1011"/>
    <s v="QUALITE "/>
    <m/>
    <m/>
    <m/>
    <m/>
    <x v="6"/>
    <x v="0"/>
    <m/>
    <m/>
    <m/>
    <m/>
    <m/>
    <x v="0"/>
    <s v=""/>
    <n v="8.1300000000000008"/>
    <m/>
    <m/>
    <m/>
    <m/>
    <x v="2"/>
    <m/>
    <m/>
    <s v="201507"/>
    <s v="201507"/>
    <x v="0"/>
  </r>
  <r>
    <n v="1011"/>
    <s v="QUALITE "/>
    <m/>
    <m/>
    <m/>
    <m/>
    <x v="6"/>
    <x v="0"/>
    <m/>
    <m/>
    <m/>
    <m/>
    <m/>
    <x v="0"/>
    <s v=""/>
    <n v="40"/>
    <m/>
    <m/>
    <m/>
    <m/>
    <x v="1"/>
    <m/>
    <m/>
    <s v="201507"/>
    <s v="201507"/>
    <x v="0"/>
  </r>
  <r>
    <n v="1011"/>
    <s v="QUALITE "/>
    <m/>
    <m/>
    <m/>
    <m/>
    <x v="6"/>
    <x v="0"/>
    <m/>
    <m/>
    <m/>
    <m/>
    <m/>
    <x v="0"/>
    <s v=""/>
    <n v="10"/>
    <m/>
    <m/>
    <m/>
    <m/>
    <x v="0"/>
    <m/>
    <m/>
    <s v="201507"/>
    <s v="201507"/>
    <x v="0"/>
  </r>
  <r>
    <n v="1011"/>
    <s v="QUALITE "/>
    <m/>
    <m/>
    <m/>
    <m/>
    <x v="6"/>
    <x v="0"/>
    <m/>
    <m/>
    <m/>
    <m/>
    <m/>
    <x v="0"/>
    <s v=""/>
    <n v="36"/>
    <m/>
    <m/>
    <m/>
    <m/>
    <x v="2"/>
    <m/>
    <m/>
    <s v="201507"/>
    <s v="201507"/>
    <x v="0"/>
  </r>
  <r>
    <n v="1011"/>
    <s v="QUALITE "/>
    <m/>
    <m/>
    <m/>
    <m/>
    <x v="6"/>
    <x v="0"/>
    <m/>
    <m/>
    <m/>
    <m/>
    <m/>
    <x v="0"/>
    <s v=""/>
    <n v="10"/>
    <m/>
    <m/>
    <m/>
    <m/>
    <x v="2"/>
    <m/>
    <m/>
    <s v="201507"/>
    <s v="201507"/>
    <x v="0"/>
  </r>
  <r>
    <n v="1011"/>
    <s v="QUALITE "/>
    <m/>
    <m/>
    <m/>
    <m/>
    <x v="6"/>
    <x v="0"/>
    <m/>
    <m/>
    <m/>
    <m/>
    <m/>
    <x v="0"/>
    <s v=""/>
    <n v="30"/>
    <m/>
    <m/>
    <m/>
    <m/>
    <x v="1"/>
    <m/>
    <m/>
    <s v="201507"/>
    <s v="201507"/>
    <x v="0"/>
  </r>
  <r>
    <n v="1011"/>
    <s v="QUALITE "/>
    <m/>
    <m/>
    <m/>
    <m/>
    <x v="6"/>
    <x v="0"/>
    <m/>
    <m/>
    <m/>
    <m/>
    <m/>
    <x v="0"/>
    <s v=""/>
    <n v="30"/>
    <m/>
    <m/>
    <m/>
    <m/>
    <x v="0"/>
    <m/>
    <m/>
    <s v="201507"/>
    <s v="201507"/>
    <x v="0"/>
  </r>
  <r>
    <n v="1011"/>
    <s v="QUALITE "/>
    <m/>
    <m/>
    <m/>
    <m/>
    <x v="6"/>
    <x v="0"/>
    <m/>
    <m/>
    <m/>
    <m/>
    <m/>
    <x v="0"/>
    <s v=""/>
    <n v="4"/>
    <m/>
    <m/>
    <m/>
    <m/>
    <x v="1"/>
    <m/>
    <m/>
    <s v="201507"/>
    <s v="201507"/>
    <x v="0"/>
  </r>
  <r>
    <n v="1011"/>
    <s v="QUALITE "/>
    <m/>
    <m/>
    <m/>
    <m/>
    <x v="6"/>
    <x v="0"/>
    <m/>
    <m/>
    <m/>
    <m/>
    <m/>
    <x v="0"/>
    <s v=""/>
    <n v="4"/>
    <m/>
    <m/>
    <m/>
    <m/>
    <x v="2"/>
    <m/>
    <m/>
    <s v="201507"/>
    <s v="201507"/>
    <x v="0"/>
  </r>
  <r>
    <n v="1011"/>
    <s v="QUALITE "/>
    <m/>
    <m/>
    <m/>
    <m/>
    <x v="6"/>
    <x v="0"/>
    <m/>
    <m/>
    <m/>
    <m/>
    <m/>
    <x v="0"/>
    <s v=""/>
    <n v="10"/>
    <m/>
    <m/>
    <m/>
    <m/>
    <x v="0"/>
    <m/>
    <m/>
    <s v="201507"/>
    <s v="201507"/>
    <x v="0"/>
  </r>
  <r>
    <n v="1200"/>
    <s v="ACHATS "/>
    <m/>
    <m/>
    <m/>
    <m/>
    <x v="6"/>
    <x v="0"/>
    <m/>
    <m/>
    <m/>
    <m/>
    <m/>
    <x v="2"/>
    <s v=""/>
    <n v="2"/>
    <m/>
    <m/>
    <m/>
    <m/>
    <x v="2"/>
    <m/>
    <m/>
    <s v="201507"/>
    <s v="201507"/>
    <x v="2"/>
  </r>
  <r>
    <n v="1200"/>
    <s v="ACHATS "/>
    <m/>
    <m/>
    <m/>
    <m/>
    <x v="6"/>
    <x v="0"/>
    <m/>
    <m/>
    <m/>
    <m/>
    <m/>
    <x v="2"/>
    <s v=""/>
    <n v="10"/>
    <m/>
    <m/>
    <m/>
    <m/>
    <x v="1"/>
    <m/>
    <m/>
    <s v="201507"/>
    <s v="201507"/>
    <x v="2"/>
  </r>
  <r>
    <n v="1200"/>
    <s v="ACHATS"/>
    <m/>
    <m/>
    <m/>
    <m/>
    <x v="6"/>
    <x v="0"/>
    <m/>
    <m/>
    <m/>
    <m/>
    <m/>
    <x v="2"/>
    <s v=""/>
    <n v="5"/>
    <m/>
    <m/>
    <m/>
    <m/>
    <x v="2"/>
    <m/>
    <m/>
    <s v="201507"/>
    <s v="201507"/>
    <x v="2"/>
  </r>
  <r>
    <n v="1200"/>
    <s v="ACHATS"/>
    <m/>
    <m/>
    <m/>
    <m/>
    <x v="6"/>
    <x v="0"/>
    <m/>
    <m/>
    <m/>
    <m/>
    <m/>
    <x v="2"/>
    <s v=""/>
    <n v="13"/>
    <m/>
    <m/>
    <m/>
    <m/>
    <x v="0"/>
    <m/>
    <m/>
    <s v="201507"/>
    <s v="201507"/>
    <x v="2"/>
  </r>
  <r>
    <n v="2752"/>
    <s v="LOGISTIQUE "/>
    <m/>
    <m/>
    <m/>
    <m/>
    <x v="6"/>
    <x v="0"/>
    <m/>
    <m/>
    <m/>
    <m/>
    <m/>
    <x v="4"/>
    <s v=""/>
    <n v="8"/>
    <m/>
    <m/>
    <m/>
    <m/>
    <x v="1"/>
    <m/>
    <m/>
    <s v="201507"/>
    <s v="201507"/>
    <x v="4"/>
  </r>
  <r>
    <n v="2752"/>
    <s v="LOGISTIQUE "/>
    <m/>
    <m/>
    <m/>
    <m/>
    <x v="6"/>
    <x v="0"/>
    <m/>
    <m/>
    <m/>
    <m/>
    <m/>
    <x v="4"/>
    <s v=""/>
    <n v="8"/>
    <m/>
    <m/>
    <m/>
    <m/>
    <x v="4"/>
    <m/>
    <m/>
    <s v="201507"/>
    <s v="201507"/>
    <x v="4"/>
  </r>
  <r>
    <n v="2752"/>
    <s v="LOGISTIQUE "/>
    <m/>
    <m/>
    <m/>
    <m/>
    <x v="6"/>
    <x v="0"/>
    <m/>
    <m/>
    <m/>
    <m/>
    <m/>
    <x v="4"/>
    <s v=""/>
    <n v="26"/>
    <m/>
    <m/>
    <m/>
    <m/>
    <x v="2"/>
    <m/>
    <m/>
    <s v="201507"/>
    <s v="201507"/>
    <x v="4"/>
  </r>
  <r>
    <n v="2752"/>
    <s v="LOGISTIQUE "/>
    <m/>
    <m/>
    <m/>
    <m/>
    <x v="6"/>
    <x v="0"/>
    <m/>
    <m/>
    <m/>
    <m/>
    <m/>
    <x v="4"/>
    <s v=""/>
    <n v="2"/>
    <m/>
    <m/>
    <m/>
    <m/>
    <x v="5"/>
    <m/>
    <m/>
    <s v="201507"/>
    <s v="201507"/>
    <x v="4"/>
  </r>
  <r>
    <n v="2752"/>
    <s v="LOGISTIQUE "/>
    <m/>
    <m/>
    <m/>
    <m/>
    <x v="6"/>
    <x v="0"/>
    <m/>
    <m/>
    <m/>
    <m/>
    <m/>
    <x v="4"/>
    <s v=""/>
    <n v="10"/>
    <m/>
    <m/>
    <m/>
    <m/>
    <x v="6"/>
    <m/>
    <m/>
    <s v="201507"/>
    <s v="201507"/>
    <x v="4"/>
  </r>
  <r>
    <n v="2752"/>
    <s v="LOGISTIQUE "/>
    <m/>
    <m/>
    <m/>
    <m/>
    <x v="6"/>
    <x v="0"/>
    <m/>
    <m/>
    <m/>
    <m/>
    <m/>
    <x v="4"/>
    <s v=""/>
    <n v="17.5"/>
    <m/>
    <m/>
    <m/>
    <m/>
    <x v="2"/>
    <m/>
    <m/>
    <s v="201507"/>
    <s v="201507"/>
    <x v="4"/>
  </r>
  <r>
    <n v="3503"/>
    <s v="MATERIAUX "/>
    <m/>
    <m/>
    <m/>
    <m/>
    <x v="6"/>
    <x v="0"/>
    <m/>
    <m/>
    <m/>
    <m/>
    <m/>
    <x v="5"/>
    <s v=""/>
    <n v="5"/>
    <m/>
    <m/>
    <m/>
    <m/>
    <x v="4"/>
    <m/>
    <m/>
    <s v="201507"/>
    <s v="201507"/>
    <x v="5"/>
  </r>
  <r>
    <n v="3503"/>
    <s v="MATERIAUX "/>
    <m/>
    <m/>
    <m/>
    <m/>
    <x v="6"/>
    <x v="0"/>
    <m/>
    <m/>
    <m/>
    <m/>
    <m/>
    <x v="5"/>
    <s v=""/>
    <n v="5"/>
    <m/>
    <m/>
    <m/>
    <m/>
    <x v="2"/>
    <m/>
    <m/>
    <s v="201507"/>
    <s v="201507"/>
    <x v="5"/>
  </r>
  <r>
    <n v="3503"/>
    <s v="MATERIAUX "/>
    <m/>
    <m/>
    <m/>
    <m/>
    <x v="6"/>
    <x v="0"/>
    <m/>
    <m/>
    <m/>
    <m/>
    <m/>
    <x v="5"/>
    <s v=""/>
    <n v="40"/>
    <m/>
    <m/>
    <m/>
    <m/>
    <x v="5"/>
    <m/>
    <m/>
    <s v="201507"/>
    <s v="201507"/>
    <x v="5"/>
  </r>
  <r>
    <n v="3503"/>
    <s v="MATERIAUX "/>
    <m/>
    <m/>
    <m/>
    <m/>
    <x v="6"/>
    <x v="0"/>
    <m/>
    <m/>
    <m/>
    <m/>
    <m/>
    <x v="5"/>
    <s v=""/>
    <n v="8"/>
    <m/>
    <m/>
    <m/>
    <m/>
    <x v="1"/>
    <m/>
    <m/>
    <s v="201507"/>
    <s v="201507"/>
    <x v="5"/>
  </r>
  <r>
    <s v="7305"/>
    <s v="SIMULATIONS NUMERIQUES"/>
    <m/>
    <m/>
    <m/>
    <m/>
    <x v="6"/>
    <x v="0"/>
    <m/>
    <m/>
    <m/>
    <m/>
    <m/>
    <x v="1"/>
    <s v=""/>
    <n v="2"/>
    <m/>
    <m/>
    <m/>
    <m/>
    <x v="5"/>
    <m/>
    <m/>
    <s v="201507"/>
    <s v="201507"/>
    <x v="1"/>
  </r>
  <r>
    <s v="7305"/>
    <s v="SIMULATIONS NUMERIQUES"/>
    <m/>
    <m/>
    <m/>
    <m/>
    <x v="6"/>
    <x v="0"/>
    <m/>
    <m/>
    <m/>
    <m/>
    <m/>
    <x v="1"/>
    <s v=""/>
    <n v="34"/>
    <m/>
    <m/>
    <m/>
    <m/>
    <x v="5"/>
    <m/>
    <m/>
    <s v="201507"/>
    <s v="201507"/>
    <x v="1"/>
  </r>
  <r>
    <s v="7305"/>
    <s v="SIMULATIONS NUMERIQUES"/>
    <m/>
    <m/>
    <m/>
    <m/>
    <x v="6"/>
    <x v="0"/>
    <m/>
    <m/>
    <m/>
    <m/>
    <m/>
    <x v="1"/>
    <s v=""/>
    <n v="4"/>
    <m/>
    <m/>
    <m/>
    <m/>
    <x v="1"/>
    <m/>
    <m/>
    <s v="201507"/>
    <s v="201507"/>
    <x v="1"/>
  </r>
  <r>
    <s v="7305"/>
    <s v="SIMULATIONS NUMERIQUES"/>
    <m/>
    <m/>
    <m/>
    <m/>
    <x v="6"/>
    <x v="0"/>
    <m/>
    <m/>
    <m/>
    <m/>
    <m/>
    <x v="1"/>
    <s v=""/>
    <n v="20"/>
    <m/>
    <m/>
    <m/>
    <m/>
    <x v="5"/>
    <m/>
    <m/>
    <s v="201507"/>
    <s v="201507"/>
    <x v="1"/>
  </r>
  <r>
    <s v="7305"/>
    <s v="SIMULATIONS NUMERIQUES"/>
    <m/>
    <m/>
    <m/>
    <m/>
    <x v="6"/>
    <x v="0"/>
    <m/>
    <m/>
    <m/>
    <m/>
    <m/>
    <x v="1"/>
    <s v=""/>
    <n v="4"/>
    <m/>
    <m/>
    <m/>
    <m/>
    <x v="5"/>
    <m/>
    <m/>
    <s v="201507"/>
    <s v="201507"/>
    <x v="1"/>
  </r>
  <r>
    <n v="5555"/>
    <s v="CONCEPTION "/>
    <m/>
    <m/>
    <m/>
    <m/>
    <x v="6"/>
    <x v="0"/>
    <m/>
    <m/>
    <m/>
    <m/>
    <m/>
    <x v="6"/>
    <s v=""/>
    <n v="22.2"/>
    <m/>
    <m/>
    <m/>
    <m/>
    <x v="3"/>
    <m/>
    <m/>
    <s v="201507"/>
    <s v="201507"/>
    <x v="6"/>
  </r>
  <r>
    <n v="5555"/>
    <s v="CONCEPTION "/>
    <m/>
    <m/>
    <m/>
    <m/>
    <x v="6"/>
    <x v="0"/>
    <m/>
    <m/>
    <m/>
    <m/>
    <m/>
    <x v="6"/>
    <s v=""/>
    <n v="17"/>
    <m/>
    <m/>
    <m/>
    <m/>
    <x v="0"/>
    <m/>
    <m/>
    <s v="201507"/>
    <s v="201507"/>
    <x v="6"/>
  </r>
  <r>
    <n v="5555"/>
    <s v="CONCEPTION "/>
    <m/>
    <m/>
    <m/>
    <m/>
    <x v="6"/>
    <x v="0"/>
    <m/>
    <m/>
    <m/>
    <m/>
    <m/>
    <x v="6"/>
    <s v=""/>
    <n v="25"/>
    <m/>
    <m/>
    <m/>
    <m/>
    <x v="3"/>
    <m/>
    <m/>
    <s v="201507"/>
    <s v="201507"/>
    <x v="6"/>
  </r>
  <r>
    <n v="5555"/>
    <s v="CONCEPTION "/>
    <m/>
    <m/>
    <m/>
    <m/>
    <x v="6"/>
    <x v="0"/>
    <m/>
    <m/>
    <m/>
    <m/>
    <m/>
    <x v="6"/>
    <s v=""/>
    <n v="66.900000000000006"/>
    <m/>
    <m/>
    <m/>
    <m/>
    <x v="3"/>
    <m/>
    <m/>
    <s v="201507"/>
    <s v="201507"/>
    <x v="6"/>
  </r>
  <r>
    <n v="5555"/>
    <s v="CONCEPTION "/>
    <m/>
    <m/>
    <m/>
    <m/>
    <x v="6"/>
    <x v="0"/>
    <m/>
    <m/>
    <m/>
    <m/>
    <m/>
    <x v="6"/>
    <s v=""/>
    <n v="40"/>
    <m/>
    <m/>
    <m/>
    <m/>
    <x v="1"/>
    <m/>
    <m/>
    <s v="201507"/>
    <s v="201507"/>
    <x v="6"/>
  </r>
  <r>
    <n v="5555"/>
    <s v="CONCEPTION "/>
    <m/>
    <m/>
    <m/>
    <m/>
    <x v="6"/>
    <x v="0"/>
    <m/>
    <m/>
    <m/>
    <m/>
    <m/>
    <x v="6"/>
    <s v=""/>
    <n v="16.100000000000001"/>
    <m/>
    <m/>
    <m/>
    <m/>
    <x v="0"/>
    <m/>
    <m/>
    <s v="201507"/>
    <s v="201507"/>
    <x v="6"/>
  </r>
  <r>
    <n v="5555"/>
    <s v="CONCEPTION "/>
    <m/>
    <m/>
    <m/>
    <m/>
    <x v="6"/>
    <x v="0"/>
    <m/>
    <m/>
    <m/>
    <m/>
    <m/>
    <x v="6"/>
    <s v=""/>
    <n v="1"/>
    <m/>
    <m/>
    <m/>
    <m/>
    <x v="2"/>
    <m/>
    <m/>
    <s v="201507"/>
    <s v="201507"/>
    <x v="6"/>
  </r>
  <r>
    <n v="5555"/>
    <s v="CONCEPTION "/>
    <m/>
    <m/>
    <m/>
    <m/>
    <x v="6"/>
    <x v="0"/>
    <m/>
    <m/>
    <m/>
    <m/>
    <m/>
    <x v="6"/>
    <s v=""/>
    <n v="30"/>
    <m/>
    <m/>
    <m/>
    <m/>
    <x v="2"/>
    <m/>
    <m/>
    <s v="201507"/>
    <s v="201507"/>
    <x v="6"/>
  </r>
  <r>
    <n v="5555"/>
    <s v="CONCEPTION "/>
    <m/>
    <m/>
    <m/>
    <m/>
    <x v="6"/>
    <x v="0"/>
    <m/>
    <m/>
    <m/>
    <m/>
    <m/>
    <x v="6"/>
    <s v=""/>
    <n v="13"/>
    <m/>
    <m/>
    <m/>
    <m/>
    <x v="3"/>
    <m/>
    <m/>
    <s v="201507"/>
    <s v="201507"/>
    <x v="6"/>
  </r>
  <r>
    <n v="5555"/>
    <s v="CONCEPTION "/>
    <m/>
    <m/>
    <m/>
    <m/>
    <x v="6"/>
    <x v="0"/>
    <m/>
    <m/>
    <m/>
    <m/>
    <m/>
    <x v="6"/>
    <s v=""/>
    <n v="35"/>
    <m/>
    <m/>
    <m/>
    <m/>
    <x v="1"/>
    <m/>
    <m/>
    <s v="201507"/>
    <s v="201507"/>
    <x v="6"/>
  </r>
  <r>
    <n v="5555"/>
    <s v="CONCEPTION "/>
    <m/>
    <m/>
    <m/>
    <m/>
    <x v="6"/>
    <x v="0"/>
    <m/>
    <m/>
    <m/>
    <m/>
    <m/>
    <x v="6"/>
    <s v=""/>
    <n v="45"/>
    <m/>
    <m/>
    <m/>
    <m/>
    <x v="0"/>
    <m/>
    <m/>
    <s v="201507"/>
    <s v="201507"/>
    <x v="6"/>
  </r>
  <r>
    <n v="5555"/>
    <s v="CONCEPTION "/>
    <m/>
    <m/>
    <m/>
    <m/>
    <x v="6"/>
    <x v="0"/>
    <m/>
    <m/>
    <m/>
    <m/>
    <m/>
    <x v="6"/>
    <s v=""/>
    <n v="24"/>
    <m/>
    <m/>
    <m/>
    <m/>
    <x v="12"/>
    <m/>
    <m/>
    <s v="201507"/>
    <s v="201507"/>
    <x v="6"/>
  </r>
  <r>
    <n v="5555"/>
    <s v="CONCEPTION "/>
    <m/>
    <m/>
    <m/>
    <m/>
    <x v="6"/>
    <x v="0"/>
    <m/>
    <m/>
    <m/>
    <m/>
    <m/>
    <x v="6"/>
    <s v=""/>
    <n v="30"/>
    <m/>
    <m/>
    <m/>
    <m/>
    <x v="5"/>
    <m/>
    <m/>
    <s v="201507"/>
    <s v="201507"/>
    <x v="6"/>
  </r>
  <r>
    <n v="5555"/>
    <s v="CONCEPTION "/>
    <m/>
    <m/>
    <m/>
    <m/>
    <x v="6"/>
    <x v="0"/>
    <m/>
    <m/>
    <m/>
    <m/>
    <m/>
    <x v="6"/>
    <s v=""/>
    <n v="4"/>
    <m/>
    <m/>
    <m/>
    <m/>
    <x v="5"/>
    <m/>
    <m/>
    <s v="201507"/>
    <s v="201507"/>
    <x v="6"/>
  </r>
  <r>
    <n v="5917"/>
    <s v="METHODES"/>
    <m/>
    <m/>
    <m/>
    <m/>
    <x v="6"/>
    <x v="0"/>
    <m/>
    <m/>
    <m/>
    <m/>
    <m/>
    <x v="7"/>
    <s v=""/>
    <n v="6"/>
    <m/>
    <m/>
    <m/>
    <m/>
    <x v="2"/>
    <m/>
    <m/>
    <s v="201507"/>
    <s v="201507"/>
    <x v="7"/>
  </r>
  <r>
    <n v="5917"/>
    <s v="METHODES "/>
    <m/>
    <m/>
    <m/>
    <m/>
    <x v="6"/>
    <x v="0"/>
    <m/>
    <m/>
    <m/>
    <m/>
    <m/>
    <x v="7"/>
    <s v=""/>
    <n v="20.5"/>
    <m/>
    <m/>
    <m/>
    <m/>
    <x v="6"/>
    <m/>
    <m/>
    <s v="201507"/>
    <s v="201507"/>
    <x v="7"/>
  </r>
  <r>
    <n v="5917"/>
    <s v="METHODES "/>
    <m/>
    <m/>
    <m/>
    <m/>
    <x v="6"/>
    <x v="0"/>
    <m/>
    <m/>
    <m/>
    <m/>
    <m/>
    <x v="7"/>
    <s v=""/>
    <n v="16"/>
    <m/>
    <m/>
    <m/>
    <m/>
    <x v="5"/>
    <m/>
    <m/>
    <s v="201507"/>
    <s v="201507"/>
    <x v="7"/>
  </r>
  <r>
    <n v="5917"/>
    <s v="METHODES "/>
    <m/>
    <m/>
    <m/>
    <m/>
    <x v="6"/>
    <x v="0"/>
    <m/>
    <m/>
    <m/>
    <m/>
    <m/>
    <x v="7"/>
    <s v=""/>
    <n v="43"/>
    <m/>
    <m/>
    <m/>
    <m/>
    <x v="2"/>
    <m/>
    <m/>
    <s v="201507"/>
    <s v="201507"/>
    <x v="7"/>
  </r>
  <r>
    <n v="5917"/>
    <s v="METHODES "/>
    <m/>
    <m/>
    <m/>
    <m/>
    <x v="6"/>
    <x v="0"/>
    <m/>
    <m/>
    <m/>
    <m/>
    <m/>
    <x v="7"/>
    <s v=""/>
    <n v="20"/>
    <m/>
    <m/>
    <m/>
    <m/>
    <x v="0"/>
    <m/>
    <m/>
    <s v="201507"/>
    <s v="201507"/>
    <x v="7"/>
  </r>
  <r>
    <n v="5917"/>
    <s v="METHODES "/>
    <m/>
    <m/>
    <m/>
    <m/>
    <x v="6"/>
    <x v="0"/>
    <m/>
    <m/>
    <m/>
    <m/>
    <m/>
    <x v="7"/>
    <s v=""/>
    <n v="2"/>
    <m/>
    <m/>
    <m/>
    <m/>
    <x v="5"/>
    <m/>
    <m/>
    <s v="201507"/>
    <s v="201507"/>
    <x v="7"/>
  </r>
  <r>
    <n v="5917"/>
    <s v="METHODES "/>
    <m/>
    <m/>
    <m/>
    <m/>
    <x v="6"/>
    <x v="0"/>
    <m/>
    <m/>
    <m/>
    <m/>
    <m/>
    <x v="7"/>
    <s v=""/>
    <n v="4"/>
    <m/>
    <m/>
    <m/>
    <m/>
    <x v="1"/>
    <m/>
    <m/>
    <s v="201507"/>
    <s v="201507"/>
    <x v="7"/>
  </r>
  <r>
    <n v="5917"/>
    <s v="METHODES "/>
    <m/>
    <m/>
    <m/>
    <m/>
    <x v="6"/>
    <x v="0"/>
    <m/>
    <m/>
    <m/>
    <m/>
    <m/>
    <x v="7"/>
    <s v=""/>
    <n v="4"/>
    <m/>
    <m/>
    <m/>
    <m/>
    <x v="1"/>
    <m/>
    <m/>
    <s v="201507"/>
    <s v="201507"/>
    <x v="7"/>
  </r>
  <r>
    <n v="5917"/>
    <s v="METHODES "/>
    <m/>
    <m/>
    <m/>
    <m/>
    <x v="6"/>
    <x v="0"/>
    <m/>
    <m/>
    <m/>
    <m/>
    <m/>
    <x v="7"/>
    <s v=""/>
    <n v="7"/>
    <m/>
    <m/>
    <m/>
    <m/>
    <x v="1"/>
    <m/>
    <m/>
    <s v="201507"/>
    <s v="201507"/>
    <x v="7"/>
  </r>
  <r>
    <n v="5917"/>
    <s v="METHODES "/>
    <m/>
    <m/>
    <m/>
    <m/>
    <x v="6"/>
    <x v="0"/>
    <m/>
    <m/>
    <m/>
    <m/>
    <m/>
    <x v="7"/>
    <s v=""/>
    <n v="4"/>
    <m/>
    <m/>
    <m/>
    <m/>
    <x v="1"/>
    <m/>
    <m/>
    <s v="201507"/>
    <s v="201507"/>
    <x v="7"/>
  </r>
  <r>
    <n v="5917"/>
    <s v="METHODES "/>
    <m/>
    <m/>
    <m/>
    <m/>
    <x v="6"/>
    <x v="0"/>
    <m/>
    <m/>
    <m/>
    <m/>
    <m/>
    <x v="7"/>
    <s v=""/>
    <n v="8"/>
    <m/>
    <m/>
    <m/>
    <m/>
    <x v="2"/>
    <m/>
    <m/>
    <s v="201507"/>
    <s v="201507"/>
    <x v="7"/>
  </r>
  <r>
    <n v="5917"/>
    <s v="METHODES "/>
    <m/>
    <m/>
    <m/>
    <m/>
    <x v="6"/>
    <x v="0"/>
    <m/>
    <m/>
    <m/>
    <m/>
    <m/>
    <x v="7"/>
    <s v=""/>
    <n v="3"/>
    <m/>
    <m/>
    <m/>
    <m/>
    <x v="5"/>
    <m/>
    <m/>
    <s v="201507"/>
    <s v="201507"/>
    <x v="7"/>
  </r>
  <r>
    <n v="5917"/>
    <s v="METHODES "/>
    <m/>
    <m/>
    <m/>
    <m/>
    <x v="6"/>
    <x v="0"/>
    <m/>
    <m/>
    <m/>
    <m/>
    <m/>
    <x v="7"/>
    <s v=""/>
    <n v="3"/>
    <m/>
    <m/>
    <m/>
    <m/>
    <x v="12"/>
    <m/>
    <m/>
    <s v="201507"/>
    <s v="201507"/>
    <x v="7"/>
  </r>
  <r>
    <n v="5917"/>
    <s v="METHODES "/>
    <m/>
    <m/>
    <m/>
    <m/>
    <x v="6"/>
    <x v="0"/>
    <m/>
    <m/>
    <m/>
    <m/>
    <m/>
    <x v="7"/>
    <s v=""/>
    <n v="4"/>
    <m/>
    <m/>
    <m/>
    <m/>
    <x v="5"/>
    <m/>
    <m/>
    <s v="201507"/>
    <s v="201507"/>
    <x v="7"/>
  </r>
  <r>
    <n v="7777"/>
    <s v="PROGRAMME"/>
    <m/>
    <m/>
    <m/>
    <m/>
    <x v="6"/>
    <x v="0"/>
    <m/>
    <m/>
    <m/>
    <m/>
    <m/>
    <x v="8"/>
    <s v=""/>
    <n v="8"/>
    <m/>
    <m/>
    <m/>
    <m/>
    <x v="1"/>
    <m/>
    <m/>
    <s v="201507"/>
    <s v="201507"/>
    <x v="8"/>
  </r>
  <r>
    <n v="7777"/>
    <s v="PROGRAMME"/>
    <m/>
    <m/>
    <m/>
    <m/>
    <x v="6"/>
    <x v="0"/>
    <m/>
    <m/>
    <m/>
    <m/>
    <m/>
    <x v="8"/>
    <s v=""/>
    <n v="8"/>
    <m/>
    <m/>
    <m/>
    <m/>
    <x v="3"/>
    <m/>
    <m/>
    <s v="201507"/>
    <s v="201507"/>
    <x v="8"/>
  </r>
  <r>
    <n v="7777"/>
    <s v="PROGRAMME"/>
    <m/>
    <m/>
    <m/>
    <m/>
    <x v="6"/>
    <x v="0"/>
    <m/>
    <m/>
    <m/>
    <m/>
    <m/>
    <x v="8"/>
    <s v=""/>
    <n v="6"/>
    <m/>
    <m/>
    <m/>
    <m/>
    <x v="2"/>
    <m/>
    <m/>
    <s v="201507"/>
    <s v="201507"/>
    <x v="8"/>
  </r>
  <r>
    <n v="7777"/>
    <s v="PROGRAMME"/>
    <m/>
    <m/>
    <m/>
    <m/>
    <x v="6"/>
    <x v="0"/>
    <m/>
    <m/>
    <m/>
    <m/>
    <m/>
    <x v="8"/>
    <s v=""/>
    <n v="3"/>
    <m/>
    <m/>
    <m/>
    <m/>
    <x v="11"/>
    <m/>
    <m/>
    <s v="201507"/>
    <s v="201507"/>
    <x v="8"/>
  </r>
  <r>
    <n v="7777"/>
    <s v="PROGRAMME"/>
    <m/>
    <m/>
    <m/>
    <m/>
    <x v="6"/>
    <x v="0"/>
    <m/>
    <m/>
    <m/>
    <m/>
    <m/>
    <x v="8"/>
    <s v=""/>
    <n v="4"/>
    <m/>
    <m/>
    <m/>
    <m/>
    <x v="10"/>
    <m/>
    <m/>
    <s v="201507"/>
    <s v="201507"/>
    <x v="8"/>
  </r>
  <r>
    <n v="7777"/>
    <s v="PROGRAMME"/>
    <m/>
    <m/>
    <m/>
    <m/>
    <x v="6"/>
    <x v="0"/>
    <m/>
    <m/>
    <m/>
    <m/>
    <m/>
    <x v="8"/>
    <s v=""/>
    <n v="16"/>
    <m/>
    <m/>
    <m/>
    <m/>
    <x v="2"/>
    <m/>
    <m/>
    <s v="201507"/>
    <s v="201507"/>
    <x v="8"/>
  </r>
  <r>
    <n v="7777"/>
    <s v="PROGRAMME"/>
    <m/>
    <m/>
    <m/>
    <m/>
    <x v="6"/>
    <x v="0"/>
    <m/>
    <m/>
    <m/>
    <m/>
    <m/>
    <x v="8"/>
    <s v=""/>
    <n v="24"/>
    <m/>
    <m/>
    <m/>
    <m/>
    <x v="9"/>
    <m/>
    <m/>
    <s v="201507"/>
    <s v="201507"/>
    <x v="8"/>
  </r>
  <r>
    <n v="7777"/>
    <s v="PROGRAMME"/>
    <m/>
    <m/>
    <m/>
    <m/>
    <x v="6"/>
    <x v="0"/>
    <m/>
    <m/>
    <m/>
    <m/>
    <m/>
    <x v="8"/>
    <s v=""/>
    <n v="40"/>
    <m/>
    <m/>
    <m/>
    <m/>
    <x v="12"/>
    <m/>
    <m/>
    <s v="201507"/>
    <s v="201507"/>
    <x v="8"/>
  </r>
  <r>
    <n v="7777"/>
    <s v="PROGRAMME"/>
    <m/>
    <m/>
    <m/>
    <m/>
    <x v="6"/>
    <x v="0"/>
    <m/>
    <m/>
    <m/>
    <m/>
    <m/>
    <x v="8"/>
    <s v=""/>
    <n v="8"/>
    <m/>
    <m/>
    <m/>
    <m/>
    <x v="6"/>
    <m/>
    <m/>
    <s v="201507"/>
    <s v="201507"/>
    <x v="8"/>
  </r>
  <r>
    <n v="7777"/>
    <s v="PROGRAMME"/>
    <m/>
    <m/>
    <m/>
    <m/>
    <x v="6"/>
    <x v="0"/>
    <m/>
    <m/>
    <m/>
    <m/>
    <m/>
    <x v="8"/>
    <s v=""/>
    <n v="8"/>
    <m/>
    <m/>
    <m/>
    <m/>
    <x v="0"/>
    <m/>
    <m/>
    <s v="201507"/>
    <s v="201507"/>
    <x v="8"/>
  </r>
  <r>
    <n v="7777"/>
    <s v="PROGRAMME"/>
    <m/>
    <m/>
    <m/>
    <m/>
    <x v="6"/>
    <x v="0"/>
    <m/>
    <m/>
    <m/>
    <m/>
    <m/>
    <x v="8"/>
    <s v=""/>
    <n v="8"/>
    <m/>
    <m/>
    <m/>
    <m/>
    <x v="4"/>
    <m/>
    <m/>
    <s v="201507"/>
    <s v="201507"/>
    <x v="8"/>
  </r>
  <r>
    <n v="7777"/>
    <s v="PROGRAMME"/>
    <m/>
    <m/>
    <m/>
    <m/>
    <x v="6"/>
    <x v="0"/>
    <m/>
    <m/>
    <m/>
    <m/>
    <m/>
    <x v="8"/>
    <s v=""/>
    <n v="32"/>
    <m/>
    <m/>
    <m/>
    <m/>
    <x v="4"/>
    <m/>
    <m/>
    <s v="201507"/>
    <s v="201507"/>
    <x v="8"/>
  </r>
  <r>
    <n v="7777"/>
    <s v="PROGRAMME"/>
    <m/>
    <m/>
    <m/>
    <m/>
    <x v="6"/>
    <x v="0"/>
    <m/>
    <m/>
    <m/>
    <m/>
    <m/>
    <x v="8"/>
    <s v=""/>
    <n v="32"/>
    <m/>
    <m/>
    <m/>
    <m/>
    <x v="12"/>
    <m/>
    <m/>
    <s v="201507"/>
    <s v="201507"/>
    <x v="8"/>
  </r>
  <r>
    <n v="1011"/>
    <s v="QUALITE "/>
    <m/>
    <m/>
    <m/>
    <m/>
    <x v="7"/>
    <x v="0"/>
    <m/>
    <m/>
    <m/>
    <m/>
    <m/>
    <x v="0"/>
    <s v=""/>
    <n v="20"/>
    <m/>
    <m/>
    <m/>
    <m/>
    <x v="2"/>
    <m/>
    <m/>
    <s v="201508"/>
    <s v="201508"/>
    <x v="0"/>
  </r>
  <r>
    <n v="1011"/>
    <s v="QUALITE "/>
    <m/>
    <m/>
    <m/>
    <m/>
    <x v="7"/>
    <x v="0"/>
    <m/>
    <m/>
    <m/>
    <m/>
    <m/>
    <x v="0"/>
    <s v=""/>
    <n v="6"/>
    <m/>
    <m/>
    <m/>
    <m/>
    <x v="2"/>
    <m/>
    <m/>
    <s v="201508"/>
    <s v="201508"/>
    <x v="0"/>
  </r>
  <r>
    <n v="1011"/>
    <s v="QUALITE "/>
    <m/>
    <m/>
    <m/>
    <m/>
    <x v="7"/>
    <x v="0"/>
    <m/>
    <m/>
    <m/>
    <m/>
    <m/>
    <x v="0"/>
    <s v=""/>
    <n v="7.5"/>
    <m/>
    <m/>
    <m/>
    <m/>
    <x v="2"/>
    <m/>
    <m/>
    <s v="201508"/>
    <s v="201508"/>
    <x v="0"/>
  </r>
  <r>
    <n v="1011"/>
    <s v="QUALITE "/>
    <m/>
    <m/>
    <m/>
    <m/>
    <x v="7"/>
    <x v="0"/>
    <m/>
    <m/>
    <m/>
    <m/>
    <m/>
    <x v="0"/>
    <s v=""/>
    <n v="2"/>
    <m/>
    <m/>
    <m/>
    <m/>
    <x v="8"/>
    <m/>
    <m/>
    <s v="201508"/>
    <s v="201508"/>
    <x v="0"/>
  </r>
  <r>
    <n v="1011"/>
    <s v="QUALITE "/>
    <m/>
    <m/>
    <m/>
    <m/>
    <x v="7"/>
    <x v="0"/>
    <m/>
    <m/>
    <m/>
    <m/>
    <m/>
    <x v="0"/>
    <s v=""/>
    <n v="20"/>
    <m/>
    <m/>
    <m/>
    <m/>
    <x v="1"/>
    <m/>
    <m/>
    <s v="201508"/>
    <s v="201508"/>
    <x v="0"/>
  </r>
  <r>
    <n v="1011"/>
    <s v="QUALITE "/>
    <m/>
    <m/>
    <m/>
    <m/>
    <x v="7"/>
    <x v="0"/>
    <m/>
    <m/>
    <m/>
    <m/>
    <m/>
    <x v="0"/>
    <s v=""/>
    <n v="20"/>
    <m/>
    <m/>
    <m/>
    <m/>
    <x v="0"/>
    <m/>
    <m/>
    <s v="201508"/>
    <s v="201508"/>
    <x v="0"/>
  </r>
  <r>
    <n v="1011"/>
    <s v="QUALITE "/>
    <m/>
    <m/>
    <m/>
    <m/>
    <x v="7"/>
    <x v="0"/>
    <m/>
    <m/>
    <m/>
    <m/>
    <m/>
    <x v="0"/>
    <s v=""/>
    <n v="20"/>
    <m/>
    <m/>
    <m/>
    <m/>
    <x v="1"/>
    <m/>
    <m/>
    <s v="201508"/>
    <s v="201508"/>
    <x v="0"/>
  </r>
  <r>
    <n v="1011"/>
    <s v="QUALITE "/>
    <m/>
    <m/>
    <m/>
    <m/>
    <x v="7"/>
    <x v="0"/>
    <m/>
    <m/>
    <m/>
    <m/>
    <m/>
    <x v="0"/>
    <s v=""/>
    <n v="20"/>
    <m/>
    <m/>
    <m/>
    <m/>
    <x v="2"/>
    <m/>
    <m/>
    <s v="201508"/>
    <s v="201508"/>
    <x v="0"/>
  </r>
  <r>
    <n v="1011"/>
    <s v="QUALITE "/>
    <m/>
    <m/>
    <m/>
    <m/>
    <x v="7"/>
    <x v="0"/>
    <m/>
    <m/>
    <m/>
    <m/>
    <m/>
    <x v="0"/>
    <s v=""/>
    <n v="4"/>
    <m/>
    <m/>
    <m/>
    <m/>
    <x v="2"/>
    <m/>
    <m/>
    <s v="201508"/>
    <s v="201508"/>
    <x v="0"/>
  </r>
  <r>
    <n v="1200"/>
    <s v="ACHATS"/>
    <m/>
    <m/>
    <m/>
    <m/>
    <x v="7"/>
    <x v="0"/>
    <m/>
    <m/>
    <m/>
    <m/>
    <m/>
    <x v="2"/>
    <s v=""/>
    <n v="13"/>
    <m/>
    <m/>
    <m/>
    <m/>
    <x v="0"/>
    <m/>
    <m/>
    <s v="201508"/>
    <s v="201508"/>
    <x v="2"/>
  </r>
  <r>
    <n v="2752"/>
    <s v="LOGISTIQUE "/>
    <m/>
    <m/>
    <m/>
    <m/>
    <x v="7"/>
    <x v="0"/>
    <m/>
    <m/>
    <m/>
    <m/>
    <m/>
    <x v="4"/>
    <s v=""/>
    <n v="10"/>
    <m/>
    <m/>
    <m/>
    <m/>
    <x v="2"/>
    <m/>
    <m/>
    <s v="201508"/>
    <s v="201508"/>
    <x v="4"/>
  </r>
  <r>
    <n v="2752"/>
    <s v="LOGISTIQUE "/>
    <m/>
    <m/>
    <m/>
    <m/>
    <x v="7"/>
    <x v="0"/>
    <m/>
    <m/>
    <m/>
    <m/>
    <m/>
    <x v="4"/>
    <s v=""/>
    <n v="12.5"/>
    <m/>
    <m/>
    <m/>
    <m/>
    <x v="2"/>
    <m/>
    <m/>
    <s v="201508"/>
    <s v="201508"/>
    <x v="4"/>
  </r>
  <r>
    <n v="3503"/>
    <s v="MATERIAUX "/>
    <m/>
    <m/>
    <m/>
    <m/>
    <x v="7"/>
    <x v="0"/>
    <m/>
    <m/>
    <m/>
    <m/>
    <m/>
    <x v="5"/>
    <s v=""/>
    <n v="3"/>
    <m/>
    <m/>
    <m/>
    <m/>
    <x v="0"/>
    <m/>
    <m/>
    <s v="201508"/>
    <s v="201508"/>
    <x v="5"/>
  </r>
  <r>
    <n v="3503"/>
    <s v="MATERIAUX "/>
    <m/>
    <m/>
    <m/>
    <m/>
    <x v="7"/>
    <x v="0"/>
    <m/>
    <m/>
    <m/>
    <m/>
    <m/>
    <x v="5"/>
    <s v=""/>
    <n v="13"/>
    <m/>
    <m/>
    <m/>
    <m/>
    <x v="2"/>
    <m/>
    <m/>
    <s v="201508"/>
    <s v="201508"/>
    <x v="5"/>
  </r>
  <r>
    <s v="7305"/>
    <s v="SIMULATIONS NUMERIQUES"/>
    <m/>
    <m/>
    <m/>
    <m/>
    <x v="7"/>
    <x v="0"/>
    <m/>
    <m/>
    <m/>
    <m/>
    <m/>
    <x v="1"/>
    <s v=""/>
    <n v="4"/>
    <m/>
    <m/>
    <m/>
    <m/>
    <x v="5"/>
    <m/>
    <m/>
    <s v="201508"/>
    <s v="201508"/>
    <x v="1"/>
  </r>
  <r>
    <s v="7305"/>
    <s v="SIMULATIONS NUMERIQUES"/>
    <m/>
    <m/>
    <m/>
    <m/>
    <x v="7"/>
    <x v="0"/>
    <m/>
    <m/>
    <m/>
    <m/>
    <m/>
    <x v="1"/>
    <s v=""/>
    <n v="16"/>
    <m/>
    <m/>
    <m/>
    <m/>
    <x v="5"/>
    <m/>
    <m/>
    <s v="201508"/>
    <s v="201508"/>
    <x v="1"/>
  </r>
  <r>
    <s v="7305"/>
    <s v="SIMULATIONS NUMERIQUES"/>
    <m/>
    <m/>
    <m/>
    <m/>
    <x v="7"/>
    <x v="0"/>
    <m/>
    <m/>
    <m/>
    <m/>
    <m/>
    <x v="1"/>
    <s v=""/>
    <n v="4"/>
    <m/>
    <m/>
    <m/>
    <m/>
    <x v="1"/>
    <m/>
    <m/>
    <s v="201508"/>
    <s v="201508"/>
    <x v="1"/>
  </r>
  <r>
    <s v="7305"/>
    <s v="SIMULATIONS NUMERIQUES"/>
    <m/>
    <m/>
    <m/>
    <m/>
    <x v="7"/>
    <x v="0"/>
    <m/>
    <m/>
    <m/>
    <m/>
    <m/>
    <x v="1"/>
    <s v=""/>
    <n v="6"/>
    <m/>
    <m/>
    <m/>
    <m/>
    <x v="5"/>
    <m/>
    <m/>
    <s v="201508"/>
    <s v="201508"/>
    <x v="1"/>
  </r>
  <r>
    <n v="5555"/>
    <s v="CONCEPTION "/>
    <m/>
    <m/>
    <m/>
    <m/>
    <x v="7"/>
    <x v="0"/>
    <m/>
    <m/>
    <m/>
    <m/>
    <m/>
    <x v="6"/>
    <s v=""/>
    <n v="8"/>
    <m/>
    <m/>
    <m/>
    <m/>
    <x v="3"/>
    <m/>
    <m/>
    <s v="201508"/>
    <s v="201508"/>
    <x v="6"/>
  </r>
  <r>
    <n v="5555"/>
    <s v="CONCEPTION "/>
    <m/>
    <m/>
    <m/>
    <m/>
    <x v="7"/>
    <x v="0"/>
    <m/>
    <m/>
    <m/>
    <m/>
    <m/>
    <x v="6"/>
    <s v=""/>
    <n v="12"/>
    <m/>
    <m/>
    <m/>
    <m/>
    <x v="1"/>
    <m/>
    <m/>
    <s v="201508"/>
    <s v="201508"/>
    <x v="6"/>
  </r>
  <r>
    <n v="5555"/>
    <s v="CONCEPTION "/>
    <m/>
    <m/>
    <m/>
    <m/>
    <x v="7"/>
    <x v="0"/>
    <m/>
    <m/>
    <m/>
    <m/>
    <m/>
    <x v="6"/>
    <s v=""/>
    <n v="11"/>
    <m/>
    <m/>
    <m/>
    <m/>
    <x v="0"/>
    <m/>
    <m/>
    <s v="201508"/>
    <s v="201508"/>
    <x v="6"/>
  </r>
  <r>
    <n v="5555"/>
    <s v="CONCEPTION "/>
    <m/>
    <m/>
    <m/>
    <m/>
    <x v="7"/>
    <x v="0"/>
    <m/>
    <m/>
    <m/>
    <m/>
    <m/>
    <x v="6"/>
    <s v=""/>
    <n v="2"/>
    <m/>
    <m/>
    <m/>
    <m/>
    <x v="2"/>
    <m/>
    <m/>
    <s v="201508"/>
    <s v="201508"/>
    <x v="6"/>
  </r>
  <r>
    <n v="5555"/>
    <s v="CONCEPTION "/>
    <m/>
    <m/>
    <m/>
    <m/>
    <x v="7"/>
    <x v="0"/>
    <m/>
    <m/>
    <m/>
    <m/>
    <m/>
    <x v="6"/>
    <s v=""/>
    <n v="6"/>
    <m/>
    <m/>
    <m/>
    <m/>
    <x v="3"/>
    <m/>
    <m/>
    <s v="201508"/>
    <s v="201508"/>
    <x v="6"/>
  </r>
  <r>
    <n v="5555"/>
    <s v="CONCEPTION "/>
    <m/>
    <m/>
    <m/>
    <m/>
    <x v="7"/>
    <x v="0"/>
    <m/>
    <m/>
    <m/>
    <m/>
    <m/>
    <x v="6"/>
    <s v=""/>
    <n v="16"/>
    <m/>
    <m/>
    <m/>
    <m/>
    <x v="2"/>
    <m/>
    <m/>
    <s v="201508"/>
    <s v="201508"/>
    <x v="6"/>
  </r>
  <r>
    <n v="5555"/>
    <s v="CONCEPTION "/>
    <m/>
    <m/>
    <m/>
    <m/>
    <x v="7"/>
    <x v="0"/>
    <m/>
    <m/>
    <m/>
    <m/>
    <m/>
    <x v="6"/>
    <s v=""/>
    <n v="32"/>
    <m/>
    <m/>
    <m/>
    <m/>
    <x v="3"/>
    <m/>
    <m/>
    <s v="201508"/>
    <s v="201508"/>
    <x v="6"/>
  </r>
  <r>
    <n v="5555"/>
    <s v="CONCEPTION "/>
    <m/>
    <m/>
    <m/>
    <m/>
    <x v="7"/>
    <x v="0"/>
    <m/>
    <m/>
    <m/>
    <m/>
    <m/>
    <x v="6"/>
    <s v=""/>
    <n v="3"/>
    <m/>
    <m/>
    <m/>
    <m/>
    <x v="2"/>
    <m/>
    <m/>
    <s v="201508"/>
    <s v="201508"/>
    <x v="6"/>
  </r>
  <r>
    <n v="5555"/>
    <s v="CONCEPTION "/>
    <m/>
    <m/>
    <m/>
    <m/>
    <x v="7"/>
    <x v="0"/>
    <m/>
    <m/>
    <m/>
    <m/>
    <m/>
    <x v="6"/>
    <s v=""/>
    <n v="31"/>
    <m/>
    <m/>
    <m/>
    <m/>
    <x v="11"/>
    <m/>
    <m/>
    <s v="201508"/>
    <s v="201508"/>
    <x v="6"/>
  </r>
  <r>
    <n v="5917"/>
    <s v="METHODES"/>
    <m/>
    <m/>
    <m/>
    <m/>
    <x v="7"/>
    <x v="0"/>
    <m/>
    <m/>
    <m/>
    <m/>
    <m/>
    <x v="7"/>
    <s v=""/>
    <n v="5"/>
    <m/>
    <m/>
    <m/>
    <m/>
    <x v="2"/>
    <m/>
    <m/>
    <s v="201508"/>
    <s v="201508"/>
    <x v="7"/>
  </r>
  <r>
    <n v="5917"/>
    <s v="METHODES "/>
    <m/>
    <m/>
    <m/>
    <m/>
    <x v="7"/>
    <x v="0"/>
    <m/>
    <m/>
    <m/>
    <m/>
    <m/>
    <x v="7"/>
    <s v=""/>
    <n v="16"/>
    <m/>
    <m/>
    <m/>
    <m/>
    <x v="6"/>
    <m/>
    <m/>
    <s v="201508"/>
    <s v="201508"/>
    <x v="7"/>
  </r>
  <r>
    <n v="5917"/>
    <s v="METHODES "/>
    <m/>
    <m/>
    <m/>
    <m/>
    <x v="7"/>
    <x v="0"/>
    <m/>
    <m/>
    <m/>
    <m/>
    <m/>
    <x v="7"/>
    <s v=""/>
    <n v="25.5"/>
    <m/>
    <m/>
    <m/>
    <m/>
    <x v="2"/>
    <m/>
    <m/>
    <s v="201508"/>
    <s v="201508"/>
    <x v="7"/>
  </r>
  <r>
    <n v="5917"/>
    <s v="METHODES "/>
    <m/>
    <m/>
    <m/>
    <m/>
    <x v="7"/>
    <x v="0"/>
    <m/>
    <m/>
    <m/>
    <m/>
    <m/>
    <x v="7"/>
    <s v=""/>
    <n v="8"/>
    <m/>
    <m/>
    <m/>
    <m/>
    <x v="2"/>
    <m/>
    <m/>
    <s v="201508"/>
    <s v="201508"/>
    <x v="7"/>
  </r>
  <r>
    <n v="5917"/>
    <s v="METHODES "/>
    <m/>
    <m/>
    <m/>
    <m/>
    <x v="7"/>
    <x v="0"/>
    <m/>
    <m/>
    <m/>
    <m/>
    <m/>
    <x v="7"/>
    <s v=""/>
    <n v="2"/>
    <m/>
    <m/>
    <m/>
    <m/>
    <x v="2"/>
    <m/>
    <m/>
    <s v="201508"/>
    <s v="201508"/>
    <x v="7"/>
  </r>
  <r>
    <n v="5917"/>
    <s v="METHODES "/>
    <m/>
    <m/>
    <m/>
    <m/>
    <x v="7"/>
    <x v="0"/>
    <m/>
    <m/>
    <m/>
    <m/>
    <m/>
    <x v="7"/>
    <s v=""/>
    <n v="8"/>
    <m/>
    <m/>
    <m/>
    <m/>
    <x v="1"/>
    <m/>
    <m/>
    <s v="201508"/>
    <s v="201508"/>
    <x v="7"/>
  </r>
  <r>
    <n v="5723"/>
    <s v="ESSAIS "/>
    <m/>
    <m/>
    <m/>
    <m/>
    <x v="7"/>
    <x v="0"/>
    <m/>
    <m/>
    <m/>
    <m/>
    <m/>
    <x v="9"/>
    <s v=""/>
    <n v="40"/>
    <m/>
    <m/>
    <m/>
    <m/>
    <x v="5"/>
    <m/>
    <m/>
    <s v="201508"/>
    <s v="201508"/>
    <x v="9"/>
  </r>
  <r>
    <n v="7777"/>
    <s v="PROGRAMME"/>
    <m/>
    <m/>
    <m/>
    <m/>
    <x v="7"/>
    <x v="0"/>
    <m/>
    <m/>
    <m/>
    <m/>
    <m/>
    <x v="8"/>
    <s v=""/>
    <n v="8"/>
    <m/>
    <m/>
    <m/>
    <m/>
    <x v="9"/>
    <m/>
    <m/>
    <s v="201508"/>
    <s v="201508"/>
    <x v="8"/>
  </r>
  <r>
    <n v="7777"/>
    <s v="PROGRAMME"/>
    <m/>
    <m/>
    <m/>
    <m/>
    <x v="7"/>
    <x v="0"/>
    <m/>
    <m/>
    <m/>
    <m/>
    <m/>
    <x v="8"/>
    <s v=""/>
    <n v="8"/>
    <m/>
    <m/>
    <m/>
    <m/>
    <x v="12"/>
    <m/>
    <m/>
    <s v="201508"/>
    <s v="201508"/>
    <x v="8"/>
  </r>
  <r>
    <n v="7777"/>
    <s v="PROGRAMME"/>
    <m/>
    <m/>
    <m/>
    <m/>
    <x v="7"/>
    <x v="0"/>
    <m/>
    <m/>
    <m/>
    <m/>
    <m/>
    <x v="8"/>
    <s v=""/>
    <n v="5"/>
    <m/>
    <m/>
    <m/>
    <m/>
    <x v="1"/>
    <m/>
    <m/>
    <s v="201508"/>
    <s v="201508"/>
    <x v="8"/>
  </r>
  <r>
    <n v="7777"/>
    <s v="PROGRAMME"/>
    <m/>
    <m/>
    <m/>
    <m/>
    <x v="7"/>
    <x v="0"/>
    <m/>
    <m/>
    <m/>
    <m/>
    <m/>
    <x v="8"/>
    <s v=""/>
    <n v="4"/>
    <m/>
    <m/>
    <m/>
    <m/>
    <x v="2"/>
    <m/>
    <m/>
    <s v="201508"/>
    <s v="201508"/>
    <x v="8"/>
  </r>
  <r>
    <n v="7777"/>
    <s v="PROGRAMME"/>
    <m/>
    <m/>
    <m/>
    <m/>
    <x v="7"/>
    <x v="0"/>
    <m/>
    <m/>
    <m/>
    <m/>
    <m/>
    <x v="8"/>
    <s v=""/>
    <n v="24"/>
    <m/>
    <m/>
    <m/>
    <m/>
    <x v="10"/>
    <m/>
    <m/>
    <s v="201508"/>
    <s v="201508"/>
    <x v="8"/>
  </r>
  <r>
    <n v="7777"/>
    <s v="PROGRAMME"/>
    <m/>
    <m/>
    <m/>
    <m/>
    <x v="7"/>
    <x v="0"/>
    <m/>
    <m/>
    <m/>
    <m/>
    <m/>
    <x v="8"/>
    <s v=""/>
    <n v="24"/>
    <m/>
    <m/>
    <m/>
    <m/>
    <x v="4"/>
    <m/>
    <m/>
    <s v="201508"/>
    <s v="201508"/>
    <x v="8"/>
  </r>
  <r>
    <n v="7777"/>
    <s v="PROGRAMME"/>
    <m/>
    <m/>
    <m/>
    <m/>
    <x v="7"/>
    <x v="0"/>
    <m/>
    <m/>
    <m/>
    <m/>
    <m/>
    <x v="8"/>
    <s v=""/>
    <n v="3"/>
    <m/>
    <m/>
    <m/>
    <m/>
    <x v="11"/>
    <m/>
    <m/>
    <s v="201508"/>
    <s v="201508"/>
    <x v="8"/>
  </r>
  <r>
    <n v="7777"/>
    <s v="PROGRAMME"/>
    <m/>
    <m/>
    <m/>
    <m/>
    <x v="7"/>
    <x v="0"/>
    <m/>
    <m/>
    <m/>
    <m/>
    <m/>
    <x v="8"/>
    <s v=""/>
    <n v="2"/>
    <m/>
    <m/>
    <m/>
    <m/>
    <x v="2"/>
    <m/>
    <m/>
    <s v="201508"/>
    <s v="201508"/>
    <x v="8"/>
  </r>
  <r>
    <n v="7777"/>
    <s v="PROGRAMME"/>
    <m/>
    <m/>
    <m/>
    <m/>
    <x v="7"/>
    <x v="0"/>
    <m/>
    <m/>
    <m/>
    <m/>
    <m/>
    <x v="8"/>
    <s v=""/>
    <n v="16"/>
    <m/>
    <m/>
    <m/>
    <m/>
    <x v="4"/>
    <m/>
    <m/>
    <s v="201508"/>
    <s v="201508"/>
    <x v="8"/>
  </r>
  <r>
    <n v="7777"/>
    <s v="PROGRAMME"/>
    <m/>
    <m/>
    <m/>
    <m/>
    <x v="7"/>
    <x v="0"/>
    <m/>
    <m/>
    <m/>
    <m/>
    <m/>
    <x v="8"/>
    <s v=""/>
    <n v="24"/>
    <m/>
    <m/>
    <m/>
    <m/>
    <x v="2"/>
    <m/>
    <m/>
    <s v="201508"/>
    <s v="201508"/>
    <x v="8"/>
  </r>
  <r>
    <n v="7777"/>
    <s v="PROGRAMME"/>
    <m/>
    <m/>
    <m/>
    <m/>
    <x v="7"/>
    <x v="0"/>
    <m/>
    <m/>
    <m/>
    <m/>
    <m/>
    <x v="8"/>
    <s v=""/>
    <n v="4"/>
    <m/>
    <m/>
    <m/>
    <m/>
    <x v="10"/>
    <m/>
    <m/>
    <s v="201508"/>
    <s v="201508"/>
    <x v="8"/>
  </r>
  <r>
    <n v="1011"/>
    <s v="QUALITE "/>
    <m/>
    <m/>
    <m/>
    <m/>
    <x v="8"/>
    <x v="0"/>
    <m/>
    <m/>
    <m/>
    <m/>
    <m/>
    <x v="0"/>
    <s v=""/>
    <n v="10"/>
    <m/>
    <m/>
    <m/>
    <m/>
    <x v="2"/>
    <m/>
    <m/>
    <s v="201509"/>
    <s v="201509"/>
    <x v="0"/>
  </r>
  <r>
    <n v="1011"/>
    <s v="QUALITE "/>
    <m/>
    <m/>
    <m/>
    <m/>
    <x v="8"/>
    <x v="0"/>
    <m/>
    <m/>
    <m/>
    <m/>
    <m/>
    <x v="0"/>
    <s v=""/>
    <n v="30"/>
    <m/>
    <m/>
    <m/>
    <m/>
    <x v="2"/>
    <m/>
    <m/>
    <s v="201509"/>
    <s v="201509"/>
    <x v="0"/>
  </r>
  <r>
    <n v="1011"/>
    <s v="QUALITE "/>
    <m/>
    <m/>
    <m/>
    <m/>
    <x v="8"/>
    <x v="0"/>
    <m/>
    <m/>
    <m/>
    <m/>
    <m/>
    <x v="0"/>
    <s v=""/>
    <n v="4"/>
    <m/>
    <m/>
    <m/>
    <m/>
    <x v="0"/>
    <m/>
    <m/>
    <s v="201509"/>
    <s v="201509"/>
    <x v="0"/>
  </r>
  <r>
    <n v="1011"/>
    <s v="QUALITE "/>
    <m/>
    <m/>
    <m/>
    <m/>
    <x v="8"/>
    <x v="0"/>
    <m/>
    <m/>
    <m/>
    <m/>
    <m/>
    <x v="0"/>
    <s v=""/>
    <n v="20"/>
    <m/>
    <m/>
    <m/>
    <m/>
    <x v="2"/>
    <m/>
    <m/>
    <s v="201509"/>
    <s v="201509"/>
    <x v="0"/>
  </r>
  <r>
    <n v="1011"/>
    <s v="QUALITE "/>
    <m/>
    <m/>
    <m/>
    <m/>
    <x v="8"/>
    <x v="0"/>
    <m/>
    <m/>
    <m/>
    <m/>
    <m/>
    <x v="0"/>
    <s v=""/>
    <n v="15"/>
    <m/>
    <m/>
    <m/>
    <m/>
    <x v="1"/>
    <m/>
    <m/>
    <s v="201509"/>
    <s v="201509"/>
    <x v="0"/>
  </r>
  <r>
    <n v="1011"/>
    <s v="QUALITE "/>
    <m/>
    <m/>
    <m/>
    <m/>
    <x v="8"/>
    <x v="0"/>
    <m/>
    <m/>
    <m/>
    <m/>
    <m/>
    <x v="0"/>
    <s v=""/>
    <n v="14"/>
    <m/>
    <m/>
    <m/>
    <m/>
    <x v="0"/>
    <m/>
    <m/>
    <s v="201509"/>
    <s v="201509"/>
    <x v="0"/>
  </r>
  <r>
    <n v="1011"/>
    <s v="QUALITE "/>
    <m/>
    <m/>
    <m/>
    <m/>
    <x v="8"/>
    <x v="0"/>
    <m/>
    <m/>
    <m/>
    <m/>
    <m/>
    <x v="0"/>
    <s v=""/>
    <n v="9"/>
    <m/>
    <m/>
    <m/>
    <m/>
    <x v="2"/>
    <m/>
    <m/>
    <s v="201509"/>
    <s v="201509"/>
    <x v="0"/>
  </r>
  <r>
    <n v="1011"/>
    <s v="QUALITE "/>
    <m/>
    <m/>
    <m/>
    <m/>
    <x v="8"/>
    <x v="0"/>
    <m/>
    <m/>
    <m/>
    <m/>
    <m/>
    <x v="0"/>
    <s v=""/>
    <n v="4"/>
    <m/>
    <m/>
    <m/>
    <m/>
    <x v="2"/>
    <m/>
    <m/>
    <s v="201509"/>
    <s v="201509"/>
    <x v="0"/>
  </r>
  <r>
    <n v="1011"/>
    <s v="QUALITE "/>
    <m/>
    <m/>
    <m/>
    <m/>
    <x v="8"/>
    <x v="0"/>
    <m/>
    <m/>
    <m/>
    <m/>
    <m/>
    <x v="0"/>
    <s v=""/>
    <n v="4.13"/>
    <m/>
    <m/>
    <m/>
    <m/>
    <x v="2"/>
    <m/>
    <m/>
    <s v="201509"/>
    <s v="201509"/>
    <x v="0"/>
  </r>
  <r>
    <n v="1011"/>
    <s v="QUALITE "/>
    <m/>
    <m/>
    <m/>
    <m/>
    <x v="8"/>
    <x v="0"/>
    <m/>
    <m/>
    <m/>
    <m/>
    <m/>
    <x v="0"/>
    <s v=""/>
    <n v="4"/>
    <m/>
    <m/>
    <m/>
    <m/>
    <x v="2"/>
    <m/>
    <m/>
    <s v="201509"/>
    <s v="201509"/>
    <x v="0"/>
  </r>
  <r>
    <n v="1011"/>
    <s v="QUALITE "/>
    <m/>
    <m/>
    <m/>
    <m/>
    <x v="8"/>
    <x v="0"/>
    <m/>
    <m/>
    <m/>
    <m/>
    <m/>
    <x v="0"/>
    <s v=""/>
    <n v="6.5"/>
    <m/>
    <m/>
    <m/>
    <m/>
    <x v="2"/>
    <m/>
    <m/>
    <s v="201509"/>
    <s v="201509"/>
    <x v="0"/>
  </r>
  <r>
    <n v="1011"/>
    <s v="QUALITE "/>
    <m/>
    <m/>
    <m/>
    <m/>
    <x v="8"/>
    <x v="0"/>
    <m/>
    <m/>
    <m/>
    <m/>
    <m/>
    <x v="0"/>
    <s v=""/>
    <n v="8.1300000000000008"/>
    <m/>
    <m/>
    <m/>
    <m/>
    <x v="2"/>
    <m/>
    <m/>
    <s v="201509"/>
    <s v="201509"/>
    <x v="0"/>
  </r>
  <r>
    <n v="1011"/>
    <s v="QUALITE "/>
    <m/>
    <m/>
    <m/>
    <m/>
    <x v="8"/>
    <x v="0"/>
    <m/>
    <m/>
    <m/>
    <m/>
    <m/>
    <x v="0"/>
    <s v=""/>
    <n v="15"/>
    <m/>
    <m/>
    <m/>
    <m/>
    <x v="2"/>
    <m/>
    <m/>
    <s v="201509"/>
    <s v="201509"/>
    <x v="0"/>
  </r>
  <r>
    <n v="1011"/>
    <s v="QUALITE "/>
    <m/>
    <m/>
    <m/>
    <m/>
    <x v="8"/>
    <x v="0"/>
    <m/>
    <m/>
    <m/>
    <m/>
    <m/>
    <x v="0"/>
    <s v=""/>
    <n v="8"/>
    <m/>
    <m/>
    <m/>
    <m/>
    <x v="2"/>
    <m/>
    <m/>
    <s v="201509"/>
    <s v="201509"/>
    <x v="0"/>
  </r>
  <r>
    <n v="1011"/>
    <s v="QUALITE "/>
    <m/>
    <m/>
    <m/>
    <m/>
    <x v="8"/>
    <x v="0"/>
    <m/>
    <m/>
    <m/>
    <m/>
    <m/>
    <x v="0"/>
    <s v=""/>
    <n v="4.13"/>
    <m/>
    <m/>
    <m/>
    <m/>
    <x v="2"/>
    <m/>
    <m/>
    <s v="201509"/>
    <s v="201509"/>
    <x v="0"/>
  </r>
  <r>
    <n v="1011"/>
    <s v="QUALITE "/>
    <m/>
    <m/>
    <m/>
    <m/>
    <x v="8"/>
    <x v="0"/>
    <m/>
    <m/>
    <m/>
    <m/>
    <m/>
    <x v="0"/>
    <s v=""/>
    <n v="30"/>
    <m/>
    <m/>
    <m/>
    <m/>
    <x v="1"/>
    <m/>
    <m/>
    <s v="201509"/>
    <s v="201509"/>
    <x v="0"/>
  </r>
  <r>
    <n v="1011"/>
    <s v="QUALITE "/>
    <m/>
    <m/>
    <m/>
    <m/>
    <x v="8"/>
    <x v="0"/>
    <m/>
    <m/>
    <m/>
    <m/>
    <m/>
    <x v="0"/>
    <s v=""/>
    <n v="8.1300000000000008"/>
    <m/>
    <m/>
    <m/>
    <m/>
    <x v="2"/>
    <m/>
    <m/>
    <s v="201509"/>
    <s v="201509"/>
    <x v="0"/>
  </r>
  <r>
    <n v="1011"/>
    <s v="QUALITE "/>
    <m/>
    <m/>
    <m/>
    <m/>
    <x v="8"/>
    <x v="0"/>
    <m/>
    <m/>
    <m/>
    <m/>
    <m/>
    <x v="0"/>
    <s v=""/>
    <n v="30"/>
    <m/>
    <m/>
    <m/>
    <m/>
    <x v="2"/>
    <m/>
    <m/>
    <s v="201509"/>
    <s v="201509"/>
    <x v="0"/>
  </r>
  <r>
    <n v="1011"/>
    <s v="QUALITE "/>
    <m/>
    <m/>
    <m/>
    <m/>
    <x v="8"/>
    <x v="0"/>
    <m/>
    <m/>
    <m/>
    <m/>
    <m/>
    <x v="0"/>
    <s v=""/>
    <n v="5"/>
    <m/>
    <m/>
    <m/>
    <m/>
    <x v="1"/>
    <m/>
    <m/>
    <s v="201509"/>
    <s v="201509"/>
    <x v="0"/>
  </r>
  <r>
    <n v="1200"/>
    <s v="ACHATS "/>
    <m/>
    <m/>
    <m/>
    <m/>
    <x v="8"/>
    <x v="0"/>
    <m/>
    <m/>
    <m/>
    <m/>
    <m/>
    <x v="2"/>
    <s v=""/>
    <n v="2"/>
    <m/>
    <m/>
    <m/>
    <m/>
    <x v="0"/>
    <m/>
    <m/>
    <s v="201509"/>
    <s v="201509"/>
    <x v="2"/>
  </r>
  <r>
    <n v="1200"/>
    <s v="ACHATS "/>
    <m/>
    <m/>
    <m/>
    <m/>
    <x v="8"/>
    <x v="0"/>
    <m/>
    <m/>
    <m/>
    <m/>
    <m/>
    <x v="2"/>
    <s v=""/>
    <n v="2"/>
    <m/>
    <m/>
    <m/>
    <m/>
    <x v="2"/>
    <m/>
    <m/>
    <s v="201509"/>
    <s v="201509"/>
    <x v="2"/>
  </r>
  <r>
    <n v="1200"/>
    <s v="ACHATS"/>
    <m/>
    <m/>
    <m/>
    <m/>
    <x v="8"/>
    <x v="0"/>
    <m/>
    <m/>
    <m/>
    <m/>
    <m/>
    <x v="2"/>
    <s v=""/>
    <n v="13"/>
    <m/>
    <m/>
    <m/>
    <m/>
    <x v="1"/>
    <m/>
    <m/>
    <s v="201509"/>
    <s v="201509"/>
    <x v="2"/>
  </r>
  <r>
    <n v="1200"/>
    <s v="ACHATS"/>
    <m/>
    <m/>
    <m/>
    <m/>
    <x v="8"/>
    <x v="0"/>
    <m/>
    <m/>
    <m/>
    <m/>
    <m/>
    <x v="2"/>
    <s v=""/>
    <n v="7"/>
    <m/>
    <m/>
    <m/>
    <m/>
    <x v="2"/>
    <m/>
    <m/>
    <s v="201509"/>
    <s v="201509"/>
    <x v="2"/>
  </r>
  <r>
    <n v="2752"/>
    <s v="LOGISTIQUE "/>
    <m/>
    <m/>
    <m/>
    <m/>
    <x v="8"/>
    <x v="0"/>
    <m/>
    <m/>
    <m/>
    <m/>
    <m/>
    <x v="4"/>
    <s v=""/>
    <n v="8"/>
    <m/>
    <m/>
    <m/>
    <m/>
    <x v="2"/>
    <m/>
    <m/>
    <s v="201509"/>
    <s v="201509"/>
    <x v="4"/>
  </r>
  <r>
    <n v="2752"/>
    <s v="LOGISTIQUE "/>
    <m/>
    <m/>
    <m/>
    <m/>
    <x v="8"/>
    <x v="0"/>
    <m/>
    <m/>
    <m/>
    <m/>
    <m/>
    <x v="4"/>
    <s v=""/>
    <n v="8"/>
    <m/>
    <m/>
    <m/>
    <m/>
    <x v="1"/>
    <m/>
    <m/>
    <s v="201509"/>
    <s v="201509"/>
    <x v="4"/>
  </r>
  <r>
    <n v="2752"/>
    <s v="LOGISTIQUE "/>
    <m/>
    <m/>
    <m/>
    <m/>
    <x v="8"/>
    <x v="0"/>
    <m/>
    <m/>
    <m/>
    <m/>
    <m/>
    <x v="4"/>
    <s v=""/>
    <n v="8"/>
    <m/>
    <m/>
    <m/>
    <m/>
    <x v="1"/>
    <m/>
    <m/>
    <s v="201509"/>
    <s v="201509"/>
    <x v="4"/>
  </r>
  <r>
    <n v="2752"/>
    <s v="LOGISTIQUE "/>
    <m/>
    <m/>
    <m/>
    <m/>
    <x v="8"/>
    <x v="0"/>
    <m/>
    <m/>
    <m/>
    <m/>
    <m/>
    <x v="4"/>
    <s v=""/>
    <n v="8"/>
    <m/>
    <m/>
    <m/>
    <m/>
    <x v="2"/>
    <m/>
    <m/>
    <s v="201509"/>
    <s v="201509"/>
    <x v="4"/>
  </r>
  <r>
    <n v="2752"/>
    <s v="LOGISTIQUE "/>
    <m/>
    <m/>
    <m/>
    <m/>
    <x v="8"/>
    <x v="0"/>
    <m/>
    <m/>
    <m/>
    <m/>
    <m/>
    <x v="4"/>
    <s v=""/>
    <n v="8"/>
    <m/>
    <m/>
    <m/>
    <m/>
    <x v="10"/>
    <m/>
    <m/>
    <s v="201509"/>
    <s v="201509"/>
    <x v="4"/>
  </r>
  <r>
    <n v="2752"/>
    <s v="LOGISTIQUE "/>
    <m/>
    <m/>
    <m/>
    <m/>
    <x v="8"/>
    <x v="0"/>
    <m/>
    <m/>
    <m/>
    <m/>
    <m/>
    <x v="4"/>
    <s v=""/>
    <n v="10.5"/>
    <m/>
    <m/>
    <m/>
    <m/>
    <x v="2"/>
    <m/>
    <m/>
    <s v="201509"/>
    <s v="201509"/>
    <x v="4"/>
  </r>
  <r>
    <n v="2752"/>
    <s v="LOGISTIQUE "/>
    <m/>
    <m/>
    <m/>
    <m/>
    <x v="8"/>
    <x v="0"/>
    <m/>
    <m/>
    <m/>
    <m/>
    <m/>
    <x v="4"/>
    <s v=""/>
    <n v="20"/>
    <m/>
    <m/>
    <m/>
    <m/>
    <x v="6"/>
    <m/>
    <m/>
    <s v="201509"/>
    <s v="201509"/>
    <x v="4"/>
  </r>
  <r>
    <n v="2752"/>
    <s v="LOGISTIQUE "/>
    <m/>
    <m/>
    <m/>
    <m/>
    <x v="8"/>
    <x v="0"/>
    <m/>
    <m/>
    <m/>
    <m/>
    <m/>
    <x v="4"/>
    <s v=""/>
    <n v="23"/>
    <m/>
    <m/>
    <m/>
    <m/>
    <x v="2"/>
    <m/>
    <m/>
    <s v="201509"/>
    <s v="201509"/>
    <x v="4"/>
  </r>
  <r>
    <n v="3503"/>
    <s v="MATERIAUX "/>
    <m/>
    <m/>
    <m/>
    <m/>
    <x v="8"/>
    <x v="0"/>
    <m/>
    <m/>
    <m/>
    <m/>
    <m/>
    <x v="5"/>
    <s v=""/>
    <n v="10"/>
    <m/>
    <m/>
    <m/>
    <m/>
    <x v="1"/>
    <m/>
    <m/>
    <s v="201509"/>
    <s v="201509"/>
    <x v="5"/>
  </r>
  <r>
    <n v="3503"/>
    <s v="MATERIAUX "/>
    <m/>
    <m/>
    <m/>
    <m/>
    <x v="8"/>
    <x v="0"/>
    <m/>
    <m/>
    <m/>
    <m/>
    <m/>
    <x v="5"/>
    <s v=""/>
    <n v="14"/>
    <m/>
    <m/>
    <m/>
    <m/>
    <x v="2"/>
    <m/>
    <m/>
    <s v="201509"/>
    <s v="201509"/>
    <x v="5"/>
  </r>
  <r>
    <n v="3503"/>
    <s v="MATERIAUX "/>
    <m/>
    <m/>
    <m/>
    <m/>
    <x v="8"/>
    <x v="0"/>
    <m/>
    <m/>
    <m/>
    <m/>
    <m/>
    <x v="5"/>
    <s v=""/>
    <n v="32"/>
    <m/>
    <m/>
    <m/>
    <m/>
    <x v="5"/>
    <m/>
    <m/>
    <s v="201509"/>
    <s v="201509"/>
    <x v="5"/>
  </r>
  <r>
    <s v="7305"/>
    <s v="SIMULATIONS NUMERIQUES"/>
    <m/>
    <m/>
    <m/>
    <m/>
    <x v="8"/>
    <x v="0"/>
    <m/>
    <m/>
    <m/>
    <m/>
    <m/>
    <x v="1"/>
    <s v=""/>
    <n v="12"/>
    <m/>
    <m/>
    <m/>
    <m/>
    <x v="5"/>
    <m/>
    <m/>
    <s v="201509"/>
    <s v="201509"/>
    <x v="1"/>
  </r>
  <r>
    <n v="5555"/>
    <s v="CONCEPTION "/>
    <m/>
    <m/>
    <m/>
    <m/>
    <x v="8"/>
    <x v="0"/>
    <m/>
    <m/>
    <m/>
    <m/>
    <m/>
    <x v="6"/>
    <s v=""/>
    <n v="16"/>
    <m/>
    <m/>
    <m/>
    <m/>
    <x v="2"/>
    <m/>
    <m/>
    <s v="201509"/>
    <s v="201509"/>
    <x v="6"/>
  </r>
  <r>
    <n v="5555"/>
    <s v="CONCEPTION "/>
    <m/>
    <m/>
    <m/>
    <m/>
    <x v="8"/>
    <x v="0"/>
    <m/>
    <m/>
    <m/>
    <m/>
    <m/>
    <x v="6"/>
    <s v=""/>
    <n v="39"/>
    <m/>
    <m/>
    <m/>
    <m/>
    <x v="3"/>
    <m/>
    <m/>
    <s v="201509"/>
    <s v="201509"/>
    <x v="6"/>
  </r>
  <r>
    <n v="5555"/>
    <s v="CONCEPTION "/>
    <m/>
    <m/>
    <m/>
    <m/>
    <x v="8"/>
    <x v="0"/>
    <m/>
    <m/>
    <m/>
    <m/>
    <m/>
    <x v="6"/>
    <s v=""/>
    <n v="8.5"/>
    <m/>
    <m/>
    <m/>
    <m/>
    <x v="1"/>
    <m/>
    <m/>
    <s v="201509"/>
    <s v="201509"/>
    <x v="6"/>
  </r>
  <r>
    <n v="5555"/>
    <s v="CONCEPTION "/>
    <m/>
    <m/>
    <m/>
    <m/>
    <x v="8"/>
    <x v="0"/>
    <m/>
    <m/>
    <m/>
    <m/>
    <m/>
    <x v="6"/>
    <s v=""/>
    <n v="2"/>
    <m/>
    <m/>
    <m/>
    <m/>
    <x v="10"/>
    <m/>
    <m/>
    <s v="201509"/>
    <s v="201509"/>
    <x v="6"/>
  </r>
  <r>
    <n v="5555"/>
    <s v="CONCEPTION "/>
    <m/>
    <m/>
    <m/>
    <m/>
    <x v="8"/>
    <x v="0"/>
    <m/>
    <m/>
    <m/>
    <m/>
    <m/>
    <x v="6"/>
    <s v=""/>
    <n v="29"/>
    <m/>
    <m/>
    <m/>
    <m/>
    <x v="1"/>
    <m/>
    <m/>
    <s v="201509"/>
    <s v="201509"/>
    <x v="6"/>
  </r>
  <r>
    <n v="5555"/>
    <s v="CONCEPTION "/>
    <m/>
    <m/>
    <m/>
    <m/>
    <x v="8"/>
    <x v="0"/>
    <m/>
    <m/>
    <m/>
    <m/>
    <m/>
    <x v="6"/>
    <s v=""/>
    <n v="42"/>
    <m/>
    <m/>
    <m/>
    <m/>
    <x v="3"/>
    <m/>
    <m/>
    <s v="201509"/>
    <s v="201509"/>
    <x v="6"/>
  </r>
  <r>
    <n v="5555"/>
    <s v="CONCEPTION "/>
    <m/>
    <m/>
    <m/>
    <m/>
    <x v="8"/>
    <x v="0"/>
    <m/>
    <m/>
    <m/>
    <m/>
    <m/>
    <x v="6"/>
    <s v=""/>
    <n v="38"/>
    <m/>
    <m/>
    <m/>
    <m/>
    <x v="0"/>
    <m/>
    <m/>
    <s v="201509"/>
    <s v="201509"/>
    <x v="6"/>
  </r>
  <r>
    <n v="5555"/>
    <s v="CONCEPTION "/>
    <m/>
    <m/>
    <m/>
    <m/>
    <x v="8"/>
    <x v="0"/>
    <m/>
    <m/>
    <m/>
    <m/>
    <m/>
    <x v="6"/>
    <s v=""/>
    <n v="35"/>
    <m/>
    <m/>
    <m/>
    <m/>
    <x v="12"/>
    <m/>
    <m/>
    <s v="201509"/>
    <s v="201509"/>
    <x v="6"/>
  </r>
  <r>
    <n v="5555"/>
    <s v="CONCEPTION "/>
    <m/>
    <m/>
    <m/>
    <m/>
    <x v="8"/>
    <x v="0"/>
    <m/>
    <m/>
    <m/>
    <m/>
    <m/>
    <x v="6"/>
    <s v=""/>
    <n v="60"/>
    <m/>
    <m/>
    <m/>
    <m/>
    <x v="2"/>
    <m/>
    <m/>
    <s v="201509"/>
    <s v="201509"/>
    <x v="6"/>
  </r>
  <r>
    <n v="5555"/>
    <s v="CONCEPTION "/>
    <m/>
    <m/>
    <m/>
    <m/>
    <x v="8"/>
    <x v="0"/>
    <m/>
    <m/>
    <m/>
    <m/>
    <m/>
    <x v="6"/>
    <s v=""/>
    <n v="16"/>
    <m/>
    <m/>
    <m/>
    <m/>
    <x v="3"/>
    <m/>
    <m/>
    <s v="201509"/>
    <s v="201509"/>
    <x v="6"/>
  </r>
  <r>
    <n v="5555"/>
    <s v="CONCEPTION "/>
    <m/>
    <m/>
    <m/>
    <m/>
    <x v="8"/>
    <x v="0"/>
    <m/>
    <m/>
    <m/>
    <m/>
    <m/>
    <x v="6"/>
    <s v=""/>
    <n v="10"/>
    <m/>
    <m/>
    <m/>
    <m/>
    <x v="2"/>
    <m/>
    <m/>
    <s v="201509"/>
    <s v="201509"/>
    <x v="6"/>
  </r>
  <r>
    <n v="5555"/>
    <s v="CONCEPTION "/>
    <m/>
    <m/>
    <m/>
    <m/>
    <x v="8"/>
    <x v="0"/>
    <m/>
    <m/>
    <m/>
    <m/>
    <m/>
    <x v="6"/>
    <s v=""/>
    <n v="12"/>
    <m/>
    <m/>
    <m/>
    <m/>
    <x v="12"/>
    <m/>
    <m/>
    <s v="201509"/>
    <s v="201509"/>
    <x v="6"/>
  </r>
  <r>
    <n v="5555"/>
    <s v="CONCEPTION "/>
    <m/>
    <m/>
    <m/>
    <m/>
    <x v="8"/>
    <x v="0"/>
    <m/>
    <m/>
    <m/>
    <m/>
    <m/>
    <x v="6"/>
    <s v=""/>
    <n v="22"/>
    <m/>
    <m/>
    <m/>
    <m/>
    <x v="0"/>
    <m/>
    <m/>
    <s v="201509"/>
    <s v="201509"/>
    <x v="6"/>
  </r>
  <r>
    <n v="5555"/>
    <s v="CONCEPTION "/>
    <m/>
    <m/>
    <m/>
    <m/>
    <x v="8"/>
    <x v="0"/>
    <m/>
    <m/>
    <m/>
    <m/>
    <m/>
    <x v="6"/>
    <s v=""/>
    <n v="24"/>
    <m/>
    <m/>
    <m/>
    <m/>
    <x v="4"/>
    <m/>
    <m/>
    <s v="201509"/>
    <s v="201509"/>
    <x v="6"/>
  </r>
  <r>
    <n v="5555"/>
    <s v="CONCEPTION "/>
    <m/>
    <m/>
    <m/>
    <m/>
    <x v="8"/>
    <x v="0"/>
    <m/>
    <m/>
    <m/>
    <m/>
    <m/>
    <x v="6"/>
    <s v=""/>
    <n v="20"/>
    <m/>
    <m/>
    <m/>
    <m/>
    <x v="5"/>
    <m/>
    <m/>
    <s v="201509"/>
    <s v="201509"/>
    <x v="6"/>
  </r>
  <r>
    <n v="5917"/>
    <s v="METHODES"/>
    <m/>
    <m/>
    <m/>
    <m/>
    <x v="8"/>
    <x v="0"/>
    <m/>
    <m/>
    <m/>
    <m/>
    <m/>
    <x v="7"/>
    <s v=""/>
    <n v="4"/>
    <m/>
    <m/>
    <m/>
    <m/>
    <x v="2"/>
    <m/>
    <m/>
    <s v="201509"/>
    <s v="201509"/>
    <x v="7"/>
  </r>
  <r>
    <n v="5917"/>
    <s v="METHODES "/>
    <m/>
    <m/>
    <m/>
    <m/>
    <x v="8"/>
    <x v="0"/>
    <m/>
    <m/>
    <m/>
    <m/>
    <m/>
    <x v="7"/>
    <s v=""/>
    <n v="8"/>
    <m/>
    <m/>
    <m/>
    <m/>
    <x v="5"/>
    <m/>
    <m/>
    <s v="201509"/>
    <s v="201509"/>
    <x v="7"/>
  </r>
  <r>
    <n v="5917"/>
    <s v="METHODES "/>
    <m/>
    <m/>
    <m/>
    <m/>
    <x v="8"/>
    <x v="0"/>
    <m/>
    <m/>
    <m/>
    <m/>
    <m/>
    <x v="7"/>
    <s v=""/>
    <n v="7"/>
    <m/>
    <m/>
    <m/>
    <m/>
    <x v="6"/>
    <m/>
    <m/>
    <s v="201509"/>
    <s v="201509"/>
    <x v="7"/>
  </r>
  <r>
    <n v="5917"/>
    <s v="METHODES "/>
    <m/>
    <m/>
    <m/>
    <m/>
    <x v="8"/>
    <x v="0"/>
    <m/>
    <m/>
    <m/>
    <m/>
    <m/>
    <x v="7"/>
    <s v=""/>
    <n v="20"/>
    <m/>
    <m/>
    <m/>
    <m/>
    <x v="0"/>
    <m/>
    <m/>
    <s v="201509"/>
    <s v="201509"/>
    <x v="7"/>
  </r>
  <r>
    <n v="5917"/>
    <s v="METHODES "/>
    <m/>
    <m/>
    <m/>
    <m/>
    <x v="8"/>
    <x v="0"/>
    <m/>
    <m/>
    <m/>
    <m/>
    <m/>
    <x v="7"/>
    <s v=""/>
    <n v="27"/>
    <m/>
    <m/>
    <m/>
    <m/>
    <x v="2"/>
    <m/>
    <m/>
    <s v="201509"/>
    <s v="201509"/>
    <x v="7"/>
  </r>
  <r>
    <n v="5917"/>
    <s v="METHODES "/>
    <m/>
    <m/>
    <m/>
    <m/>
    <x v="8"/>
    <x v="0"/>
    <m/>
    <m/>
    <m/>
    <m/>
    <m/>
    <x v="7"/>
    <s v=""/>
    <n v="10"/>
    <m/>
    <m/>
    <m/>
    <m/>
    <x v="2"/>
    <m/>
    <m/>
    <s v="201509"/>
    <s v="201509"/>
    <x v="7"/>
  </r>
  <r>
    <n v="5917"/>
    <s v="METHODES "/>
    <m/>
    <m/>
    <m/>
    <m/>
    <x v="8"/>
    <x v="0"/>
    <m/>
    <m/>
    <m/>
    <m/>
    <m/>
    <x v="7"/>
    <s v=""/>
    <n v="5"/>
    <m/>
    <m/>
    <m/>
    <m/>
    <x v="1"/>
    <m/>
    <m/>
    <s v="201509"/>
    <s v="201509"/>
    <x v="7"/>
  </r>
  <r>
    <n v="5917"/>
    <s v="METHODES "/>
    <m/>
    <m/>
    <m/>
    <m/>
    <x v="8"/>
    <x v="0"/>
    <m/>
    <m/>
    <m/>
    <m/>
    <m/>
    <x v="7"/>
    <s v=""/>
    <n v="2"/>
    <m/>
    <m/>
    <m/>
    <m/>
    <x v="1"/>
    <m/>
    <m/>
    <s v="201509"/>
    <s v="201509"/>
    <x v="7"/>
  </r>
  <r>
    <n v="5917"/>
    <s v="METHODES "/>
    <m/>
    <m/>
    <m/>
    <m/>
    <x v="8"/>
    <x v="0"/>
    <m/>
    <m/>
    <m/>
    <m/>
    <m/>
    <x v="7"/>
    <s v=""/>
    <n v="6"/>
    <m/>
    <m/>
    <m/>
    <m/>
    <x v="0"/>
    <m/>
    <m/>
    <s v="201509"/>
    <s v="201509"/>
    <x v="7"/>
  </r>
  <r>
    <n v="5917"/>
    <s v="METHODES "/>
    <m/>
    <m/>
    <m/>
    <m/>
    <x v="8"/>
    <x v="0"/>
    <m/>
    <m/>
    <m/>
    <m/>
    <m/>
    <x v="7"/>
    <s v=""/>
    <n v="4"/>
    <m/>
    <m/>
    <m/>
    <m/>
    <x v="1"/>
    <m/>
    <m/>
    <s v="201509"/>
    <s v="201509"/>
    <x v="7"/>
  </r>
  <r>
    <n v="5917"/>
    <s v="METHODES "/>
    <m/>
    <m/>
    <m/>
    <m/>
    <x v="8"/>
    <x v="0"/>
    <m/>
    <m/>
    <m/>
    <m/>
    <m/>
    <x v="7"/>
    <s v=""/>
    <n v="2"/>
    <m/>
    <m/>
    <m/>
    <m/>
    <x v="2"/>
    <m/>
    <m/>
    <s v="201509"/>
    <s v="201509"/>
    <x v="7"/>
  </r>
  <r>
    <n v="5917"/>
    <s v="METHODES "/>
    <m/>
    <m/>
    <m/>
    <m/>
    <x v="8"/>
    <x v="0"/>
    <m/>
    <m/>
    <m/>
    <m/>
    <m/>
    <x v="7"/>
    <s v=""/>
    <n v="1"/>
    <m/>
    <m/>
    <m/>
    <m/>
    <x v="5"/>
    <m/>
    <m/>
    <s v="201509"/>
    <s v="201509"/>
    <x v="7"/>
  </r>
  <r>
    <n v="5917"/>
    <s v="METHODES "/>
    <m/>
    <m/>
    <m/>
    <m/>
    <x v="8"/>
    <x v="0"/>
    <m/>
    <m/>
    <m/>
    <m/>
    <m/>
    <x v="7"/>
    <s v=""/>
    <n v="4"/>
    <m/>
    <m/>
    <m/>
    <m/>
    <x v="1"/>
    <m/>
    <m/>
    <s v="201509"/>
    <s v="201509"/>
    <x v="7"/>
  </r>
  <r>
    <n v="5917"/>
    <s v="METHODES "/>
    <m/>
    <m/>
    <m/>
    <m/>
    <x v="8"/>
    <x v="0"/>
    <m/>
    <m/>
    <m/>
    <m/>
    <m/>
    <x v="7"/>
    <s v=""/>
    <n v="20"/>
    <m/>
    <m/>
    <m/>
    <m/>
    <x v="2"/>
    <m/>
    <m/>
    <s v="201509"/>
    <s v="201509"/>
    <x v="7"/>
  </r>
  <r>
    <n v="5917"/>
    <s v="METHODES "/>
    <m/>
    <m/>
    <m/>
    <m/>
    <x v="8"/>
    <x v="0"/>
    <m/>
    <m/>
    <m/>
    <m/>
    <m/>
    <x v="7"/>
    <s v=""/>
    <n v="8"/>
    <m/>
    <m/>
    <m/>
    <m/>
    <x v="0"/>
    <m/>
    <m/>
    <s v="201509"/>
    <s v="201509"/>
    <x v="7"/>
  </r>
  <r>
    <n v="5917"/>
    <s v="METHODES "/>
    <m/>
    <m/>
    <m/>
    <m/>
    <x v="8"/>
    <x v="0"/>
    <m/>
    <m/>
    <m/>
    <m/>
    <m/>
    <x v="7"/>
    <s v=""/>
    <n v="2"/>
    <m/>
    <m/>
    <m/>
    <m/>
    <x v="2"/>
    <m/>
    <m/>
    <s v="201509"/>
    <s v="201509"/>
    <x v="7"/>
  </r>
  <r>
    <n v="7777"/>
    <s v="PROGRAMME"/>
    <m/>
    <m/>
    <m/>
    <m/>
    <x v="8"/>
    <x v="0"/>
    <m/>
    <m/>
    <m/>
    <m/>
    <m/>
    <x v="8"/>
    <s v=""/>
    <n v="8"/>
    <m/>
    <m/>
    <m/>
    <m/>
    <x v="6"/>
    <m/>
    <m/>
    <s v="201509"/>
    <s v="201509"/>
    <x v="8"/>
  </r>
  <r>
    <n v="7777"/>
    <s v="PROGRAMME"/>
    <m/>
    <m/>
    <m/>
    <m/>
    <x v="8"/>
    <x v="0"/>
    <m/>
    <m/>
    <m/>
    <m/>
    <m/>
    <x v="8"/>
    <s v=""/>
    <n v="24"/>
    <m/>
    <m/>
    <m/>
    <m/>
    <x v="2"/>
    <m/>
    <m/>
    <s v="201509"/>
    <s v="201509"/>
    <x v="8"/>
  </r>
  <r>
    <n v="7777"/>
    <s v="PROGRAMME"/>
    <m/>
    <m/>
    <m/>
    <m/>
    <x v="8"/>
    <x v="0"/>
    <m/>
    <m/>
    <m/>
    <m/>
    <m/>
    <x v="8"/>
    <s v=""/>
    <n v="8"/>
    <m/>
    <m/>
    <m/>
    <m/>
    <x v="0"/>
    <m/>
    <m/>
    <s v="201509"/>
    <s v="201509"/>
    <x v="8"/>
  </r>
  <r>
    <n v="7777"/>
    <s v="PROGRAMME"/>
    <m/>
    <m/>
    <m/>
    <m/>
    <x v="8"/>
    <x v="0"/>
    <m/>
    <m/>
    <m/>
    <m/>
    <m/>
    <x v="8"/>
    <s v=""/>
    <n v="1"/>
    <m/>
    <m/>
    <m/>
    <m/>
    <x v="0"/>
    <m/>
    <m/>
    <s v="201509"/>
    <s v="201509"/>
    <x v="8"/>
  </r>
  <r>
    <n v="7777"/>
    <s v="PROGRAMME"/>
    <m/>
    <m/>
    <m/>
    <m/>
    <x v="8"/>
    <x v="0"/>
    <m/>
    <m/>
    <m/>
    <m/>
    <m/>
    <x v="8"/>
    <s v=""/>
    <n v="7.5"/>
    <m/>
    <m/>
    <m/>
    <m/>
    <x v="2"/>
    <m/>
    <m/>
    <s v="201509"/>
    <s v="201509"/>
    <x v="8"/>
  </r>
  <r>
    <n v="7777"/>
    <s v="PROGRAMME"/>
    <m/>
    <m/>
    <m/>
    <m/>
    <x v="8"/>
    <x v="0"/>
    <m/>
    <m/>
    <m/>
    <m/>
    <m/>
    <x v="8"/>
    <s v=""/>
    <n v="5.5"/>
    <m/>
    <m/>
    <m/>
    <m/>
    <x v="6"/>
    <m/>
    <m/>
    <s v="201509"/>
    <s v="201509"/>
    <x v="8"/>
  </r>
  <r>
    <n v="7777"/>
    <s v="PROGRAMME"/>
    <m/>
    <m/>
    <m/>
    <m/>
    <x v="8"/>
    <x v="0"/>
    <m/>
    <m/>
    <m/>
    <m/>
    <m/>
    <x v="8"/>
    <s v=""/>
    <n v="5"/>
    <m/>
    <m/>
    <m/>
    <m/>
    <x v="11"/>
    <m/>
    <m/>
    <s v="201509"/>
    <s v="201509"/>
    <x v="8"/>
  </r>
  <r>
    <n v="7777"/>
    <s v="PROGRAMME"/>
    <m/>
    <m/>
    <m/>
    <m/>
    <x v="8"/>
    <x v="0"/>
    <m/>
    <m/>
    <m/>
    <m/>
    <m/>
    <x v="8"/>
    <s v=""/>
    <n v="20"/>
    <m/>
    <m/>
    <m/>
    <m/>
    <x v="0"/>
    <m/>
    <m/>
    <s v="201509"/>
    <s v="201509"/>
    <x v="8"/>
  </r>
  <r>
    <n v="7777"/>
    <s v="PROGRAMME"/>
    <m/>
    <m/>
    <m/>
    <m/>
    <x v="8"/>
    <x v="0"/>
    <m/>
    <m/>
    <m/>
    <m/>
    <m/>
    <x v="8"/>
    <s v=""/>
    <n v="46"/>
    <m/>
    <m/>
    <m/>
    <m/>
    <x v="10"/>
    <m/>
    <m/>
    <s v="201509"/>
    <s v="201509"/>
    <x v="8"/>
  </r>
  <r>
    <n v="7777"/>
    <s v="PROGRAMME"/>
    <m/>
    <m/>
    <m/>
    <m/>
    <x v="8"/>
    <x v="0"/>
    <m/>
    <m/>
    <m/>
    <m/>
    <m/>
    <x v="8"/>
    <s v=""/>
    <n v="54"/>
    <m/>
    <m/>
    <m/>
    <m/>
    <x v="1"/>
    <m/>
    <m/>
    <s v="201509"/>
    <s v="201509"/>
    <x v="8"/>
  </r>
  <r>
    <n v="7777"/>
    <s v="PROGRAMME"/>
    <m/>
    <m/>
    <m/>
    <m/>
    <x v="8"/>
    <x v="0"/>
    <m/>
    <m/>
    <m/>
    <m/>
    <m/>
    <x v="8"/>
    <s v=""/>
    <n v="16"/>
    <m/>
    <m/>
    <m/>
    <m/>
    <x v="4"/>
    <m/>
    <m/>
    <s v="201509"/>
    <s v="201509"/>
    <x v="8"/>
  </r>
  <r>
    <n v="7777"/>
    <s v="PROGRAMME"/>
    <m/>
    <m/>
    <m/>
    <m/>
    <x v="8"/>
    <x v="0"/>
    <m/>
    <m/>
    <m/>
    <m/>
    <m/>
    <x v="8"/>
    <s v=""/>
    <n v="32"/>
    <m/>
    <m/>
    <m/>
    <m/>
    <x v="12"/>
    <m/>
    <m/>
    <s v="201509"/>
    <s v="201509"/>
    <x v="8"/>
  </r>
  <r>
    <n v="1011"/>
    <s v="QUALITE "/>
    <m/>
    <m/>
    <m/>
    <m/>
    <x v="9"/>
    <x v="0"/>
    <m/>
    <m/>
    <m/>
    <m/>
    <m/>
    <x v="0"/>
    <s v=""/>
    <n v="30"/>
    <m/>
    <m/>
    <m/>
    <m/>
    <x v="0"/>
    <m/>
    <m/>
    <s v="201510"/>
    <s v="201510"/>
    <x v="0"/>
  </r>
  <r>
    <n v="1011"/>
    <s v="QUALITE "/>
    <m/>
    <m/>
    <m/>
    <m/>
    <x v="9"/>
    <x v="0"/>
    <m/>
    <m/>
    <m/>
    <m/>
    <m/>
    <x v="0"/>
    <s v=""/>
    <n v="10"/>
    <m/>
    <m/>
    <m/>
    <m/>
    <x v="1"/>
    <m/>
    <m/>
    <s v="201510"/>
    <s v="201510"/>
    <x v="0"/>
  </r>
  <r>
    <n v="1011"/>
    <s v="QUALITE "/>
    <m/>
    <m/>
    <m/>
    <m/>
    <x v="9"/>
    <x v="0"/>
    <m/>
    <m/>
    <m/>
    <m/>
    <m/>
    <x v="0"/>
    <s v=""/>
    <n v="4"/>
    <m/>
    <m/>
    <m/>
    <m/>
    <x v="10"/>
    <m/>
    <m/>
    <s v="201510"/>
    <s v="201510"/>
    <x v="0"/>
  </r>
  <r>
    <n v="1011"/>
    <s v="QUALITE "/>
    <m/>
    <m/>
    <m/>
    <m/>
    <x v="9"/>
    <x v="0"/>
    <m/>
    <m/>
    <m/>
    <m/>
    <m/>
    <x v="0"/>
    <s v=""/>
    <n v="14"/>
    <m/>
    <m/>
    <m/>
    <m/>
    <x v="2"/>
    <m/>
    <m/>
    <s v="201510"/>
    <s v="201510"/>
    <x v="0"/>
  </r>
  <r>
    <n v="1011"/>
    <s v="QUALITE "/>
    <m/>
    <m/>
    <m/>
    <m/>
    <x v="9"/>
    <x v="0"/>
    <m/>
    <m/>
    <m/>
    <m/>
    <m/>
    <x v="0"/>
    <s v=""/>
    <n v="13"/>
    <m/>
    <m/>
    <m/>
    <m/>
    <x v="2"/>
    <m/>
    <m/>
    <s v="201510"/>
    <s v="201510"/>
    <x v="0"/>
  </r>
  <r>
    <n v="1011"/>
    <s v="QUALITE "/>
    <m/>
    <m/>
    <m/>
    <m/>
    <x v="9"/>
    <x v="0"/>
    <m/>
    <m/>
    <m/>
    <m/>
    <m/>
    <x v="0"/>
    <s v=""/>
    <n v="10"/>
    <m/>
    <m/>
    <m/>
    <m/>
    <x v="2"/>
    <m/>
    <m/>
    <s v="201510"/>
    <s v="201510"/>
    <x v="0"/>
  </r>
  <r>
    <n v="1011"/>
    <s v="QUALITE "/>
    <m/>
    <m/>
    <m/>
    <m/>
    <x v="9"/>
    <x v="0"/>
    <m/>
    <m/>
    <m/>
    <m/>
    <m/>
    <x v="0"/>
    <s v=""/>
    <n v="20"/>
    <m/>
    <m/>
    <m/>
    <m/>
    <x v="2"/>
    <m/>
    <m/>
    <s v="201510"/>
    <s v="201510"/>
    <x v="0"/>
  </r>
  <r>
    <n v="1011"/>
    <s v="QUALITE "/>
    <m/>
    <m/>
    <m/>
    <m/>
    <x v="9"/>
    <x v="0"/>
    <m/>
    <m/>
    <m/>
    <m/>
    <m/>
    <x v="0"/>
    <s v=""/>
    <n v="9"/>
    <m/>
    <m/>
    <m/>
    <m/>
    <x v="2"/>
    <m/>
    <m/>
    <s v="201510"/>
    <s v="201510"/>
    <x v="0"/>
  </r>
  <r>
    <n v="1011"/>
    <s v="QUALITE "/>
    <m/>
    <m/>
    <m/>
    <m/>
    <x v="9"/>
    <x v="0"/>
    <m/>
    <m/>
    <m/>
    <m/>
    <m/>
    <x v="0"/>
    <s v=""/>
    <n v="10"/>
    <m/>
    <m/>
    <m/>
    <m/>
    <x v="10"/>
    <m/>
    <m/>
    <s v="201510"/>
    <s v="201510"/>
    <x v="0"/>
  </r>
  <r>
    <n v="1011"/>
    <s v="QUALITE "/>
    <m/>
    <m/>
    <m/>
    <m/>
    <x v="9"/>
    <x v="0"/>
    <m/>
    <m/>
    <m/>
    <m/>
    <m/>
    <x v="0"/>
    <s v=""/>
    <n v="5"/>
    <m/>
    <m/>
    <m/>
    <m/>
    <x v="2"/>
    <m/>
    <m/>
    <s v="201510"/>
    <s v="201510"/>
    <x v="0"/>
  </r>
  <r>
    <n v="1011"/>
    <s v="QUALITE "/>
    <m/>
    <m/>
    <m/>
    <m/>
    <x v="9"/>
    <x v="0"/>
    <m/>
    <m/>
    <m/>
    <m/>
    <m/>
    <x v="0"/>
    <s v=""/>
    <n v="15"/>
    <m/>
    <m/>
    <m/>
    <m/>
    <x v="2"/>
    <m/>
    <m/>
    <s v="201510"/>
    <s v="201510"/>
    <x v="0"/>
  </r>
  <r>
    <n v="1011"/>
    <s v="QUALITE "/>
    <m/>
    <m/>
    <m/>
    <m/>
    <x v="9"/>
    <x v="0"/>
    <m/>
    <m/>
    <m/>
    <m/>
    <m/>
    <x v="0"/>
    <s v=""/>
    <n v="35"/>
    <m/>
    <m/>
    <m/>
    <m/>
    <x v="2"/>
    <m/>
    <m/>
    <s v="201510"/>
    <s v="201510"/>
    <x v="0"/>
  </r>
  <r>
    <n v="1011"/>
    <s v="QUALITE "/>
    <m/>
    <m/>
    <m/>
    <m/>
    <x v="9"/>
    <x v="0"/>
    <m/>
    <m/>
    <m/>
    <m/>
    <m/>
    <x v="0"/>
    <s v=""/>
    <n v="12"/>
    <m/>
    <m/>
    <m/>
    <m/>
    <x v="1"/>
    <m/>
    <m/>
    <s v="201510"/>
    <s v="201510"/>
    <x v="0"/>
  </r>
  <r>
    <n v="1011"/>
    <s v="QUALITE "/>
    <m/>
    <m/>
    <m/>
    <m/>
    <x v="9"/>
    <x v="0"/>
    <m/>
    <m/>
    <m/>
    <m/>
    <m/>
    <x v="0"/>
    <s v=""/>
    <n v="2"/>
    <m/>
    <m/>
    <m/>
    <m/>
    <x v="0"/>
    <m/>
    <m/>
    <s v="201510"/>
    <s v="201510"/>
    <x v="0"/>
  </r>
  <r>
    <n v="1200"/>
    <s v="ACHATS "/>
    <m/>
    <m/>
    <m/>
    <m/>
    <x v="9"/>
    <x v="0"/>
    <m/>
    <m/>
    <m/>
    <m/>
    <m/>
    <x v="2"/>
    <s v=""/>
    <n v="2"/>
    <m/>
    <m/>
    <m/>
    <m/>
    <x v="2"/>
    <m/>
    <m/>
    <s v="201510"/>
    <s v="201510"/>
    <x v="2"/>
  </r>
  <r>
    <n v="1200"/>
    <s v="ACHATS "/>
    <m/>
    <m/>
    <m/>
    <m/>
    <x v="9"/>
    <x v="0"/>
    <m/>
    <m/>
    <m/>
    <m/>
    <m/>
    <x v="2"/>
    <s v=""/>
    <n v="2"/>
    <m/>
    <m/>
    <m/>
    <m/>
    <x v="0"/>
    <m/>
    <m/>
    <s v="201510"/>
    <s v="201510"/>
    <x v="2"/>
  </r>
  <r>
    <n v="1200"/>
    <s v="ACHATS"/>
    <m/>
    <m/>
    <m/>
    <m/>
    <x v="9"/>
    <x v="0"/>
    <m/>
    <m/>
    <m/>
    <m/>
    <m/>
    <x v="2"/>
    <s v=""/>
    <n v="13"/>
    <m/>
    <m/>
    <m/>
    <m/>
    <x v="1"/>
    <m/>
    <m/>
    <s v="201510"/>
    <s v="201510"/>
    <x v="2"/>
  </r>
  <r>
    <n v="1200"/>
    <s v="ACHATS"/>
    <m/>
    <m/>
    <m/>
    <m/>
    <x v="9"/>
    <x v="0"/>
    <m/>
    <m/>
    <m/>
    <m/>
    <m/>
    <x v="2"/>
    <s v=""/>
    <n v="6"/>
    <m/>
    <m/>
    <m/>
    <m/>
    <x v="2"/>
    <m/>
    <m/>
    <s v="201510"/>
    <s v="201510"/>
    <x v="2"/>
  </r>
  <r>
    <n v="2752"/>
    <s v="LOGISTIQUE "/>
    <m/>
    <m/>
    <m/>
    <m/>
    <x v="9"/>
    <x v="0"/>
    <m/>
    <m/>
    <m/>
    <m/>
    <m/>
    <x v="4"/>
    <s v=""/>
    <n v="8"/>
    <m/>
    <m/>
    <m/>
    <m/>
    <x v="2"/>
    <m/>
    <m/>
    <s v="201510"/>
    <s v="201510"/>
    <x v="4"/>
  </r>
  <r>
    <n v="2752"/>
    <s v="LOGISTIQUE "/>
    <m/>
    <m/>
    <m/>
    <m/>
    <x v="9"/>
    <x v="0"/>
    <m/>
    <m/>
    <m/>
    <m/>
    <m/>
    <x v="4"/>
    <s v=""/>
    <n v="2"/>
    <m/>
    <m/>
    <m/>
    <m/>
    <x v="1"/>
    <m/>
    <m/>
    <s v="201510"/>
    <s v="201510"/>
    <x v="4"/>
  </r>
  <r>
    <n v="2752"/>
    <s v="LOGISTIQUE "/>
    <m/>
    <m/>
    <m/>
    <m/>
    <x v="9"/>
    <x v="0"/>
    <m/>
    <m/>
    <m/>
    <m/>
    <m/>
    <x v="4"/>
    <s v=""/>
    <n v="8"/>
    <m/>
    <m/>
    <m/>
    <m/>
    <x v="1"/>
    <m/>
    <m/>
    <s v="201510"/>
    <s v="201510"/>
    <x v="4"/>
  </r>
  <r>
    <n v="2752"/>
    <s v="LOGISTIQUE "/>
    <m/>
    <m/>
    <m/>
    <m/>
    <x v="9"/>
    <x v="0"/>
    <m/>
    <m/>
    <m/>
    <m/>
    <m/>
    <x v="4"/>
    <s v=""/>
    <n v="8"/>
    <m/>
    <m/>
    <m/>
    <m/>
    <x v="2"/>
    <m/>
    <m/>
    <s v="201510"/>
    <s v="201510"/>
    <x v="4"/>
  </r>
  <r>
    <n v="2752"/>
    <s v="LOGISTIQUE "/>
    <m/>
    <m/>
    <m/>
    <m/>
    <x v="9"/>
    <x v="0"/>
    <m/>
    <m/>
    <m/>
    <m/>
    <m/>
    <x v="4"/>
    <s v=""/>
    <n v="8"/>
    <m/>
    <m/>
    <m/>
    <m/>
    <x v="1"/>
    <m/>
    <m/>
    <s v="201510"/>
    <s v="201510"/>
    <x v="4"/>
  </r>
  <r>
    <n v="2752"/>
    <s v="LOGISTIQUE "/>
    <m/>
    <m/>
    <m/>
    <m/>
    <x v="9"/>
    <x v="0"/>
    <m/>
    <m/>
    <m/>
    <m/>
    <m/>
    <x v="4"/>
    <s v=""/>
    <n v="8"/>
    <m/>
    <m/>
    <m/>
    <m/>
    <x v="2"/>
    <m/>
    <m/>
    <s v="201510"/>
    <s v="201510"/>
    <x v="4"/>
  </r>
  <r>
    <n v="2752"/>
    <s v="LOGISTIQUE "/>
    <m/>
    <m/>
    <m/>
    <m/>
    <x v="9"/>
    <x v="0"/>
    <m/>
    <m/>
    <m/>
    <m/>
    <m/>
    <x v="4"/>
    <s v=""/>
    <n v="5"/>
    <m/>
    <m/>
    <m/>
    <m/>
    <x v="5"/>
    <m/>
    <m/>
    <s v="201510"/>
    <s v="201510"/>
    <x v="4"/>
  </r>
  <r>
    <n v="2752"/>
    <s v="LOGISTIQUE "/>
    <m/>
    <m/>
    <m/>
    <m/>
    <x v="9"/>
    <x v="0"/>
    <m/>
    <m/>
    <m/>
    <m/>
    <m/>
    <x v="4"/>
    <s v=""/>
    <n v="33.5"/>
    <m/>
    <m/>
    <m/>
    <m/>
    <x v="2"/>
    <m/>
    <m/>
    <s v="201510"/>
    <s v="201510"/>
    <x v="4"/>
  </r>
  <r>
    <n v="2752"/>
    <s v="LOGISTIQUE "/>
    <m/>
    <m/>
    <m/>
    <m/>
    <x v="9"/>
    <x v="0"/>
    <m/>
    <m/>
    <m/>
    <m/>
    <m/>
    <x v="4"/>
    <s v=""/>
    <n v="52"/>
    <m/>
    <m/>
    <m/>
    <m/>
    <x v="2"/>
    <m/>
    <m/>
    <s v="201510"/>
    <s v="201510"/>
    <x v="4"/>
  </r>
  <r>
    <n v="2752"/>
    <s v="LOGISTIQUE "/>
    <m/>
    <m/>
    <m/>
    <m/>
    <x v="9"/>
    <x v="0"/>
    <m/>
    <m/>
    <m/>
    <m/>
    <m/>
    <x v="4"/>
    <s v=""/>
    <n v="25"/>
    <m/>
    <m/>
    <m/>
    <m/>
    <x v="2"/>
    <m/>
    <m/>
    <s v="201510"/>
    <s v="201510"/>
    <x v="4"/>
  </r>
  <r>
    <n v="2752"/>
    <s v="LOGISTIQUE "/>
    <m/>
    <m/>
    <m/>
    <m/>
    <x v="9"/>
    <x v="0"/>
    <m/>
    <m/>
    <m/>
    <m/>
    <m/>
    <x v="4"/>
    <s v=""/>
    <n v="9"/>
    <m/>
    <m/>
    <m/>
    <m/>
    <x v="0"/>
    <m/>
    <m/>
    <s v="201510"/>
    <s v="201510"/>
    <x v="4"/>
  </r>
  <r>
    <n v="3503"/>
    <s v="MATERIAUX "/>
    <m/>
    <m/>
    <m/>
    <m/>
    <x v="9"/>
    <x v="0"/>
    <m/>
    <m/>
    <m/>
    <m/>
    <m/>
    <x v="5"/>
    <s v=""/>
    <n v="10"/>
    <m/>
    <m/>
    <m/>
    <m/>
    <x v="2"/>
    <m/>
    <m/>
    <s v="201510"/>
    <s v="201510"/>
    <x v="5"/>
  </r>
  <r>
    <n v="3503"/>
    <s v="MATERIAUX "/>
    <m/>
    <m/>
    <m/>
    <m/>
    <x v="9"/>
    <x v="0"/>
    <m/>
    <m/>
    <m/>
    <m/>
    <m/>
    <x v="5"/>
    <s v=""/>
    <n v="24"/>
    <m/>
    <m/>
    <m/>
    <m/>
    <x v="5"/>
    <m/>
    <m/>
    <s v="201510"/>
    <s v="201510"/>
    <x v="5"/>
  </r>
  <r>
    <n v="3503"/>
    <s v="MATERIAUX "/>
    <m/>
    <m/>
    <m/>
    <m/>
    <x v="9"/>
    <x v="0"/>
    <m/>
    <m/>
    <m/>
    <m/>
    <m/>
    <x v="5"/>
    <s v=""/>
    <n v="15"/>
    <m/>
    <m/>
    <m/>
    <m/>
    <x v="4"/>
    <m/>
    <m/>
    <s v="201510"/>
    <s v="201510"/>
    <x v="5"/>
  </r>
  <r>
    <n v="3503"/>
    <s v="MATERIAUX "/>
    <m/>
    <m/>
    <m/>
    <m/>
    <x v="9"/>
    <x v="0"/>
    <m/>
    <m/>
    <m/>
    <m/>
    <m/>
    <x v="5"/>
    <s v=""/>
    <n v="40"/>
    <m/>
    <m/>
    <m/>
    <m/>
    <x v="5"/>
    <m/>
    <m/>
    <s v="201510"/>
    <s v="201510"/>
    <x v="5"/>
  </r>
  <r>
    <s v="7305"/>
    <s v="SIMULATIONS NUMERIQUES"/>
    <m/>
    <m/>
    <m/>
    <m/>
    <x v="9"/>
    <x v="0"/>
    <m/>
    <m/>
    <m/>
    <m/>
    <m/>
    <x v="1"/>
    <s v=""/>
    <n v="24"/>
    <m/>
    <m/>
    <m/>
    <m/>
    <x v="5"/>
    <m/>
    <m/>
    <s v="201510"/>
    <s v="201510"/>
    <x v="1"/>
  </r>
  <r>
    <s v="7305"/>
    <s v="SIMULATIONS NUMERIQUES"/>
    <m/>
    <m/>
    <m/>
    <m/>
    <x v="9"/>
    <x v="0"/>
    <m/>
    <m/>
    <m/>
    <m/>
    <m/>
    <x v="1"/>
    <s v=""/>
    <n v="52"/>
    <m/>
    <m/>
    <m/>
    <m/>
    <x v="5"/>
    <m/>
    <m/>
    <s v="201510"/>
    <s v="201510"/>
    <x v="1"/>
  </r>
  <r>
    <s v="7305"/>
    <s v="SIMULATIONS NUMERIQUES"/>
    <m/>
    <m/>
    <m/>
    <m/>
    <x v="9"/>
    <x v="0"/>
    <m/>
    <m/>
    <m/>
    <m/>
    <m/>
    <x v="1"/>
    <s v=""/>
    <n v="40"/>
    <m/>
    <m/>
    <m/>
    <m/>
    <x v="2"/>
    <m/>
    <m/>
    <s v="201510"/>
    <s v="201510"/>
    <x v="1"/>
  </r>
  <r>
    <n v="5555"/>
    <s v="CONCEPTION "/>
    <m/>
    <m/>
    <m/>
    <m/>
    <x v="9"/>
    <x v="0"/>
    <m/>
    <m/>
    <m/>
    <m/>
    <m/>
    <x v="6"/>
    <s v=""/>
    <n v="32"/>
    <m/>
    <m/>
    <m/>
    <m/>
    <x v="0"/>
    <m/>
    <m/>
    <s v="201510"/>
    <s v="201510"/>
    <x v="6"/>
  </r>
  <r>
    <n v="5555"/>
    <s v="CONCEPTION "/>
    <m/>
    <m/>
    <m/>
    <m/>
    <x v="9"/>
    <x v="0"/>
    <m/>
    <m/>
    <m/>
    <m/>
    <m/>
    <x v="6"/>
    <s v=""/>
    <n v="12.5"/>
    <m/>
    <m/>
    <m/>
    <m/>
    <x v="2"/>
    <m/>
    <m/>
    <s v="201510"/>
    <s v="201510"/>
    <x v="6"/>
  </r>
  <r>
    <n v="5555"/>
    <s v="CONCEPTION "/>
    <m/>
    <m/>
    <m/>
    <m/>
    <x v="9"/>
    <x v="0"/>
    <m/>
    <m/>
    <m/>
    <m/>
    <m/>
    <x v="6"/>
    <s v=""/>
    <n v="48"/>
    <m/>
    <m/>
    <m/>
    <m/>
    <x v="1"/>
    <m/>
    <m/>
    <s v="201510"/>
    <s v="201510"/>
    <x v="6"/>
  </r>
  <r>
    <n v="5555"/>
    <s v="CONCEPTION "/>
    <m/>
    <m/>
    <m/>
    <m/>
    <x v="9"/>
    <x v="0"/>
    <m/>
    <m/>
    <m/>
    <m/>
    <m/>
    <x v="6"/>
    <s v=""/>
    <n v="20"/>
    <m/>
    <m/>
    <m/>
    <m/>
    <x v="12"/>
    <m/>
    <m/>
    <s v="201510"/>
    <s v="201510"/>
    <x v="6"/>
  </r>
  <r>
    <n v="5555"/>
    <s v="CONCEPTION "/>
    <m/>
    <m/>
    <m/>
    <m/>
    <x v="9"/>
    <x v="0"/>
    <m/>
    <m/>
    <m/>
    <m/>
    <m/>
    <x v="6"/>
    <s v=""/>
    <n v="57"/>
    <m/>
    <m/>
    <m/>
    <m/>
    <x v="3"/>
    <m/>
    <m/>
    <s v="201510"/>
    <s v="201510"/>
    <x v="6"/>
  </r>
  <r>
    <n v="5555"/>
    <s v="CONCEPTION "/>
    <m/>
    <m/>
    <m/>
    <m/>
    <x v="9"/>
    <x v="0"/>
    <m/>
    <m/>
    <m/>
    <m/>
    <m/>
    <x v="6"/>
    <s v=""/>
    <n v="15"/>
    <m/>
    <m/>
    <m/>
    <m/>
    <x v="10"/>
    <m/>
    <m/>
    <s v="201510"/>
    <s v="201510"/>
    <x v="6"/>
  </r>
  <r>
    <n v="5555"/>
    <s v="CONCEPTION "/>
    <m/>
    <m/>
    <m/>
    <m/>
    <x v="9"/>
    <x v="0"/>
    <m/>
    <m/>
    <m/>
    <m/>
    <m/>
    <x v="6"/>
    <s v=""/>
    <n v="100"/>
    <m/>
    <m/>
    <m/>
    <m/>
    <x v="2"/>
    <m/>
    <m/>
    <s v="201510"/>
    <s v="201510"/>
    <x v="6"/>
  </r>
  <r>
    <n v="5555"/>
    <s v="CONCEPTION "/>
    <m/>
    <m/>
    <m/>
    <m/>
    <x v="9"/>
    <x v="0"/>
    <m/>
    <m/>
    <m/>
    <m/>
    <m/>
    <x v="6"/>
    <s v=""/>
    <n v="127"/>
    <m/>
    <m/>
    <m/>
    <m/>
    <x v="5"/>
    <m/>
    <m/>
    <s v="201510"/>
    <s v="201510"/>
    <x v="6"/>
  </r>
  <r>
    <n v="5555"/>
    <s v="CONCEPTION "/>
    <m/>
    <m/>
    <m/>
    <m/>
    <x v="9"/>
    <x v="0"/>
    <m/>
    <m/>
    <m/>
    <m/>
    <m/>
    <x v="6"/>
    <s v=""/>
    <n v="2"/>
    <m/>
    <m/>
    <m/>
    <m/>
    <x v="5"/>
    <m/>
    <m/>
    <s v="201510"/>
    <s v="201510"/>
    <x v="6"/>
  </r>
  <r>
    <n v="5555"/>
    <s v="CONCEPTION "/>
    <m/>
    <m/>
    <m/>
    <m/>
    <x v="9"/>
    <x v="0"/>
    <m/>
    <m/>
    <m/>
    <m/>
    <m/>
    <x v="6"/>
    <s v=""/>
    <n v="26"/>
    <m/>
    <m/>
    <m/>
    <m/>
    <x v="4"/>
    <m/>
    <m/>
    <s v="201510"/>
    <s v="201510"/>
    <x v="6"/>
  </r>
  <r>
    <n v="5917"/>
    <s v="METHODES"/>
    <m/>
    <m/>
    <m/>
    <m/>
    <x v="9"/>
    <x v="0"/>
    <m/>
    <m/>
    <m/>
    <m/>
    <m/>
    <x v="7"/>
    <s v=""/>
    <n v="3"/>
    <m/>
    <m/>
    <m/>
    <m/>
    <x v="2"/>
    <m/>
    <m/>
    <s v="201510"/>
    <s v="201510"/>
    <x v="7"/>
  </r>
  <r>
    <n v="5917"/>
    <s v="METHODES"/>
    <m/>
    <m/>
    <m/>
    <m/>
    <x v="9"/>
    <x v="0"/>
    <m/>
    <m/>
    <m/>
    <m/>
    <m/>
    <x v="7"/>
    <s v=""/>
    <n v="1"/>
    <m/>
    <m/>
    <m/>
    <m/>
    <x v="2"/>
    <m/>
    <m/>
    <s v="201510"/>
    <s v="201510"/>
    <x v="7"/>
  </r>
  <r>
    <n v="5917"/>
    <s v="METHODES"/>
    <m/>
    <m/>
    <m/>
    <m/>
    <x v="9"/>
    <x v="0"/>
    <m/>
    <m/>
    <m/>
    <m/>
    <m/>
    <x v="7"/>
    <s v=""/>
    <n v="3"/>
    <m/>
    <m/>
    <m/>
    <m/>
    <x v="2"/>
    <m/>
    <m/>
    <s v="201510"/>
    <s v="201510"/>
    <x v="7"/>
  </r>
  <r>
    <n v="5917"/>
    <s v="METHODES"/>
    <m/>
    <m/>
    <m/>
    <m/>
    <x v="9"/>
    <x v="0"/>
    <m/>
    <m/>
    <m/>
    <m/>
    <m/>
    <x v="7"/>
    <s v=""/>
    <n v="8"/>
    <m/>
    <m/>
    <m/>
    <m/>
    <x v="2"/>
    <m/>
    <m/>
    <s v="201510"/>
    <s v="201510"/>
    <x v="7"/>
  </r>
  <r>
    <n v="5917"/>
    <s v="METHODES "/>
    <m/>
    <m/>
    <m/>
    <m/>
    <x v="9"/>
    <x v="0"/>
    <m/>
    <m/>
    <m/>
    <m/>
    <m/>
    <x v="7"/>
    <s v=""/>
    <n v="32"/>
    <m/>
    <m/>
    <m/>
    <m/>
    <x v="5"/>
    <m/>
    <m/>
    <s v="201510"/>
    <s v="201510"/>
    <x v="7"/>
  </r>
  <r>
    <n v="5917"/>
    <s v="METHODES "/>
    <m/>
    <m/>
    <m/>
    <m/>
    <x v="9"/>
    <x v="0"/>
    <m/>
    <m/>
    <m/>
    <m/>
    <m/>
    <x v="7"/>
    <s v=""/>
    <n v="39"/>
    <m/>
    <m/>
    <m/>
    <m/>
    <x v="2"/>
    <m/>
    <m/>
    <s v="201510"/>
    <s v="201510"/>
    <x v="7"/>
  </r>
  <r>
    <n v="5917"/>
    <s v="METHODES "/>
    <m/>
    <m/>
    <m/>
    <m/>
    <x v="9"/>
    <x v="0"/>
    <m/>
    <m/>
    <m/>
    <m/>
    <m/>
    <x v="7"/>
    <s v=""/>
    <n v="3"/>
    <m/>
    <m/>
    <m/>
    <m/>
    <x v="1"/>
    <m/>
    <m/>
    <s v="201510"/>
    <s v="201510"/>
    <x v="7"/>
  </r>
  <r>
    <n v="5917"/>
    <s v="METHODES "/>
    <m/>
    <m/>
    <m/>
    <m/>
    <x v="9"/>
    <x v="0"/>
    <m/>
    <m/>
    <m/>
    <m/>
    <m/>
    <x v="7"/>
    <s v=""/>
    <n v="2"/>
    <m/>
    <m/>
    <m/>
    <m/>
    <x v="1"/>
    <m/>
    <m/>
    <s v="201510"/>
    <s v="201510"/>
    <x v="7"/>
  </r>
  <r>
    <n v="5917"/>
    <s v="METHODES "/>
    <m/>
    <m/>
    <m/>
    <m/>
    <x v="9"/>
    <x v="0"/>
    <m/>
    <m/>
    <m/>
    <m/>
    <m/>
    <x v="7"/>
    <s v=""/>
    <n v="6"/>
    <m/>
    <m/>
    <m/>
    <m/>
    <x v="1"/>
    <m/>
    <m/>
    <s v="201510"/>
    <s v="201510"/>
    <x v="7"/>
  </r>
  <r>
    <n v="5917"/>
    <s v="METHODES "/>
    <m/>
    <m/>
    <m/>
    <m/>
    <x v="9"/>
    <x v="0"/>
    <m/>
    <m/>
    <m/>
    <m/>
    <m/>
    <x v="7"/>
    <s v=""/>
    <n v="12"/>
    <m/>
    <m/>
    <m/>
    <m/>
    <x v="2"/>
    <m/>
    <m/>
    <s v="201510"/>
    <s v="201510"/>
    <x v="7"/>
  </r>
  <r>
    <n v="5917"/>
    <s v="METHODES "/>
    <m/>
    <m/>
    <m/>
    <m/>
    <x v="9"/>
    <x v="0"/>
    <m/>
    <m/>
    <m/>
    <m/>
    <m/>
    <x v="7"/>
    <s v=""/>
    <n v="7"/>
    <m/>
    <m/>
    <m/>
    <m/>
    <x v="1"/>
    <m/>
    <m/>
    <s v="201510"/>
    <s v="201510"/>
    <x v="7"/>
  </r>
  <r>
    <n v="5917"/>
    <s v="METHODES "/>
    <m/>
    <m/>
    <m/>
    <m/>
    <x v="9"/>
    <x v="0"/>
    <m/>
    <m/>
    <m/>
    <m/>
    <m/>
    <x v="7"/>
    <s v=""/>
    <n v="2"/>
    <m/>
    <m/>
    <m/>
    <m/>
    <x v="1"/>
    <m/>
    <m/>
    <s v="201510"/>
    <s v="201510"/>
    <x v="7"/>
  </r>
  <r>
    <n v="5917"/>
    <s v="METHODES "/>
    <m/>
    <m/>
    <m/>
    <m/>
    <x v="9"/>
    <x v="0"/>
    <m/>
    <m/>
    <m/>
    <m/>
    <m/>
    <x v="7"/>
    <s v=""/>
    <n v="2"/>
    <m/>
    <m/>
    <m/>
    <m/>
    <x v="1"/>
    <m/>
    <m/>
    <s v="201510"/>
    <s v="201510"/>
    <x v="7"/>
  </r>
  <r>
    <n v="5917"/>
    <s v="METHODES "/>
    <m/>
    <m/>
    <m/>
    <m/>
    <x v="9"/>
    <x v="0"/>
    <m/>
    <m/>
    <m/>
    <m/>
    <m/>
    <x v="7"/>
    <s v=""/>
    <n v="3"/>
    <m/>
    <m/>
    <m/>
    <m/>
    <x v="2"/>
    <m/>
    <m/>
    <s v="201510"/>
    <s v="201510"/>
    <x v="7"/>
  </r>
  <r>
    <n v="5917"/>
    <s v="METHODES "/>
    <m/>
    <m/>
    <m/>
    <m/>
    <x v="9"/>
    <x v="0"/>
    <m/>
    <m/>
    <m/>
    <m/>
    <m/>
    <x v="7"/>
    <s v=""/>
    <n v="1"/>
    <m/>
    <m/>
    <m/>
    <m/>
    <x v="1"/>
    <m/>
    <m/>
    <s v="201510"/>
    <s v="201510"/>
    <x v="7"/>
  </r>
  <r>
    <n v="5723"/>
    <s v="ESSAIS "/>
    <m/>
    <m/>
    <m/>
    <m/>
    <x v="9"/>
    <x v="0"/>
    <m/>
    <m/>
    <m/>
    <m/>
    <m/>
    <x v="9"/>
    <s v=""/>
    <n v="16"/>
    <m/>
    <m/>
    <m/>
    <m/>
    <x v="5"/>
    <m/>
    <m/>
    <s v="201510"/>
    <s v="201510"/>
    <x v="9"/>
  </r>
  <r>
    <n v="5723"/>
    <s v="ESSAIS "/>
    <m/>
    <m/>
    <m/>
    <m/>
    <x v="9"/>
    <x v="0"/>
    <m/>
    <m/>
    <m/>
    <m/>
    <m/>
    <x v="9"/>
    <s v=""/>
    <n v="8"/>
    <m/>
    <m/>
    <m/>
    <m/>
    <x v="5"/>
    <m/>
    <m/>
    <s v="201510"/>
    <s v="201510"/>
    <x v="9"/>
  </r>
  <r>
    <n v="5723"/>
    <s v="ESSAIS "/>
    <m/>
    <m/>
    <m/>
    <m/>
    <x v="9"/>
    <x v="0"/>
    <m/>
    <m/>
    <m/>
    <m/>
    <m/>
    <x v="9"/>
    <s v=""/>
    <n v="20"/>
    <m/>
    <m/>
    <m/>
    <m/>
    <x v="5"/>
    <m/>
    <m/>
    <s v="201510"/>
    <s v="201510"/>
    <x v="9"/>
  </r>
  <r>
    <n v="5723"/>
    <s v="ESSAIS "/>
    <m/>
    <m/>
    <m/>
    <m/>
    <x v="9"/>
    <x v="0"/>
    <m/>
    <m/>
    <m/>
    <m/>
    <m/>
    <x v="9"/>
    <s v=""/>
    <n v="29"/>
    <m/>
    <m/>
    <m/>
    <m/>
    <x v="5"/>
    <m/>
    <m/>
    <s v="201510"/>
    <s v="201510"/>
    <x v="9"/>
  </r>
  <r>
    <n v="5723"/>
    <s v="ESSAIS "/>
    <m/>
    <m/>
    <m/>
    <m/>
    <x v="9"/>
    <x v="0"/>
    <m/>
    <m/>
    <m/>
    <m/>
    <m/>
    <x v="9"/>
    <s v=""/>
    <n v="5"/>
    <m/>
    <m/>
    <m/>
    <m/>
    <x v="5"/>
    <m/>
    <m/>
    <s v="201510"/>
    <s v="201510"/>
    <x v="9"/>
  </r>
  <r>
    <n v="5723"/>
    <s v="ESSAIS "/>
    <m/>
    <m/>
    <m/>
    <m/>
    <x v="9"/>
    <x v="0"/>
    <m/>
    <m/>
    <m/>
    <m/>
    <m/>
    <x v="9"/>
    <s v=""/>
    <n v="20"/>
    <m/>
    <m/>
    <m/>
    <m/>
    <x v="5"/>
    <m/>
    <m/>
    <s v="201510"/>
    <s v="201510"/>
    <x v="9"/>
  </r>
  <r>
    <n v="7777"/>
    <s v="PROGRAMME"/>
    <m/>
    <m/>
    <m/>
    <m/>
    <x v="9"/>
    <x v="0"/>
    <m/>
    <m/>
    <m/>
    <m/>
    <m/>
    <x v="8"/>
    <s v=""/>
    <n v="8"/>
    <m/>
    <m/>
    <m/>
    <m/>
    <x v="11"/>
    <m/>
    <m/>
    <s v="201510"/>
    <s v="201510"/>
    <x v="8"/>
  </r>
  <r>
    <n v="7777"/>
    <s v="PROGRAMME"/>
    <m/>
    <m/>
    <m/>
    <m/>
    <x v="9"/>
    <x v="0"/>
    <m/>
    <m/>
    <m/>
    <m/>
    <m/>
    <x v="8"/>
    <s v=""/>
    <n v="24"/>
    <m/>
    <m/>
    <m/>
    <m/>
    <x v="2"/>
    <m/>
    <m/>
    <s v="201510"/>
    <s v="201510"/>
    <x v="8"/>
  </r>
  <r>
    <n v="7777"/>
    <s v="PROGRAMME"/>
    <m/>
    <m/>
    <m/>
    <m/>
    <x v="9"/>
    <x v="0"/>
    <m/>
    <m/>
    <m/>
    <m/>
    <m/>
    <x v="8"/>
    <s v=""/>
    <n v="8"/>
    <m/>
    <m/>
    <m/>
    <m/>
    <x v="1"/>
    <m/>
    <m/>
    <s v="201510"/>
    <s v="201510"/>
    <x v="8"/>
  </r>
  <r>
    <n v="7777"/>
    <s v="PROGRAMME"/>
    <m/>
    <m/>
    <m/>
    <m/>
    <x v="9"/>
    <x v="0"/>
    <m/>
    <m/>
    <m/>
    <m/>
    <m/>
    <x v="8"/>
    <s v=""/>
    <n v="5"/>
    <m/>
    <m/>
    <m/>
    <m/>
    <x v="2"/>
    <m/>
    <m/>
    <s v="201510"/>
    <s v="201510"/>
    <x v="8"/>
  </r>
  <r>
    <n v="7777"/>
    <s v="PROGRAMME"/>
    <m/>
    <m/>
    <m/>
    <m/>
    <x v="9"/>
    <x v="0"/>
    <m/>
    <m/>
    <m/>
    <m/>
    <m/>
    <x v="8"/>
    <s v=""/>
    <n v="5"/>
    <m/>
    <m/>
    <m/>
    <m/>
    <x v="5"/>
    <m/>
    <m/>
    <s v="201510"/>
    <s v="201510"/>
    <x v="8"/>
  </r>
  <r>
    <n v="7777"/>
    <s v="PROGRAMME"/>
    <m/>
    <m/>
    <m/>
    <m/>
    <x v="9"/>
    <x v="0"/>
    <m/>
    <m/>
    <m/>
    <m/>
    <m/>
    <x v="8"/>
    <s v=""/>
    <n v="25"/>
    <m/>
    <m/>
    <m/>
    <m/>
    <x v="10"/>
    <m/>
    <m/>
    <s v="201510"/>
    <s v="201510"/>
    <x v="8"/>
  </r>
  <r>
    <n v="7777"/>
    <s v="PROGRAMME"/>
    <m/>
    <m/>
    <m/>
    <m/>
    <x v="9"/>
    <x v="0"/>
    <m/>
    <m/>
    <m/>
    <m/>
    <m/>
    <x v="8"/>
    <s v=""/>
    <n v="29"/>
    <m/>
    <m/>
    <m/>
    <m/>
    <x v="12"/>
    <m/>
    <m/>
    <s v="201510"/>
    <s v="201510"/>
    <x v="8"/>
  </r>
  <r>
    <n v="7777"/>
    <s v="PROGRAMME"/>
    <m/>
    <m/>
    <m/>
    <m/>
    <x v="9"/>
    <x v="0"/>
    <m/>
    <m/>
    <m/>
    <m/>
    <m/>
    <x v="8"/>
    <s v=""/>
    <n v="10"/>
    <m/>
    <m/>
    <m/>
    <m/>
    <x v="3"/>
    <m/>
    <m/>
    <s v="201510"/>
    <s v="201510"/>
    <x v="8"/>
  </r>
  <r>
    <n v="7777"/>
    <s v="PROGRAMME"/>
    <m/>
    <m/>
    <m/>
    <m/>
    <x v="9"/>
    <x v="0"/>
    <m/>
    <m/>
    <m/>
    <m/>
    <m/>
    <x v="8"/>
    <s v=""/>
    <n v="27"/>
    <m/>
    <m/>
    <m/>
    <m/>
    <x v="0"/>
    <m/>
    <m/>
    <s v="201510"/>
    <s v="201510"/>
    <x v="8"/>
  </r>
  <r>
    <n v="7777"/>
    <s v="PROGRAMME"/>
    <m/>
    <m/>
    <m/>
    <m/>
    <x v="9"/>
    <x v="0"/>
    <m/>
    <m/>
    <m/>
    <m/>
    <m/>
    <x v="8"/>
    <s v=""/>
    <n v="20"/>
    <m/>
    <m/>
    <m/>
    <m/>
    <x v="4"/>
    <m/>
    <m/>
    <s v="201510"/>
    <s v="201510"/>
    <x v="8"/>
  </r>
  <r>
    <n v="7777"/>
    <s v="PROGRAMME"/>
    <m/>
    <m/>
    <m/>
    <m/>
    <x v="9"/>
    <x v="0"/>
    <m/>
    <m/>
    <m/>
    <m/>
    <m/>
    <x v="8"/>
    <s v=""/>
    <n v="14"/>
    <m/>
    <m/>
    <m/>
    <m/>
    <x v="1"/>
    <m/>
    <m/>
    <s v="201510"/>
    <s v="201510"/>
    <x v="8"/>
  </r>
  <r>
    <n v="7777"/>
    <s v="PROGRAMME"/>
    <m/>
    <m/>
    <m/>
    <m/>
    <x v="9"/>
    <x v="0"/>
    <m/>
    <m/>
    <m/>
    <m/>
    <m/>
    <x v="8"/>
    <s v=""/>
    <n v="14"/>
    <m/>
    <m/>
    <m/>
    <m/>
    <x v="6"/>
    <m/>
    <m/>
    <s v="201510"/>
    <s v="201510"/>
    <x v="8"/>
  </r>
  <r>
    <n v="1011"/>
    <s v="QUALITE "/>
    <m/>
    <m/>
    <m/>
    <m/>
    <x v="10"/>
    <x v="0"/>
    <m/>
    <m/>
    <m/>
    <m/>
    <m/>
    <x v="0"/>
    <s v=""/>
    <n v="1.5"/>
    <m/>
    <m/>
    <m/>
    <m/>
    <x v="2"/>
    <m/>
    <m/>
    <s v="201511"/>
    <s v="201511"/>
    <x v="0"/>
  </r>
  <r>
    <n v="1011"/>
    <s v="QUALITE "/>
    <m/>
    <m/>
    <m/>
    <m/>
    <x v="10"/>
    <x v="0"/>
    <m/>
    <m/>
    <m/>
    <m/>
    <m/>
    <x v="0"/>
    <s v=""/>
    <n v="9.76"/>
    <m/>
    <m/>
    <m/>
    <m/>
    <x v="2"/>
    <m/>
    <m/>
    <s v="201511"/>
    <s v="201511"/>
    <x v="0"/>
  </r>
  <r>
    <n v="1011"/>
    <s v="QUALITE "/>
    <m/>
    <m/>
    <m/>
    <m/>
    <x v="10"/>
    <x v="0"/>
    <m/>
    <m/>
    <m/>
    <m/>
    <m/>
    <x v="0"/>
    <s v=""/>
    <n v="10"/>
    <m/>
    <m/>
    <m/>
    <m/>
    <x v="6"/>
    <m/>
    <m/>
    <s v="201511"/>
    <s v="201511"/>
    <x v="0"/>
  </r>
  <r>
    <n v="1011"/>
    <s v="QUALITE "/>
    <m/>
    <m/>
    <m/>
    <m/>
    <x v="10"/>
    <x v="0"/>
    <m/>
    <m/>
    <m/>
    <m/>
    <m/>
    <x v="0"/>
    <s v=""/>
    <n v="20"/>
    <m/>
    <m/>
    <m/>
    <m/>
    <x v="1"/>
    <m/>
    <m/>
    <s v="201511"/>
    <s v="201511"/>
    <x v="0"/>
  </r>
  <r>
    <n v="1011"/>
    <s v="QUALITE "/>
    <m/>
    <m/>
    <m/>
    <m/>
    <x v="10"/>
    <x v="0"/>
    <m/>
    <m/>
    <m/>
    <m/>
    <m/>
    <x v="0"/>
    <s v=""/>
    <n v="20"/>
    <m/>
    <m/>
    <m/>
    <m/>
    <x v="0"/>
    <m/>
    <m/>
    <s v="201511"/>
    <s v="201511"/>
    <x v="0"/>
  </r>
  <r>
    <n v="1011"/>
    <s v="QUALITE "/>
    <m/>
    <m/>
    <m/>
    <m/>
    <x v="10"/>
    <x v="0"/>
    <m/>
    <m/>
    <m/>
    <m/>
    <m/>
    <x v="0"/>
    <s v=""/>
    <n v="30"/>
    <m/>
    <m/>
    <m/>
    <m/>
    <x v="1"/>
    <m/>
    <m/>
    <s v="201511"/>
    <s v="201511"/>
    <x v="0"/>
  </r>
  <r>
    <n v="1011"/>
    <s v="QUALITE "/>
    <m/>
    <m/>
    <m/>
    <m/>
    <x v="10"/>
    <x v="0"/>
    <m/>
    <m/>
    <m/>
    <m/>
    <m/>
    <x v="0"/>
    <s v=""/>
    <n v="30"/>
    <m/>
    <m/>
    <m/>
    <m/>
    <x v="2"/>
    <m/>
    <m/>
    <s v="201511"/>
    <s v="201511"/>
    <x v="0"/>
  </r>
  <r>
    <n v="1011"/>
    <s v="QUALITE "/>
    <m/>
    <m/>
    <m/>
    <m/>
    <x v="10"/>
    <x v="0"/>
    <m/>
    <m/>
    <m/>
    <m/>
    <m/>
    <x v="0"/>
    <s v=""/>
    <n v="7.5"/>
    <m/>
    <m/>
    <m/>
    <m/>
    <x v="2"/>
    <m/>
    <m/>
    <s v="201511"/>
    <s v="201511"/>
    <x v="0"/>
  </r>
  <r>
    <n v="1011"/>
    <s v="QUALITE "/>
    <m/>
    <m/>
    <m/>
    <m/>
    <x v="10"/>
    <x v="0"/>
    <m/>
    <m/>
    <m/>
    <m/>
    <m/>
    <x v="0"/>
    <s v=""/>
    <n v="10"/>
    <m/>
    <m/>
    <m/>
    <m/>
    <x v="2"/>
    <m/>
    <m/>
    <s v="201511"/>
    <s v="201511"/>
    <x v="0"/>
  </r>
  <r>
    <n v="1011"/>
    <s v="QUALITE "/>
    <m/>
    <m/>
    <m/>
    <m/>
    <x v="10"/>
    <x v="0"/>
    <m/>
    <m/>
    <m/>
    <m/>
    <m/>
    <x v="0"/>
    <s v=""/>
    <n v="1"/>
    <m/>
    <m/>
    <m/>
    <m/>
    <x v="0"/>
    <m/>
    <m/>
    <s v="201511"/>
    <s v="201511"/>
    <x v="0"/>
  </r>
  <r>
    <n v="1011"/>
    <s v="QUALITE "/>
    <m/>
    <m/>
    <m/>
    <m/>
    <x v="10"/>
    <x v="0"/>
    <m/>
    <m/>
    <m/>
    <m/>
    <m/>
    <x v="0"/>
    <s v=""/>
    <n v="4"/>
    <m/>
    <m/>
    <m/>
    <m/>
    <x v="1"/>
    <m/>
    <m/>
    <s v="201511"/>
    <s v="201511"/>
    <x v="0"/>
  </r>
  <r>
    <n v="1011"/>
    <s v="QUALITE "/>
    <m/>
    <m/>
    <m/>
    <m/>
    <x v="10"/>
    <x v="0"/>
    <m/>
    <m/>
    <m/>
    <m/>
    <m/>
    <x v="0"/>
    <s v=""/>
    <n v="24"/>
    <m/>
    <m/>
    <m/>
    <m/>
    <x v="2"/>
    <m/>
    <m/>
    <s v="201511"/>
    <s v="201511"/>
    <x v="0"/>
  </r>
  <r>
    <n v="1200"/>
    <s v="ACHATS "/>
    <m/>
    <m/>
    <m/>
    <m/>
    <x v="10"/>
    <x v="0"/>
    <m/>
    <m/>
    <m/>
    <m/>
    <m/>
    <x v="2"/>
    <s v=""/>
    <n v="2"/>
    <m/>
    <m/>
    <m/>
    <m/>
    <x v="0"/>
    <m/>
    <m/>
    <s v="201511"/>
    <s v="201511"/>
    <x v="2"/>
  </r>
  <r>
    <n v="1200"/>
    <s v="ACHATS "/>
    <m/>
    <m/>
    <m/>
    <m/>
    <x v="10"/>
    <x v="0"/>
    <m/>
    <m/>
    <m/>
    <m/>
    <m/>
    <x v="2"/>
    <s v=""/>
    <n v="2"/>
    <m/>
    <m/>
    <m/>
    <m/>
    <x v="2"/>
    <m/>
    <m/>
    <s v="201511"/>
    <s v="201511"/>
    <x v="2"/>
  </r>
  <r>
    <n v="1200"/>
    <s v="ACHATS"/>
    <m/>
    <m/>
    <m/>
    <m/>
    <x v="10"/>
    <x v="0"/>
    <m/>
    <m/>
    <m/>
    <m/>
    <m/>
    <x v="2"/>
    <s v=""/>
    <n v="6"/>
    <m/>
    <m/>
    <m/>
    <m/>
    <x v="2"/>
    <m/>
    <m/>
    <s v="201511"/>
    <s v="201511"/>
    <x v="2"/>
  </r>
  <r>
    <n v="1200"/>
    <s v="ACHATS"/>
    <m/>
    <m/>
    <m/>
    <m/>
    <x v="10"/>
    <x v="0"/>
    <m/>
    <m/>
    <m/>
    <m/>
    <m/>
    <x v="2"/>
    <s v=""/>
    <n v="12"/>
    <m/>
    <m/>
    <m/>
    <m/>
    <x v="0"/>
    <m/>
    <m/>
    <s v="201511"/>
    <s v="201511"/>
    <x v="2"/>
  </r>
  <r>
    <n v="2752"/>
    <s v="LOGISTIQUE "/>
    <m/>
    <m/>
    <m/>
    <m/>
    <x v="10"/>
    <x v="0"/>
    <m/>
    <m/>
    <m/>
    <m/>
    <m/>
    <x v="4"/>
    <s v=""/>
    <n v="9"/>
    <m/>
    <m/>
    <m/>
    <m/>
    <x v="1"/>
    <m/>
    <m/>
    <s v="201511"/>
    <s v="201511"/>
    <x v="4"/>
  </r>
  <r>
    <n v="2752"/>
    <s v="LOGISTIQUE "/>
    <m/>
    <m/>
    <m/>
    <m/>
    <x v="10"/>
    <x v="0"/>
    <m/>
    <m/>
    <m/>
    <m/>
    <m/>
    <x v="4"/>
    <s v=""/>
    <n v="8"/>
    <m/>
    <m/>
    <m/>
    <m/>
    <x v="1"/>
    <m/>
    <m/>
    <s v="201511"/>
    <s v="201511"/>
    <x v="4"/>
  </r>
  <r>
    <n v="2752"/>
    <s v="LOGISTIQUE "/>
    <m/>
    <m/>
    <m/>
    <m/>
    <x v="10"/>
    <x v="0"/>
    <m/>
    <m/>
    <m/>
    <m/>
    <m/>
    <x v="4"/>
    <s v=""/>
    <n v="8"/>
    <m/>
    <m/>
    <m/>
    <m/>
    <x v="2"/>
    <m/>
    <m/>
    <s v="201511"/>
    <s v="201511"/>
    <x v="4"/>
  </r>
  <r>
    <n v="2752"/>
    <s v="LOGISTIQUE "/>
    <m/>
    <m/>
    <m/>
    <m/>
    <x v="10"/>
    <x v="0"/>
    <m/>
    <m/>
    <m/>
    <m/>
    <m/>
    <x v="4"/>
    <s v=""/>
    <n v="30"/>
    <m/>
    <m/>
    <m/>
    <m/>
    <x v="2"/>
    <m/>
    <m/>
    <s v="201511"/>
    <s v="201511"/>
    <x v="4"/>
  </r>
  <r>
    <n v="2752"/>
    <s v="LOGISTIQUE "/>
    <m/>
    <m/>
    <m/>
    <m/>
    <x v="10"/>
    <x v="0"/>
    <m/>
    <m/>
    <m/>
    <m/>
    <m/>
    <x v="4"/>
    <s v=""/>
    <n v="5"/>
    <m/>
    <m/>
    <m/>
    <m/>
    <x v="5"/>
    <m/>
    <m/>
    <s v="201511"/>
    <s v="201511"/>
    <x v="4"/>
  </r>
  <r>
    <n v="2752"/>
    <s v="LOGISTIQUE "/>
    <m/>
    <m/>
    <m/>
    <m/>
    <x v="10"/>
    <x v="0"/>
    <m/>
    <m/>
    <m/>
    <m/>
    <m/>
    <x v="4"/>
    <s v=""/>
    <n v="39.5"/>
    <m/>
    <m/>
    <m/>
    <m/>
    <x v="2"/>
    <m/>
    <m/>
    <s v="201511"/>
    <s v="201511"/>
    <x v="4"/>
  </r>
  <r>
    <n v="2752"/>
    <s v="LOGISTIQUE "/>
    <m/>
    <m/>
    <m/>
    <m/>
    <x v="10"/>
    <x v="0"/>
    <m/>
    <m/>
    <m/>
    <m/>
    <m/>
    <x v="4"/>
    <s v=""/>
    <n v="10"/>
    <m/>
    <m/>
    <m/>
    <m/>
    <x v="1"/>
    <m/>
    <m/>
    <s v="201511"/>
    <s v="201511"/>
    <x v="4"/>
  </r>
  <r>
    <n v="3503"/>
    <s v="MATERIAUX "/>
    <m/>
    <m/>
    <m/>
    <m/>
    <x v="10"/>
    <x v="0"/>
    <m/>
    <m/>
    <m/>
    <m/>
    <m/>
    <x v="5"/>
    <s v=""/>
    <n v="5"/>
    <m/>
    <m/>
    <m/>
    <m/>
    <x v="5"/>
    <m/>
    <m/>
    <s v="201511"/>
    <s v="201511"/>
    <x v="5"/>
  </r>
  <r>
    <n v="3503"/>
    <s v="MATERIAUX "/>
    <m/>
    <m/>
    <m/>
    <m/>
    <x v="10"/>
    <x v="0"/>
    <m/>
    <m/>
    <m/>
    <m/>
    <m/>
    <x v="5"/>
    <s v=""/>
    <n v="5"/>
    <m/>
    <m/>
    <m/>
    <m/>
    <x v="0"/>
    <m/>
    <m/>
    <s v="201511"/>
    <s v="201511"/>
    <x v="5"/>
  </r>
  <r>
    <n v="3503"/>
    <s v="MATERIAUX "/>
    <m/>
    <m/>
    <m/>
    <m/>
    <x v="10"/>
    <x v="0"/>
    <m/>
    <m/>
    <m/>
    <m/>
    <m/>
    <x v="5"/>
    <s v=""/>
    <n v="16"/>
    <m/>
    <m/>
    <m/>
    <m/>
    <x v="5"/>
    <m/>
    <m/>
    <s v="201511"/>
    <s v="201511"/>
    <x v="5"/>
  </r>
  <r>
    <n v="3503"/>
    <s v="MATERIAUX "/>
    <m/>
    <m/>
    <m/>
    <m/>
    <x v="10"/>
    <x v="0"/>
    <m/>
    <m/>
    <m/>
    <m/>
    <m/>
    <x v="5"/>
    <s v=""/>
    <n v="2"/>
    <m/>
    <m/>
    <m/>
    <m/>
    <x v="0"/>
    <m/>
    <m/>
    <s v="201511"/>
    <s v="201511"/>
    <x v="5"/>
  </r>
  <r>
    <n v="3503"/>
    <s v="MATERIAUX "/>
    <m/>
    <m/>
    <m/>
    <m/>
    <x v="10"/>
    <x v="0"/>
    <m/>
    <m/>
    <m/>
    <m/>
    <m/>
    <x v="5"/>
    <s v=""/>
    <n v="10"/>
    <m/>
    <m/>
    <m/>
    <m/>
    <x v="2"/>
    <m/>
    <m/>
    <s v="201511"/>
    <s v="201511"/>
    <x v="5"/>
  </r>
  <r>
    <n v="3503"/>
    <s v="MATERIAUX "/>
    <m/>
    <m/>
    <m/>
    <m/>
    <x v="10"/>
    <x v="0"/>
    <m/>
    <m/>
    <m/>
    <m/>
    <m/>
    <x v="5"/>
    <s v=""/>
    <n v="5"/>
    <m/>
    <m/>
    <m/>
    <m/>
    <x v="4"/>
    <m/>
    <m/>
    <s v="201511"/>
    <s v="201511"/>
    <x v="5"/>
  </r>
  <r>
    <n v="3503"/>
    <s v="MATERIAUX "/>
    <m/>
    <m/>
    <m/>
    <m/>
    <x v="10"/>
    <x v="0"/>
    <m/>
    <m/>
    <m/>
    <m/>
    <m/>
    <x v="5"/>
    <s v=""/>
    <n v="50"/>
    <m/>
    <m/>
    <m/>
    <m/>
    <x v="5"/>
    <m/>
    <m/>
    <s v="201511"/>
    <s v="201511"/>
    <x v="5"/>
  </r>
  <r>
    <n v="3503"/>
    <s v="MATERIAUX "/>
    <m/>
    <m/>
    <m/>
    <m/>
    <x v="10"/>
    <x v="0"/>
    <m/>
    <m/>
    <m/>
    <m/>
    <m/>
    <x v="5"/>
    <s v=""/>
    <n v="12"/>
    <m/>
    <m/>
    <m/>
    <m/>
    <x v="1"/>
    <m/>
    <m/>
    <s v="201511"/>
    <s v="201511"/>
    <x v="5"/>
  </r>
  <r>
    <s v="7305"/>
    <s v="SIMULATIONS NUMERIQUES"/>
    <m/>
    <m/>
    <m/>
    <m/>
    <x v="10"/>
    <x v="0"/>
    <m/>
    <m/>
    <m/>
    <m/>
    <m/>
    <x v="1"/>
    <s v=""/>
    <n v="-1.5"/>
    <m/>
    <m/>
    <m/>
    <m/>
    <x v="5"/>
    <m/>
    <m/>
    <s v="201511"/>
    <s v="201511"/>
    <x v="1"/>
  </r>
  <r>
    <s v="7305"/>
    <s v="SIMULATIONS NUMERIQUES"/>
    <m/>
    <m/>
    <m/>
    <m/>
    <x v="10"/>
    <x v="0"/>
    <m/>
    <m/>
    <m/>
    <m/>
    <m/>
    <x v="1"/>
    <s v=""/>
    <n v="2"/>
    <m/>
    <m/>
    <m/>
    <m/>
    <x v="5"/>
    <m/>
    <m/>
    <s v="201511"/>
    <s v="201511"/>
    <x v="1"/>
  </r>
  <r>
    <s v="7305"/>
    <s v="SIMULATIONS NUMERIQUES"/>
    <m/>
    <m/>
    <m/>
    <m/>
    <x v="10"/>
    <x v="0"/>
    <m/>
    <m/>
    <m/>
    <m/>
    <m/>
    <x v="1"/>
    <s v=""/>
    <n v="24"/>
    <m/>
    <m/>
    <m/>
    <m/>
    <x v="5"/>
    <m/>
    <m/>
    <s v="201511"/>
    <s v="201511"/>
    <x v="1"/>
  </r>
  <r>
    <s v="7305"/>
    <s v="SIMULATIONS NUMERIQUES"/>
    <m/>
    <m/>
    <m/>
    <m/>
    <x v="10"/>
    <x v="0"/>
    <m/>
    <m/>
    <m/>
    <m/>
    <m/>
    <x v="1"/>
    <s v=""/>
    <n v="5"/>
    <m/>
    <m/>
    <m/>
    <m/>
    <x v="1"/>
    <m/>
    <m/>
    <s v="201511"/>
    <s v="201511"/>
    <x v="1"/>
  </r>
  <r>
    <s v="7305"/>
    <s v="SIMULATIONS NUMERIQUES"/>
    <m/>
    <m/>
    <m/>
    <m/>
    <x v="10"/>
    <x v="0"/>
    <m/>
    <m/>
    <m/>
    <m/>
    <m/>
    <x v="1"/>
    <s v=""/>
    <n v="64.5"/>
    <m/>
    <m/>
    <m/>
    <m/>
    <x v="5"/>
    <m/>
    <m/>
    <s v="201511"/>
    <s v="201511"/>
    <x v="1"/>
  </r>
  <r>
    <s v="7305"/>
    <s v="SIMULATIONS NUMERIQUES"/>
    <m/>
    <m/>
    <m/>
    <m/>
    <x v="10"/>
    <x v="0"/>
    <m/>
    <m/>
    <m/>
    <m/>
    <m/>
    <x v="1"/>
    <s v=""/>
    <n v="40"/>
    <m/>
    <m/>
    <m/>
    <m/>
    <x v="2"/>
    <m/>
    <m/>
    <s v="201511"/>
    <s v="201511"/>
    <x v="1"/>
  </r>
  <r>
    <n v="5555"/>
    <s v="CONCEPTION "/>
    <m/>
    <m/>
    <m/>
    <m/>
    <x v="10"/>
    <x v="0"/>
    <m/>
    <m/>
    <m/>
    <m/>
    <m/>
    <x v="6"/>
    <s v=""/>
    <n v="40"/>
    <m/>
    <m/>
    <m/>
    <m/>
    <x v="2"/>
    <m/>
    <m/>
    <s v="201511"/>
    <s v="201511"/>
    <x v="6"/>
  </r>
  <r>
    <n v="5555"/>
    <s v="CONCEPTION "/>
    <m/>
    <m/>
    <m/>
    <m/>
    <x v="10"/>
    <x v="0"/>
    <m/>
    <m/>
    <m/>
    <m/>
    <m/>
    <x v="6"/>
    <s v=""/>
    <n v="36"/>
    <m/>
    <m/>
    <m/>
    <m/>
    <x v="6"/>
    <m/>
    <m/>
    <s v="201511"/>
    <s v="201511"/>
    <x v="6"/>
  </r>
  <r>
    <n v="5555"/>
    <s v="CONCEPTION "/>
    <m/>
    <m/>
    <m/>
    <m/>
    <x v="10"/>
    <x v="0"/>
    <m/>
    <m/>
    <m/>
    <m/>
    <m/>
    <x v="6"/>
    <s v=""/>
    <n v="20"/>
    <m/>
    <m/>
    <m/>
    <m/>
    <x v="10"/>
    <m/>
    <m/>
    <s v="201511"/>
    <s v="201511"/>
    <x v="6"/>
  </r>
  <r>
    <n v="5555"/>
    <s v="CONCEPTION "/>
    <m/>
    <m/>
    <m/>
    <m/>
    <x v="10"/>
    <x v="0"/>
    <m/>
    <m/>
    <m/>
    <m/>
    <m/>
    <x v="6"/>
    <s v=""/>
    <n v="5"/>
    <m/>
    <m/>
    <m/>
    <m/>
    <x v="3"/>
    <m/>
    <m/>
    <s v="201511"/>
    <s v="201511"/>
    <x v="6"/>
  </r>
  <r>
    <n v="5555"/>
    <s v="CONCEPTION "/>
    <m/>
    <m/>
    <m/>
    <m/>
    <x v="10"/>
    <x v="0"/>
    <m/>
    <m/>
    <m/>
    <m/>
    <m/>
    <x v="6"/>
    <s v=""/>
    <n v="35"/>
    <m/>
    <m/>
    <m/>
    <m/>
    <x v="0"/>
    <m/>
    <m/>
    <s v="201511"/>
    <s v="201511"/>
    <x v="6"/>
  </r>
  <r>
    <n v="5555"/>
    <s v="CONCEPTION "/>
    <m/>
    <m/>
    <m/>
    <m/>
    <x v="10"/>
    <x v="0"/>
    <m/>
    <m/>
    <m/>
    <m/>
    <m/>
    <x v="6"/>
    <s v=""/>
    <n v="49"/>
    <m/>
    <m/>
    <m/>
    <m/>
    <x v="1"/>
    <m/>
    <m/>
    <s v="201511"/>
    <s v="201511"/>
    <x v="6"/>
  </r>
  <r>
    <n v="5555"/>
    <s v="CONCEPTION "/>
    <m/>
    <m/>
    <m/>
    <m/>
    <x v="10"/>
    <x v="0"/>
    <m/>
    <m/>
    <m/>
    <m/>
    <m/>
    <x v="6"/>
    <s v=""/>
    <n v="8"/>
    <m/>
    <m/>
    <m/>
    <m/>
    <x v="0"/>
    <m/>
    <m/>
    <s v="201511"/>
    <s v="201511"/>
    <x v="6"/>
  </r>
  <r>
    <n v="5555"/>
    <s v="CONCEPTION "/>
    <m/>
    <m/>
    <m/>
    <m/>
    <x v="10"/>
    <x v="0"/>
    <m/>
    <m/>
    <m/>
    <m/>
    <m/>
    <x v="6"/>
    <s v=""/>
    <n v="10"/>
    <m/>
    <m/>
    <m/>
    <m/>
    <x v="0"/>
    <m/>
    <m/>
    <s v="201511"/>
    <s v="201511"/>
    <x v="6"/>
  </r>
  <r>
    <n v="5555"/>
    <s v="CONCEPTION "/>
    <m/>
    <m/>
    <m/>
    <m/>
    <x v="10"/>
    <x v="0"/>
    <m/>
    <m/>
    <m/>
    <m/>
    <m/>
    <x v="6"/>
    <s v=""/>
    <n v="93"/>
    <m/>
    <m/>
    <m/>
    <m/>
    <x v="5"/>
    <m/>
    <m/>
    <s v="201511"/>
    <s v="201511"/>
    <x v="6"/>
  </r>
  <r>
    <n v="5917"/>
    <s v="METHODES"/>
    <m/>
    <m/>
    <m/>
    <m/>
    <x v="10"/>
    <x v="0"/>
    <m/>
    <m/>
    <m/>
    <m/>
    <m/>
    <x v="7"/>
    <s v=""/>
    <n v="5"/>
    <m/>
    <m/>
    <m/>
    <m/>
    <x v="2"/>
    <m/>
    <m/>
    <s v="201511"/>
    <s v="201511"/>
    <x v="7"/>
  </r>
  <r>
    <n v="5917"/>
    <s v="METHODES"/>
    <m/>
    <m/>
    <m/>
    <m/>
    <x v="10"/>
    <x v="0"/>
    <m/>
    <m/>
    <m/>
    <m/>
    <m/>
    <x v="7"/>
    <s v=""/>
    <n v="16"/>
    <m/>
    <m/>
    <m/>
    <m/>
    <x v="2"/>
    <m/>
    <m/>
    <s v="201511"/>
    <s v="201511"/>
    <x v="7"/>
  </r>
  <r>
    <n v="5917"/>
    <s v="METHODES "/>
    <m/>
    <m/>
    <m/>
    <m/>
    <x v="10"/>
    <x v="0"/>
    <m/>
    <m/>
    <m/>
    <m/>
    <m/>
    <x v="7"/>
    <s v=""/>
    <n v="30"/>
    <m/>
    <m/>
    <m/>
    <m/>
    <x v="2"/>
    <m/>
    <m/>
    <s v="201511"/>
    <s v="201511"/>
    <x v="7"/>
  </r>
  <r>
    <n v="5917"/>
    <s v="METHODES "/>
    <m/>
    <m/>
    <m/>
    <m/>
    <x v="10"/>
    <x v="0"/>
    <m/>
    <m/>
    <m/>
    <m/>
    <m/>
    <x v="7"/>
    <s v=""/>
    <n v="4"/>
    <m/>
    <m/>
    <m/>
    <m/>
    <x v="5"/>
    <m/>
    <m/>
    <s v="201511"/>
    <s v="201511"/>
    <x v="7"/>
  </r>
  <r>
    <n v="5917"/>
    <s v="METHODES "/>
    <m/>
    <m/>
    <m/>
    <m/>
    <x v="10"/>
    <x v="0"/>
    <m/>
    <m/>
    <m/>
    <m/>
    <m/>
    <x v="7"/>
    <s v=""/>
    <n v="2"/>
    <m/>
    <m/>
    <m/>
    <m/>
    <x v="5"/>
    <m/>
    <m/>
    <s v="201511"/>
    <s v="201511"/>
    <x v="7"/>
  </r>
  <r>
    <n v="5917"/>
    <s v="METHODES "/>
    <m/>
    <m/>
    <m/>
    <m/>
    <x v="10"/>
    <x v="0"/>
    <m/>
    <m/>
    <m/>
    <m/>
    <m/>
    <x v="7"/>
    <s v=""/>
    <n v="10"/>
    <m/>
    <m/>
    <m/>
    <m/>
    <x v="2"/>
    <m/>
    <m/>
    <s v="201511"/>
    <s v="201511"/>
    <x v="7"/>
  </r>
  <r>
    <n v="5917"/>
    <s v="METHODES "/>
    <m/>
    <m/>
    <m/>
    <m/>
    <x v="10"/>
    <x v="0"/>
    <m/>
    <m/>
    <m/>
    <m/>
    <m/>
    <x v="7"/>
    <s v=""/>
    <n v="3"/>
    <m/>
    <m/>
    <m/>
    <m/>
    <x v="5"/>
    <m/>
    <m/>
    <s v="201511"/>
    <s v="201511"/>
    <x v="7"/>
  </r>
  <r>
    <n v="5917"/>
    <s v="METHODES "/>
    <m/>
    <m/>
    <m/>
    <m/>
    <x v="10"/>
    <x v="0"/>
    <m/>
    <m/>
    <m/>
    <m/>
    <m/>
    <x v="7"/>
    <s v=""/>
    <n v="4"/>
    <m/>
    <m/>
    <m/>
    <m/>
    <x v="1"/>
    <m/>
    <m/>
    <s v="201511"/>
    <s v="201511"/>
    <x v="7"/>
  </r>
  <r>
    <n v="5917"/>
    <s v="METHODES "/>
    <m/>
    <m/>
    <m/>
    <m/>
    <x v="10"/>
    <x v="0"/>
    <m/>
    <m/>
    <m/>
    <m/>
    <m/>
    <x v="7"/>
    <s v=""/>
    <n v="10"/>
    <m/>
    <m/>
    <m/>
    <m/>
    <x v="1"/>
    <m/>
    <m/>
    <s v="201511"/>
    <s v="201511"/>
    <x v="7"/>
  </r>
  <r>
    <n v="5917"/>
    <s v="METHODES "/>
    <m/>
    <m/>
    <m/>
    <m/>
    <x v="10"/>
    <x v="0"/>
    <m/>
    <m/>
    <m/>
    <m/>
    <m/>
    <x v="7"/>
    <s v=""/>
    <n v="2"/>
    <m/>
    <m/>
    <m/>
    <m/>
    <x v="1"/>
    <m/>
    <m/>
    <s v="201511"/>
    <s v="201511"/>
    <x v="7"/>
  </r>
  <r>
    <n v="7777"/>
    <s v="PROGRAMME"/>
    <m/>
    <m/>
    <m/>
    <m/>
    <x v="10"/>
    <x v="0"/>
    <m/>
    <m/>
    <m/>
    <m/>
    <m/>
    <x v="8"/>
    <s v=""/>
    <n v="5"/>
    <m/>
    <m/>
    <m/>
    <m/>
    <x v="11"/>
    <m/>
    <m/>
    <s v="201511"/>
    <s v="201511"/>
    <x v="8"/>
  </r>
  <r>
    <n v="7777"/>
    <s v="PROGRAMME"/>
    <m/>
    <m/>
    <m/>
    <m/>
    <x v="10"/>
    <x v="0"/>
    <m/>
    <m/>
    <m/>
    <m/>
    <m/>
    <x v="8"/>
    <s v=""/>
    <n v="8"/>
    <m/>
    <m/>
    <m/>
    <m/>
    <x v="2"/>
    <m/>
    <m/>
    <s v="201511"/>
    <s v="201511"/>
    <x v="8"/>
  </r>
  <r>
    <n v="7777"/>
    <s v="PROGRAMME"/>
    <m/>
    <m/>
    <m/>
    <m/>
    <x v="10"/>
    <x v="0"/>
    <m/>
    <m/>
    <m/>
    <m/>
    <m/>
    <x v="8"/>
    <s v=""/>
    <n v="10"/>
    <m/>
    <m/>
    <m/>
    <m/>
    <x v="1"/>
    <m/>
    <m/>
    <s v="201511"/>
    <s v="201511"/>
    <x v="8"/>
  </r>
  <r>
    <n v="7777"/>
    <s v="PROGRAMME"/>
    <m/>
    <m/>
    <m/>
    <m/>
    <x v="10"/>
    <x v="0"/>
    <m/>
    <m/>
    <m/>
    <m/>
    <m/>
    <x v="8"/>
    <s v=""/>
    <n v="24"/>
    <m/>
    <m/>
    <m/>
    <m/>
    <x v="2"/>
    <m/>
    <m/>
    <s v="201511"/>
    <s v="201511"/>
    <x v="8"/>
  </r>
  <r>
    <n v="7777"/>
    <s v="PROGRAMME"/>
    <m/>
    <m/>
    <m/>
    <m/>
    <x v="10"/>
    <x v="0"/>
    <m/>
    <m/>
    <m/>
    <m/>
    <m/>
    <x v="8"/>
    <s v=""/>
    <n v="30"/>
    <m/>
    <m/>
    <m/>
    <m/>
    <x v="6"/>
    <m/>
    <m/>
    <s v="201511"/>
    <s v="201511"/>
    <x v="8"/>
  </r>
  <r>
    <n v="7777"/>
    <s v="PROGRAMME"/>
    <m/>
    <m/>
    <m/>
    <m/>
    <x v="10"/>
    <x v="0"/>
    <m/>
    <m/>
    <m/>
    <m/>
    <m/>
    <x v="8"/>
    <s v=""/>
    <n v="10"/>
    <m/>
    <m/>
    <m/>
    <m/>
    <x v="12"/>
    <m/>
    <m/>
    <s v="201511"/>
    <s v="201511"/>
    <x v="8"/>
  </r>
  <r>
    <n v="7777"/>
    <s v="PROGRAMME"/>
    <m/>
    <m/>
    <m/>
    <m/>
    <x v="10"/>
    <x v="0"/>
    <m/>
    <m/>
    <m/>
    <m/>
    <m/>
    <x v="8"/>
    <s v=""/>
    <n v="5"/>
    <m/>
    <m/>
    <m/>
    <m/>
    <x v="5"/>
    <m/>
    <m/>
    <s v="201511"/>
    <s v="201511"/>
    <x v="8"/>
  </r>
  <r>
    <n v="7777"/>
    <s v="PROGRAMME"/>
    <m/>
    <m/>
    <m/>
    <m/>
    <x v="10"/>
    <x v="0"/>
    <m/>
    <m/>
    <m/>
    <m/>
    <m/>
    <x v="8"/>
    <s v=""/>
    <n v="5"/>
    <m/>
    <m/>
    <m/>
    <m/>
    <x v="3"/>
    <m/>
    <m/>
    <s v="201511"/>
    <s v="201511"/>
    <x v="8"/>
  </r>
  <r>
    <n v="7777"/>
    <s v="PROGRAMME"/>
    <m/>
    <m/>
    <m/>
    <m/>
    <x v="10"/>
    <x v="0"/>
    <m/>
    <m/>
    <m/>
    <m/>
    <m/>
    <x v="8"/>
    <s v=""/>
    <n v="5"/>
    <m/>
    <m/>
    <m/>
    <m/>
    <x v="0"/>
    <m/>
    <m/>
    <s v="201511"/>
    <s v="201511"/>
    <x v="8"/>
  </r>
  <r>
    <n v="7777"/>
    <s v="PROGRAMME"/>
    <m/>
    <m/>
    <m/>
    <m/>
    <x v="10"/>
    <x v="0"/>
    <m/>
    <m/>
    <m/>
    <m/>
    <m/>
    <x v="8"/>
    <s v=""/>
    <n v="13"/>
    <m/>
    <m/>
    <m/>
    <m/>
    <x v="4"/>
    <m/>
    <m/>
    <s v="201511"/>
    <s v="201511"/>
    <x v="8"/>
  </r>
  <r>
    <n v="7777"/>
    <s v="PROGRAMME"/>
    <m/>
    <m/>
    <m/>
    <m/>
    <x v="10"/>
    <x v="0"/>
    <m/>
    <m/>
    <m/>
    <m/>
    <m/>
    <x v="8"/>
    <s v=""/>
    <n v="30"/>
    <m/>
    <m/>
    <m/>
    <m/>
    <x v="1"/>
    <m/>
    <m/>
    <s v="201511"/>
    <s v="201511"/>
    <x v="8"/>
  </r>
  <r>
    <n v="7777"/>
    <s v="PROGRAMME"/>
    <m/>
    <m/>
    <m/>
    <m/>
    <x v="10"/>
    <x v="0"/>
    <m/>
    <m/>
    <m/>
    <m/>
    <m/>
    <x v="8"/>
    <s v=""/>
    <n v="20"/>
    <m/>
    <m/>
    <m/>
    <m/>
    <x v="10"/>
    <m/>
    <m/>
    <s v="201511"/>
    <s v="201511"/>
    <x v="8"/>
  </r>
  <r>
    <n v="1011"/>
    <s v="QUALITE "/>
    <m/>
    <m/>
    <m/>
    <m/>
    <x v="11"/>
    <x v="0"/>
    <m/>
    <m/>
    <m/>
    <m/>
    <m/>
    <x v="0"/>
    <s v=""/>
    <n v="13"/>
    <m/>
    <m/>
    <m/>
    <m/>
    <x v="1"/>
    <m/>
    <m/>
    <s v="201512"/>
    <s v="201512"/>
    <x v="0"/>
  </r>
  <r>
    <n v="1011"/>
    <s v="QUALITE "/>
    <m/>
    <m/>
    <m/>
    <m/>
    <x v="11"/>
    <x v="0"/>
    <m/>
    <m/>
    <m/>
    <m/>
    <m/>
    <x v="0"/>
    <s v=""/>
    <n v="20"/>
    <m/>
    <m/>
    <m/>
    <m/>
    <x v="6"/>
    <m/>
    <m/>
    <s v="201512"/>
    <s v="201512"/>
    <x v="0"/>
  </r>
  <r>
    <n v="1011"/>
    <s v="QUALITE "/>
    <m/>
    <m/>
    <m/>
    <m/>
    <x v="11"/>
    <x v="0"/>
    <m/>
    <m/>
    <m/>
    <m/>
    <m/>
    <x v="0"/>
    <s v=""/>
    <n v="20"/>
    <m/>
    <m/>
    <m/>
    <m/>
    <x v="1"/>
    <m/>
    <m/>
    <s v="201512"/>
    <s v="201512"/>
    <x v="0"/>
  </r>
  <r>
    <n v="1011"/>
    <s v="QUALITE "/>
    <m/>
    <m/>
    <m/>
    <m/>
    <x v="11"/>
    <x v="0"/>
    <m/>
    <m/>
    <m/>
    <m/>
    <m/>
    <x v="0"/>
    <s v=""/>
    <n v="20"/>
    <m/>
    <m/>
    <m/>
    <m/>
    <x v="2"/>
    <m/>
    <m/>
    <s v="201512"/>
    <s v="201512"/>
    <x v="0"/>
  </r>
  <r>
    <n v="1011"/>
    <s v="QUALITE "/>
    <m/>
    <m/>
    <m/>
    <m/>
    <x v="11"/>
    <x v="0"/>
    <m/>
    <m/>
    <m/>
    <m/>
    <m/>
    <x v="0"/>
    <s v=""/>
    <n v="15"/>
    <m/>
    <m/>
    <m/>
    <m/>
    <x v="1"/>
    <m/>
    <m/>
    <s v="201512"/>
    <s v="201512"/>
    <x v="0"/>
  </r>
  <r>
    <n v="1011"/>
    <s v="QUALITE "/>
    <m/>
    <m/>
    <m/>
    <m/>
    <x v="11"/>
    <x v="0"/>
    <m/>
    <m/>
    <m/>
    <m/>
    <m/>
    <x v="0"/>
    <s v=""/>
    <n v="8"/>
    <m/>
    <m/>
    <m/>
    <m/>
    <x v="2"/>
    <m/>
    <m/>
    <s v="201512"/>
    <s v="201512"/>
    <x v="0"/>
  </r>
  <r>
    <n v="1011"/>
    <s v="QUALITE "/>
    <m/>
    <m/>
    <m/>
    <m/>
    <x v="11"/>
    <x v="0"/>
    <m/>
    <m/>
    <m/>
    <m/>
    <m/>
    <x v="0"/>
    <s v=""/>
    <n v="4"/>
    <m/>
    <m/>
    <m/>
    <m/>
    <x v="2"/>
    <m/>
    <m/>
    <s v="201512"/>
    <s v="201512"/>
    <x v="0"/>
  </r>
  <r>
    <n v="1011"/>
    <s v="QUALITE "/>
    <m/>
    <m/>
    <m/>
    <m/>
    <x v="11"/>
    <x v="0"/>
    <m/>
    <m/>
    <m/>
    <m/>
    <m/>
    <x v="0"/>
    <s v=""/>
    <n v="7"/>
    <m/>
    <m/>
    <m/>
    <m/>
    <x v="2"/>
    <m/>
    <m/>
    <s v="201512"/>
    <s v="201512"/>
    <x v="0"/>
  </r>
  <r>
    <n v="1011"/>
    <s v="QUALITE "/>
    <m/>
    <m/>
    <m/>
    <m/>
    <x v="11"/>
    <x v="0"/>
    <m/>
    <m/>
    <m/>
    <m/>
    <m/>
    <x v="0"/>
    <s v=""/>
    <n v="6.5"/>
    <m/>
    <m/>
    <m/>
    <m/>
    <x v="2"/>
    <m/>
    <m/>
    <s v="201512"/>
    <s v="201512"/>
    <x v="0"/>
  </r>
  <r>
    <n v="1011"/>
    <s v="QUALITE "/>
    <m/>
    <m/>
    <m/>
    <m/>
    <x v="11"/>
    <x v="0"/>
    <m/>
    <m/>
    <m/>
    <m/>
    <m/>
    <x v="0"/>
    <s v=""/>
    <n v="20"/>
    <m/>
    <m/>
    <m/>
    <m/>
    <x v="0"/>
    <m/>
    <m/>
    <s v="201512"/>
    <s v="201512"/>
    <x v="0"/>
  </r>
  <r>
    <n v="1011"/>
    <s v="QUALITE "/>
    <m/>
    <m/>
    <m/>
    <m/>
    <x v="11"/>
    <x v="0"/>
    <m/>
    <m/>
    <m/>
    <m/>
    <m/>
    <x v="0"/>
    <s v=""/>
    <n v="1"/>
    <m/>
    <m/>
    <m/>
    <m/>
    <x v="0"/>
    <m/>
    <m/>
    <s v="201512"/>
    <s v="201512"/>
    <x v="0"/>
  </r>
  <r>
    <n v="1011"/>
    <s v="QUALITE "/>
    <m/>
    <m/>
    <m/>
    <m/>
    <x v="11"/>
    <x v="0"/>
    <m/>
    <m/>
    <m/>
    <m/>
    <m/>
    <x v="0"/>
    <s v=""/>
    <n v="8"/>
    <m/>
    <m/>
    <m/>
    <m/>
    <x v="1"/>
    <m/>
    <m/>
    <s v="201512"/>
    <s v="201512"/>
    <x v="0"/>
  </r>
  <r>
    <n v="1011"/>
    <s v="QUALITE "/>
    <m/>
    <m/>
    <m/>
    <m/>
    <x v="11"/>
    <x v="0"/>
    <m/>
    <m/>
    <m/>
    <m/>
    <m/>
    <x v="0"/>
    <s v=""/>
    <n v="15"/>
    <m/>
    <m/>
    <m/>
    <m/>
    <x v="2"/>
    <m/>
    <m/>
    <s v="201512"/>
    <s v="201512"/>
    <x v="0"/>
  </r>
  <r>
    <n v="1200"/>
    <s v="ACHATS "/>
    <m/>
    <m/>
    <m/>
    <m/>
    <x v="11"/>
    <x v="0"/>
    <m/>
    <m/>
    <m/>
    <m/>
    <m/>
    <x v="2"/>
    <s v=""/>
    <n v="2"/>
    <m/>
    <m/>
    <m/>
    <m/>
    <x v="2"/>
    <m/>
    <m/>
    <s v="201512"/>
    <s v="201512"/>
    <x v="2"/>
  </r>
  <r>
    <n v="1200"/>
    <s v="ACHATS "/>
    <m/>
    <m/>
    <m/>
    <m/>
    <x v="11"/>
    <x v="0"/>
    <m/>
    <m/>
    <m/>
    <m/>
    <m/>
    <x v="2"/>
    <s v=""/>
    <n v="2"/>
    <m/>
    <m/>
    <m/>
    <m/>
    <x v="0"/>
    <m/>
    <m/>
    <s v="201512"/>
    <s v="201512"/>
    <x v="2"/>
  </r>
  <r>
    <n v="1200"/>
    <s v="ACHATS"/>
    <m/>
    <m/>
    <m/>
    <m/>
    <x v="11"/>
    <x v="0"/>
    <m/>
    <m/>
    <m/>
    <m/>
    <m/>
    <x v="2"/>
    <s v=""/>
    <n v="6"/>
    <m/>
    <m/>
    <m/>
    <m/>
    <x v="1"/>
    <m/>
    <m/>
    <s v="201512"/>
    <s v="201512"/>
    <x v="2"/>
  </r>
  <r>
    <n v="1200"/>
    <s v="ACHATS"/>
    <m/>
    <m/>
    <m/>
    <m/>
    <x v="11"/>
    <x v="0"/>
    <m/>
    <m/>
    <m/>
    <m/>
    <m/>
    <x v="2"/>
    <s v=""/>
    <n v="6"/>
    <m/>
    <m/>
    <m/>
    <m/>
    <x v="2"/>
    <m/>
    <m/>
    <s v="201512"/>
    <s v="201512"/>
    <x v="2"/>
  </r>
  <r>
    <n v="2752"/>
    <s v="LOGISTIQUE "/>
    <m/>
    <m/>
    <m/>
    <m/>
    <x v="11"/>
    <x v="0"/>
    <m/>
    <m/>
    <m/>
    <m/>
    <m/>
    <x v="4"/>
    <s v=""/>
    <n v="8"/>
    <m/>
    <m/>
    <m/>
    <m/>
    <x v="2"/>
    <m/>
    <m/>
    <s v="201512"/>
    <s v="201512"/>
    <x v="4"/>
  </r>
  <r>
    <n v="2752"/>
    <s v="LOGISTIQUE "/>
    <m/>
    <m/>
    <m/>
    <m/>
    <x v="11"/>
    <x v="0"/>
    <m/>
    <m/>
    <m/>
    <m/>
    <m/>
    <x v="4"/>
    <s v=""/>
    <n v="8"/>
    <m/>
    <m/>
    <m/>
    <m/>
    <x v="1"/>
    <m/>
    <m/>
    <s v="201512"/>
    <s v="201512"/>
    <x v="4"/>
  </r>
  <r>
    <n v="2752"/>
    <s v="LOGISTIQUE "/>
    <m/>
    <m/>
    <m/>
    <m/>
    <x v="11"/>
    <x v="0"/>
    <m/>
    <m/>
    <m/>
    <m/>
    <m/>
    <x v="4"/>
    <s v=""/>
    <n v="8"/>
    <m/>
    <m/>
    <m/>
    <m/>
    <x v="2"/>
    <m/>
    <m/>
    <s v="201512"/>
    <s v="201512"/>
    <x v="4"/>
  </r>
  <r>
    <n v="2752"/>
    <s v="LOGISTIQUE "/>
    <m/>
    <m/>
    <m/>
    <m/>
    <x v="11"/>
    <x v="0"/>
    <m/>
    <m/>
    <m/>
    <m/>
    <m/>
    <x v="4"/>
    <s v=""/>
    <n v="5"/>
    <m/>
    <m/>
    <m/>
    <m/>
    <x v="2"/>
    <m/>
    <m/>
    <s v="201512"/>
    <s v="201512"/>
    <x v="4"/>
  </r>
  <r>
    <n v="2752"/>
    <s v="LOGISTIQUE "/>
    <m/>
    <m/>
    <m/>
    <m/>
    <x v="11"/>
    <x v="0"/>
    <m/>
    <m/>
    <m/>
    <m/>
    <m/>
    <x v="4"/>
    <s v=""/>
    <n v="34.5"/>
    <m/>
    <m/>
    <m/>
    <m/>
    <x v="1"/>
    <m/>
    <m/>
    <s v="201512"/>
    <s v="201512"/>
    <x v="4"/>
  </r>
  <r>
    <n v="3503"/>
    <s v="MATERIAUX "/>
    <m/>
    <m/>
    <m/>
    <m/>
    <x v="11"/>
    <x v="0"/>
    <m/>
    <m/>
    <m/>
    <m/>
    <m/>
    <x v="5"/>
    <s v=""/>
    <n v="10"/>
    <m/>
    <m/>
    <m/>
    <m/>
    <x v="1"/>
    <m/>
    <m/>
    <s v="201512"/>
    <s v="201512"/>
    <x v="5"/>
  </r>
  <r>
    <n v="3503"/>
    <s v="MATERIAUX "/>
    <m/>
    <m/>
    <m/>
    <m/>
    <x v="11"/>
    <x v="0"/>
    <m/>
    <m/>
    <m/>
    <m/>
    <m/>
    <x v="5"/>
    <s v=""/>
    <n v="20"/>
    <m/>
    <m/>
    <m/>
    <m/>
    <x v="2"/>
    <m/>
    <m/>
    <s v="201512"/>
    <s v="201512"/>
    <x v="5"/>
  </r>
  <r>
    <n v="3503"/>
    <s v="MATERIAUX "/>
    <m/>
    <m/>
    <m/>
    <m/>
    <x v="11"/>
    <x v="0"/>
    <m/>
    <m/>
    <m/>
    <m/>
    <m/>
    <x v="5"/>
    <s v=""/>
    <n v="20"/>
    <m/>
    <m/>
    <m/>
    <m/>
    <x v="10"/>
    <m/>
    <m/>
    <s v="201512"/>
    <s v="201512"/>
    <x v="5"/>
  </r>
  <r>
    <n v="3503"/>
    <s v="MATERIAUX "/>
    <m/>
    <m/>
    <m/>
    <m/>
    <x v="11"/>
    <x v="0"/>
    <m/>
    <m/>
    <m/>
    <m/>
    <m/>
    <x v="5"/>
    <s v=""/>
    <n v="30"/>
    <m/>
    <m/>
    <m/>
    <m/>
    <x v="5"/>
    <m/>
    <m/>
    <s v="201512"/>
    <s v="201512"/>
    <x v="5"/>
  </r>
  <r>
    <n v="3503"/>
    <s v="MATERIAUX "/>
    <m/>
    <m/>
    <m/>
    <m/>
    <x v="11"/>
    <x v="0"/>
    <m/>
    <m/>
    <m/>
    <m/>
    <m/>
    <x v="5"/>
    <s v=""/>
    <n v="2"/>
    <m/>
    <m/>
    <m/>
    <m/>
    <x v="5"/>
    <m/>
    <m/>
    <s v="201512"/>
    <s v="201512"/>
    <x v="5"/>
  </r>
  <r>
    <n v="3503"/>
    <s v="MATERIAUX "/>
    <m/>
    <m/>
    <m/>
    <m/>
    <x v="11"/>
    <x v="0"/>
    <m/>
    <m/>
    <m/>
    <m/>
    <m/>
    <x v="5"/>
    <s v=""/>
    <n v="4"/>
    <m/>
    <m/>
    <m/>
    <m/>
    <x v="0"/>
    <m/>
    <m/>
    <s v="201512"/>
    <s v="201512"/>
    <x v="5"/>
  </r>
  <r>
    <s v="7305"/>
    <s v="SIMULATIONS NUMERIQUES"/>
    <m/>
    <m/>
    <m/>
    <m/>
    <x v="11"/>
    <x v="0"/>
    <m/>
    <m/>
    <m/>
    <m/>
    <m/>
    <x v="1"/>
    <s v=""/>
    <n v="24"/>
    <m/>
    <m/>
    <m/>
    <m/>
    <x v="5"/>
    <m/>
    <m/>
    <s v="201512"/>
    <s v="201512"/>
    <x v="1"/>
  </r>
  <r>
    <s v="7305"/>
    <s v="SIMULATIONS NUMERIQUES"/>
    <m/>
    <m/>
    <m/>
    <m/>
    <x v="11"/>
    <x v="0"/>
    <m/>
    <m/>
    <m/>
    <m/>
    <m/>
    <x v="1"/>
    <s v=""/>
    <n v="2"/>
    <m/>
    <m/>
    <m/>
    <m/>
    <x v="5"/>
    <m/>
    <m/>
    <s v="201512"/>
    <s v="201512"/>
    <x v="1"/>
  </r>
  <r>
    <s v="7305"/>
    <s v="SIMULATIONS NUMERIQUES"/>
    <m/>
    <m/>
    <m/>
    <m/>
    <x v="11"/>
    <x v="0"/>
    <m/>
    <m/>
    <m/>
    <m/>
    <m/>
    <x v="1"/>
    <s v=""/>
    <n v="8"/>
    <m/>
    <m/>
    <m/>
    <m/>
    <x v="1"/>
    <m/>
    <m/>
    <s v="201512"/>
    <s v="201512"/>
    <x v="1"/>
  </r>
  <r>
    <s v="7305"/>
    <s v="SIMULATIONS NUMERIQUES"/>
    <m/>
    <m/>
    <m/>
    <m/>
    <x v="11"/>
    <x v="0"/>
    <m/>
    <m/>
    <m/>
    <m/>
    <m/>
    <x v="1"/>
    <s v=""/>
    <n v="32.5"/>
    <m/>
    <m/>
    <m/>
    <m/>
    <x v="5"/>
    <m/>
    <m/>
    <s v="201512"/>
    <s v="201512"/>
    <x v="1"/>
  </r>
  <r>
    <s v="7305"/>
    <s v="SIMULATIONS NUMERIQUES"/>
    <m/>
    <m/>
    <m/>
    <m/>
    <x v="11"/>
    <x v="0"/>
    <m/>
    <m/>
    <m/>
    <m/>
    <m/>
    <x v="1"/>
    <s v=""/>
    <n v="2"/>
    <m/>
    <m/>
    <m/>
    <m/>
    <x v="5"/>
    <m/>
    <m/>
    <s v="201512"/>
    <s v="201512"/>
    <x v="1"/>
  </r>
  <r>
    <s v="7305"/>
    <s v="SIMULATIONS NUMERIQUES"/>
    <m/>
    <m/>
    <m/>
    <m/>
    <x v="11"/>
    <x v="0"/>
    <m/>
    <m/>
    <m/>
    <m/>
    <m/>
    <x v="1"/>
    <s v=""/>
    <n v="3"/>
    <m/>
    <m/>
    <m/>
    <m/>
    <x v="2"/>
    <m/>
    <m/>
    <s v="201512"/>
    <s v="201512"/>
    <x v="1"/>
  </r>
  <r>
    <n v="5555"/>
    <s v="CONCEPTION "/>
    <m/>
    <m/>
    <m/>
    <m/>
    <x v="11"/>
    <x v="0"/>
    <m/>
    <m/>
    <m/>
    <m/>
    <m/>
    <x v="6"/>
    <s v=""/>
    <n v="4"/>
    <m/>
    <m/>
    <m/>
    <m/>
    <x v="0"/>
    <m/>
    <m/>
    <s v="201512"/>
    <s v="201512"/>
    <x v="6"/>
  </r>
  <r>
    <n v="5555"/>
    <s v="CONCEPTION "/>
    <m/>
    <m/>
    <m/>
    <m/>
    <x v="11"/>
    <x v="0"/>
    <m/>
    <m/>
    <m/>
    <m/>
    <m/>
    <x v="6"/>
    <s v=""/>
    <n v="2"/>
    <m/>
    <m/>
    <m/>
    <m/>
    <x v="6"/>
    <m/>
    <m/>
    <s v="201512"/>
    <s v="201512"/>
    <x v="6"/>
  </r>
  <r>
    <n v="5555"/>
    <s v="CONCEPTION "/>
    <m/>
    <m/>
    <m/>
    <m/>
    <x v="11"/>
    <x v="0"/>
    <m/>
    <m/>
    <m/>
    <m/>
    <m/>
    <x v="6"/>
    <s v=""/>
    <n v="9"/>
    <m/>
    <m/>
    <m/>
    <m/>
    <x v="2"/>
    <m/>
    <m/>
    <s v="201512"/>
    <s v="201512"/>
    <x v="6"/>
  </r>
  <r>
    <n v="5555"/>
    <s v="CONCEPTION "/>
    <m/>
    <m/>
    <m/>
    <m/>
    <x v="11"/>
    <x v="0"/>
    <m/>
    <m/>
    <m/>
    <m/>
    <m/>
    <x v="6"/>
    <s v=""/>
    <n v="45"/>
    <m/>
    <m/>
    <m/>
    <m/>
    <x v="1"/>
    <m/>
    <m/>
    <s v="201512"/>
    <s v="201512"/>
    <x v="6"/>
  </r>
  <r>
    <n v="5555"/>
    <s v="CONCEPTION "/>
    <m/>
    <m/>
    <m/>
    <m/>
    <x v="11"/>
    <x v="0"/>
    <m/>
    <m/>
    <m/>
    <m/>
    <m/>
    <x v="6"/>
    <s v=""/>
    <n v="1"/>
    <m/>
    <m/>
    <m/>
    <m/>
    <x v="2"/>
    <m/>
    <m/>
    <s v="201512"/>
    <s v="201512"/>
    <x v="6"/>
  </r>
  <r>
    <n v="5555"/>
    <s v="CONCEPTION "/>
    <m/>
    <m/>
    <m/>
    <m/>
    <x v="11"/>
    <x v="0"/>
    <m/>
    <m/>
    <m/>
    <m/>
    <m/>
    <x v="6"/>
    <s v=""/>
    <n v="29"/>
    <m/>
    <m/>
    <m/>
    <m/>
    <x v="3"/>
    <m/>
    <m/>
    <s v="201512"/>
    <s v="201512"/>
    <x v="6"/>
  </r>
  <r>
    <n v="5555"/>
    <s v="CONCEPTION "/>
    <m/>
    <m/>
    <m/>
    <m/>
    <x v="11"/>
    <x v="0"/>
    <m/>
    <m/>
    <m/>
    <m/>
    <m/>
    <x v="6"/>
    <s v=""/>
    <n v="42"/>
    <m/>
    <m/>
    <m/>
    <m/>
    <x v="4"/>
    <m/>
    <m/>
    <s v="201512"/>
    <s v="201512"/>
    <x v="6"/>
  </r>
  <r>
    <n v="5555"/>
    <s v="CONCEPTION "/>
    <m/>
    <m/>
    <m/>
    <m/>
    <x v="11"/>
    <x v="0"/>
    <m/>
    <m/>
    <m/>
    <m/>
    <m/>
    <x v="6"/>
    <s v=""/>
    <n v="39"/>
    <m/>
    <m/>
    <m/>
    <m/>
    <x v="2"/>
    <m/>
    <m/>
    <s v="201512"/>
    <s v="201512"/>
    <x v="6"/>
  </r>
  <r>
    <n v="5555"/>
    <s v="CONCEPTION "/>
    <m/>
    <m/>
    <m/>
    <m/>
    <x v="11"/>
    <x v="0"/>
    <m/>
    <m/>
    <m/>
    <m/>
    <m/>
    <x v="6"/>
    <s v=""/>
    <n v="8"/>
    <m/>
    <m/>
    <m/>
    <m/>
    <x v="11"/>
    <m/>
    <m/>
    <s v="201512"/>
    <s v="201512"/>
    <x v="6"/>
  </r>
  <r>
    <n v="5555"/>
    <s v="CONCEPTION "/>
    <m/>
    <m/>
    <m/>
    <m/>
    <x v="11"/>
    <x v="0"/>
    <m/>
    <m/>
    <m/>
    <m/>
    <m/>
    <x v="6"/>
    <s v=""/>
    <n v="48"/>
    <m/>
    <m/>
    <m/>
    <m/>
    <x v="11"/>
    <m/>
    <m/>
    <s v="201512"/>
    <s v="201512"/>
    <x v="6"/>
  </r>
  <r>
    <n v="5555"/>
    <s v="CONCEPTION "/>
    <m/>
    <m/>
    <m/>
    <m/>
    <x v="11"/>
    <x v="0"/>
    <m/>
    <m/>
    <m/>
    <m/>
    <m/>
    <x v="6"/>
    <s v=""/>
    <n v="85"/>
    <m/>
    <m/>
    <m/>
    <m/>
    <x v="5"/>
    <m/>
    <m/>
    <s v="201512"/>
    <s v="201512"/>
    <x v="6"/>
  </r>
  <r>
    <n v="5917"/>
    <s v="METHODES"/>
    <m/>
    <m/>
    <m/>
    <m/>
    <x v="11"/>
    <x v="0"/>
    <m/>
    <m/>
    <m/>
    <m/>
    <m/>
    <x v="7"/>
    <s v=""/>
    <n v="5"/>
    <m/>
    <m/>
    <m/>
    <m/>
    <x v="2"/>
    <m/>
    <m/>
    <s v="201512"/>
    <s v="201512"/>
    <x v="7"/>
  </r>
  <r>
    <n v="5917"/>
    <s v="METHODES"/>
    <m/>
    <m/>
    <m/>
    <m/>
    <x v="11"/>
    <x v="0"/>
    <m/>
    <m/>
    <m/>
    <m/>
    <m/>
    <x v="7"/>
    <s v=""/>
    <n v="3.5"/>
    <m/>
    <m/>
    <m/>
    <m/>
    <x v="2"/>
    <m/>
    <m/>
    <s v="201512"/>
    <s v="201512"/>
    <x v="7"/>
  </r>
  <r>
    <n v="5917"/>
    <s v="METHODES "/>
    <m/>
    <m/>
    <m/>
    <m/>
    <x v="11"/>
    <x v="0"/>
    <m/>
    <m/>
    <m/>
    <m/>
    <m/>
    <x v="7"/>
    <s v=""/>
    <n v="20"/>
    <m/>
    <m/>
    <m/>
    <m/>
    <x v="5"/>
    <m/>
    <m/>
    <s v="201512"/>
    <s v="201512"/>
    <x v="7"/>
  </r>
  <r>
    <n v="5917"/>
    <s v="METHODES "/>
    <m/>
    <m/>
    <m/>
    <m/>
    <x v="11"/>
    <x v="0"/>
    <m/>
    <m/>
    <m/>
    <m/>
    <m/>
    <x v="7"/>
    <s v=""/>
    <n v="2"/>
    <m/>
    <m/>
    <m/>
    <m/>
    <x v="2"/>
    <m/>
    <m/>
    <s v="201512"/>
    <s v="201512"/>
    <x v="7"/>
  </r>
  <r>
    <n v="5917"/>
    <s v="METHODES "/>
    <m/>
    <m/>
    <m/>
    <m/>
    <x v="11"/>
    <x v="0"/>
    <m/>
    <m/>
    <m/>
    <m/>
    <m/>
    <x v="7"/>
    <s v=""/>
    <n v="4"/>
    <m/>
    <m/>
    <m/>
    <m/>
    <x v="1"/>
    <m/>
    <m/>
    <s v="201512"/>
    <s v="201512"/>
    <x v="7"/>
  </r>
  <r>
    <n v="5917"/>
    <s v="METHODES "/>
    <m/>
    <m/>
    <m/>
    <m/>
    <x v="11"/>
    <x v="0"/>
    <m/>
    <m/>
    <m/>
    <m/>
    <m/>
    <x v="7"/>
    <s v=""/>
    <n v="1"/>
    <m/>
    <m/>
    <m/>
    <m/>
    <x v="1"/>
    <m/>
    <m/>
    <s v="201512"/>
    <s v="201512"/>
    <x v="7"/>
  </r>
  <r>
    <n v="5917"/>
    <s v="METHODES "/>
    <m/>
    <m/>
    <m/>
    <m/>
    <x v="11"/>
    <x v="0"/>
    <m/>
    <m/>
    <m/>
    <m/>
    <m/>
    <x v="7"/>
    <s v=""/>
    <n v="7"/>
    <m/>
    <m/>
    <m/>
    <m/>
    <x v="1"/>
    <m/>
    <m/>
    <s v="201512"/>
    <s v="201512"/>
    <x v="7"/>
  </r>
  <r>
    <n v="5723"/>
    <s v="ESSAIS "/>
    <m/>
    <m/>
    <m/>
    <m/>
    <x v="11"/>
    <x v="0"/>
    <m/>
    <m/>
    <m/>
    <m/>
    <m/>
    <x v="9"/>
    <s v=""/>
    <n v="100"/>
    <m/>
    <m/>
    <m/>
    <m/>
    <x v="5"/>
    <m/>
    <m/>
    <s v="201512"/>
    <s v="201512"/>
    <x v="9"/>
  </r>
  <r>
    <n v="7777"/>
    <s v="PROGRAMME"/>
    <m/>
    <m/>
    <m/>
    <m/>
    <x v="11"/>
    <x v="0"/>
    <m/>
    <m/>
    <m/>
    <m/>
    <m/>
    <x v="8"/>
    <s v=""/>
    <n v="16"/>
    <m/>
    <m/>
    <m/>
    <m/>
    <x v="4"/>
    <m/>
    <m/>
    <s v="201512"/>
    <s v="201512"/>
    <x v="8"/>
  </r>
  <r>
    <n v="7777"/>
    <s v="PROGRAMME"/>
    <m/>
    <m/>
    <m/>
    <m/>
    <x v="11"/>
    <x v="0"/>
    <m/>
    <m/>
    <m/>
    <m/>
    <m/>
    <x v="8"/>
    <s v=""/>
    <n v="20"/>
    <m/>
    <m/>
    <m/>
    <m/>
    <x v="1"/>
    <m/>
    <m/>
    <s v="201512"/>
    <s v="201512"/>
    <x v="8"/>
  </r>
  <r>
    <n v="7777"/>
    <s v="PROGRAMME"/>
    <m/>
    <m/>
    <m/>
    <m/>
    <x v="11"/>
    <x v="0"/>
    <m/>
    <m/>
    <m/>
    <m/>
    <m/>
    <x v="8"/>
    <s v=""/>
    <n v="12"/>
    <m/>
    <m/>
    <m/>
    <m/>
    <x v="12"/>
    <m/>
    <m/>
    <s v="201512"/>
    <s v="201512"/>
    <x v="8"/>
  </r>
  <r>
    <n v="7777"/>
    <s v="PROGRAMME"/>
    <m/>
    <m/>
    <m/>
    <m/>
    <x v="11"/>
    <x v="0"/>
    <m/>
    <m/>
    <m/>
    <m/>
    <m/>
    <x v="8"/>
    <s v=""/>
    <n v="16"/>
    <m/>
    <m/>
    <m/>
    <m/>
    <x v="1"/>
    <m/>
    <m/>
    <s v="201512"/>
    <s v="201512"/>
    <x v="8"/>
  </r>
  <r>
    <n v="7777"/>
    <s v="PROGRAMME"/>
    <m/>
    <m/>
    <m/>
    <m/>
    <x v="11"/>
    <x v="0"/>
    <m/>
    <m/>
    <m/>
    <m/>
    <m/>
    <x v="8"/>
    <s v=""/>
    <n v="80"/>
    <m/>
    <m/>
    <m/>
    <m/>
    <x v="0"/>
    <m/>
    <m/>
    <s v="201512"/>
    <s v="201512"/>
    <x v="8"/>
  </r>
  <r>
    <n v="7777"/>
    <s v="PROGRAMME"/>
    <m/>
    <m/>
    <m/>
    <m/>
    <x v="11"/>
    <x v="0"/>
    <m/>
    <m/>
    <m/>
    <m/>
    <m/>
    <x v="8"/>
    <s v=""/>
    <n v="4"/>
    <m/>
    <m/>
    <m/>
    <m/>
    <x v="5"/>
    <m/>
    <m/>
    <s v="201512"/>
    <s v="201512"/>
    <x v="8"/>
  </r>
  <r>
    <n v="7777"/>
    <s v="PROGRAMME"/>
    <m/>
    <m/>
    <m/>
    <m/>
    <x v="11"/>
    <x v="0"/>
    <m/>
    <m/>
    <m/>
    <m/>
    <m/>
    <x v="8"/>
    <s v=""/>
    <n v="8"/>
    <m/>
    <m/>
    <m/>
    <m/>
    <x v="10"/>
    <m/>
    <m/>
    <s v="201512"/>
    <s v="201512"/>
    <x v="8"/>
  </r>
  <r>
    <n v="7777"/>
    <s v="PROGRAMME"/>
    <m/>
    <m/>
    <m/>
    <m/>
    <x v="11"/>
    <x v="0"/>
    <m/>
    <m/>
    <m/>
    <m/>
    <m/>
    <x v="8"/>
    <s v=""/>
    <n v="8"/>
    <m/>
    <m/>
    <m/>
    <m/>
    <x v="2"/>
    <m/>
    <m/>
    <s v="201512"/>
    <s v="201512"/>
    <x v="8"/>
  </r>
  <r>
    <n v="7777"/>
    <s v="PROGRAMME"/>
    <m/>
    <m/>
    <m/>
    <m/>
    <x v="11"/>
    <x v="0"/>
    <m/>
    <m/>
    <m/>
    <m/>
    <m/>
    <x v="8"/>
    <s v=""/>
    <n v="32"/>
    <m/>
    <m/>
    <m/>
    <m/>
    <x v="2"/>
    <m/>
    <m/>
    <s v="201512"/>
    <s v="201512"/>
    <x v="8"/>
  </r>
  <r>
    <n v="1011"/>
    <s v="QUALITE "/>
    <m/>
    <m/>
    <m/>
    <m/>
    <x v="0"/>
    <x v="1"/>
    <m/>
    <m/>
    <m/>
    <m/>
    <m/>
    <x v="0"/>
    <s v=""/>
    <n v="14"/>
    <m/>
    <m/>
    <m/>
    <m/>
    <x v="2"/>
    <m/>
    <m/>
    <s v="201601"/>
    <s v="201601"/>
    <x v="0"/>
  </r>
  <r>
    <n v="1011"/>
    <s v="QUALITE "/>
    <m/>
    <m/>
    <m/>
    <m/>
    <x v="0"/>
    <x v="1"/>
    <m/>
    <m/>
    <m/>
    <m/>
    <m/>
    <x v="0"/>
    <s v=""/>
    <n v="13"/>
    <m/>
    <m/>
    <m/>
    <m/>
    <x v="2"/>
    <m/>
    <m/>
    <s v="201601"/>
    <s v="201601"/>
    <x v="0"/>
  </r>
  <r>
    <n v="1011"/>
    <s v="QUALITE "/>
    <m/>
    <m/>
    <m/>
    <m/>
    <x v="0"/>
    <x v="1"/>
    <m/>
    <m/>
    <m/>
    <m/>
    <m/>
    <x v="0"/>
    <s v=""/>
    <n v="12.5"/>
    <m/>
    <m/>
    <m/>
    <m/>
    <x v="2"/>
    <m/>
    <m/>
    <s v="201601"/>
    <s v="201601"/>
    <x v="0"/>
  </r>
  <r>
    <n v="1011"/>
    <s v="QUALITE "/>
    <m/>
    <m/>
    <m/>
    <m/>
    <x v="0"/>
    <x v="1"/>
    <m/>
    <m/>
    <m/>
    <m/>
    <m/>
    <x v="0"/>
    <s v=""/>
    <n v="20"/>
    <m/>
    <m/>
    <m/>
    <m/>
    <x v="4"/>
    <m/>
    <m/>
    <s v="201601"/>
    <s v="201601"/>
    <x v="0"/>
  </r>
  <r>
    <n v="1011"/>
    <s v="QUALITE "/>
    <m/>
    <m/>
    <m/>
    <m/>
    <x v="0"/>
    <x v="1"/>
    <m/>
    <m/>
    <m/>
    <m/>
    <m/>
    <x v="0"/>
    <s v=""/>
    <n v="8.1300000000000008"/>
    <m/>
    <m/>
    <m/>
    <m/>
    <x v="2"/>
    <m/>
    <m/>
    <s v="201601"/>
    <s v="201601"/>
    <x v="0"/>
  </r>
  <r>
    <n v="1011"/>
    <s v="QUALITE "/>
    <m/>
    <m/>
    <m/>
    <m/>
    <x v="0"/>
    <x v="1"/>
    <m/>
    <m/>
    <m/>
    <m/>
    <m/>
    <x v="0"/>
    <s v=""/>
    <n v="10"/>
    <m/>
    <m/>
    <m/>
    <m/>
    <x v="2"/>
    <m/>
    <m/>
    <s v="201601"/>
    <s v="201601"/>
    <x v="0"/>
  </r>
  <r>
    <n v="1011"/>
    <s v="QUALITE "/>
    <m/>
    <m/>
    <m/>
    <m/>
    <x v="0"/>
    <x v="1"/>
    <m/>
    <m/>
    <m/>
    <m/>
    <m/>
    <x v="0"/>
    <s v=""/>
    <n v="10"/>
    <m/>
    <m/>
    <m/>
    <m/>
    <x v="1"/>
    <m/>
    <m/>
    <s v="201601"/>
    <s v="201601"/>
    <x v="0"/>
  </r>
  <r>
    <n v="1011"/>
    <s v="QUALITE "/>
    <m/>
    <m/>
    <m/>
    <m/>
    <x v="0"/>
    <x v="1"/>
    <m/>
    <m/>
    <m/>
    <m/>
    <m/>
    <x v="0"/>
    <s v=""/>
    <n v="3.5"/>
    <m/>
    <m/>
    <m/>
    <m/>
    <x v="2"/>
    <m/>
    <m/>
    <s v="201601"/>
    <s v="201601"/>
    <x v="0"/>
  </r>
  <r>
    <n v="1011"/>
    <s v="QUALITE "/>
    <m/>
    <m/>
    <m/>
    <m/>
    <x v="0"/>
    <x v="1"/>
    <m/>
    <m/>
    <m/>
    <m/>
    <m/>
    <x v="0"/>
    <s v=""/>
    <n v="4"/>
    <m/>
    <m/>
    <m/>
    <m/>
    <x v="2"/>
    <m/>
    <m/>
    <s v="201601"/>
    <s v="201601"/>
    <x v="0"/>
  </r>
  <r>
    <n v="1011"/>
    <s v="QUALITE "/>
    <m/>
    <m/>
    <m/>
    <m/>
    <x v="0"/>
    <x v="1"/>
    <m/>
    <m/>
    <m/>
    <m/>
    <m/>
    <x v="0"/>
    <s v=""/>
    <n v="4"/>
    <m/>
    <m/>
    <m/>
    <m/>
    <x v="1"/>
    <m/>
    <m/>
    <s v="201601"/>
    <s v="201601"/>
    <x v="0"/>
  </r>
  <r>
    <n v="1011"/>
    <s v="QUALITE "/>
    <m/>
    <m/>
    <m/>
    <m/>
    <x v="0"/>
    <x v="1"/>
    <m/>
    <m/>
    <m/>
    <m/>
    <m/>
    <x v="0"/>
    <s v=""/>
    <n v="28"/>
    <m/>
    <m/>
    <m/>
    <m/>
    <x v="2"/>
    <m/>
    <m/>
    <s v="201601"/>
    <s v="201601"/>
    <x v="0"/>
  </r>
  <r>
    <n v="1011"/>
    <s v="QUALITE "/>
    <m/>
    <m/>
    <m/>
    <m/>
    <x v="0"/>
    <x v="1"/>
    <m/>
    <m/>
    <m/>
    <m/>
    <m/>
    <x v="0"/>
    <s v=""/>
    <n v="16"/>
    <m/>
    <m/>
    <m/>
    <m/>
    <x v="1"/>
    <m/>
    <m/>
    <s v="201601"/>
    <s v="201601"/>
    <x v="0"/>
  </r>
  <r>
    <n v="1200"/>
    <s v="ACHATS "/>
    <m/>
    <m/>
    <m/>
    <m/>
    <x v="0"/>
    <x v="1"/>
    <m/>
    <m/>
    <m/>
    <m/>
    <m/>
    <x v="2"/>
    <s v=""/>
    <n v="57"/>
    <m/>
    <m/>
    <m/>
    <m/>
    <x v="2"/>
    <m/>
    <m/>
    <s v="201601"/>
    <s v="201601"/>
    <x v="2"/>
  </r>
  <r>
    <n v="1200"/>
    <s v="ACHATS "/>
    <m/>
    <m/>
    <m/>
    <m/>
    <x v="0"/>
    <x v="1"/>
    <m/>
    <m/>
    <m/>
    <m/>
    <m/>
    <x v="2"/>
    <s v=""/>
    <n v="5"/>
    <m/>
    <m/>
    <m/>
    <m/>
    <x v="1"/>
    <m/>
    <m/>
    <s v="201601"/>
    <s v="201601"/>
    <x v="2"/>
  </r>
  <r>
    <n v="2752"/>
    <s v="LOGISTIQUE "/>
    <m/>
    <m/>
    <m/>
    <m/>
    <x v="0"/>
    <x v="1"/>
    <m/>
    <m/>
    <m/>
    <m/>
    <m/>
    <x v="4"/>
    <s v=""/>
    <n v="4"/>
    <m/>
    <m/>
    <m/>
    <m/>
    <x v="1"/>
    <m/>
    <m/>
    <s v="201601"/>
    <s v="201601"/>
    <x v="4"/>
  </r>
  <r>
    <n v="2752"/>
    <s v="LOGISTIQUE "/>
    <m/>
    <m/>
    <m/>
    <m/>
    <x v="0"/>
    <x v="1"/>
    <m/>
    <m/>
    <m/>
    <m/>
    <m/>
    <x v="4"/>
    <s v=""/>
    <n v="8"/>
    <m/>
    <m/>
    <m/>
    <m/>
    <x v="2"/>
    <m/>
    <m/>
    <s v="201601"/>
    <s v="201601"/>
    <x v="4"/>
  </r>
  <r>
    <n v="2752"/>
    <s v="LOGISTIQUE "/>
    <m/>
    <m/>
    <m/>
    <m/>
    <x v="0"/>
    <x v="1"/>
    <m/>
    <m/>
    <m/>
    <m/>
    <m/>
    <x v="4"/>
    <s v=""/>
    <n v="10"/>
    <m/>
    <m/>
    <m/>
    <m/>
    <x v="1"/>
    <m/>
    <m/>
    <s v="201601"/>
    <s v="201601"/>
    <x v="4"/>
  </r>
  <r>
    <n v="3503"/>
    <s v="MATERIAUX "/>
    <m/>
    <m/>
    <m/>
    <m/>
    <x v="0"/>
    <x v="1"/>
    <m/>
    <m/>
    <m/>
    <m/>
    <m/>
    <x v="5"/>
    <s v=""/>
    <n v="30"/>
    <m/>
    <m/>
    <m/>
    <m/>
    <x v="5"/>
    <m/>
    <m/>
    <s v="201601"/>
    <s v="201601"/>
    <x v="5"/>
  </r>
  <r>
    <n v="3503"/>
    <s v="MATERIAUX "/>
    <m/>
    <m/>
    <m/>
    <m/>
    <x v="0"/>
    <x v="1"/>
    <m/>
    <m/>
    <m/>
    <m/>
    <m/>
    <x v="5"/>
    <s v=""/>
    <n v="30"/>
    <m/>
    <m/>
    <m/>
    <m/>
    <x v="2"/>
    <m/>
    <m/>
    <s v="201601"/>
    <s v="201601"/>
    <x v="5"/>
  </r>
  <r>
    <n v="3503"/>
    <s v="MATERIAUX "/>
    <m/>
    <m/>
    <m/>
    <m/>
    <x v="0"/>
    <x v="1"/>
    <m/>
    <m/>
    <m/>
    <m/>
    <m/>
    <x v="5"/>
    <s v=""/>
    <n v="5"/>
    <m/>
    <m/>
    <m/>
    <m/>
    <x v="1"/>
    <m/>
    <m/>
    <s v="201601"/>
    <s v="201601"/>
    <x v="5"/>
  </r>
  <r>
    <n v="3503"/>
    <s v="MATERIAUX "/>
    <m/>
    <m/>
    <m/>
    <m/>
    <x v="0"/>
    <x v="1"/>
    <m/>
    <m/>
    <m/>
    <m/>
    <m/>
    <x v="5"/>
    <s v=""/>
    <n v="10"/>
    <m/>
    <m/>
    <m/>
    <m/>
    <x v="10"/>
    <m/>
    <m/>
    <s v="201601"/>
    <s v="201601"/>
    <x v="5"/>
  </r>
  <r>
    <s v="7305"/>
    <s v="SIMULATIONS NUMERIQUES"/>
    <m/>
    <m/>
    <m/>
    <m/>
    <x v="0"/>
    <x v="1"/>
    <m/>
    <m/>
    <m/>
    <m/>
    <m/>
    <x v="1"/>
    <s v=""/>
    <n v="8"/>
    <m/>
    <m/>
    <m/>
    <m/>
    <x v="5"/>
    <m/>
    <m/>
    <s v="201601"/>
    <s v="201601"/>
    <x v="1"/>
  </r>
  <r>
    <s v="7305"/>
    <s v="SIMULATIONS NUMERIQUES"/>
    <m/>
    <m/>
    <m/>
    <m/>
    <x v="0"/>
    <x v="1"/>
    <m/>
    <m/>
    <m/>
    <m/>
    <m/>
    <x v="1"/>
    <s v=""/>
    <n v="32"/>
    <m/>
    <m/>
    <m/>
    <m/>
    <x v="5"/>
    <m/>
    <m/>
    <s v="201601"/>
    <s v="201601"/>
    <x v="1"/>
  </r>
  <r>
    <s v="7305"/>
    <s v="SIMULATIONS NUMERIQUES"/>
    <m/>
    <m/>
    <m/>
    <m/>
    <x v="0"/>
    <x v="1"/>
    <m/>
    <m/>
    <m/>
    <m/>
    <m/>
    <x v="1"/>
    <s v=""/>
    <n v="8"/>
    <m/>
    <m/>
    <m/>
    <m/>
    <x v="2"/>
    <m/>
    <m/>
    <s v="201601"/>
    <s v="201601"/>
    <x v="1"/>
  </r>
  <r>
    <s v="7305"/>
    <s v="SIMULATIONS NUMERIQUES"/>
    <m/>
    <m/>
    <m/>
    <m/>
    <x v="0"/>
    <x v="1"/>
    <m/>
    <m/>
    <m/>
    <m/>
    <m/>
    <x v="1"/>
    <s v=""/>
    <n v="1"/>
    <m/>
    <m/>
    <m/>
    <m/>
    <x v="5"/>
    <m/>
    <m/>
    <s v="201601"/>
    <s v="201601"/>
    <x v="1"/>
  </r>
  <r>
    <n v="5555"/>
    <s v="CONCEPTION "/>
    <m/>
    <m/>
    <m/>
    <m/>
    <x v="0"/>
    <x v="1"/>
    <m/>
    <m/>
    <m/>
    <m/>
    <m/>
    <x v="6"/>
    <s v=""/>
    <n v="1.5"/>
    <m/>
    <m/>
    <m/>
    <m/>
    <x v="1"/>
    <m/>
    <m/>
    <s v="201601"/>
    <s v="201601"/>
    <x v="6"/>
  </r>
  <r>
    <n v="5555"/>
    <s v="CONCEPTION "/>
    <m/>
    <m/>
    <m/>
    <m/>
    <x v="0"/>
    <x v="1"/>
    <m/>
    <m/>
    <m/>
    <m/>
    <m/>
    <x v="6"/>
    <s v=""/>
    <n v="75"/>
    <m/>
    <m/>
    <m/>
    <m/>
    <x v="1"/>
    <m/>
    <m/>
    <s v="201601"/>
    <s v="201601"/>
    <x v="6"/>
  </r>
  <r>
    <n v="5555"/>
    <s v="CONCEPTION "/>
    <m/>
    <m/>
    <m/>
    <m/>
    <x v="0"/>
    <x v="1"/>
    <m/>
    <m/>
    <m/>
    <m/>
    <m/>
    <x v="6"/>
    <s v=""/>
    <n v="65"/>
    <m/>
    <m/>
    <m/>
    <m/>
    <x v="2"/>
    <m/>
    <m/>
    <s v="201601"/>
    <s v="201601"/>
    <x v="6"/>
  </r>
  <r>
    <n v="5555"/>
    <s v="CONCEPTION "/>
    <m/>
    <m/>
    <m/>
    <m/>
    <x v="0"/>
    <x v="1"/>
    <m/>
    <m/>
    <m/>
    <m/>
    <m/>
    <x v="6"/>
    <s v=""/>
    <n v="44"/>
    <m/>
    <m/>
    <m/>
    <m/>
    <x v="4"/>
    <m/>
    <m/>
    <s v="201601"/>
    <s v="201601"/>
    <x v="6"/>
  </r>
  <r>
    <n v="5555"/>
    <s v="CONCEPTION "/>
    <m/>
    <m/>
    <m/>
    <m/>
    <x v="0"/>
    <x v="1"/>
    <m/>
    <m/>
    <m/>
    <m/>
    <m/>
    <x v="6"/>
    <s v=""/>
    <n v="7"/>
    <m/>
    <m/>
    <m/>
    <m/>
    <x v="2"/>
    <m/>
    <m/>
    <s v="201601"/>
    <s v="201601"/>
    <x v="6"/>
  </r>
  <r>
    <n v="5555"/>
    <s v="CONCEPTION "/>
    <m/>
    <m/>
    <m/>
    <m/>
    <x v="0"/>
    <x v="1"/>
    <m/>
    <m/>
    <m/>
    <m/>
    <m/>
    <x v="7"/>
    <s v=""/>
    <n v="2"/>
    <m/>
    <m/>
    <m/>
    <m/>
    <x v="2"/>
    <m/>
    <m/>
    <s v="201601"/>
    <s v="201601"/>
    <x v="7"/>
  </r>
  <r>
    <n v="5555"/>
    <s v="CONCEPTION "/>
    <m/>
    <m/>
    <m/>
    <m/>
    <x v="0"/>
    <x v="1"/>
    <m/>
    <m/>
    <m/>
    <m/>
    <m/>
    <x v="6"/>
    <s v=""/>
    <n v="113"/>
    <m/>
    <m/>
    <m/>
    <m/>
    <x v="5"/>
    <m/>
    <m/>
    <s v="201601"/>
    <s v="201601"/>
    <x v="6"/>
  </r>
  <r>
    <n v="5555"/>
    <s v="CONCEPTION "/>
    <m/>
    <m/>
    <m/>
    <m/>
    <x v="0"/>
    <x v="1"/>
    <m/>
    <m/>
    <m/>
    <m/>
    <m/>
    <x v="6"/>
    <s v=""/>
    <n v="2"/>
    <m/>
    <m/>
    <m/>
    <m/>
    <x v="5"/>
    <m/>
    <m/>
    <s v="201601"/>
    <s v="201601"/>
    <x v="6"/>
  </r>
  <r>
    <n v="5555"/>
    <s v="CONCEPTION "/>
    <m/>
    <m/>
    <m/>
    <m/>
    <x v="0"/>
    <x v="1"/>
    <m/>
    <m/>
    <m/>
    <m/>
    <m/>
    <x v="6"/>
    <s v=""/>
    <n v="20"/>
    <m/>
    <m/>
    <m/>
    <m/>
    <x v="5"/>
    <m/>
    <m/>
    <s v="201601"/>
    <s v="201601"/>
    <x v="6"/>
  </r>
  <r>
    <n v="5555"/>
    <s v="CONCEPTION "/>
    <m/>
    <m/>
    <m/>
    <m/>
    <x v="0"/>
    <x v="1"/>
    <m/>
    <m/>
    <m/>
    <m/>
    <m/>
    <x v="6"/>
    <s v=""/>
    <n v="2"/>
    <m/>
    <m/>
    <m/>
    <m/>
    <x v="2"/>
    <m/>
    <m/>
    <s v="201601"/>
    <s v="201601"/>
    <x v="6"/>
  </r>
  <r>
    <n v="5917"/>
    <s v="METHODES"/>
    <m/>
    <m/>
    <m/>
    <m/>
    <x v="0"/>
    <x v="1"/>
    <m/>
    <m/>
    <m/>
    <m/>
    <m/>
    <x v="7"/>
    <s v=""/>
    <n v="9"/>
    <m/>
    <m/>
    <m/>
    <m/>
    <x v="2"/>
    <m/>
    <m/>
    <s v="201601"/>
    <s v="201601"/>
    <x v="7"/>
  </r>
  <r>
    <n v="5917"/>
    <s v="METHODES"/>
    <m/>
    <m/>
    <m/>
    <m/>
    <x v="0"/>
    <x v="1"/>
    <m/>
    <m/>
    <m/>
    <m/>
    <m/>
    <x v="7"/>
    <s v=""/>
    <n v="14"/>
    <m/>
    <m/>
    <m/>
    <m/>
    <x v="2"/>
    <m/>
    <m/>
    <s v="201601"/>
    <s v="201601"/>
    <x v="7"/>
  </r>
  <r>
    <n v="5917"/>
    <s v="METHODES"/>
    <m/>
    <m/>
    <m/>
    <m/>
    <x v="0"/>
    <x v="1"/>
    <m/>
    <m/>
    <m/>
    <m/>
    <m/>
    <x v="7"/>
    <s v=""/>
    <n v="4"/>
    <m/>
    <m/>
    <m/>
    <m/>
    <x v="2"/>
    <m/>
    <m/>
    <s v="201601"/>
    <s v="201601"/>
    <x v="7"/>
  </r>
  <r>
    <n v="5917"/>
    <s v="METHODES"/>
    <m/>
    <m/>
    <m/>
    <m/>
    <x v="0"/>
    <x v="1"/>
    <m/>
    <m/>
    <m/>
    <m/>
    <m/>
    <x v="7"/>
    <s v=""/>
    <n v="12"/>
    <m/>
    <m/>
    <m/>
    <m/>
    <x v="2"/>
    <m/>
    <m/>
    <s v="201601"/>
    <s v="201601"/>
    <x v="7"/>
  </r>
  <r>
    <n v="5917"/>
    <s v="METHODES"/>
    <m/>
    <m/>
    <m/>
    <m/>
    <x v="0"/>
    <x v="1"/>
    <m/>
    <m/>
    <m/>
    <m/>
    <m/>
    <x v="7"/>
    <s v=""/>
    <n v="11"/>
    <m/>
    <m/>
    <m/>
    <m/>
    <x v="2"/>
    <m/>
    <m/>
    <s v="201601"/>
    <s v="201601"/>
    <x v="7"/>
  </r>
  <r>
    <n v="5917"/>
    <s v="METHODES "/>
    <m/>
    <m/>
    <m/>
    <m/>
    <x v="0"/>
    <x v="1"/>
    <m/>
    <m/>
    <m/>
    <m/>
    <m/>
    <x v="7"/>
    <s v=""/>
    <n v="30"/>
    <m/>
    <m/>
    <m/>
    <m/>
    <x v="2"/>
    <m/>
    <m/>
    <s v="201601"/>
    <s v="201601"/>
    <x v="7"/>
  </r>
  <r>
    <n v="5917"/>
    <s v="METHODES "/>
    <m/>
    <m/>
    <m/>
    <m/>
    <x v="0"/>
    <x v="1"/>
    <m/>
    <m/>
    <m/>
    <m/>
    <m/>
    <x v="7"/>
    <s v=""/>
    <n v="12"/>
    <m/>
    <m/>
    <m/>
    <m/>
    <x v="2"/>
    <m/>
    <m/>
    <s v="201601"/>
    <s v="201601"/>
    <x v="7"/>
  </r>
  <r>
    <n v="5917"/>
    <s v="METHODES "/>
    <m/>
    <m/>
    <m/>
    <m/>
    <x v="0"/>
    <x v="1"/>
    <m/>
    <m/>
    <m/>
    <m/>
    <m/>
    <x v="7"/>
    <s v=""/>
    <n v="3"/>
    <m/>
    <m/>
    <m/>
    <m/>
    <x v="1"/>
    <m/>
    <m/>
    <s v="201601"/>
    <s v="201601"/>
    <x v="7"/>
  </r>
  <r>
    <n v="5917"/>
    <s v="METHODES "/>
    <m/>
    <m/>
    <m/>
    <m/>
    <x v="0"/>
    <x v="1"/>
    <m/>
    <m/>
    <m/>
    <m/>
    <m/>
    <x v="7"/>
    <s v=""/>
    <n v="2"/>
    <m/>
    <m/>
    <m/>
    <m/>
    <x v="1"/>
    <m/>
    <m/>
    <s v="201601"/>
    <s v="201601"/>
    <x v="7"/>
  </r>
  <r>
    <n v="5917"/>
    <s v="METHODES "/>
    <m/>
    <m/>
    <m/>
    <m/>
    <x v="0"/>
    <x v="1"/>
    <m/>
    <m/>
    <m/>
    <m/>
    <m/>
    <x v="7"/>
    <s v=""/>
    <n v="2"/>
    <m/>
    <m/>
    <m/>
    <m/>
    <x v="2"/>
    <m/>
    <m/>
    <s v="201601"/>
    <s v="201601"/>
    <x v="7"/>
  </r>
  <r>
    <n v="5917"/>
    <s v="METHODES "/>
    <m/>
    <m/>
    <m/>
    <m/>
    <x v="0"/>
    <x v="1"/>
    <m/>
    <m/>
    <m/>
    <m/>
    <m/>
    <x v="7"/>
    <s v=""/>
    <n v="4"/>
    <m/>
    <m/>
    <m/>
    <m/>
    <x v="1"/>
    <m/>
    <m/>
    <s v="201601"/>
    <s v="201601"/>
    <x v="7"/>
  </r>
  <r>
    <n v="5917"/>
    <s v="METHODES "/>
    <m/>
    <m/>
    <m/>
    <m/>
    <x v="0"/>
    <x v="1"/>
    <m/>
    <m/>
    <m/>
    <m/>
    <m/>
    <x v="7"/>
    <s v=""/>
    <n v="10"/>
    <m/>
    <m/>
    <m/>
    <m/>
    <x v="1"/>
    <m/>
    <m/>
    <s v="201601"/>
    <s v="201601"/>
    <x v="7"/>
  </r>
  <r>
    <n v="5723"/>
    <s v="ESSAIS "/>
    <m/>
    <m/>
    <m/>
    <m/>
    <x v="0"/>
    <x v="1"/>
    <m/>
    <m/>
    <m/>
    <m/>
    <m/>
    <x v="9"/>
    <s v=""/>
    <n v="9"/>
    <m/>
    <m/>
    <m/>
    <m/>
    <x v="5"/>
    <m/>
    <m/>
    <s v="201601"/>
    <s v="201601"/>
    <x v="9"/>
  </r>
  <r>
    <n v="5723"/>
    <s v="ESSAIS "/>
    <m/>
    <m/>
    <m/>
    <m/>
    <x v="0"/>
    <x v="1"/>
    <m/>
    <m/>
    <m/>
    <m/>
    <m/>
    <x v="9"/>
    <s v=""/>
    <n v="35"/>
    <m/>
    <m/>
    <m/>
    <m/>
    <x v="5"/>
    <m/>
    <m/>
    <s v="201601"/>
    <s v="201601"/>
    <x v="9"/>
  </r>
  <r>
    <n v="5723"/>
    <s v="ESSAIS "/>
    <m/>
    <m/>
    <m/>
    <m/>
    <x v="0"/>
    <x v="1"/>
    <m/>
    <m/>
    <m/>
    <m/>
    <m/>
    <x v="9"/>
    <s v=""/>
    <n v="20"/>
    <m/>
    <m/>
    <m/>
    <m/>
    <x v="5"/>
    <m/>
    <m/>
    <s v="201601"/>
    <s v="201601"/>
    <x v="9"/>
  </r>
  <r>
    <n v="5723"/>
    <s v="ESSAIS "/>
    <m/>
    <m/>
    <m/>
    <m/>
    <x v="0"/>
    <x v="1"/>
    <m/>
    <m/>
    <m/>
    <m/>
    <m/>
    <x v="9"/>
    <s v=""/>
    <n v="24"/>
    <m/>
    <m/>
    <m/>
    <m/>
    <x v="5"/>
    <m/>
    <m/>
    <s v="201601"/>
    <s v="201601"/>
    <x v="9"/>
  </r>
  <r>
    <n v="5723"/>
    <s v="ESSAIS "/>
    <m/>
    <m/>
    <m/>
    <m/>
    <x v="0"/>
    <x v="1"/>
    <m/>
    <m/>
    <m/>
    <m/>
    <m/>
    <x v="9"/>
    <s v=""/>
    <n v="30"/>
    <m/>
    <m/>
    <m/>
    <m/>
    <x v="5"/>
    <m/>
    <m/>
    <s v="201601"/>
    <s v="201601"/>
    <x v="9"/>
  </r>
  <r>
    <n v="5723"/>
    <s v="ESSAIS "/>
    <m/>
    <m/>
    <m/>
    <m/>
    <x v="0"/>
    <x v="1"/>
    <m/>
    <m/>
    <m/>
    <m/>
    <m/>
    <x v="9"/>
    <s v=""/>
    <n v="32"/>
    <m/>
    <m/>
    <m/>
    <m/>
    <x v="5"/>
    <m/>
    <m/>
    <s v="201601"/>
    <s v="201601"/>
    <x v="9"/>
  </r>
  <r>
    <n v="5723"/>
    <s v="ESSAIS "/>
    <m/>
    <m/>
    <m/>
    <m/>
    <x v="0"/>
    <x v="1"/>
    <m/>
    <m/>
    <m/>
    <m/>
    <m/>
    <x v="9"/>
    <s v=""/>
    <n v="30"/>
    <m/>
    <m/>
    <m/>
    <m/>
    <x v="5"/>
    <m/>
    <m/>
    <s v="201601"/>
    <s v="201601"/>
    <x v="9"/>
  </r>
  <r>
    <n v="7777"/>
    <s v="PROGRAMME"/>
    <m/>
    <m/>
    <m/>
    <m/>
    <x v="0"/>
    <x v="1"/>
    <m/>
    <m/>
    <m/>
    <m/>
    <m/>
    <x v="8"/>
    <s v=""/>
    <n v="5"/>
    <m/>
    <m/>
    <m/>
    <m/>
    <x v="2"/>
    <m/>
    <m/>
    <s v="201601"/>
    <s v="201601"/>
    <x v="8"/>
  </r>
  <r>
    <n v="7777"/>
    <s v="PROGRAMME"/>
    <m/>
    <m/>
    <m/>
    <m/>
    <x v="0"/>
    <x v="1"/>
    <m/>
    <m/>
    <m/>
    <m/>
    <m/>
    <x v="8"/>
    <s v=""/>
    <n v="5"/>
    <m/>
    <m/>
    <m/>
    <m/>
    <x v="1"/>
    <m/>
    <m/>
    <s v="201601"/>
    <s v="201601"/>
    <x v="8"/>
  </r>
  <r>
    <n v="7777"/>
    <s v="PROGRAMME"/>
    <m/>
    <m/>
    <m/>
    <m/>
    <x v="0"/>
    <x v="1"/>
    <m/>
    <m/>
    <m/>
    <m/>
    <m/>
    <x v="8"/>
    <s v=""/>
    <n v="24"/>
    <m/>
    <m/>
    <m/>
    <m/>
    <x v="2"/>
    <m/>
    <m/>
    <s v="201601"/>
    <s v="201601"/>
    <x v="8"/>
  </r>
  <r>
    <n v="7777"/>
    <s v="PROGRAMME"/>
    <m/>
    <m/>
    <m/>
    <m/>
    <x v="0"/>
    <x v="1"/>
    <m/>
    <m/>
    <m/>
    <m/>
    <m/>
    <x v="8"/>
    <s v=""/>
    <n v="8"/>
    <m/>
    <m/>
    <m/>
    <m/>
    <x v="13"/>
    <m/>
    <m/>
    <s v="201601"/>
    <s v="201601"/>
    <x v="8"/>
  </r>
  <r>
    <n v="7777"/>
    <s v="PROGRAMME"/>
    <m/>
    <m/>
    <m/>
    <m/>
    <x v="0"/>
    <x v="1"/>
    <m/>
    <m/>
    <m/>
    <m/>
    <m/>
    <x v="8"/>
    <s v=""/>
    <n v="20"/>
    <m/>
    <m/>
    <m/>
    <m/>
    <x v="10"/>
    <m/>
    <m/>
    <s v="201601"/>
    <s v="201601"/>
    <x v="8"/>
  </r>
  <r>
    <n v="7777"/>
    <s v="PROGRAMME"/>
    <m/>
    <m/>
    <m/>
    <m/>
    <x v="0"/>
    <x v="1"/>
    <m/>
    <m/>
    <m/>
    <m/>
    <m/>
    <x v="8"/>
    <s v=""/>
    <n v="12"/>
    <m/>
    <m/>
    <m/>
    <m/>
    <x v="5"/>
    <m/>
    <m/>
    <s v="201601"/>
    <s v="201601"/>
    <x v="8"/>
  </r>
  <r>
    <n v="7777"/>
    <s v="PROGRAMME"/>
    <m/>
    <m/>
    <m/>
    <m/>
    <x v="0"/>
    <x v="1"/>
    <m/>
    <m/>
    <m/>
    <m/>
    <m/>
    <x v="8"/>
    <s v=""/>
    <n v="44"/>
    <m/>
    <m/>
    <m/>
    <m/>
    <x v="2"/>
    <m/>
    <m/>
    <s v="201601"/>
    <s v="201601"/>
    <x v="8"/>
  </r>
  <r>
    <n v="7777"/>
    <s v="PROGRAMME"/>
    <m/>
    <m/>
    <m/>
    <m/>
    <x v="0"/>
    <x v="1"/>
    <m/>
    <m/>
    <m/>
    <m/>
    <m/>
    <x v="8"/>
    <s v=""/>
    <n v="36"/>
    <m/>
    <m/>
    <m/>
    <m/>
    <x v="1"/>
    <m/>
    <m/>
    <s v="201601"/>
    <s v="201601"/>
    <x v="8"/>
  </r>
  <r>
    <n v="7777"/>
    <s v="PROGRAMME"/>
    <m/>
    <m/>
    <m/>
    <m/>
    <x v="0"/>
    <x v="1"/>
    <m/>
    <m/>
    <m/>
    <m/>
    <m/>
    <x v="8"/>
    <s v=""/>
    <n v="20"/>
    <m/>
    <m/>
    <m/>
    <m/>
    <x v="4"/>
    <m/>
    <m/>
    <s v="201601"/>
    <s v="201601"/>
    <x v="8"/>
  </r>
  <r>
    <n v="1011"/>
    <s v="QUALITE "/>
    <m/>
    <m/>
    <m/>
    <m/>
    <x v="1"/>
    <x v="1"/>
    <m/>
    <m/>
    <m/>
    <m/>
    <m/>
    <x v="0"/>
    <s v=""/>
    <n v="20"/>
    <m/>
    <m/>
    <m/>
    <m/>
    <x v="9"/>
    <m/>
    <m/>
    <s v="201602"/>
    <s v="201602"/>
    <x v="0"/>
  </r>
  <r>
    <n v="1011"/>
    <s v="QUALITE "/>
    <m/>
    <m/>
    <m/>
    <m/>
    <x v="1"/>
    <x v="1"/>
    <m/>
    <m/>
    <m/>
    <m/>
    <m/>
    <x v="0"/>
    <s v=""/>
    <n v="4"/>
    <m/>
    <m/>
    <m/>
    <m/>
    <x v="9"/>
    <m/>
    <m/>
    <s v="201602"/>
    <s v="201602"/>
    <x v="0"/>
  </r>
  <r>
    <n v="1011"/>
    <s v="QUALITE "/>
    <m/>
    <m/>
    <m/>
    <m/>
    <x v="1"/>
    <x v="1"/>
    <m/>
    <m/>
    <m/>
    <m/>
    <m/>
    <x v="0"/>
    <s v=""/>
    <n v="17"/>
    <m/>
    <m/>
    <m/>
    <m/>
    <x v="2"/>
    <m/>
    <m/>
    <s v="201602"/>
    <s v="201602"/>
    <x v="0"/>
  </r>
  <r>
    <n v="1011"/>
    <s v="QUALITE "/>
    <m/>
    <m/>
    <m/>
    <m/>
    <x v="1"/>
    <x v="1"/>
    <m/>
    <m/>
    <m/>
    <m/>
    <m/>
    <x v="0"/>
    <s v=""/>
    <n v="10"/>
    <m/>
    <m/>
    <m/>
    <m/>
    <x v="2"/>
    <m/>
    <m/>
    <s v="201602"/>
    <s v="201602"/>
    <x v="0"/>
  </r>
  <r>
    <n v="1011"/>
    <s v="QUALITE "/>
    <m/>
    <m/>
    <m/>
    <m/>
    <x v="1"/>
    <x v="1"/>
    <m/>
    <m/>
    <m/>
    <m/>
    <m/>
    <x v="0"/>
    <s v=""/>
    <n v="10"/>
    <m/>
    <m/>
    <m/>
    <m/>
    <x v="4"/>
    <m/>
    <m/>
    <s v="201602"/>
    <s v="201602"/>
    <x v="0"/>
  </r>
  <r>
    <n v="1011"/>
    <s v="QUALITE "/>
    <m/>
    <m/>
    <m/>
    <m/>
    <x v="1"/>
    <x v="1"/>
    <m/>
    <m/>
    <m/>
    <m/>
    <m/>
    <x v="0"/>
    <s v=""/>
    <n v="2.5"/>
    <m/>
    <m/>
    <m/>
    <m/>
    <x v="2"/>
    <m/>
    <m/>
    <s v="201602"/>
    <s v="201602"/>
    <x v="0"/>
  </r>
  <r>
    <n v="1011"/>
    <s v="QUALITE "/>
    <m/>
    <m/>
    <m/>
    <m/>
    <x v="1"/>
    <x v="1"/>
    <m/>
    <m/>
    <m/>
    <m/>
    <m/>
    <x v="0"/>
    <s v=""/>
    <n v="20"/>
    <m/>
    <m/>
    <m/>
    <m/>
    <x v="2"/>
    <m/>
    <m/>
    <s v="201602"/>
    <s v="201602"/>
    <x v="0"/>
  </r>
  <r>
    <n v="1011"/>
    <s v="QUALITE "/>
    <m/>
    <m/>
    <m/>
    <m/>
    <x v="1"/>
    <x v="1"/>
    <m/>
    <m/>
    <m/>
    <m/>
    <m/>
    <x v="0"/>
    <s v=""/>
    <n v="8.1300000000000008"/>
    <m/>
    <m/>
    <m/>
    <m/>
    <x v="2"/>
    <m/>
    <m/>
    <s v="201602"/>
    <s v="201602"/>
    <x v="0"/>
  </r>
  <r>
    <n v="1011"/>
    <s v="QUALITE "/>
    <m/>
    <m/>
    <m/>
    <m/>
    <x v="1"/>
    <x v="1"/>
    <m/>
    <m/>
    <m/>
    <m/>
    <m/>
    <x v="0"/>
    <s v=""/>
    <n v="12"/>
    <m/>
    <m/>
    <m/>
    <m/>
    <x v="2"/>
    <m/>
    <m/>
    <s v="201602"/>
    <s v="201602"/>
    <x v="0"/>
  </r>
  <r>
    <n v="1011"/>
    <s v="QUALITE "/>
    <m/>
    <m/>
    <m/>
    <m/>
    <x v="1"/>
    <x v="1"/>
    <m/>
    <m/>
    <m/>
    <m/>
    <m/>
    <x v="0"/>
    <s v=""/>
    <n v="8"/>
    <m/>
    <m/>
    <m/>
    <m/>
    <x v="1"/>
    <m/>
    <m/>
    <s v="201602"/>
    <s v="201602"/>
    <x v="0"/>
  </r>
  <r>
    <n v="1011"/>
    <s v="QUALITE "/>
    <m/>
    <m/>
    <m/>
    <m/>
    <x v="1"/>
    <x v="1"/>
    <m/>
    <m/>
    <m/>
    <m/>
    <m/>
    <x v="0"/>
    <s v=""/>
    <n v="13"/>
    <m/>
    <m/>
    <m/>
    <m/>
    <x v="2"/>
    <m/>
    <m/>
    <s v="201602"/>
    <s v="201602"/>
    <x v="0"/>
  </r>
  <r>
    <n v="1200"/>
    <s v="ACHATS "/>
    <m/>
    <m/>
    <m/>
    <m/>
    <x v="1"/>
    <x v="1"/>
    <m/>
    <m/>
    <m/>
    <m/>
    <m/>
    <x v="2"/>
    <s v=""/>
    <n v="5"/>
    <m/>
    <m/>
    <m/>
    <m/>
    <x v="1"/>
    <m/>
    <m/>
    <s v="201602"/>
    <s v="201602"/>
    <x v="2"/>
  </r>
  <r>
    <n v="2536"/>
    <s v="PRODUCTION"/>
    <m/>
    <m/>
    <m/>
    <m/>
    <x v="1"/>
    <x v="1"/>
    <m/>
    <m/>
    <m/>
    <m/>
    <m/>
    <x v="3"/>
    <s v=""/>
    <n v="2"/>
    <m/>
    <m/>
    <m/>
    <m/>
    <x v="4"/>
    <m/>
    <m/>
    <s v="201602"/>
    <s v="201602"/>
    <x v="3"/>
  </r>
  <r>
    <n v="3503"/>
    <s v="MATERIAUX "/>
    <m/>
    <m/>
    <m/>
    <m/>
    <x v="1"/>
    <x v="1"/>
    <m/>
    <m/>
    <m/>
    <m/>
    <m/>
    <x v="5"/>
    <s v=""/>
    <n v="10"/>
    <m/>
    <m/>
    <m/>
    <m/>
    <x v="1"/>
    <m/>
    <m/>
    <s v="201602"/>
    <s v="201602"/>
    <x v="5"/>
  </r>
  <r>
    <n v="3503"/>
    <s v="MATERIAUX "/>
    <m/>
    <m/>
    <m/>
    <m/>
    <x v="1"/>
    <x v="1"/>
    <m/>
    <m/>
    <m/>
    <m/>
    <m/>
    <x v="5"/>
    <s v=""/>
    <n v="20"/>
    <m/>
    <m/>
    <m/>
    <m/>
    <x v="2"/>
    <m/>
    <m/>
    <s v="201602"/>
    <s v="201602"/>
    <x v="5"/>
  </r>
  <r>
    <n v="3503"/>
    <s v="MATERIAUX "/>
    <m/>
    <m/>
    <m/>
    <m/>
    <x v="1"/>
    <x v="1"/>
    <m/>
    <m/>
    <m/>
    <m/>
    <m/>
    <x v="5"/>
    <s v=""/>
    <n v="16"/>
    <m/>
    <m/>
    <m/>
    <m/>
    <x v="5"/>
    <m/>
    <m/>
    <s v="201602"/>
    <s v="201602"/>
    <x v="5"/>
  </r>
  <r>
    <n v="3503"/>
    <s v="MATERIAUX "/>
    <m/>
    <m/>
    <m/>
    <m/>
    <x v="1"/>
    <x v="1"/>
    <m/>
    <m/>
    <m/>
    <m/>
    <m/>
    <x v="5"/>
    <s v=""/>
    <n v="4"/>
    <m/>
    <m/>
    <m/>
    <m/>
    <x v="11"/>
    <m/>
    <m/>
    <s v="201602"/>
    <s v="201602"/>
    <x v="5"/>
  </r>
  <r>
    <s v="7305"/>
    <s v="SIMULATIONS NUMERIQUES"/>
    <m/>
    <m/>
    <m/>
    <m/>
    <x v="1"/>
    <x v="1"/>
    <m/>
    <m/>
    <m/>
    <m/>
    <m/>
    <x v="1"/>
    <s v=""/>
    <n v="4"/>
    <m/>
    <m/>
    <m/>
    <m/>
    <x v="2"/>
    <m/>
    <m/>
    <s v="201602"/>
    <s v="201602"/>
    <x v="1"/>
  </r>
  <r>
    <n v="5555"/>
    <s v="CONCEPTION "/>
    <m/>
    <m/>
    <m/>
    <m/>
    <x v="1"/>
    <x v="1"/>
    <m/>
    <m/>
    <m/>
    <m/>
    <m/>
    <x v="7"/>
    <s v=""/>
    <n v="1"/>
    <m/>
    <m/>
    <m/>
    <m/>
    <x v="2"/>
    <m/>
    <m/>
    <s v="201602"/>
    <s v="201602"/>
    <x v="7"/>
  </r>
  <r>
    <n v="5555"/>
    <s v="CONCEPTION "/>
    <m/>
    <m/>
    <m/>
    <m/>
    <x v="1"/>
    <x v="1"/>
    <m/>
    <m/>
    <m/>
    <m/>
    <m/>
    <x v="6"/>
    <s v=""/>
    <n v="8"/>
    <m/>
    <m/>
    <m/>
    <m/>
    <x v="9"/>
    <m/>
    <m/>
    <s v="201602"/>
    <s v="201602"/>
    <x v="6"/>
  </r>
  <r>
    <n v="5555"/>
    <s v="CONCEPTION "/>
    <m/>
    <m/>
    <m/>
    <m/>
    <x v="1"/>
    <x v="1"/>
    <m/>
    <m/>
    <m/>
    <m/>
    <m/>
    <x v="6"/>
    <s v=""/>
    <n v="70"/>
    <m/>
    <m/>
    <m/>
    <m/>
    <x v="2"/>
    <m/>
    <m/>
    <s v="201602"/>
    <s v="201602"/>
    <x v="6"/>
  </r>
  <r>
    <n v="5555"/>
    <s v="CONCEPTION "/>
    <m/>
    <m/>
    <m/>
    <m/>
    <x v="1"/>
    <x v="1"/>
    <m/>
    <m/>
    <m/>
    <m/>
    <m/>
    <x v="6"/>
    <s v=""/>
    <n v="6"/>
    <m/>
    <m/>
    <m/>
    <m/>
    <x v="2"/>
    <m/>
    <m/>
    <s v="201602"/>
    <s v="201602"/>
    <x v="6"/>
  </r>
  <r>
    <n v="5555"/>
    <s v="CONCEPTION "/>
    <m/>
    <m/>
    <m/>
    <m/>
    <x v="1"/>
    <x v="1"/>
    <m/>
    <m/>
    <m/>
    <m/>
    <m/>
    <x v="6"/>
    <s v=""/>
    <n v="132"/>
    <m/>
    <m/>
    <m/>
    <m/>
    <x v="1"/>
    <m/>
    <m/>
    <s v="201602"/>
    <s v="201602"/>
    <x v="6"/>
  </r>
  <r>
    <n v="5555"/>
    <s v="CONCEPTION "/>
    <m/>
    <m/>
    <m/>
    <m/>
    <x v="1"/>
    <x v="1"/>
    <m/>
    <m/>
    <m/>
    <m/>
    <m/>
    <x v="6"/>
    <s v=""/>
    <n v="76"/>
    <m/>
    <m/>
    <m/>
    <m/>
    <x v="5"/>
    <m/>
    <m/>
    <s v="201602"/>
    <s v="201602"/>
    <x v="6"/>
  </r>
  <r>
    <n v="5555"/>
    <s v="CONCEPTION "/>
    <m/>
    <m/>
    <m/>
    <m/>
    <x v="1"/>
    <x v="1"/>
    <m/>
    <m/>
    <m/>
    <m/>
    <m/>
    <x v="6"/>
    <s v=""/>
    <n v="6"/>
    <m/>
    <m/>
    <m/>
    <m/>
    <x v="5"/>
    <m/>
    <m/>
    <s v="201602"/>
    <s v="201602"/>
    <x v="6"/>
  </r>
  <r>
    <n v="5917"/>
    <s v="METHODES"/>
    <m/>
    <m/>
    <m/>
    <m/>
    <x v="1"/>
    <x v="1"/>
    <m/>
    <m/>
    <m/>
    <m/>
    <m/>
    <x v="7"/>
    <s v=""/>
    <n v="6"/>
    <m/>
    <m/>
    <m/>
    <m/>
    <x v="2"/>
    <m/>
    <m/>
    <s v="201602"/>
    <s v="201602"/>
    <x v="7"/>
  </r>
  <r>
    <n v="5917"/>
    <s v="METHODES"/>
    <m/>
    <m/>
    <m/>
    <m/>
    <x v="1"/>
    <x v="1"/>
    <m/>
    <m/>
    <m/>
    <m/>
    <m/>
    <x v="7"/>
    <s v=""/>
    <n v="11"/>
    <m/>
    <m/>
    <m/>
    <m/>
    <x v="2"/>
    <m/>
    <m/>
    <s v="201602"/>
    <s v="201602"/>
    <x v="7"/>
  </r>
  <r>
    <n v="5917"/>
    <s v="METHODES"/>
    <m/>
    <m/>
    <m/>
    <m/>
    <x v="1"/>
    <x v="1"/>
    <m/>
    <m/>
    <m/>
    <m/>
    <m/>
    <x v="7"/>
    <s v=""/>
    <n v="6"/>
    <m/>
    <m/>
    <m/>
    <m/>
    <x v="2"/>
    <m/>
    <m/>
    <s v="201602"/>
    <s v="201602"/>
    <x v="7"/>
  </r>
  <r>
    <n v="5917"/>
    <s v="METHODES "/>
    <m/>
    <m/>
    <m/>
    <m/>
    <x v="1"/>
    <x v="1"/>
    <m/>
    <m/>
    <m/>
    <m/>
    <m/>
    <x v="7"/>
    <s v=""/>
    <n v="30"/>
    <m/>
    <m/>
    <m/>
    <m/>
    <x v="2"/>
    <m/>
    <m/>
    <s v="201602"/>
    <s v="201602"/>
    <x v="7"/>
  </r>
  <r>
    <n v="5917"/>
    <s v="METHODES "/>
    <m/>
    <m/>
    <m/>
    <m/>
    <x v="1"/>
    <x v="1"/>
    <m/>
    <m/>
    <m/>
    <m/>
    <m/>
    <x v="7"/>
    <s v=""/>
    <n v="24"/>
    <m/>
    <m/>
    <m/>
    <m/>
    <x v="2"/>
    <m/>
    <m/>
    <s v="201602"/>
    <s v="201602"/>
    <x v="7"/>
  </r>
  <r>
    <n v="5917"/>
    <s v="METHODES "/>
    <m/>
    <m/>
    <m/>
    <m/>
    <x v="1"/>
    <x v="1"/>
    <m/>
    <m/>
    <m/>
    <m/>
    <m/>
    <x v="7"/>
    <s v=""/>
    <n v="10"/>
    <m/>
    <m/>
    <m/>
    <m/>
    <x v="2"/>
    <m/>
    <m/>
    <s v="201602"/>
    <s v="201602"/>
    <x v="7"/>
  </r>
  <r>
    <n v="5917"/>
    <s v="METHODES "/>
    <m/>
    <m/>
    <m/>
    <m/>
    <x v="1"/>
    <x v="1"/>
    <m/>
    <m/>
    <m/>
    <m/>
    <m/>
    <x v="7"/>
    <s v=""/>
    <n v="2"/>
    <m/>
    <m/>
    <m/>
    <m/>
    <x v="5"/>
    <m/>
    <m/>
    <s v="201602"/>
    <s v="201602"/>
    <x v="7"/>
  </r>
  <r>
    <n v="5917"/>
    <s v="METHODES "/>
    <m/>
    <m/>
    <m/>
    <m/>
    <x v="1"/>
    <x v="1"/>
    <m/>
    <m/>
    <m/>
    <m/>
    <m/>
    <x v="7"/>
    <s v=""/>
    <n v="6"/>
    <m/>
    <m/>
    <m/>
    <m/>
    <x v="1"/>
    <m/>
    <m/>
    <s v="201602"/>
    <s v="201602"/>
    <x v="7"/>
  </r>
  <r>
    <n v="5917"/>
    <s v="METHODES "/>
    <m/>
    <m/>
    <m/>
    <m/>
    <x v="1"/>
    <x v="1"/>
    <m/>
    <m/>
    <m/>
    <m/>
    <m/>
    <x v="7"/>
    <s v=""/>
    <n v="10"/>
    <m/>
    <m/>
    <m/>
    <m/>
    <x v="2"/>
    <m/>
    <m/>
    <s v="201602"/>
    <s v="201602"/>
    <x v="7"/>
  </r>
  <r>
    <n v="5917"/>
    <s v="METHODES "/>
    <m/>
    <m/>
    <m/>
    <m/>
    <x v="1"/>
    <x v="1"/>
    <m/>
    <m/>
    <m/>
    <m/>
    <m/>
    <x v="7"/>
    <s v=""/>
    <n v="3"/>
    <m/>
    <m/>
    <m/>
    <m/>
    <x v="1"/>
    <m/>
    <m/>
    <s v="201602"/>
    <s v="201602"/>
    <x v="7"/>
  </r>
  <r>
    <n v="5917"/>
    <s v="METHODES "/>
    <m/>
    <m/>
    <m/>
    <m/>
    <x v="1"/>
    <x v="1"/>
    <m/>
    <m/>
    <m/>
    <m/>
    <m/>
    <x v="7"/>
    <s v=""/>
    <n v="1"/>
    <m/>
    <m/>
    <m/>
    <m/>
    <x v="1"/>
    <m/>
    <m/>
    <s v="201602"/>
    <s v="201602"/>
    <x v="7"/>
  </r>
  <r>
    <n v="5917"/>
    <s v="METHODES "/>
    <m/>
    <m/>
    <m/>
    <m/>
    <x v="1"/>
    <x v="1"/>
    <m/>
    <m/>
    <m/>
    <m/>
    <m/>
    <x v="7"/>
    <s v=""/>
    <n v="2"/>
    <m/>
    <m/>
    <m/>
    <m/>
    <x v="5"/>
    <m/>
    <m/>
    <s v="201602"/>
    <s v="201602"/>
    <x v="7"/>
  </r>
  <r>
    <n v="7777"/>
    <s v="PROGRAMME"/>
    <m/>
    <m/>
    <m/>
    <m/>
    <x v="1"/>
    <x v="1"/>
    <m/>
    <m/>
    <m/>
    <m/>
    <m/>
    <x v="8"/>
    <s v=""/>
    <n v="4"/>
    <m/>
    <m/>
    <m/>
    <m/>
    <x v="13"/>
    <m/>
    <m/>
    <s v="201602"/>
    <s v="201602"/>
    <x v="8"/>
  </r>
  <r>
    <n v="7777"/>
    <s v="PROGRAMME"/>
    <m/>
    <m/>
    <m/>
    <m/>
    <x v="1"/>
    <x v="1"/>
    <m/>
    <m/>
    <m/>
    <m/>
    <m/>
    <x v="8"/>
    <s v=""/>
    <n v="36"/>
    <m/>
    <m/>
    <m/>
    <m/>
    <x v="2"/>
    <m/>
    <m/>
    <s v="201602"/>
    <s v="201602"/>
    <x v="8"/>
  </r>
  <r>
    <n v="7777"/>
    <s v="PROGRAMME"/>
    <m/>
    <m/>
    <m/>
    <m/>
    <x v="1"/>
    <x v="1"/>
    <m/>
    <m/>
    <m/>
    <m/>
    <m/>
    <x v="8"/>
    <s v=""/>
    <n v="24"/>
    <m/>
    <m/>
    <m/>
    <m/>
    <x v="9"/>
    <m/>
    <m/>
    <s v="201602"/>
    <s v="201602"/>
    <x v="8"/>
  </r>
  <r>
    <n v="7777"/>
    <s v="PROGRAMME"/>
    <m/>
    <m/>
    <m/>
    <m/>
    <x v="1"/>
    <x v="1"/>
    <m/>
    <m/>
    <m/>
    <m/>
    <m/>
    <x v="8"/>
    <s v=""/>
    <n v="6"/>
    <m/>
    <m/>
    <m/>
    <m/>
    <x v="2"/>
    <m/>
    <m/>
    <s v="201602"/>
    <s v="201602"/>
    <x v="8"/>
  </r>
  <r>
    <n v="7777"/>
    <s v="PROGRAMME"/>
    <m/>
    <m/>
    <m/>
    <m/>
    <x v="1"/>
    <x v="1"/>
    <m/>
    <m/>
    <m/>
    <m/>
    <m/>
    <x v="8"/>
    <s v=""/>
    <n v="44"/>
    <m/>
    <m/>
    <m/>
    <m/>
    <x v="1"/>
    <m/>
    <m/>
    <s v="201602"/>
    <s v="201602"/>
    <x v="8"/>
  </r>
  <r>
    <n v="1011"/>
    <s v="QUALITE "/>
    <m/>
    <m/>
    <m/>
    <m/>
    <x v="2"/>
    <x v="1"/>
    <m/>
    <m/>
    <m/>
    <m/>
    <m/>
    <x v="0"/>
    <s v=""/>
    <n v="4.5"/>
    <m/>
    <m/>
    <m/>
    <m/>
    <x v="2"/>
    <m/>
    <m/>
    <s v="201603"/>
    <s v="201603"/>
    <x v="0"/>
  </r>
  <r>
    <n v="1011"/>
    <s v="QUALITE "/>
    <m/>
    <m/>
    <m/>
    <m/>
    <x v="2"/>
    <x v="1"/>
    <m/>
    <m/>
    <m/>
    <m/>
    <m/>
    <x v="0"/>
    <s v=""/>
    <n v="4"/>
    <m/>
    <m/>
    <m/>
    <m/>
    <x v="2"/>
    <m/>
    <m/>
    <s v="201603"/>
    <s v="201603"/>
    <x v="0"/>
  </r>
  <r>
    <n v="1011"/>
    <s v="QUALITE "/>
    <m/>
    <m/>
    <m/>
    <m/>
    <x v="2"/>
    <x v="1"/>
    <m/>
    <m/>
    <m/>
    <m/>
    <m/>
    <x v="0"/>
    <s v=""/>
    <n v="7.5"/>
    <m/>
    <m/>
    <m/>
    <m/>
    <x v="2"/>
    <m/>
    <m/>
    <s v="201603"/>
    <s v="201603"/>
    <x v="0"/>
  </r>
  <r>
    <n v="1011"/>
    <s v="QUALITE "/>
    <m/>
    <m/>
    <m/>
    <m/>
    <x v="2"/>
    <x v="1"/>
    <m/>
    <m/>
    <m/>
    <m/>
    <m/>
    <x v="0"/>
    <s v=""/>
    <n v="10"/>
    <m/>
    <m/>
    <m/>
    <m/>
    <x v="9"/>
    <m/>
    <m/>
    <s v="201603"/>
    <s v="201603"/>
    <x v="0"/>
  </r>
  <r>
    <n v="1011"/>
    <s v="QUALITE "/>
    <m/>
    <m/>
    <m/>
    <m/>
    <x v="2"/>
    <x v="1"/>
    <m/>
    <m/>
    <m/>
    <m/>
    <m/>
    <x v="0"/>
    <s v=""/>
    <n v="20"/>
    <m/>
    <m/>
    <m/>
    <m/>
    <x v="1"/>
    <m/>
    <m/>
    <s v="201603"/>
    <s v="201603"/>
    <x v="0"/>
  </r>
  <r>
    <n v="1011"/>
    <s v="QUALITE "/>
    <m/>
    <m/>
    <m/>
    <m/>
    <x v="2"/>
    <x v="1"/>
    <m/>
    <m/>
    <m/>
    <m/>
    <m/>
    <x v="0"/>
    <s v=""/>
    <n v="9"/>
    <m/>
    <m/>
    <m/>
    <m/>
    <x v="2"/>
    <m/>
    <m/>
    <s v="201603"/>
    <s v="201603"/>
    <x v="0"/>
  </r>
  <r>
    <n v="1011"/>
    <s v="QUALITE "/>
    <m/>
    <m/>
    <m/>
    <m/>
    <x v="2"/>
    <x v="1"/>
    <m/>
    <m/>
    <m/>
    <m/>
    <m/>
    <x v="0"/>
    <s v=""/>
    <n v="4"/>
    <m/>
    <m/>
    <m/>
    <m/>
    <x v="2"/>
    <m/>
    <m/>
    <s v="201603"/>
    <s v="201603"/>
    <x v="0"/>
  </r>
  <r>
    <n v="1011"/>
    <s v="QUALITE "/>
    <m/>
    <m/>
    <m/>
    <m/>
    <x v="2"/>
    <x v="1"/>
    <m/>
    <m/>
    <m/>
    <m/>
    <m/>
    <x v="0"/>
    <s v=""/>
    <n v="2.5"/>
    <m/>
    <m/>
    <m/>
    <m/>
    <x v="1"/>
    <m/>
    <m/>
    <s v="201603"/>
    <s v="201603"/>
    <x v="0"/>
  </r>
  <r>
    <n v="1011"/>
    <s v="QUALITE "/>
    <m/>
    <m/>
    <m/>
    <m/>
    <x v="2"/>
    <x v="1"/>
    <m/>
    <m/>
    <m/>
    <m/>
    <m/>
    <x v="0"/>
    <s v=""/>
    <n v="20"/>
    <m/>
    <m/>
    <m/>
    <m/>
    <x v="2"/>
    <m/>
    <m/>
    <s v="201603"/>
    <s v="201603"/>
    <x v="0"/>
  </r>
  <r>
    <n v="1011"/>
    <s v="QUALITE "/>
    <m/>
    <m/>
    <m/>
    <m/>
    <x v="2"/>
    <x v="1"/>
    <m/>
    <m/>
    <m/>
    <m/>
    <m/>
    <x v="0"/>
    <s v=""/>
    <n v="8"/>
    <m/>
    <m/>
    <m/>
    <m/>
    <x v="1"/>
    <m/>
    <m/>
    <s v="201603"/>
    <s v="201603"/>
    <x v="0"/>
  </r>
  <r>
    <n v="1200"/>
    <s v="ACHATS "/>
    <m/>
    <m/>
    <m/>
    <m/>
    <x v="2"/>
    <x v="1"/>
    <m/>
    <m/>
    <m/>
    <m/>
    <m/>
    <x v="2"/>
    <s v=""/>
    <n v="5"/>
    <m/>
    <m/>
    <m/>
    <m/>
    <x v="1"/>
    <m/>
    <m/>
    <s v="201603"/>
    <s v="201603"/>
    <x v="2"/>
  </r>
  <r>
    <n v="2536"/>
    <s v="PRODUCTION"/>
    <m/>
    <m/>
    <m/>
    <m/>
    <x v="2"/>
    <x v="1"/>
    <m/>
    <m/>
    <m/>
    <m/>
    <m/>
    <x v="3"/>
    <s v=""/>
    <n v="4"/>
    <m/>
    <m/>
    <m/>
    <m/>
    <x v="4"/>
    <m/>
    <m/>
    <s v="201603"/>
    <s v="201603"/>
    <x v="3"/>
  </r>
  <r>
    <n v="2536"/>
    <s v="PRODUCTION"/>
    <m/>
    <m/>
    <m/>
    <m/>
    <x v="2"/>
    <x v="1"/>
    <m/>
    <m/>
    <m/>
    <m/>
    <m/>
    <x v="3"/>
    <s v=""/>
    <n v="4"/>
    <m/>
    <m/>
    <m/>
    <m/>
    <x v="4"/>
    <m/>
    <m/>
    <s v="201603"/>
    <s v="201603"/>
    <x v="3"/>
  </r>
  <r>
    <n v="2536"/>
    <s v="PRODUCTION"/>
    <m/>
    <m/>
    <m/>
    <m/>
    <x v="2"/>
    <x v="1"/>
    <m/>
    <m/>
    <m/>
    <m/>
    <m/>
    <x v="3"/>
    <s v=""/>
    <n v="4"/>
    <m/>
    <m/>
    <m/>
    <m/>
    <x v="4"/>
    <m/>
    <m/>
    <s v="201603"/>
    <s v="201603"/>
    <x v="3"/>
  </r>
  <r>
    <n v="2536"/>
    <s v="PRODUCTION"/>
    <m/>
    <m/>
    <m/>
    <m/>
    <x v="2"/>
    <x v="1"/>
    <m/>
    <m/>
    <m/>
    <m/>
    <m/>
    <x v="3"/>
    <s v=""/>
    <n v="2"/>
    <m/>
    <m/>
    <m/>
    <m/>
    <x v="4"/>
    <m/>
    <m/>
    <s v="201603"/>
    <s v="201603"/>
    <x v="3"/>
  </r>
  <r>
    <n v="2536"/>
    <s v="PRODUCTION"/>
    <m/>
    <m/>
    <m/>
    <m/>
    <x v="2"/>
    <x v="1"/>
    <m/>
    <m/>
    <m/>
    <m/>
    <m/>
    <x v="3"/>
    <s v=""/>
    <n v="8"/>
    <m/>
    <m/>
    <m/>
    <m/>
    <x v="4"/>
    <m/>
    <m/>
    <s v="201603"/>
    <s v="201603"/>
    <x v="3"/>
  </r>
  <r>
    <n v="2536"/>
    <s v="PRODUCTION"/>
    <m/>
    <m/>
    <m/>
    <m/>
    <x v="2"/>
    <x v="1"/>
    <m/>
    <m/>
    <m/>
    <m/>
    <m/>
    <x v="3"/>
    <s v=""/>
    <n v="4"/>
    <m/>
    <m/>
    <m/>
    <m/>
    <x v="4"/>
    <m/>
    <m/>
    <s v="201603"/>
    <s v="201603"/>
    <x v="3"/>
  </r>
  <r>
    <n v="2536"/>
    <s v="PRODUCTION"/>
    <m/>
    <m/>
    <m/>
    <m/>
    <x v="2"/>
    <x v="1"/>
    <m/>
    <m/>
    <m/>
    <m/>
    <m/>
    <x v="3"/>
    <s v=""/>
    <n v="4.13"/>
    <m/>
    <m/>
    <m/>
    <m/>
    <x v="4"/>
    <m/>
    <m/>
    <s v="201603"/>
    <s v="201603"/>
    <x v="3"/>
  </r>
  <r>
    <n v="2752"/>
    <s v="LOGISTIQUE "/>
    <m/>
    <m/>
    <m/>
    <m/>
    <x v="2"/>
    <x v="1"/>
    <m/>
    <m/>
    <m/>
    <m/>
    <m/>
    <x v="4"/>
    <s v=""/>
    <n v="6"/>
    <m/>
    <m/>
    <m/>
    <m/>
    <x v="2"/>
    <m/>
    <m/>
    <s v="201603"/>
    <s v="201603"/>
    <x v="4"/>
  </r>
  <r>
    <n v="2752"/>
    <s v="LOGISTIQUE "/>
    <m/>
    <m/>
    <m/>
    <m/>
    <x v="2"/>
    <x v="1"/>
    <m/>
    <m/>
    <m/>
    <m/>
    <m/>
    <x v="4"/>
    <s v=""/>
    <n v="10"/>
    <m/>
    <m/>
    <m/>
    <m/>
    <x v="1"/>
    <m/>
    <m/>
    <s v="201603"/>
    <s v="201603"/>
    <x v="4"/>
  </r>
  <r>
    <n v="3503"/>
    <s v="MATERIAUX "/>
    <m/>
    <m/>
    <m/>
    <m/>
    <x v="2"/>
    <x v="1"/>
    <m/>
    <m/>
    <m/>
    <m/>
    <m/>
    <x v="5"/>
    <s v=""/>
    <n v="8"/>
    <m/>
    <m/>
    <m/>
    <m/>
    <x v="1"/>
    <m/>
    <m/>
    <s v="201603"/>
    <s v="201603"/>
    <x v="5"/>
  </r>
  <r>
    <n v="3503"/>
    <s v="MATERIAUX "/>
    <m/>
    <m/>
    <m/>
    <m/>
    <x v="2"/>
    <x v="1"/>
    <m/>
    <m/>
    <m/>
    <m/>
    <m/>
    <x v="5"/>
    <s v=""/>
    <n v="2"/>
    <m/>
    <m/>
    <m/>
    <m/>
    <x v="5"/>
    <m/>
    <m/>
    <s v="201603"/>
    <s v="201603"/>
    <x v="5"/>
  </r>
  <r>
    <n v="3503"/>
    <s v="MATERIAUX "/>
    <m/>
    <m/>
    <m/>
    <m/>
    <x v="2"/>
    <x v="1"/>
    <m/>
    <m/>
    <m/>
    <m/>
    <m/>
    <x v="5"/>
    <s v=""/>
    <n v="15"/>
    <m/>
    <m/>
    <m/>
    <m/>
    <x v="2"/>
    <m/>
    <m/>
    <s v="201603"/>
    <s v="201603"/>
    <x v="5"/>
  </r>
  <r>
    <n v="3503"/>
    <s v="MATERIAUX "/>
    <m/>
    <m/>
    <m/>
    <m/>
    <x v="2"/>
    <x v="1"/>
    <m/>
    <m/>
    <m/>
    <m/>
    <m/>
    <x v="5"/>
    <s v=""/>
    <n v="10"/>
    <m/>
    <m/>
    <m/>
    <m/>
    <x v="1"/>
    <m/>
    <m/>
    <s v="201603"/>
    <s v="201603"/>
    <x v="5"/>
  </r>
  <r>
    <n v="3503"/>
    <s v="MATERIAUX "/>
    <m/>
    <m/>
    <m/>
    <m/>
    <x v="2"/>
    <x v="1"/>
    <m/>
    <m/>
    <m/>
    <m/>
    <m/>
    <x v="5"/>
    <s v=""/>
    <n v="8"/>
    <m/>
    <m/>
    <m/>
    <m/>
    <x v="5"/>
    <m/>
    <m/>
    <s v="201603"/>
    <s v="201603"/>
    <x v="5"/>
  </r>
  <r>
    <s v="7305"/>
    <s v="SIMULATIONS NUMERIQUES"/>
    <m/>
    <m/>
    <m/>
    <m/>
    <x v="2"/>
    <x v="1"/>
    <m/>
    <m/>
    <m/>
    <m/>
    <m/>
    <x v="1"/>
    <s v=""/>
    <n v="6"/>
    <m/>
    <m/>
    <m/>
    <m/>
    <x v="2"/>
    <m/>
    <m/>
    <s v="201603"/>
    <s v="201603"/>
    <x v="1"/>
  </r>
  <r>
    <s v="7305"/>
    <s v="SIMULATIONS NUMERIQUES"/>
    <m/>
    <m/>
    <m/>
    <m/>
    <x v="2"/>
    <x v="1"/>
    <m/>
    <m/>
    <m/>
    <m/>
    <m/>
    <x v="1"/>
    <s v=""/>
    <n v="2"/>
    <m/>
    <m/>
    <m/>
    <m/>
    <x v="2"/>
    <m/>
    <m/>
    <s v="201603"/>
    <s v="201603"/>
    <x v="1"/>
  </r>
  <r>
    <n v="5555"/>
    <s v="CONCEPTION "/>
    <m/>
    <m/>
    <m/>
    <m/>
    <x v="2"/>
    <x v="1"/>
    <m/>
    <m/>
    <m/>
    <m/>
    <m/>
    <x v="7"/>
    <s v=""/>
    <n v="1"/>
    <m/>
    <m/>
    <m/>
    <m/>
    <x v="2"/>
    <m/>
    <m/>
    <s v="201603"/>
    <s v="201603"/>
    <x v="7"/>
  </r>
  <r>
    <n v="5555"/>
    <s v="CONCEPTION "/>
    <m/>
    <m/>
    <m/>
    <m/>
    <x v="2"/>
    <x v="1"/>
    <m/>
    <m/>
    <m/>
    <m/>
    <m/>
    <x v="6"/>
    <s v=""/>
    <n v="33.5"/>
    <m/>
    <m/>
    <m/>
    <m/>
    <x v="4"/>
    <m/>
    <m/>
    <s v="201603"/>
    <s v="201603"/>
    <x v="6"/>
  </r>
  <r>
    <n v="5555"/>
    <s v="CONCEPTION "/>
    <m/>
    <m/>
    <m/>
    <m/>
    <x v="2"/>
    <x v="1"/>
    <m/>
    <m/>
    <m/>
    <m/>
    <m/>
    <x v="6"/>
    <s v=""/>
    <n v="10"/>
    <m/>
    <m/>
    <m/>
    <m/>
    <x v="2"/>
    <m/>
    <m/>
    <s v="201603"/>
    <s v="201603"/>
    <x v="6"/>
  </r>
  <r>
    <n v="5555"/>
    <s v="CONCEPTION "/>
    <m/>
    <m/>
    <m/>
    <m/>
    <x v="2"/>
    <x v="1"/>
    <m/>
    <m/>
    <m/>
    <m/>
    <m/>
    <x v="6"/>
    <s v=""/>
    <n v="43"/>
    <m/>
    <m/>
    <m/>
    <m/>
    <x v="2"/>
    <m/>
    <m/>
    <s v="201603"/>
    <s v="201603"/>
    <x v="6"/>
  </r>
  <r>
    <n v="5555"/>
    <s v="CONCEPTION "/>
    <m/>
    <m/>
    <m/>
    <m/>
    <x v="2"/>
    <x v="1"/>
    <m/>
    <m/>
    <m/>
    <m/>
    <m/>
    <x v="6"/>
    <s v=""/>
    <n v="15"/>
    <m/>
    <m/>
    <m/>
    <m/>
    <x v="14"/>
    <m/>
    <m/>
    <s v="201603"/>
    <s v="201603"/>
    <x v="6"/>
  </r>
  <r>
    <n v="5555"/>
    <s v="CONCEPTION "/>
    <m/>
    <m/>
    <m/>
    <m/>
    <x v="2"/>
    <x v="1"/>
    <m/>
    <m/>
    <m/>
    <m/>
    <m/>
    <x v="6"/>
    <s v=""/>
    <n v="52"/>
    <m/>
    <m/>
    <m/>
    <m/>
    <x v="1"/>
    <m/>
    <m/>
    <s v="201603"/>
    <s v="201603"/>
    <x v="6"/>
  </r>
  <r>
    <n v="5555"/>
    <s v="CONCEPTION "/>
    <m/>
    <m/>
    <m/>
    <m/>
    <x v="2"/>
    <x v="1"/>
    <m/>
    <m/>
    <m/>
    <m/>
    <m/>
    <x v="6"/>
    <s v=""/>
    <n v="76"/>
    <m/>
    <m/>
    <m/>
    <m/>
    <x v="9"/>
    <m/>
    <m/>
    <s v="201603"/>
    <s v="201603"/>
    <x v="6"/>
  </r>
  <r>
    <n v="5555"/>
    <s v="CONCEPTION "/>
    <m/>
    <m/>
    <m/>
    <m/>
    <x v="2"/>
    <x v="1"/>
    <m/>
    <m/>
    <m/>
    <m/>
    <m/>
    <x v="6"/>
    <s v=""/>
    <n v="26"/>
    <m/>
    <m/>
    <m/>
    <m/>
    <x v="5"/>
    <m/>
    <m/>
    <s v="201603"/>
    <s v="201603"/>
    <x v="6"/>
  </r>
  <r>
    <n v="5555"/>
    <s v="CONCEPTION "/>
    <m/>
    <m/>
    <m/>
    <m/>
    <x v="2"/>
    <x v="1"/>
    <m/>
    <m/>
    <m/>
    <m/>
    <m/>
    <x v="6"/>
    <s v=""/>
    <n v="1"/>
    <m/>
    <m/>
    <m/>
    <m/>
    <x v="2"/>
    <m/>
    <m/>
    <s v="201603"/>
    <s v="201603"/>
    <x v="6"/>
  </r>
  <r>
    <n v="5555"/>
    <s v="CONCEPTION "/>
    <m/>
    <m/>
    <m/>
    <m/>
    <x v="2"/>
    <x v="1"/>
    <m/>
    <m/>
    <m/>
    <m/>
    <m/>
    <x v="6"/>
    <s v=""/>
    <n v="25"/>
    <m/>
    <m/>
    <m/>
    <m/>
    <x v="13"/>
    <m/>
    <m/>
    <s v="201603"/>
    <s v="201603"/>
    <x v="6"/>
  </r>
  <r>
    <n v="5917"/>
    <s v="METHODES "/>
    <m/>
    <m/>
    <m/>
    <m/>
    <x v="2"/>
    <x v="1"/>
    <m/>
    <m/>
    <m/>
    <m/>
    <m/>
    <x v="7"/>
    <s v=""/>
    <n v="1"/>
    <m/>
    <m/>
    <m/>
    <m/>
    <x v="14"/>
    <m/>
    <m/>
    <s v="201603"/>
    <s v="201603"/>
    <x v="7"/>
  </r>
  <r>
    <n v="5917"/>
    <s v="METHODES "/>
    <m/>
    <m/>
    <m/>
    <m/>
    <x v="2"/>
    <x v="1"/>
    <m/>
    <m/>
    <m/>
    <m/>
    <m/>
    <x v="7"/>
    <s v=""/>
    <n v="4"/>
    <m/>
    <m/>
    <m/>
    <m/>
    <x v="1"/>
    <m/>
    <m/>
    <s v="201603"/>
    <s v="201603"/>
    <x v="7"/>
  </r>
  <r>
    <n v="5917"/>
    <s v="METHODES "/>
    <m/>
    <m/>
    <m/>
    <m/>
    <x v="2"/>
    <x v="1"/>
    <m/>
    <m/>
    <m/>
    <m/>
    <m/>
    <x v="7"/>
    <s v=""/>
    <n v="3"/>
    <m/>
    <m/>
    <m/>
    <m/>
    <x v="1"/>
    <m/>
    <m/>
    <s v="201603"/>
    <s v="201603"/>
    <x v="7"/>
  </r>
  <r>
    <n v="5917"/>
    <s v="METHODES "/>
    <m/>
    <m/>
    <m/>
    <m/>
    <x v="2"/>
    <x v="1"/>
    <m/>
    <m/>
    <m/>
    <m/>
    <m/>
    <x v="7"/>
    <s v=""/>
    <n v="1"/>
    <m/>
    <m/>
    <m/>
    <m/>
    <x v="1"/>
    <m/>
    <m/>
    <s v="201603"/>
    <s v="201603"/>
    <x v="7"/>
  </r>
  <r>
    <n v="5917"/>
    <s v="METHODES "/>
    <m/>
    <m/>
    <m/>
    <m/>
    <x v="2"/>
    <x v="1"/>
    <m/>
    <m/>
    <m/>
    <m/>
    <m/>
    <x v="7"/>
    <s v=""/>
    <n v="3"/>
    <m/>
    <m/>
    <m/>
    <m/>
    <x v="1"/>
    <m/>
    <m/>
    <s v="201603"/>
    <s v="201603"/>
    <x v="7"/>
  </r>
  <r>
    <n v="5917"/>
    <s v="METHODES "/>
    <m/>
    <m/>
    <m/>
    <m/>
    <x v="2"/>
    <x v="1"/>
    <m/>
    <m/>
    <m/>
    <m/>
    <m/>
    <x v="7"/>
    <s v=""/>
    <n v="2"/>
    <m/>
    <m/>
    <m/>
    <m/>
    <x v="1"/>
    <m/>
    <m/>
    <s v="201603"/>
    <s v="201603"/>
    <x v="7"/>
  </r>
  <r>
    <n v="5723"/>
    <s v="ESSAIS "/>
    <m/>
    <m/>
    <m/>
    <m/>
    <x v="2"/>
    <x v="1"/>
    <m/>
    <m/>
    <m/>
    <m/>
    <m/>
    <x v="9"/>
    <s v=""/>
    <n v="150"/>
    <m/>
    <m/>
    <m/>
    <m/>
    <x v="5"/>
    <m/>
    <m/>
    <s v="201603"/>
    <s v="201603"/>
    <x v="9"/>
  </r>
  <r>
    <n v="7777"/>
    <s v="PROGRAMME"/>
    <m/>
    <m/>
    <m/>
    <m/>
    <x v="2"/>
    <x v="1"/>
    <m/>
    <m/>
    <m/>
    <m/>
    <m/>
    <x v="8"/>
    <s v=""/>
    <n v="8"/>
    <m/>
    <m/>
    <m/>
    <m/>
    <x v="5"/>
    <m/>
    <m/>
    <s v="201603"/>
    <s v="201603"/>
    <x v="8"/>
  </r>
  <r>
    <n v="7777"/>
    <s v="PROGRAMME"/>
    <m/>
    <m/>
    <m/>
    <m/>
    <x v="2"/>
    <x v="1"/>
    <m/>
    <m/>
    <m/>
    <m/>
    <m/>
    <x v="8"/>
    <s v=""/>
    <n v="8"/>
    <m/>
    <m/>
    <m/>
    <m/>
    <x v="4"/>
    <m/>
    <m/>
    <s v="201603"/>
    <s v="201603"/>
    <x v="8"/>
  </r>
  <r>
    <n v="7777"/>
    <s v="PROGRAMME"/>
    <m/>
    <m/>
    <m/>
    <m/>
    <x v="2"/>
    <x v="1"/>
    <m/>
    <m/>
    <m/>
    <m/>
    <m/>
    <x v="8"/>
    <s v=""/>
    <n v="30"/>
    <m/>
    <m/>
    <m/>
    <m/>
    <x v="1"/>
    <m/>
    <m/>
    <s v="201603"/>
    <s v="201603"/>
    <x v="8"/>
  </r>
  <r>
    <n v="7777"/>
    <s v="PROGRAMME"/>
    <m/>
    <m/>
    <m/>
    <m/>
    <x v="2"/>
    <x v="1"/>
    <m/>
    <m/>
    <m/>
    <m/>
    <m/>
    <x v="8"/>
    <s v=""/>
    <n v="49"/>
    <m/>
    <m/>
    <m/>
    <m/>
    <x v="2"/>
    <m/>
    <m/>
    <s v="201603"/>
    <s v="201603"/>
    <x v="8"/>
  </r>
  <r>
    <n v="7777"/>
    <s v="PROGRAMME"/>
    <m/>
    <m/>
    <m/>
    <m/>
    <x v="2"/>
    <x v="1"/>
    <m/>
    <m/>
    <m/>
    <m/>
    <m/>
    <x v="8"/>
    <s v=""/>
    <n v="29"/>
    <m/>
    <m/>
    <m/>
    <m/>
    <x v="9"/>
    <m/>
    <m/>
    <s v="201603"/>
    <s v="201603"/>
    <x v="8"/>
  </r>
  <r>
    <n v="1011"/>
    <s v="QUALITE "/>
    <m/>
    <m/>
    <m/>
    <m/>
    <x v="3"/>
    <x v="1"/>
    <m/>
    <m/>
    <m/>
    <m/>
    <m/>
    <x v="0"/>
    <s v=""/>
    <n v="2"/>
    <m/>
    <m/>
    <m/>
    <m/>
    <x v="2"/>
    <m/>
    <m/>
    <s v="201604"/>
    <s v="201604"/>
    <x v="0"/>
  </r>
  <r>
    <n v="1011"/>
    <s v="QUALITE "/>
    <m/>
    <m/>
    <m/>
    <m/>
    <x v="3"/>
    <x v="1"/>
    <m/>
    <m/>
    <m/>
    <m/>
    <m/>
    <x v="0"/>
    <s v=""/>
    <n v="2"/>
    <m/>
    <m/>
    <m/>
    <m/>
    <x v="2"/>
    <m/>
    <m/>
    <s v="201604"/>
    <s v="201604"/>
    <x v="0"/>
  </r>
  <r>
    <n v="1011"/>
    <s v="QUALITE "/>
    <m/>
    <m/>
    <m/>
    <m/>
    <x v="3"/>
    <x v="1"/>
    <m/>
    <m/>
    <m/>
    <m/>
    <m/>
    <x v="0"/>
    <s v=""/>
    <n v="30"/>
    <m/>
    <m/>
    <m/>
    <m/>
    <x v="1"/>
    <m/>
    <m/>
    <s v="201604"/>
    <s v="201604"/>
    <x v="0"/>
  </r>
  <r>
    <n v="1011"/>
    <s v="QUALITE "/>
    <m/>
    <m/>
    <m/>
    <m/>
    <x v="3"/>
    <x v="1"/>
    <m/>
    <m/>
    <m/>
    <m/>
    <m/>
    <x v="0"/>
    <s v=""/>
    <n v="5"/>
    <m/>
    <m/>
    <m/>
    <m/>
    <x v="9"/>
    <m/>
    <m/>
    <s v="201604"/>
    <s v="201604"/>
    <x v="0"/>
  </r>
  <r>
    <n v="1011"/>
    <s v="QUALITE "/>
    <m/>
    <m/>
    <m/>
    <m/>
    <x v="3"/>
    <x v="1"/>
    <m/>
    <m/>
    <m/>
    <m/>
    <m/>
    <x v="0"/>
    <s v=""/>
    <n v="5"/>
    <m/>
    <m/>
    <m/>
    <m/>
    <x v="14"/>
    <m/>
    <m/>
    <s v="201604"/>
    <s v="201604"/>
    <x v="0"/>
  </r>
  <r>
    <n v="1011"/>
    <s v="QUALITE "/>
    <m/>
    <m/>
    <m/>
    <m/>
    <x v="3"/>
    <x v="1"/>
    <m/>
    <m/>
    <m/>
    <m/>
    <m/>
    <x v="0"/>
    <s v=""/>
    <n v="4"/>
    <m/>
    <m/>
    <m/>
    <m/>
    <x v="2"/>
    <m/>
    <m/>
    <s v="201604"/>
    <s v="201604"/>
    <x v="0"/>
  </r>
  <r>
    <n v="1011"/>
    <s v="QUALITE "/>
    <m/>
    <m/>
    <m/>
    <m/>
    <x v="3"/>
    <x v="1"/>
    <m/>
    <m/>
    <m/>
    <m/>
    <m/>
    <x v="0"/>
    <s v=""/>
    <n v="3.2"/>
    <m/>
    <m/>
    <m/>
    <m/>
    <x v="2"/>
    <m/>
    <m/>
    <s v="201604"/>
    <s v="201604"/>
    <x v="0"/>
  </r>
  <r>
    <n v="1011"/>
    <s v="QUALITE "/>
    <m/>
    <m/>
    <m/>
    <m/>
    <x v="3"/>
    <x v="1"/>
    <m/>
    <m/>
    <m/>
    <m/>
    <m/>
    <x v="0"/>
    <s v=""/>
    <n v="1.5"/>
    <m/>
    <m/>
    <m/>
    <m/>
    <x v="9"/>
    <m/>
    <m/>
    <s v="201604"/>
    <s v="201604"/>
    <x v="0"/>
  </r>
  <r>
    <n v="1011"/>
    <s v="QUALITE "/>
    <m/>
    <m/>
    <m/>
    <m/>
    <x v="3"/>
    <x v="1"/>
    <m/>
    <m/>
    <m/>
    <m/>
    <m/>
    <x v="0"/>
    <s v=""/>
    <n v="7.5"/>
    <m/>
    <m/>
    <m/>
    <m/>
    <x v="2"/>
    <m/>
    <m/>
    <s v="201604"/>
    <s v="201604"/>
    <x v="0"/>
  </r>
  <r>
    <n v="1011"/>
    <s v="QUALITE "/>
    <m/>
    <m/>
    <m/>
    <m/>
    <x v="3"/>
    <x v="1"/>
    <m/>
    <m/>
    <m/>
    <m/>
    <m/>
    <x v="0"/>
    <s v=""/>
    <n v="8"/>
    <m/>
    <m/>
    <m/>
    <m/>
    <x v="1"/>
    <m/>
    <m/>
    <s v="201604"/>
    <s v="201604"/>
    <x v="0"/>
  </r>
  <r>
    <n v="1011"/>
    <s v="QUALITE "/>
    <m/>
    <m/>
    <m/>
    <m/>
    <x v="3"/>
    <x v="1"/>
    <m/>
    <m/>
    <m/>
    <m/>
    <m/>
    <x v="0"/>
    <s v=""/>
    <n v="16"/>
    <m/>
    <m/>
    <m/>
    <m/>
    <x v="2"/>
    <m/>
    <m/>
    <s v="201604"/>
    <s v="201604"/>
    <x v="0"/>
  </r>
  <r>
    <n v="1200"/>
    <s v="ACHATS "/>
    <m/>
    <m/>
    <m/>
    <m/>
    <x v="3"/>
    <x v="1"/>
    <m/>
    <m/>
    <m/>
    <m/>
    <m/>
    <x v="2"/>
    <s v=""/>
    <n v="5"/>
    <m/>
    <m/>
    <m/>
    <m/>
    <x v="1"/>
    <m/>
    <m/>
    <s v="201604"/>
    <s v="201604"/>
    <x v="2"/>
  </r>
  <r>
    <n v="2536"/>
    <s v="PRODUCTION"/>
    <m/>
    <m/>
    <m/>
    <m/>
    <x v="3"/>
    <x v="1"/>
    <m/>
    <m/>
    <m/>
    <m/>
    <m/>
    <x v="3"/>
    <s v=""/>
    <n v="2"/>
    <m/>
    <m/>
    <m/>
    <m/>
    <x v="4"/>
    <m/>
    <m/>
    <s v="201604"/>
    <s v="201604"/>
    <x v="3"/>
  </r>
  <r>
    <n v="2536"/>
    <s v="PRODUCTION"/>
    <m/>
    <m/>
    <m/>
    <m/>
    <x v="3"/>
    <x v="1"/>
    <m/>
    <m/>
    <m/>
    <m/>
    <m/>
    <x v="3"/>
    <s v=""/>
    <n v="2"/>
    <m/>
    <m/>
    <m/>
    <m/>
    <x v="4"/>
    <m/>
    <m/>
    <s v="201604"/>
    <s v="201604"/>
    <x v="3"/>
  </r>
  <r>
    <n v="2536"/>
    <s v="PRODUCTION"/>
    <m/>
    <m/>
    <m/>
    <m/>
    <x v="3"/>
    <x v="1"/>
    <m/>
    <m/>
    <m/>
    <m/>
    <m/>
    <x v="3"/>
    <s v=""/>
    <n v="2"/>
    <m/>
    <m/>
    <m/>
    <m/>
    <x v="4"/>
    <m/>
    <m/>
    <s v="201604"/>
    <s v="201604"/>
    <x v="3"/>
  </r>
  <r>
    <n v="2536"/>
    <s v="PRODUCTION"/>
    <m/>
    <m/>
    <m/>
    <m/>
    <x v="3"/>
    <x v="1"/>
    <m/>
    <m/>
    <m/>
    <m/>
    <m/>
    <x v="3"/>
    <s v=""/>
    <n v="1.5"/>
    <m/>
    <m/>
    <m/>
    <m/>
    <x v="4"/>
    <m/>
    <m/>
    <s v="201604"/>
    <s v="201604"/>
    <x v="3"/>
  </r>
  <r>
    <n v="2536"/>
    <s v="PRODUCTION"/>
    <m/>
    <m/>
    <m/>
    <m/>
    <x v="3"/>
    <x v="1"/>
    <m/>
    <m/>
    <m/>
    <m/>
    <m/>
    <x v="3"/>
    <s v=""/>
    <n v="2"/>
    <m/>
    <m/>
    <m/>
    <m/>
    <x v="4"/>
    <m/>
    <m/>
    <s v="201604"/>
    <s v="201604"/>
    <x v="3"/>
  </r>
  <r>
    <n v="2536"/>
    <s v="PRODUCTION"/>
    <m/>
    <m/>
    <m/>
    <m/>
    <x v="3"/>
    <x v="1"/>
    <m/>
    <m/>
    <m/>
    <m/>
    <m/>
    <x v="3"/>
    <s v=""/>
    <n v="3.25"/>
    <m/>
    <m/>
    <m/>
    <m/>
    <x v="5"/>
    <m/>
    <m/>
    <s v="201604"/>
    <s v="201604"/>
    <x v="3"/>
  </r>
  <r>
    <n v="2536"/>
    <s v="PRODUCTION"/>
    <m/>
    <m/>
    <m/>
    <m/>
    <x v="3"/>
    <x v="1"/>
    <m/>
    <m/>
    <m/>
    <m/>
    <m/>
    <x v="3"/>
    <s v=""/>
    <n v="4"/>
    <m/>
    <m/>
    <m/>
    <m/>
    <x v="5"/>
    <m/>
    <m/>
    <s v="201604"/>
    <s v="201604"/>
    <x v="3"/>
  </r>
  <r>
    <n v="2536"/>
    <s v="PRODUCTION"/>
    <m/>
    <m/>
    <m/>
    <m/>
    <x v="3"/>
    <x v="1"/>
    <m/>
    <m/>
    <m/>
    <m/>
    <m/>
    <x v="3"/>
    <s v=""/>
    <n v="7.75"/>
    <m/>
    <m/>
    <m/>
    <m/>
    <x v="5"/>
    <m/>
    <m/>
    <s v="201604"/>
    <s v="201604"/>
    <x v="3"/>
  </r>
  <r>
    <n v="2752"/>
    <s v="LOGISTIQUE "/>
    <m/>
    <m/>
    <m/>
    <m/>
    <x v="3"/>
    <x v="1"/>
    <m/>
    <m/>
    <m/>
    <m/>
    <m/>
    <x v="4"/>
    <s v=""/>
    <n v="4"/>
    <m/>
    <m/>
    <m/>
    <m/>
    <x v="1"/>
    <m/>
    <m/>
    <s v="201604"/>
    <s v="201604"/>
    <x v="4"/>
  </r>
  <r>
    <n v="2752"/>
    <s v="LOGISTIQUE "/>
    <m/>
    <m/>
    <m/>
    <m/>
    <x v="3"/>
    <x v="1"/>
    <m/>
    <m/>
    <m/>
    <m/>
    <m/>
    <x v="4"/>
    <s v=""/>
    <n v="10"/>
    <m/>
    <m/>
    <m/>
    <m/>
    <x v="1"/>
    <m/>
    <m/>
    <s v="201604"/>
    <s v="201604"/>
    <x v="4"/>
  </r>
  <r>
    <n v="2752"/>
    <s v="LOGISTIQUE "/>
    <m/>
    <m/>
    <m/>
    <m/>
    <x v="3"/>
    <x v="1"/>
    <m/>
    <m/>
    <m/>
    <m/>
    <m/>
    <x v="4"/>
    <s v=""/>
    <n v="1"/>
    <m/>
    <m/>
    <m/>
    <m/>
    <x v="2"/>
    <m/>
    <m/>
    <s v="201604"/>
    <s v="201604"/>
    <x v="4"/>
  </r>
  <r>
    <n v="2752"/>
    <s v="LOGISTIQUE "/>
    <m/>
    <m/>
    <m/>
    <m/>
    <x v="3"/>
    <x v="1"/>
    <m/>
    <m/>
    <m/>
    <m/>
    <m/>
    <x v="4"/>
    <s v=""/>
    <n v="1"/>
    <m/>
    <m/>
    <m/>
    <m/>
    <x v="2"/>
    <m/>
    <m/>
    <s v="201604"/>
    <s v="201604"/>
    <x v="4"/>
  </r>
  <r>
    <n v="2752"/>
    <s v="LOGISTIQUE "/>
    <m/>
    <m/>
    <m/>
    <m/>
    <x v="3"/>
    <x v="1"/>
    <m/>
    <m/>
    <m/>
    <m/>
    <m/>
    <x v="4"/>
    <s v=""/>
    <n v="15"/>
    <m/>
    <m/>
    <m/>
    <m/>
    <x v="2"/>
    <m/>
    <m/>
    <s v="201604"/>
    <s v="201604"/>
    <x v="4"/>
  </r>
  <r>
    <n v="3503"/>
    <s v="MATERIAUX "/>
    <m/>
    <m/>
    <m/>
    <m/>
    <x v="3"/>
    <x v="1"/>
    <m/>
    <m/>
    <m/>
    <m/>
    <m/>
    <x v="5"/>
    <s v=""/>
    <n v="5"/>
    <m/>
    <m/>
    <m/>
    <m/>
    <x v="2"/>
    <m/>
    <m/>
    <s v="201604"/>
    <s v="201604"/>
    <x v="5"/>
  </r>
  <r>
    <n v="3503"/>
    <s v="MATERIAUX "/>
    <m/>
    <m/>
    <m/>
    <m/>
    <x v="3"/>
    <x v="1"/>
    <m/>
    <m/>
    <m/>
    <m/>
    <m/>
    <x v="5"/>
    <s v=""/>
    <n v="5"/>
    <m/>
    <m/>
    <m/>
    <m/>
    <x v="1"/>
    <m/>
    <m/>
    <s v="201604"/>
    <s v="201604"/>
    <x v="5"/>
  </r>
  <r>
    <n v="3503"/>
    <s v="MATERIAUX "/>
    <m/>
    <m/>
    <m/>
    <m/>
    <x v="3"/>
    <x v="1"/>
    <m/>
    <m/>
    <m/>
    <m/>
    <m/>
    <x v="5"/>
    <s v=""/>
    <n v="5"/>
    <m/>
    <m/>
    <m/>
    <m/>
    <x v="14"/>
    <m/>
    <m/>
    <s v="201604"/>
    <s v="201604"/>
    <x v="5"/>
  </r>
  <r>
    <n v="3503"/>
    <s v="MATERIAUX "/>
    <m/>
    <m/>
    <m/>
    <m/>
    <x v="3"/>
    <x v="1"/>
    <m/>
    <m/>
    <m/>
    <m/>
    <m/>
    <x v="5"/>
    <s v=""/>
    <n v="6"/>
    <m/>
    <m/>
    <m/>
    <m/>
    <x v="14"/>
    <m/>
    <m/>
    <s v="201604"/>
    <s v="201604"/>
    <x v="5"/>
  </r>
  <r>
    <n v="3503"/>
    <s v="MATERIAUX "/>
    <m/>
    <m/>
    <m/>
    <m/>
    <x v="3"/>
    <x v="1"/>
    <m/>
    <m/>
    <m/>
    <m/>
    <m/>
    <x v="5"/>
    <s v=""/>
    <n v="2"/>
    <m/>
    <m/>
    <m/>
    <m/>
    <x v="11"/>
    <m/>
    <m/>
    <s v="201604"/>
    <s v="201604"/>
    <x v="5"/>
  </r>
  <r>
    <s v="7305"/>
    <s v="SIMULATIONS NUMERIQUES"/>
    <m/>
    <m/>
    <m/>
    <m/>
    <x v="3"/>
    <x v="1"/>
    <m/>
    <m/>
    <m/>
    <m/>
    <m/>
    <x v="1"/>
    <s v=""/>
    <n v="7"/>
    <m/>
    <m/>
    <m/>
    <m/>
    <x v="2"/>
    <m/>
    <m/>
    <s v="201604"/>
    <s v="201604"/>
    <x v="1"/>
  </r>
  <r>
    <s v="7305"/>
    <s v="SIMULATIONS NUMERIQUES"/>
    <m/>
    <m/>
    <m/>
    <m/>
    <x v="3"/>
    <x v="1"/>
    <m/>
    <m/>
    <m/>
    <m/>
    <m/>
    <x v="1"/>
    <s v=""/>
    <n v="12"/>
    <m/>
    <m/>
    <m/>
    <m/>
    <x v="5"/>
    <m/>
    <m/>
    <s v="201604"/>
    <s v="201604"/>
    <x v="1"/>
  </r>
  <r>
    <n v="5555"/>
    <s v="CONCEPTION "/>
    <m/>
    <m/>
    <m/>
    <m/>
    <x v="3"/>
    <x v="1"/>
    <m/>
    <m/>
    <m/>
    <m/>
    <m/>
    <x v="6"/>
    <s v=""/>
    <n v="38"/>
    <m/>
    <m/>
    <m/>
    <m/>
    <x v="1"/>
    <m/>
    <m/>
    <s v="201604"/>
    <s v="201604"/>
    <x v="6"/>
  </r>
  <r>
    <n v="5555"/>
    <s v="CONCEPTION "/>
    <m/>
    <m/>
    <m/>
    <m/>
    <x v="3"/>
    <x v="1"/>
    <m/>
    <m/>
    <m/>
    <m/>
    <m/>
    <x v="6"/>
    <s v=""/>
    <n v="45"/>
    <m/>
    <m/>
    <m/>
    <m/>
    <x v="9"/>
    <m/>
    <m/>
    <s v="201604"/>
    <s v="201604"/>
    <x v="6"/>
  </r>
  <r>
    <n v="5555"/>
    <s v="CONCEPTION "/>
    <m/>
    <m/>
    <m/>
    <m/>
    <x v="3"/>
    <x v="1"/>
    <m/>
    <m/>
    <m/>
    <m/>
    <m/>
    <x v="7"/>
    <s v=""/>
    <n v="1"/>
    <m/>
    <m/>
    <m/>
    <m/>
    <x v="2"/>
    <m/>
    <m/>
    <s v="201604"/>
    <s v="201604"/>
    <x v="7"/>
  </r>
  <r>
    <n v="5555"/>
    <s v="CONCEPTION "/>
    <m/>
    <m/>
    <m/>
    <m/>
    <x v="3"/>
    <x v="1"/>
    <m/>
    <m/>
    <m/>
    <m/>
    <m/>
    <x v="6"/>
    <s v=""/>
    <n v="4"/>
    <m/>
    <m/>
    <m/>
    <m/>
    <x v="14"/>
    <m/>
    <m/>
    <s v="201604"/>
    <s v="201604"/>
    <x v="6"/>
  </r>
  <r>
    <n v="5555"/>
    <s v="CONCEPTION "/>
    <m/>
    <m/>
    <m/>
    <m/>
    <x v="3"/>
    <x v="1"/>
    <m/>
    <m/>
    <m/>
    <m/>
    <m/>
    <x v="6"/>
    <s v=""/>
    <n v="2"/>
    <m/>
    <m/>
    <m/>
    <m/>
    <x v="1"/>
    <m/>
    <m/>
    <s v="201604"/>
    <s v="201604"/>
    <x v="6"/>
  </r>
  <r>
    <n v="5555"/>
    <s v="CONCEPTION "/>
    <m/>
    <m/>
    <m/>
    <m/>
    <x v="3"/>
    <x v="1"/>
    <m/>
    <m/>
    <m/>
    <m/>
    <m/>
    <x v="6"/>
    <s v=""/>
    <n v="5"/>
    <m/>
    <m/>
    <m/>
    <m/>
    <x v="11"/>
    <m/>
    <m/>
    <s v="201604"/>
    <s v="201604"/>
    <x v="6"/>
  </r>
  <r>
    <n v="5555"/>
    <s v="CONCEPTION "/>
    <m/>
    <m/>
    <m/>
    <m/>
    <x v="3"/>
    <x v="1"/>
    <m/>
    <m/>
    <m/>
    <m/>
    <m/>
    <x v="6"/>
    <s v=""/>
    <n v="4"/>
    <m/>
    <m/>
    <m/>
    <m/>
    <x v="13"/>
    <m/>
    <m/>
    <s v="201604"/>
    <s v="201604"/>
    <x v="6"/>
  </r>
  <r>
    <n v="5555"/>
    <s v="CONCEPTION "/>
    <m/>
    <m/>
    <m/>
    <m/>
    <x v="3"/>
    <x v="1"/>
    <m/>
    <m/>
    <m/>
    <m/>
    <m/>
    <x v="6"/>
    <s v=""/>
    <n v="4"/>
    <m/>
    <m/>
    <m/>
    <m/>
    <x v="11"/>
    <m/>
    <m/>
    <s v="201604"/>
    <s v="201604"/>
    <x v="6"/>
  </r>
  <r>
    <n v="5555"/>
    <s v="CONCEPTION "/>
    <m/>
    <m/>
    <m/>
    <m/>
    <x v="3"/>
    <x v="1"/>
    <m/>
    <m/>
    <m/>
    <m/>
    <m/>
    <x v="6"/>
    <s v=""/>
    <n v="28"/>
    <m/>
    <m/>
    <m/>
    <m/>
    <x v="14"/>
    <m/>
    <m/>
    <s v="201604"/>
    <s v="201604"/>
    <x v="6"/>
  </r>
  <r>
    <n v="5917"/>
    <s v="METHODES "/>
    <m/>
    <m/>
    <m/>
    <m/>
    <x v="3"/>
    <x v="1"/>
    <m/>
    <m/>
    <m/>
    <m/>
    <m/>
    <x v="7"/>
    <s v=""/>
    <n v="21.5"/>
    <m/>
    <m/>
    <m/>
    <m/>
    <x v="5"/>
    <m/>
    <m/>
    <s v="201604"/>
    <s v="201604"/>
    <x v="7"/>
  </r>
  <r>
    <n v="5917"/>
    <s v="METHODES "/>
    <m/>
    <m/>
    <m/>
    <m/>
    <x v="3"/>
    <x v="1"/>
    <m/>
    <m/>
    <m/>
    <m/>
    <m/>
    <x v="7"/>
    <s v=""/>
    <n v="5"/>
    <m/>
    <m/>
    <m/>
    <m/>
    <x v="1"/>
    <m/>
    <m/>
    <s v="201604"/>
    <s v="201604"/>
    <x v="7"/>
  </r>
  <r>
    <n v="5917"/>
    <s v="METHODES "/>
    <m/>
    <m/>
    <m/>
    <m/>
    <x v="3"/>
    <x v="1"/>
    <m/>
    <m/>
    <m/>
    <m/>
    <m/>
    <x v="7"/>
    <s v=""/>
    <n v="2"/>
    <m/>
    <m/>
    <m/>
    <m/>
    <x v="1"/>
    <m/>
    <m/>
    <s v="201604"/>
    <s v="201604"/>
    <x v="7"/>
  </r>
  <r>
    <n v="5917"/>
    <s v="METHODES "/>
    <m/>
    <m/>
    <m/>
    <m/>
    <x v="3"/>
    <x v="1"/>
    <m/>
    <m/>
    <m/>
    <m/>
    <m/>
    <x v="7"/>
    <s v=""/>
    <n v="2"/>
    <m/>
    <m/>
    <m/>
    <m/>
    <x v="1"/>
    <m/>
    <m/>
    <s v="201604"/>
    <s v="201604"/>
    <x v="7"/>
  </r>
  <r>
    <n v="5917"/>
    <s v="METHODES "/>
    <m/>
    <m/>
    <m/>
    <m/>
    <x v="3"/>
    <x v="1"/>
    <m/>
    <m/>
    <m/>
    <m/>
    <m/>
    <x v="7"/>
    <s v=""/>
    <n v="1"/>
    <m/>
    <m/>
    <m/>
    <m/>
    <x v="2"/>
    <m/>
    <m/>
    <s v="201604"/>
    <s v="201604"/>
    <x v="7"/>
  </r>
  <r>
    <n v="5723"/>
    <s v="ESSAIS "/>
    <m/>
    <m/>
    <m/>
    <m/>
    <x v="3"/>
    <x v="1"/>
    <m/>
    <m/>
    <m/>
    <m/>
    <m/>
    <x v="9"/>
    <s v=""/>
    <n v="-50"/>
    <m/>
    <m/>
    <m/>
    <m/>
    <x v="5"/>
    <m/>
    <m/>
    <s v="201604"/>
    <s v="201604"/>
    <x v="9"/>
  </r>
  <r>
    <n v="7777"/>
    <s v="PROGRAMME"/>
    <m/>
    <m/>
    <m/>
    <m/>
    <x v="3"/>
    <x v="1"/>
    <m/>
    <m/>
    <m/>
    <m/>
    <m/>
    <x v="8"/>
    <s v=""/>
    <n v="3.5"/>
    <m/>
    <m/>
    <m/>
    <m/>
    <x v="1"/>
    <m/>
    <m/>
    <s v="201604"/>
    <s v="201604"/>
    <x v="8"/>
  </r>
  <r>
    <n v="7777"/>
    <s v="PROGRAMME"/>
    <m/>
    <m/>
    <m/>
    <m/>
    <x v="3"/>
    <x v="1"/>
    <m/>
    <m/>
    <m/>
    <m/>
    <m/>
    <x v="8"/>
    <s v=""/>
    <n v="4"/>
    <m/>
    <m/>
    <m/>
    <m/>
    <x v="11"/>
    <m/>
    <m/>
    <s v="201604"/>
    <s v="201604"/>
    <x v="8"/>
  </r>
  <r>
    <n v="7777"/>
    <s v="PROGRAMME"/>
    <m/>
    <m/>
    <m/>
    <m/>
    <x v="3"/>
    <x v="1"/>
    <m/>
    <m/>
    <m/>
    <m/>
    <m/>
    <x v="8"/>
    <s v=""/>
    <n v="36"/>
    <m/>
    <m/>
    <m/>
    <m/>
    <x v="1"/>
    <m/>
    <m/>
    <s v="201604"/>
    <s v="201604"/>
    <x v="8"/>
  </r>
  <r>
    <n v="7777"/>
    <s v="PROGRAMME"/>
    <m/>
    <m/>
    <m/>
    <m/>
    <x v="3"/>
    <x v="1"/>
    <m/>
    <m/>
    <m/>
    <m/>
    <m/>
    <x v="8"/>
    <s v=""/>
    <n v="32"/>
    <m/>
    <m/>
    <m/>
    <m/>
    <x v="2"/>
    <m/>
    <m/>
    <s v="201604"/>
    <s v="201604"/>
    <x v="8"/>
  </r>
  <r>
    <n v="7777"/>
    <s v="PROGRAMME"/>
    <m/>
    <m/>
    <m/>
    <m/>
    <x v="3"/>
    <x v="1"/>
    <m/>
    <m/>
    <m/>
    <m/>
    <m/>
    <x v="8"/>
    <s v=""/>
    <n v="8"/>
    <m/>
    <m/>
    <m/>
    <m/>
    <x v="9"/>
    <m/>
    <m/>
    <s v="201604"/>
    <s v="201604"/>
    <x v="8"/>
  </r>
  <r>
    <n v="7777"/>
    <s v="PROGRAMME"/>
    <m/>
    <m/>
    <m/>
    <m/>
    <x v="3"/>
    <x v="1"/>
    <m/>
    <m/>
    <m/>
    <m/>
    <m/>
    <x v="8"/>
    <s v=""/>
    <n v="20"/>
    <m/>
    <m/>
    <m/>
    <m/>
    <x v="14"/>
    <m/>
    <m/>
    <s v="201604"/>
    <s v="201604"/>
    <x v="8"/>
  </r>
  <r>
    <n v="7777"/>
    <s v="PROGRAMME"/>
    <m/>
    <m/>
    <m/>
    <m/>
    <x v="3"/>
    <x v="1"/>
    <m/>
    <m/>
    <m/>
    <m/>
    <m/>
    <x v="8"/>
    <s v=""/>
    <n v="24"/>
    <m/>
    <m/>
    <m/>
    <m/>
    <x v="14"/>
    <m/>
    <m/>
    <s v="201604"/>
    <s v="201604"/>
    <x v="8"/>
  </r>
  <r>
    <n v="1011"/>
    <s v="QUALITE "/>
    <m/>
    <m/>
    <m/>
    <m/>
    <x v="4"/>
    <x v="1"/>
    <m/>
    <m/>
    <m/>
    <m/>
    <m/>
    <x v="0"/>
    <s v=""/>
    <n v="10"/>
    <m/>
    <m/>
    <m/>
    <m/>
    <x v="1"/>
    <m/>
    <m/>
    <s v="201605"/>
    <s v="201605"/>
    <x v="0"/>
  </r>
  <r>
    <n v="1011"/>
    <s v="QUALITE "/>
    <m/>
    <m/>
    <m/>
    <m/>
    <x v="4"/>
    <x v="1"/>
    <m/>
    <m/>
    <m/>
    <m/>
    <m/>
    <x v="0"/>
    <s v=""/>
    <n v="3"/>
    <m/>
    <m/>
    <m/>
    <m/>
    <x v="14"/>
    <m/>
    <m/>
    <s v="201605"/>
    <s v="201605"/>
    <x v="0"/>
  </r>
  <r>
    <n v="1011"/>
    <s v="QUALITE "/>
    <m/>
    <m/>
    <m/>
    <m/>
    <x v="4"/>
    <x v="1"/>
    <m/>
    <m/>
    <m/>
    <m/>
    <m/>
    <x v="0"/>
    <s v=""/>
    <n v="1.5"/>
    <m/>
    <m/>
    <m/>
    <m/>
    <x v="2"/>
    <m/>
    <m/>
    <s v="201605"/>
    <s v="201605"/>
    <x v="0"/>
  </r>
  <r>
    <n v="1011"/>
    <s v="QUALITE "/>
    <m/>
    <m/>
    <m/>
    <m/>
    <x v="4"/>
    <x v="1"/>
    <m/>
    <m/>
    <m/>
    <m/>
    <m/>
    <x v="0"/>
    <s v=""/>
    <n v="14"/>
    <m/>
    <m/>
    <m/>
    <m/>
    <x v="1"/>
    <m/>
    <m/>
    <s v="201605"/>
    <s v="201605"/>
    <x v="0"/>
  </r>
  <r>
    <n v="1011"/>
    <s v="QUALITE "/>
    <m/>
    <m/>
    <m/>
    <m/>
    <x v="4"/>
    <x v="1"/>
    <m/>
    <m/>
    <m/>
    <m/>
    <m/>
    <x v="0"/>
    <s v=""/>
    <n v="2"/>
    <m/>
    <m/>
    <m/>
    <m/>
    <x v="14"/>
    <m/>
    <m/>
    <s v="201605"/>
    <s v="201605"/>
    <x v="0"/>
  </r>
  <r>
    <n v="1011"/>
    <s v="QUALITE "/>
    <m/>
    <m/>
    <m/>
    <m/>
    <x v="4"/>
    <x v="1"/>
    <m/>
    <m/>
    <m/>
    <m/>
    <m/>
    <x v="0"/>
    <s v=""/>
    <n v="6.5"/>
    <m/>
    <m/>
    <m/>
    <m/>
    <x v="2"/>
    <m/>
    <m/>
    <s v="201605"/>
    <s v="201605"/>
    <x v="0"/>
  </r>
  <r>
    <n v="1011"/>
    <s v="QUALITE "/>
    <m/>
    <m/>
    <m/>
    <m/>
    <x v="4"/>
    <x v="1"/>
    <m/>
    <m/>
    <m/>
    <m/>
    <m/>
    <x v="0"/>
    <s v=""/>
    <n v="7"/>
    <m/>
    <m/>
    <m/>
    <m/>
    <x v="2"/>
    <m/>
    <m/>
    <s v="201605"/>
    <s v="201605"/>
    <x v="0"/>
  </r>
  <r>
    <n v="1011"/>
    <s v="QUALITE "/>
    <m/>
    <m/>
    <m/>
    <m/>
    <x v="4"/>
    <x v="1"/>
    <m/>
    <m/>
    <m/>
    <m/>
    <m/>
    <x v="0"/>
    <s v=""/>
    <n v="4"/>
    <m/>
    <m/>
    <m/>
    <m/>
    <x v="2"/>
    <m/>
    <m/>
    <s v="201605"/>
    <s v="201605"/>
    <x v="0"/>
  </r>
  <r>
    <n v="1011"/>
    <s v="QUALITE "/>
    <m/>
    <m/>
    <m/>
    <m/>
    <x v="4"/>
    <x v="1"/>
    <m/>
    <m/>
    <m/>
    <m/>
    <m/>
    <x v="0"/>
    <s v=""/>
    <n v="6"/>
    <m/>
    <m/>
    <m/>
    <m/>
    <x v="2"/>
    <m/>
    <m/>
    <s v="201605"/>
    <s v="201605"/>
    <x v="0"/>
  </r>
  <r>
    <n v="1011"/>
    <s v="QUALITE "/>
    <m/>
    <m/>
    <m/>
    <m/>
    <x v="4"/>
    <x v="1"/>
    <m/>
    <m/>
    <m/>
    <m/>
    <m/>
    <x v="0"/>
    <s v=""/>
    <n v="20"/>
    <m/>
    <m/>
    <m/>
    <m/>
    <x v="1"/>
    <m/>
    <m/>
    <s v="201605"/>
    <s v="201605"/>
    <x v="0"/>
  </r>
  <r>
    <n v="1200"/>
    <s v="ACHATS "/>
    <m/>
    <m/>
    <m/>
    <m/>
    <x v="4"/>
    <x v="1"/>
    <m/>
    <m/>
    <m/>
    <m/>
    <m/>
    <x v="2"/>
    <s v=""/>
    <n v="5"/>
    <m/>
    <m/>
    <m/>
    <m/>
    <x v="1"/>
    <m/>
    <m/>
    <s v="201605"/>
    <s v="201605"/>
    <x v="2"/>
  </r>
  <r>
    <n v="2752"/>
    <s v="LOGISTIQUE "/>
    <m/>
    <m/>
    <m/>
    <m/>
    <x v="4"/>
    <x v="1"/>
    <m/>
    <m/>
    <m/>
    <m/>
    <m/>
    <x v="4"/>
    <s v=""/>
    <n v="8"/>
    <m/>
    <m/>
    <m/>
    <m/>
    <x v="2"/>
    <m/>
    <m/>
    <s v="201605"/>
    <s v="201605"/>
    <x v="4"/>
  </r>
  <r>
    <n v="2752"/>
    <s v="LOGISTIQUE "/>
    <m/>
    <m/>
    <m/>
    <m/>
    <x v="4"/>
    <x v="1"/>
    <m/>
    <m/>
    <m/>
    <m/>
    <m/>
    <x v="4"/>
    <s v=""/>
    <n v="10"/>
    <m/>
    <m/>
    <m/>
    <m/>
    <x v="1"/>
    <m/>
    <m/>
    <s v="201605"/>
    <s v="201605"/>
    <x v="4"/>
  </r>
  <r>
    <n v="2752"/>
    <s v="LOGISTIQUE "/>
    <m/>
    <m/>
    <m/>
    <m/>
    <x v="4"/>
    <x v="1"/>
    <m/>
    <m/>
    <m/>
    <m/>
    <m/>
    <x v="4"/>
    <s v=""/>
    <n v="1"/>
    <m/>
    <m/>
    <m/>
    <m/>
    <x v="2"/>
    <m/>
    <m/>
    <s v="201605"/>
    <s v="201605"/>
    <x v="4"/>
  </r>
  <r>
    <n v="2752"/>
    <s v="LOGISTIQUE "/>
    <m/>
    <m/>
    <m/>
    <m/>
    <x v="4"/>
    <x v="1"/>
    <m/>
    <m/>
    <m/>
    <m/>
    <m/>
    <x v="4"/>
    <s v=""/>
    <n v="5"/>
    <m/>
    <m/>
    <m/>
    <m/>
    <x v="2"/>
    <m/>
    <m/>
    <s v="201605"/>
    <s v="201605"/>
    <x v="4"/>
  </r>
  <r>
    <n v="2752"/>
    <s v="LOGISTIQUE "/>
    <m/>
    <m/>
    <m/>
    <m/>
    <x v="4"/>
    <x v="1"/>
    <m/>
    <m/>
    <m/>
    <m/>
    <m/>
    <x v="4"/>
    <s v=""/>
    <n v="3"/>
    <m/>
    <m/>
    <m/>
    <m/>
    <x v="2"/>
    <m/>
    <m/>
    <s v="201605"/>
    <s v="201605"/>
    <x v="4"/>
  </r>
  <r>
    <n v="2752"/>
    <s v="LOGISTIQUE "/>
    <m/>
    <m/>
    <m/>
    <m/>
    <x v="4"/>
    <x v="1"/>
    <m/>
    <m/>
    <m/>
    <m/>
    <m/>
    <x v="4"/>
    <s v=""/>
    <n v="1"/>
    <m/>
    <m/>
    <m/>
    <m/>
    <x v="2"/>
    <m/>
    <m/>
    <s v="201605"/>
    <s v="201605"/>
    <x v="4"/>
  </r>
  <r>
    <n v="2752"/>
    <s v="LOGISTIQUE "/>
    <m/>
    <m/>
    <m/>
    <m/>
    <x v="4"/>
    <x v="1"/>
    <m/>
    <m/>
    <m/>
    <m/>
    <m/>
    <x v="4"/>
    <s v=""/>
    <n v="3"/>
    <m/>
    <m/>
    <m/>
    <m/>
    <x v="2"/>
    <m/>
    <m/>
    <s v="201605"/>
    <s v="201605"/>
    <x v="4"/>
  </r>
  <r>
    <n v="2752"/>
    <s v="LOGISTIQUE "/>
    <m/>
    <m/>
    <m/>
    <m/>
    <x v="4"/>
    <x v="1"/>
    <m/>
    <m/>
    <m/>
    <m/>
    <m/>
    <x v="4"/>
    <s v=""/>
    <n v="3"/>
    <m/>
    <m/>
    <m/>
    <m/>
    <x v="2"/>
    <m/>
    <m/>
    <s v="201605"/>
    <s v="201605"/>
    <x v="4"/>
  </r>
  <r>
    <n v="3503"/>
    <s v="MATERIAUX "/>
    <m/>
    <m/>
    <m/>
    <m/>
    <x v="4"/>
    <x v="1"/>
    <m/>
    <m/>
    <m/>
    <m/>
    <m/>
    <x v="5"/>
    <s v=""/>
    <n v="10"/>
    <m/>
    <m/>
    <m/>
    <m/>
    <x v="2"/>
    <m/>
    <m/>
    <s v="201605"/>
    <s v="201605"/>
    <x v="5"/>
  </r>
  <r>
    <n v="3503"/>
    <s v="MATERIAUX "/>
    <m/>
    <m/>
    <m/>
    <m/>
    <x v="4"/>
    <x v="1"/>
    <m/>
    <m/>
    <m/>
    <m/>
    <m/>
    <x v="5"/>
    <s v=""/>
    <n v="10"/>
    <m/>
    <m/>
    <m/>
    <m/>
    <x v="1"/>
    <m/>
    <m/>
    <s v="201605"/>
    <s v="201605"/>
    <x v="5"/>
  </r>
  <r>
    <n v="3503"/>
    <s v="MATERIAUX "/>
    <m/>
    <m/>
    <m/>
    <m/>
    <x v="4"/>
    <x v="1"/>
    <m/>
    <m/>
    <m/>
    <m/>
    <m/>
    <x v="5"/>
    <s v=""/>
    <n v="8"/>
    <m/>
    <m/>
    <m/>
    <m/>
    <x v="5"/>
    <m/>
    <m/>
    <s v="201605"/>
    <s v="201605"/>
    <x v="5"/>
  </r>
  <r>
    <s v="7305"/>
    <s v="SIMULATIONS NUMERIQUES"/>
    <m/>
    <m/>
    <m/>
    <m/>
    <x v="4"/>
    <x v="1"/>
    <m/>
    <m/>
    <m/>
    <m/>
    <m/>
    <x v="1"/>
    <s v=""/>
    <n v="2"/>
    <m/>
    <m/>
    <m/>
    <m/>
    <x v="2"/>
    <m/>
    <m/>
    <s v="201605"/>
    <s v="201605"/>
    <x v="1"/>
  </r>
  <r>
    <s v="7305"/>
    <s v="SIMULATIONS NUMERIQUES"/>
    <m/>
    <m/>
    <m/>
    <m/>
    <x v="4"/>
    <x v="1"/>
    <m/>
    <m/>
    <m/>
    <m/>
    <m/>
    <x v="1"/>
    <s v=""/>
    <n v="18"/>
    <m/>
    <m/>
    <m/>
    <m/>
    <x v="5"/>
    <m/>
    <m/>
    <s v="201605"/>
    <s v="201605"/>
    <x v="1"/>
  </r>
  <r>
    <s v="7305"/>
    <s v="SIMULATIONS NUMERIQUES"/>
    <m/>
    <m/>
    <m/>
    <m/>
    <x v="4"/>
    <x v="1"/>
    <m/>
    <m/>
    <m/>
    <m/>
    <m/>
    <x v="1"/>
    <s v=""/>
    <n v="2"/>
    <m/>
    <m/>
    <m/>
    <m/>
    <x v="5"/>
    <m/>
    <m/>
    <s v="201605"/>
    <s v="201605"/>
    <x v="1"/>
  </r>
  <r>
    <s v="7305"/>
    <s v="SIMULATIONS NUMERIQUES"/>
    <m/>
    <m/>
    <m/>
    <m/>
    <x v="4"/>
    <x v="1"/>
    <m/>
    <m/>
    <m/>
    <m/>
    <m/>
    <x v="1"/>
    <s v=""/>
    <n v="27"/>
    <m/>
    <m/>
    <m/>
    <m/>
    <x v="1"/>
    <m/>
    <m/>
    <s v="201605"/>
    <s v="201605"/>
    <x v="1"/>
  </r>
  <r>
    <n v="5555"/>
    <s v="CONCEPTION "/>
    <m/>
    <m/>
    <m/>
    <m/>
    <x v="4"/>
    <x v="1"/>
    <m/>
    <m/>
    <m/>
    <m/>
    <m/>
    <x v="6"/>
    <s v=""/>
    <n v="28"/>
    <m/>
    <m/>
    <m/>
    <m/>
    <x v="2"/>
    <m/>
    <m/>
    <s v="201605"/>
    <s v="201605"/>
    <x v="6"/>
  </r>
  <r>
    <n v="5555"/>
    <s v="CONCEPTION "/>
    <m/>
    <m/>
    <m/>
    <m/>
    <x v="4"/>
    <x v="1"/>
    <m/>
    <m/>
    <m/>
    <m/>
    <m/>
    <x v="6"/>
    <s v=""/>
    <n v="2"/>
    <m/>
    <m/>
    <m/>
    <m/>
    <x v="1"/>
    <m/>
    <m/>
    <s v="201605"/>
    <s v="201605"/>
    <x v="6"/>
  </r>
  <r>
    <n v="5555"/>
    <s v="CONCEPTION "/>
    <m/>
    <m/>
    <m/>
    <m/>
    <x v="4"/>
    <x v="1"/>
    <m/>
    <m/>
    <m/>
    <m/>
    <m/>
    <x v="6"/>
    <s v=""/>
    <n v="20"/>
    <m/>
    <m/>
    <m/>
    <m/>
    <x v="14"/>
    <m/>
    <m/>
    <s v="201605"/>
    <s v="201605"/>
    <x v="6"/>
  </r>
  <r>
    <n v="5555"/>
    <s v="CONCEPTION "/>
    <m/>
    <m/>
    <m/>
    <m/>
    <x v="4"/>
    <x v="1"/>
    <m/>
    <m/>
    <m/>
    <m/>
    <m/>
    <x v="6"/>
    <s v=""/>
    <n v="2"/>
    <m/>
    <m/>
    <m/>
    <m/>
    <x v="2"/>
    <m/>
    <m/>
    <s v="201605"/>
    <s v="201605"/>
    <x v="6"/>
  </r>
  <r>
    <n v="5555"/>
    <s v="CONCEPTION "/>
    <m/>
    <m/>
    <m/>
    <m/>
    <x v="4"/>
    <x v="1"/>
    <m/>
    <m/>
    <m/>
    <m/>
    <m/>
    <x v="6"/>
    <s v=""/>
    <n v="2"/>
    <m/>
    <m/>
    <m/>
    <m/>
    <x v="14"/>
    <m/>
    <m/>
    <s v="201605"/>
    <s v="201605"/>
    <x v="6"/>
  </r>
  <r>
    <n v="5555"/>
    <s v="CONCEPTION "/>
    <m/>
    <m/>
    <m/>
    <m/>
    <x v="4"/>
    <x v="1"/>
    <m/>
    <m/>
    <m/>
    <m/>
    <m/>
    <x v="6"/>
    <s v=""/>
    <n v="40"/>
    <m/>
    <m/>
    <m/>
    <m/>
    <x v="2"/>
    <m/>
    <m/>
    <s v="201605"/>
    <s v="201605"/>
    <x v="6"/>
  </r>
  <r>
    <n v="5555"/>
    <s v="CONCEPTION "/>
    <m/>
    <m/>
    <m/>
    <m/>
    <x v="4"/>
    <x v="1"/>
    <m/>
    <m/>
    <m/>
    <m/>
    <m/>
    <x v="6"/>
    <s v=""/>
    <n v="38"/>
    <m/>
    <m/>
    <m/>
    <m/>
    <x v="1"/>
    <m/>
    <m/>
    <s v="201605"/>
    <s v="201605"/>
    <x v="6"/>
  </r>
  <r>
    <n v="5555"/>
    <s v="CONCEPTION "/>
    <m/>
    <m/>
    <m/>
    <m/>
    <x v="4"/>
    <x v="1"/>
    <m/>
    <m/>
    <m/>
    <m/>
    <m/>
    <x v="6"/>
    <s v=""/>
    <n v="1"/>
    <m/>
    <m/>
    <m/>
    <m/>
    <x v="14"/>
    <m/>
    <m/>
    <s v="201605"/>
    <s v="201605"/>
    <x v="6"/>
  </r>
  <r>
    <n v="5555"/>
    <s v="CONCEPTION "/>
    <m/>
    <m/>
    <m/>
    <m/>
    <x v="4"/>
    <x v="1"/>
    <m/>
    <m/>
    <m/>
    <m/>
    <m/>
    <x v="6"/>
    <s v=""/>
    <n v="2"/>
    <m/>
    <m/>
    <m/>
    <m/>
    <x v="2"/>
    <m/>
    <m/>
    <s v="201605"/>
    <s v="201605"/>
    <x v="6"/>
  </r>
  <r>
    <n v="5555"/>
    <s v="CONCEPTION "/>
    <m/>
    <m/>
    <m/>
    <m/>
    <x v="4"/>
    <x v="1"/>
    <m/>
    <m/>
    <m/>
    <m/>
    <m/>
    <x v="6"/>
    <s v=""/>
    <n v="2"/>
    <m/>
    <m/>
    <m/>
    <m/>
    <x v="5"/>
    <m/>
    <m/>
    <s v="201605"/>
    <s v="201605"/>
    <x v="6"/>
  </r>
  <r>
    <n v="5555"/>
    <s v="CONCEPTION "/>
    <m/>
    <m/>
    <m/>
    <m/>
    <x v="4"/>
    <x v="1"/>
    <m/>
    <m/>
    <m/>
    <m/>
    <m/>
    <x v="6"/>
    <s v=""/>
    <n v="4"/>
    <m/>
    <m/>
    <m/>
    <m/>
    <x v="5"/>
    <m/>
    <m/>
    <s v="201605"/>
    <s v="201605"/>
    <x v="6"/>
  </r>
  <r>
    <n v="5555"/>
    <s v="CONCEPTION "/>
    <m/>
    <m/>
    <m/>
    <m/>
    <x v="4"/>
    <x v="1"/>
    <m/>
    <m/>
    <m/>
    <m/>
    <m/>
    <x v="6"/>
    <s v=""/>
    <n v="8"/>
    <m/>
    <m/>
    <m/>
    <m/>
    <x v="13"/>
    <m/>
    <m/>
    <s v="201605"/>
    <s v="201605"/>
    <x v="6"/>
  </r>
  <r>
    <n v="5917"/>
    <s v="METHODES "/>
    <m/>
    <m/>
    <m/>
    <m/>
    <x v="4"/>
    <x v="1"/>
    <m/>
    <m/>
    <m/>
    <m/>
    <m/>
    <x v="7"/>
    <s v=""/>
    <n v="16"/>
    <m/>
    <m/>
    <m/>
    <m/>
    <x v="2"/>
    <m/>
    <m/>
    <s v="201605"/>
    <s v="201605"/>
    <x v="7"/>
  </r>
  <r>
    <n v="5917"/>
    <s v="METHODES "/>
    <m/>
    <m/>
    <m/>
    <m/>
    <x v="4"/>
    <x v="1"/>
    <m/>
    <m/>
    <m/>
    <m/>
    <m/>
    <x v="7"/>
    <s v=""/>
    <n v="10"/>
    <m/>
    <m/>
    <m/>
    <m/>
    <x v="2"/>
    <m/>
    <m/>
    <s v="201605"/>
    <s v="201605"/>
    <x v="7"/>
  </r>
  <r>
    <n v="5917"/>
    <s v="METHODES "/>
    <m/>
    <m/>
    <m/>
    <m/>
    <x v="4"/>
    <x v="1"/>
    <m/>
    <m/>
    <m/>
    <m/>
    <m/>
    <x v="7"/>
    <s v=""/>
    <n v="8"/>
    <m/>
    <m/>
    <m/>
    <m/>
    <x v="2"/>
    <m/>
    <m/>
    <s v="201605"/>
    <s v="201605"/>
    <x v="7"/>
  </r>
  <r>
    <n v="5917"/>
    <s v="METHODES "/>
    <m/>
    <m/>
    <m/>
    <m/>
    <x v="4"/>
    <x v="1"/>
    <m/>
    <m/>
    <m/>
    <m/>
    <m/>
    <x v="7"/>
    <s v=""/>
    <n v="1"/>
    <m/>
    <m/>
    <m/>
    <m/>
    <x v="1"/>
    <m/>
    <m/>
    <s v="201605"/>
    <s v="201605"/>
    <x v="7"/>
  </r>
  <r>
    <n v="5917"/>
    <s v="METHODES "/>
    <m/>
    <m/>
    <m/>
    <m/>
    <x v="4"/>
    <x v="1"/>
    <m/>
    <m/>
    <m/>
    <m/>
    <m/>
    <x v="7"/>
    <s v=""/>
    <n v="2"/>
    <m/>
    <m/>
    <m/>
    <m/>
    <x v="1"/>
    <m/>
    <m/>
    <s v="201605"/>
    <s v="201605"/>
    <x v="7"/>
  </r>
  <r>
    <n v="5917"/>
    <s v="METHODES "/>
    <m/>
    <m/>
    <m/>
    <m/>
    <x v="4"/>
    <x v="1"/>
    <m/>
    <m/>
    <m/>
    <m/>
    <m/>
    <x v="7"/>
    <s v=""/>
    <n v="2"/>
    <m/>
    <m/>
    <m/>
    <m/>
    <x v="1"/>
    <m/>
    <m/>
    <s v="201605"/>
    <s v="201605"/>
    <x v="7"/>
  </r>
  <r>
    <n v="7777"/>
    <s v="PROGRAMME"/>
    <m/>
    <m/>
    <m/>
    <m/>
    <x v="4"/>
    <x v="1"/>
    <m/>
    <m/>
    <m/>
    <m/>
    <m/>
    <x v="8"/>
    <s v=""/>
    <n v="64"/>
    <m/>
    <m/>
    <m/>
    <m/>
    <x v="1"/>
    <m/>
    <m/>
    <s v="201605"/>
    <s v="201605"/>
    <x v="8"/>
  </r>
  <r>
    <n v="7777"/>
    <s v="PROGRAMME"/>
    <m/>
    <m/>
    <m/>
    <m/>
    <x v="4"/>
    <x v="1"/>
    <m/>
    <m/>
    <m/>
    <m/>
    <m/>
    <x v="8"/>
    <s v=""/>
    <n v="64"/>
    <m/>
    <m/>
    <m/>
    <m/>
    <x v="2"/>
    <m/>
    <m/>
    <s v="201605"/>
    <s v="201605"/>
    <x v="8"/>
  </r>
  <r>
    <n v="7777"/>
    <s v="PROGRAMME"/>
    <m/>
    <m/>
    <m/>
    <m/>
    <x v="4"/>
    <x v="1"/>
    <m/>
    <m/>
    <m/>
    <m/>
    <m/>
    <x v="8"/>
    <s v=""/>
    <n v="4"/>
    <m/>
    <m/>
    <m/>
    <m/>
    <x v="14"/>
    <m/>
    <m/>
    <s v="201605"/>
    <s v="201605"/>
    <x v="8"/>
  </r>
  <r>
    <n v="7777"/>
    <s v="PROGRAMME"/>
    <m/>
    <m/>
    <m/>
    <m/>
    <x v="4"/>
    <x v="1"/>
    <m/>
    <m/>
    <m/>
    <m/>
    <m/>
    <x v="8"/>
    <s v=""/>
    <n v="4"/>
    <m/>
    <m/>
    <m/>
    <m/>
    <x v="5"/>
    <m/>
    <m/>
    <s v="201605"/>
    <s v="201605"/>
    <x v="8"/>
  </r>
  <r>
    <n v="1011"/>
    <s v="QUALITE "/>
    <m/>
    <m/>
    <m/>
    <m/>
    <x v="5"/>
    <x v="1"/>
    <m/>
    <m/>
    <m/>
    <m/>
    <m/>
    <x v="0"/>
    <s v=""/>
    <n v="9.5"/>
    <m/>
    <m/>
    <m/>
    <m/>
    <x v="2"/>
    <m/>
    <m/>
    <s v="201606"/>
    <s v="201606"/>
    <x v="0"/>
  </r>
  <r>
    <n v="1011"/>
    <s v="QUALITE "/>
    <m/>
    <m/>
    <m/>
    <m/>
    <x v="5"/>
    <x v="1"/>
    <m/>
    <m/>
    <m/>
    <m/>
    <m/>
    <x v="0"/>
    <s v=""/>
    <n v="2"/>
    <m/>
    <m/>
    <m/>
    <m/>
    <x v="2"/>
    <m/>
    <m/>
    <s v="201606"/>
    <s v="201606"/>
    <x v="0"/>
  </r>
  <r>
    <n v="1011"/>
    <s v="QUALITE "/>
    <m/>
    <m/>
    <m/>
    <m/>
    <x v="5"/>
    <x v="1"/>
    <m/>
    <m/>
    <m/>
    <m/>
    <m/>
    <x v="0"/>
    <s v=""/>
    <n v="40"/>
    <m/>
    <m/>
    <m/>
    <m/>
    <x v="1"/>
    <m/>
    <m/>
    <s v="201606"/>
    <s v="201606"/>
    <x v="0"/>
  </r>
  <r>
    <n v="1011"/>
    <s v="QUALITE "/>
    <m/>
    <m/>
    <m/>
    <m/>
    <x v="5"/>
    <x v="1"/>
    <m/>
    <m/>
    <m/>
    <m/>
    <m/>
    <x v="0"/>
    <s v=""/>
    <n v="6"/>
    <m/>
    <m/>
    <m/>
    <m/>
    <x v="2"/>
    <m/>
    <m/>
    <s v="201606"/>
    <s v="201606"/>
    <x v="0"/>
  </r>
  <r>
    <n v="1011"/>
    <s v="QUALITE "/>
    <m/>
    <m/>
    <m/>
    <m/>
    <x v="5"/>
    <x v="1"/>
    <m/>
    <m/>
    <m/>
    <m/>
    <m/>
    <x v="0"/>
    <s v=""/>
    <n v="1.5"/>
    <m/>
    <m/>
    <m/>
    <m/>
    <x v="2"/>
    <m/>
    <m/>
    <s v="201606"/>
    <s v="201606"/>
    <x v="0"/>
  </r>
  <r>
    <n v="1011"/>
    <s v="QUALITE "/>
    <m/>
    <m/>
    <m/>
    <m/>
    <x v="5"/>
    <x v="1"/>
    <m/>
    <m/>
    <m/>
    <m/>
    <m/>
    <x v="0"/>
    <s v=""/>
    <n v="4"/>
    <m/>
    <m/>
    <m/>
    <m/>
    <x v="2"/>
    <m/>
    <m/>
    <s v="201606"/>
    <s v="201606"/>
    <x v="0"/>
  </r>
  <r>
    <n v="1011"/>
    <s v="QUALITE "/>
    <m/>
    <m/>
    <m/>
    <m/>
    <x v="5"/>
    <x v="1"/>
    <m/>
    <m/>
    <m/>
    <m/>
    <m/>
    <x v="0"/>
    <s v=""/>
    <n v="10"/>
    <m/>
    <m/>
    <m/>
    <m/>
    <x v="1"/>
    <m/>
    <m/>
    <s v="201606"/>
    <s v="201606"/>
    <x v="0"/>
  </r>
  <r>
    <n v="1011"/>
    <s v="QUALITE "/>
    <m/>
    <m/>
    <m/>
    <m/>
    <x v="5"/>
    <x v="1"/>
    <m/>
    <m/>
    <m/>
    <m/>
    <m/>
    <x v="0"/>
    <s v=""/>
    <n v="5"/>
    <m/>
    <m/>
    <m/>
    <m/>
    <x v="1"/>
    <m/>
    <m/>
    <s v="201606"/>
    <s v="201606"/>
    <x v="0"/>
  </r>
  <r>
    <n v="1011"/>
    <s v="QUALITE "/>
    <m/>
    <m/>
    <m/>
    <m/>
    <x v="5"/>
    <x v="1"/>
    <m/>
    <m/>
    <m/>
    <m/>
    <m/>
    <x v="0"/>
    <s v=""/>
    <n v="2"/>
    <m/>
    <m/>
    <m/>
    <m/>
    <x v="2"/>
    <m/>
    <m/>
    <s v="201606"/>
    <s v="201606"/>
    <x v="0"/>
  </r>
  <r>
    <n v="1011"/>
    <s v="QUALITE "/>
    <m/>
    <m/>
    <m/>
    <m/>
    <x v="5"/>
    <x v="1"/>
    <m/>
    <m/>
    <m/>
    <m/>
    <m/>
    <x v="0"/>
    <s v=""/>
    <n v="5"/>
    <m/>
    <m/>
    <m/>
    <m/>
    <x v="1"/>
    <m/>
    <m/>
    <s v="201606"/>
    <s v="201606"/>
    <x v="0"/>
  </r>
  <r>
    <n v="1200"/>
    <s v="ACHATS "/>
    <m/>
    <m/>
    <m/>
    <m/>
    <x v="5"/>
    <x v="1"/>
    <m/>
    <m/>
    <m/>
    <m/>
    <m/>
    <x v="2"/>
    <s v=""/>
    <n v="5"/>
    <m/>
    <m/>
    <m/>
    <m/>
    <x v="1"/>
    <m/>
    <m/>
    <s v="201606"/>
    <s v="201606"/>
    <x v="2"/>
  </r>
  <r>
    <n v="2752"/>
    <s v="LOGISTIQUE "/>
    <m/>
    <m/>
    <m/>
    <m/>
    <x v="5"/>
    <x v="1"/>
    <m/>
    <m/>
    <m/>
    <m/>
    <m/>
    <x v="4"/>
    <s v=""/>
    <n v="2"/>
    <m/>
    <m/>
    <m/>
    <m/>
    <x v="1"/>
    <m/>
    <m/>
    <s v="201606"/>
    <s v="201606"/>
    <x v="4"/>
  </r>
  <r>
    <n v="2752"/>
    <s v="LOGISTIQUE "/>
    <m/>
    <m/>
    <m/>
    <m/>
    <x v="5"/>
    <x v="1"/>
    <m/>
    <m/>
    <m/>
    <m/>
    <m/>
    <x v="4"/>
    <s v=""/>
    <n v="30"/>
    <m/>
    <m/>
    <m/>
    <m/>
    <x v="1"/>
    <m/>
    <m/>
    <s v="201606"/>
    <s v="201606"/>
    <x v="4"/>
  </r>
  <r>
    <n v="2752"/>
    <s v="LOGISTIQUE "/>
    <m/>
    <m/>
    <m/>
    <m/>
    <x v="5"/>
    <x v="1"/>
    <m/>
    <m/>
    <m/>
    <m/>
    <m/>
    <x v="4"/>
    <s v=""/>
    <n v="10"/>
    <m/>
    <m/>
    <m/>
    <m/>
    <x v="14"/>
    <m/>
    <m/>
    <s v="201606"/>
    <s v="201606"/>
    <x v="4"/>
  </r>
  <r>
    <n v="2752"/>
    <s v="LOGISTIQUE "/>
    <m/>
    <m/>
    <m/>
    <m/>
    <x v="5"/>
    <x v="1"/>
    <m/>
    <m/>
    <m/>
    <m/>
    <m/>
    <x v="4"/>
    <s v=""/>
    <n v="8"/>
    <m/>
    <m/>
    <m/>
    <m/>
    <x v="2"/>
    <m/>
    <m/>
    <s v="201606"/>
    <s v="201606"/>
    <x v="4"/>
  </r>
  <r>
    <n v="2752"/>
    <s v="LOGISTIQUE "/>
    <m/>
    <m/>
    <m/>
    <m/>
    <x v="5"/>
    <x v="1"/>
    <m/>
    <m/>
    <m/>
    <m/>
    <m/>
    <x v="4"/>
    <s v=""/>
    <n v="24"/>
    <m/>
    <m/>
    <m/>
    <m/>
    <x v="2"/>
    <m/>
    <m/>
    <s v="201606"/>
    <s v="201606"/>
    <x v="4"/>
  </r>
  <r>
    <n v="2752"/>
    <s v="LOGISTIQUE "/>
    <m/>
    <m/>
    <m/>
    <m/>
    <x v="5"/>
    <x v="1"/>
    <m/>
    <m/>
    <m/>
    <m/>
    <m/>
    <x v="4"/>
    <s v=""/>
    <n v="10"/>
    <m/>
    <m/>
    <m/>
    <m/>
    <x v="2"/>
    <m/>
    <m/>
    <s v="201606"/>
    <s v="201606"/>
    <x v="4"/>
  </r>
  <r>
    <n v="3503"/>
    <s v="MATERIAUX "/>
    <m/>
    <m/>
    <m/>
    <m/>
    <x v="5"/>
    <x v="1"/>
    <m/>
    <m/>
    <m/>
    <m/>
    <m/>
    <x v="5"/>
    <s v=""/>
    <n v="15"/>
    <m/>
    <m/>
    <m/>
    <m/>
    <x v="2"/>
    <m/>
    <m/>
    <s v="201606"/>
    <s v="201606"/>
    <x v="5"/>
  </r>
  <r>
    <n v="3503"/>
    <s v="MATERIAUX "/>
    <m/>
    <m/>
    <m/>
    <m/>
    <x v="5"/>
    <x v="1"/>
    <m/>
    <m/>
    <m/>
    <m/>
    <m/>
    <x v="5"/>
    <s v=""/>
    <n v="8"/>
    <m/>
    <m/>
    <m/>
    <m/>
    <x v="5"/>
    <m/>
    <m/>
    <s v="201606"/>
    <s v="201606"/>
    <x v="5"/>
  </r>
  <r>
    <n v="3503"/>
    <s v="MATERIAUX "/>
    <m/>
    <m/>
    <m/>
    <m/>
    <x v="5"/>
    <x v="1"/>
    <m/>
    <m/>
    <m/>
    <m/>
    <m/>
    <x v="5"/>
    <s v=""/>
    <n v="2"/>
    <m/>
    <m/>
    <m/>
    <m/>
    <x v="1"/>
    <m/>
    <m/>
    <s v="201606"/>
    <s v="201606"/>
    <x v="5"/>
  </r>
  <r>
    <n v="3503"/>
    <s v="MATERIAUX "/>
    <m/>
    <m/>
    <m/>
    <m/>
    <x v="5"/>
    <x v="1"/>
    <m/>
    <m/>
    <m/>
    <m/>
    <m/>
    <x v="5"/>
    <s v=""/>
    <n v="15"/>
    <m/>
    <m/>
    <m/>
    <m/>
    <x v="1"/>
    <m/>
    <m/>
    <s v="201606"/>
    <s v="201606"/>
    <x v="5"/>
  </r>
  <r>
    <n v="3503"/>
    <s v="MATERIAUX "/>
    <m/>
    <m/>
    <m/>
    <m/>
    <x v="5"/>
    <x v="1"/>
    <m/>
    <m/>
    <m/>
    <m/>
    <m/>
    <x v="5"/>
    <s v=""/>
    <n v="2"/>
    <m/>
    <m/>
    <m/>
    <m/>
    <x v="11"/>
    <m/>
    <m/>
    <s v="201606"/>
    <s v="201606"/>
    <x v="5"/>
  </r>
  <r>
    <s v="7305"/>
    <s v="SIMULATIONS NUMERIQUES"/>
    <m/>
    <m/>
    <m/>
    <m/>
    <x v="5"/>
    <x v="1"/>
    <m/>
    <m/>
    <m/>
    <m/>
    <m/>
    <x v="1"/>
    <s v=""/>
    <n v="2"/>
    <m/>
    <m/>
    <m/>
    <m/>
    <x v="1"/>
    <m/>
    <m/>
    <s v="201606"/>
    <s v="201606"/>
    <x v="1"/>
  </r>
  <r>
    <s v="7305"/>
    <s v="SIMULATIONS NUMERIQUES"/>
    <m/>
    <m/>
    <m/>
    <m/>
    <x v="5"/>
    <x v="1"/>
    <m/>
    <m/>
    <m/>
    <m/>
    <m/>
    <x v="1"/>
    <s v=""/>
    <n v="4"/>
    <m/>
    <m/>
    <m/>
    <m/>
    <x v="5"/>
    <m/>
    <m/>
    <s v="201606"/>
    <s v="201606"/>
    <x v="1"/>
  </r>
  <r>
    <s v="7305"/>
    <s v="SIMULATIONS NUMERIQUES"/>
    <m/>
    <m/>
    <m/>
    <m/>
    <x v="5"/>
    <x v="1"/>
    <m/>
    <m/>
    <m/>
    <m/>
    <m/>
    <x v="1"/>
    <s v=""/>
    <n v="16"/>
    <m/>
    <m/>
    <m/>
    <m/>
    <x v="14"/>
    <m/>
    <m/>
    <s v="201606"/>
    <s v="201606"/>
    <x v="1"/>
  </r>
  <r>
    <n v="5555"/>
    <s v="CONCEPTION "/>
    <m/>
    <m/>
    <m/>
    <m/>
    <x v="5"/>
    <x v="1"/>
    <m/>
    <m/>
    <m/>
    <m/>
    <m/>
    <x v="6"/>
    <s v=""/>
    <n v="2"/>
    <m/>
    <m/>
    <m/>
    <m/>
    <x v="2"/>
    <m/>
    <m/>
    <s v="201606"/>
    <s v="201606"/>
    <x v="6"/>
  </r>
  <r>
    <n v="5555"/>
    <s v="CONCEPTION "/>
    <m/>
    <m/>
    <m/>
    <m/>
    <x v="5"/>
    <x v="1"/>
    <m/>
    <m/>
    <m/>
    <m/>
    <m/>
    <x v="6"/>
    <s v=""/>
    <n v="25"/>
    <m/>
    <m/>
    <m/>
    <m/>
    <x v="1"/>
    <m/>
    <m/>
    <s v="201606"/>
    <s v="201606"/>
    <x v="6"/>
  </r>
  <r>
    <n v="5555"/>
    <s v="CONCEPTION "/>
    <m/>
    <m/>
    <m/>
    <m/>
    <x v="5"/>
    <x v="1"/>
    <m/>
    <m/>
    <m/>
    <m/>
    <m/>
    <x v="6"/>
    <s v=""/>
    <n v="16"/>
    <m/>
    <m/>
    <m/>
    <m/>
    <x v="2"/>
    <m/>
    <m/>
    <s v="201606"/>
    <s v="201606"/>
    <x v="6"/>
  </r>
  <r>
    <n v="5555"/>
    <s v="CONCEPTION "/>
    <m/>
    <m/>
    <m/>
    <m/>
    <x v="5"/>
    <x v="1"/>
    <m/>
    <m/>
    <m/>
    <m/>
    <m/>
    <x v="6"/>
    <s v=""/>
    <n v="8"/>
    <m/>
    <m/>
    <m/>
    <m/>
    <x v="9"/>
    <m/>
    <m/>
    <s v="201606"/>
    <s v="201606"/>
    <x v="6"/>
  </r>
  <r>
    <n v="5555"/>
    <s v="CONCEPTION "/>
    <m/>
    <m/>
    <m/>
    <m/>
    <x v="5"/>
    <x v="1"/>
    <m/>
    <m/>
    <m/>
    <m/>
    <m/>
    <x v="6"/>
    <s v=""/>
    <n v="4"/>
    <m/>
    <m/>
    <m/>
    <m/>
    <x v="1"/>
    <m/>
    <m/>
    <s v="201606"/>
    <s v="201606"/>
    <x v="6"/>
  </r>
  <r>
    <n v="5555"/>
    <s v="CONCEPTION "/>
    <m/>
    <m/>
    <m/>
    <m/>
    <x v="5"/>
    <x v="1"/>
    <m/>
    <m/>
    <m/>
    <m/>
    <m/>
    <x v="6"/>
    <s v=""/>
    <n v="10"/>
    <m/>
    <m/>
    <m/>
    <m/>
    <x v="5"/>
    <m/>
    <m/>
    <s v="201606"/>
    <s v="201606"/>
    <x v="6"/>
  </r>
  <r>
    <n v="5917"/>
    <s v="METHODES"/>
    <m/>
    <m/>
    <m/>
    <m/>
    <x v="5"/>
    <x v="1"/>
    <m/>
    <m/>
    <m/>
    <m/>
    <m/>
    <x v="7"/>
    <s v=""/>
    <n v="5"/>
    <m/>
    <m/>
    <m/>
    <m/>
    <x v="2"/>
    <m/>
    <m/>
    <s v="201606"/>
    <s v="201606"/>
    <x v="7"/>
  </r>
  <r>
    <n v="5917"/>
    <s v="METHODES"/>
    <m/>
    <m/>
    <m/>
    <m/>
    <x v="5"/>
    <x v="1"/>
    <m/>
    <m/>
    <m/>
    <m/>
    <m/>
    <x v="7"/>
    <s v=""/>
    <n v="24"/>
    <m/>
    <m/>
    <m/>
    <m/>
    <x v="2"/>
    <m/>
    <m/>
    <s v="201606"/>
    <s v="201606"/>
    <x v="7"/>
  </r>
  <r>
    <n v="5917"/>
    <s v="METHODES "/>
    <m/>
    <m/>
    <m/>
    <m/>
    <x v="5"/>
    <x v="1"/>
    <m/>
    <m/>
    <m/>
    <m/>
    <m/>
    <x v="7"/>
    <s v=""/>
    <n v="4"/>
    <m/>
    <m/>
    <m/>
    <m/>
    <x v="2"/>
    <m/>
    <m/>
    <s v="201606"/>
    <s v="201606"/>
    <x v="7"/>
  </r>
  <r>
    <n v="5917"/>
    <s v="METHODES "/>
    <m/>
    <m/>
    <m/>
    <m/>
    <x v="5"/>
    <x v="1"/>
    <m/>
    <m/>
    <m/>
    <m/>
    <m/>
    <x v="7"/>
    <s v=""/>
    <n v="16"/>
    <m/>
    <m/>
    <m/>
    <m/>
    <x v="1"/>
    <m/>
    <m/>
    <s v="201606"/>
    <s v="201606"/>
    <x v="7"/>
  </r>
  <r>
    <n v="5723"/>
    <s v="ESSAIS "/>
    <m/>
    <m/>
    <m/>
    <m/>
    <x v="5"/>
    <x v="1"/>
    <m/>
    <m/>
    <m/>
    <m/>
    <m/>
    <x v="9"/>
    <s v=""/>
    <n v="30"/>
    <m/>
    <m/>
    <m/>
    <m/>
    <x v="5"/>
    <m/>
    <m/>
    <s v="201606"/>
    <s v="201606"/>
    <x v="9"/>
  </r>
  <r>
    <n v="7777"/>
    <s v="PROGRAMME"/>
    <m/>
    <m/>
    <m/>
    <m/>
    <x v="5"/>
    <x v="1"/>
    <m/>
    <m/>
    <m/>
    <m/>
    <m/>
    <x v="8"/>
    <s v=""/>
    <n v="15"/>
    <m/>
    <m/>
    <m/>
    <m/>
    <x v="14"/>
    <m/>
    <m/>
    <s v="201606"/>
    <s v="201606"/>
    <x v="8"/>
  </r>
  <r>
    <n v="7777"/>
    <s v="PROGRAMME"/>
    <m/>
    <m/>
    <m/>
    <m/>
    <x v="5"/>
    <x v="1"/>
    <m/>
    <m/>
    <m/>
    <m/>
    <m/>
    <x v="8"/>
    <s v=""/>
    <n v="25"/>
    <m/>
    <m/>
    <m/>
    <m/>
    <x v="14"/>
    <m/>
    <m/>
    <s v="201606"/>
    <s v="201606"/>
    <x v="8"/>
  </r>
  <r>
    <n v="7777"/>
    <s v="PROGRAMME"/>
    <m/>
    <m/>
    <m/>
    <m/>
    <x v="5"/>
    <x v="1"/>
    <m/>
    <m/>
    <m/>
    <m/>
    <m/>
    <x v="8"/>
    <s v=""/>
    <n v="60"/>
    <m/>
    <m/>
    <m/>
    <m/>
    <x v="2"/>
    <m/>
    <m/>
    <s v="201606"/>
    <s v="201606"/>
    <x v="8"/>
  </r>
  <r>
    <n v="7777"/>
    <s v="PROGRAMME"/>
    <m/>
    <m/>
    <m/>
    <m/>
    <x v="5"/>
    <x v="1"/>
    <m/>
    <m/>
    <m/>
    <m/>
    <m/>
    <x v="8"/>
    <s v=""/>
    <n v="60"/>
    <m/>
    <m/>
    <m/>
    <m/>
    <x v="1"/>
    <m/>
    <m/>
    <s v="201606"/>
    <s v="201606"/>
    <x v="8"/>
  </r>
  <r>
    <n v="7777"/>
    <s v="PROGRAMME"/>
    <m/>
    <m/>
    <m/>
    <m/>
    <x v="5"/>
    <x v="1"/>
    <m/>
    <m/>
    <m/>
    <m/>
    <m/>
    <x v="8"/>
    <s v=""/>
    <n v="5"/>
    <m/>
    <m/>
    <m/>
    <m/>
    <x v="1"/>
    <m/>
    <m/>
    <s v="201606"/>
    <s v="201606"/>
    <x v="8"/>
  </r>
  <r>
    <n v="1011"/>
    <s v="QUALITE "/>
    <m/>
    <m/>
    <m/>
    <m/>
    <x v="6"/>
    <x v="1"/>
    <m/>
    <m/>
    <m/>
    <m/>
    <m/>
    <x v="0"/>
    <s v=""/>
    <n v="40"/>
    <m/>
    <m/>
    <m/>
    <m/>
    <x v="2"/>
    <m/>
    <m/>
    <s v="201607"/>
    <s v="201607"/>
    <x v="0"/>
  </r>
  <r>
    <n v="1011"/>
    <s v="QUALITE "/>
    <m/>
    <m/>
    <m/>
    <m/>
    <x v="6"/>
    <x v="1"/>
    <m/>
    <m/>
    <m/>
    <m/>
    <m/>
    <x v="0"/>
    <s v=""/>
    <n v="11"/>
    <m/>
    <m/>
    <m/>
    <m/>
    <x v="2"/>
    <m/>
    <m/>
    <s v="201607"/>
    <s v="201607"/>
    <x v="0"/>
  </r>
  <r>
    <n v="1011"/>
    <s v="QUALITE "/>
    <m/>
    <m/>
    <m/>
    <m/>
    <x v="6"/>
    <x v="1"/>
    <m/>
    <m/>
    <m/>
    <m/>
    <m/>
    <x v="0"/>
    <s v=""/>
    <n v="2"/>
    <m/>
    <m/>
    <m/>
    <m/>
    <x v="10"/>
    <m/>
    <m/>
    <s v="201607"/>
    <s v="201607"/>
    <x v="0"/>
  </r>
  <r>
    <n v="1011"/>
    <s v="QUALITE "/>
    <m/>
    <m/>
    <m/>
    <m/>
    <x v="6"/>
    <x v="1"/>
    <m/>
    <m/>
    <m/>
    <m/>
    <m/>
    <x v="0"/>
    <s v=""/>
    <n v="33"/>
    <m/>
    <m/>
    <m/>
    <m/>
    <x v="1"/>
    <m/>
    <m/>
    <s v="201607"/>
    <s v="201607"/>
    <x v="0"/>
  </r>
  <r>
    <n v="1011"/>
    <s v="QUALITE "/>
    <m/>
    <m/>
    <m/>
    <m/>
    <x v="6"/>
    <x v="1"/>
    <m/>
    <m/>
    <m/>
    <m/>
    <m/>
    <x v="0"/>
    <s v=""/>
    <n v="8.5"/>
    <m/>
    <m/>
    <m/>
    <m/>
    <x v="2"/>
    <m/>
    <m/>
    <s v="201607"/>
    <s v="201607"/>
    <x v="0"/>
  </r>
  <r>
    <n v="1011"/>
    <s v="QUALITE "/>
    <m/>
    <m/>
    <m/>
    <m/>
    <x v="6"/>
    <x v="1"/>
    <m/>
    <m/>
    <m/>
    <m/>
    <m/>
    <x v="0"/>
    <s v=""/>
    <n v="2"/>
    <m/>
    <m/>
    <m/>
    <m/>
    <x v="2"/>
    <m/>
    <m/>
    <s v="201607"/>
    <s v="201607"/>
    <x v="0"/>
  </r>
  <r>
    <n v="1011"/>
    <s v="QUALITE "/>
    <m/>
    <m/>
    <m/>
    <m/>
    <x v="6"/>
    <x v="1"/>
    <m/>
    <m/>
    <m/>
    <m/>
    <m/>
    <x v="0"/>
    <s v=""/>
    <n v="5"/>
    <m/>
    <m/>
    <m/>
    <m/>
    <x v="2"/>
    <m/>
    <m/>
    <s v="201607"/>
    <s v="201607"/>
    <x v="0"/>
  </r>
  <r>
    <n v="1011"/>
    <s v="QUALITE "/>
    <m/>
    <m/>
    <m/>
    <m/>
    <x v="6"/>
    <x v="1"/>
    <m/>
    <m/>
    <m/>
    <m/>
    <m/>
    <x v="0"/>
    <s v=""/>
    <n v="4"/>
    <m/>
    <m/>
    <m/>
    <m/>
    <x v="2"/>
    <m/>
    <m/>
    <s v="201607"/>
    <s v="201607"/>
    <x v="0"/>
  </r>
  <r>
    <n v="1011"/>
    <s v="QUALITE "/>
    <m/>
    <m/>
    <m/>
    <m/>
    <x v="6"/>
    <x v="1"/>
    <m/>
    <m/>
    <m/>
    <m/>
    <m/>
    <x v="0"/>
    <s v=""/>
    <n v="1"/>
    <m/>
    <m/>
    <m/>
    <m/>
    <x v="2"/>
    <m/>
    <m/>
    <s v="201607"/>
    <s v="201607"/>
    <x v="0"/>
  </r>
  <r>
    <n v="1011"/>
    <s v="QUALITE "/>
    <m/>
    <m/>
    <m/>
    <m/>
    <x v="6"/>
    <x v="1"/>
    <m/>
    <m/>
    <m/>
    <m/>
    <m/>
    <x v="0"/>
    <s v=""/>
    <n v="12"/>
    <m/>
    <m/>
    <m/>
    <m/>
    <x v="1"/>
    <m/>
    <m/>
    <s v="201607"/>
    <s v="201607"/>
    <x v="0"/>
  </r>
  <r>
    <n v="1011"/>
    <s v="QUALITE "/>
    <m/>
    <m/>
    <m/>
    <m/>
    <x v="6"/>
    <x v="1"/>
    <m/>
    <m/>
    <m/>
    <m/>
    <m/>
    <x v="0"/>
    <s v=""/>
    <n v="4"/>
    <m/>
    <m/>
    <m/>
    <m/>
    <x v="9"/>
    <m/>
    <m/>
    <s v="201607"/>
    <s v="201607"/>
    <x v="0"/>
  </r>
  <r>
    <n v="2752"/>
    <s v="LOGISTIQUE "/>
    <m/>
    <m/>
    <m/>
    <m/>
    <x v="6"/>
    <x v="1"/>
    <m/>
    <m/>
    <m/>
    <m/>
    <m/>
    <x v="4"/>
    <s v=""/>
    <n v="4"/>
    <m/>
    <m/>
    <m/>
    <m/>
    <x v="2"/>
    <m/>
    <m/>
    <s v="201607"/>
    <s v="201607"/>
    <x v="4"/>
  </r>
  <r>
    <n v="2752"/>
    <s v="LOGISTIQUE "/>
    <m/>
    <m/>
    <m/>
    <m/>
    <x v="6"/>
    <x v="1"/>
    <m/>
    <m/>
    <m/>
    <m/>
    <m/>
    <x v="4"/>
    <s v=""/>
    <n v="8"/>
    <m/>
    <m/>
    <m/>
    <m/>
    <x v="2"/>
    <m/>
    <m/>
    <s v="201607"/>
    <s v="201607"/>
    <x v="4"/>
  </r>
  <r>
    <n v="2752"/>
    <s v="LOGISTIQUE "/>
    <m/>
    <m/>
    <m/>
    <m/>
    <x v="6"/>
    <x v="1"/>
    <m/>
    <m/>
    <m/>
    <m/>
    <m/>
    <x v="4"/>
    <s v=""/>
    <n v="5"/>
    <m/>
    <m/>
    <m/>
    <m/>
    <x v="2"/>
    <m/>
    <m/>
    <s v="201607"/>
    <s v="201607"/>
    <x v="4"/>
  </r>
  <r>
    <n v="2752"/>
    <s v="LOGISTIQUE "/>
    <m/>
    <m/>
    <m/>
    <m/>
    <x v="6"/>
    <x v="1"/>
    <m/>
    <m/>
    <m/>
    <m/>
    <m/>
    <x v="4"/>
    <s v=""/>
    <n v="2"/>
    <m/>
    <m/>
    <m/>
    <m/>
    <x v="2"/>
    <m/>
    <m/>
    <s v="201607"/>
    <s v="201607"/>
    <x v="4"/>
  </r>
  <r>
    <n v="2752"/>
    <s v="LOGISTIQUE "/>
    <m/>
    <m/>
    <m/>
    <m/>
    <x v="6"/>
    <x v="1"/>
    <m/>
    <m/>
    <m/>
    <m/>
    <m/>
    <x v="4"/>
    <s v=""/>
    <n v="5"/>
    <m/>
    <m/>
    <m/>
    <m/>
    <x v="2"/>
    <m/>
    <m/>
    <s v="201607"/>
    <s v="201607"/>
    <x v="4"/>
  </r>
  <r>
    <n v="3503"/>
    <s v="MATERIAUX "/>
    <m/>
    <m/>
    <m/>
    <m/>
    <x v="6"/>
    <x v="1"/>
    <m/>
    <m/>
    <m/>
    <m/>
    <m/>
    <x v="5"/>
    <s v=""/>
    <n v="6"/>
    <m/>
    <m/>
    <m/>
    <m/>
    <x v="1"/>
    <m/>
    <m/>
    <s v="201607"/>
    <s v="201607"/>
    <x v="5"/>
  </r>
  <r>
    <n v="3503"/>
    <s v="MATERIAUX "/>
    <m/>
    <m/>
    <m/>
    <m/>
    <x v="6"/>
    <x v="1"/>
    <m/>
    <m/>
    <m/>
    <m/>
    <m/>
    <x v="5"/>
    <s v=""/>
    <n v="2"/>
    <m/>
    <m/>
    <m/>
    <m/>
    <x v="10"/>
    <m/>
    <m/>
    <s v="201607"/>
    <s v="201607"/>
    <x v="5"/>
  </r>
  <r>
    <n v="3503"/>
    <s v="MATERIAUX "/>
    <m/>
    <m/>
    <m/>
    <m/>
    <x v="6"/>
    <x v="1"/>
    <m/>
    <m/>
    <m/>
    <m/>
    <m/>
    <x v="5"/>
    <s v=""/>
    <n v="4"/>
    <m/>
    <m/>
    <m/>
    <m/>
    <x v="5"/>
    <m/>
    <m/>
    <s v="201607"/>
    <s v="201607"/>
    <x v="5"/>
  </r>
  <r>
    <n v="3503"/>
    <s v="MATERIAUX "/>
    <m/>
    <m/>
    <m/>
    <m/>
    <x v="6"/>
    <x v="1"/>
    <m/>
    <m/>
    <m/>
    <m/>
    <m/>
    <x v="5"/>
    <s v=""/>
    <n v="4"/>
    <m/>
    <m/>
    <m/>
    <m/>
    <x v="11"/>
    <m/>
    <m/>
    <s v="201607"/>
    <s v="201607"/>
    <x v="5"/>
  </r>
  <r>
    <n v="5555"/>
    <s v="CONCEPTION "/>
    <m/>
    <m/>
    <m/>
    <m/>
    <x v="6"/>
    <x v="1"/>
    <m/>
    <m/>
    <m/>
    <m/>
    <m/>
    <x v="6"/>
    <s v=""/>
    <n v="30"/>
    <m/>
    <m/>
    <m/>
    <m/>
    <x v="2"/>
    <m/>
    <m/>
    <s v="201607"/>
    <s v="201607"/>
    <x v="6"/>
  </r>
  <r>
    <n v="5555"/>
    <s v="CONCEPTION "/>
    <m/>
    <m/>
    <m/>
    <m/>
    <x v="6"/>
    <x v="1"/>
    <m/>
    <m/>
    <m/>
    <m/>
    <m/>
    <x v="6"/>
    <s v=""/>
    <n v="10"/>
    <m/>
    <m/>
    <m/>
    <m/>
    <x v="14"/>
    <m/>
    <m/>
    <s v="201607"/>
    <s v="201607"/>
    <x v="6"/>
  </r>
  <r>
    <n v="5555"/>
    <s v="CONCEPTION "/>
    <m/>
    <m/>
    <m/>
    <m/>
    <x v="6"/>
    <x v="1"/>
    <m/>
    <m/>
    <m/>
    <m/>
    <m/>
    <x v="6"/>
    <s v=""/>
    <n v="12"/>
    <m/>
    <m/>
    <m/>
    <m/>
    <x v="2"/>
    <m/>
    <m/>
    <s v="201607"/>
    <s v="201607"/>
    <x v="6"/>
  </r>
  <r>
    <n v="5555"/>
    <s v="CONCEPTION "/>
    <m/>
    <m/>
    <m/>
    <m/>
    <x v="6"/>
    <x v="1"/>
    <m/>
    <m/>
    <m/>
    <m/>
    <m/>
    <x v="6"/>
    <s v=""/>
    <n v="12"/>
    <m/>
    <m/>
    <m/>
    <m/>
    <x v="9"/>
    <m/>
    <m/>
    <s v="201607"/>
    <s v="201607"/>
    <x v="6"/>
  </r>
  <r>
    <n v="5555"/>
    <s v="CONCEPTION "/>
    <m/>
    <m/>
    <m/>
    <m/>
    <x v="6"/>
    <x v="1"/>
    <m/>
    <m/>
    <m/>
    <m/>
    <m/>
    <x v="6"/>
    <s v=""/>
    <n v="4"/>
    <m/>
    <m/>
    <m/>
    <m/>
    <x v="5"/>
    <m/>
    <m/>
    <s v="201607"/>
    <s v="201607"/>
    <x v="6"/>
  </r>
  <r>
    <n v="5917"/>
    <s v="METHODES"/>
    <m/>
    <m/>
    <m/>
    <m/>
    <x v="6"/>
    <x v="1"/>
    <m/>
    <m/>
    <m/>
    <m/>
    <m/>
    <x v="7"/>
    <s v=""/>
    <n v="21"/>
    <m/>
    <m/>
    <m/>
    <m/>
    <x v="2"/>
    <m/>
    <m/>
    <s v="201607"/>
    <s v="201607"/>
    <x v="7"/>
  </r>
  <r>
    <n v="5917"/>
    <s v="METHODES"/>
    <m/>
    <m/>
    <m/>
    <m/>
    <x v="6"/>
    <x v="1"/>
    <m/>
    <m/>
    <m/>
    <m/>
    <m/>
    <x v="7"/>
    <s v=""/>
    <n v="6"/>
    <m/>
    <m/>
    <m/>
    <m/>
    <x v="2"/>
    <m/>
    <m/>
    <s v="201607"/>
    <s v="201607"/>
    <x v="7"/>
  </r>
  <r>
    <n v="5917"/>
    <s v="METHODES "/>
    <m/>
    <m/>
    <m/>
    <m/>
    <x v="6"/>
    <x v="1"/>
    <m/>
    <m/>
    <m/>
    <m/>
    <m/>
    <x v="7"/>
    <s v=""/>
    <n v="15"/>
    <m/>
    <m/>
    <m/>
    <m/>
    <x v="2"/>
    <m/>
    <m/>
    <s v="201607"/>
    <s v="201607"/>
    <x v="7"/>
  </r>
  <r>
    <n v="5917"/>
    <s v="METHODES "/>
    <m/>
    <m/>
    <m/>
    <m/>
    <x v="6"/>
    <x v="1"/>
    <m/>
    <m/>
    <m/>
    <m/>
    <m/>
    <x v="7"/>
    <s v=""/>
    <n v="10"/>
    <m/>
    <m/>
    <m/>
    <m/>
    <x v="1"/>
    <m/>
    <m/>
    <s v="201607"/>
    <s v="201607"/>
    <x v="7"/>
  </r>
  <r>
    <n v="5917"/>
    <s v="METHODES "/>
    <m/>
    <m/>
    <m/>
    <m/>
    <x v="6"/>
    <x v="1"/>
    <m/>
    <m/>
    <m/>
    <m/>
    <m/>
    <x v="7"/>
    <s v=""/>
    <n v="9"/>
    <m/>
    <m/>
    <m/>
    <m/>
    <x v="2"/>
    <m/>
    <m/>
    <s v="201607"/>
    <s v="201607"/>
    <x v="7"/>
  </r>
  <r>
    <n v="7777"/>
    <s v="PROGRAMME"/>
    <m/>
    <m/>
    <m/>
    <m/>
    <x v="6"/>
    <x v="1"/>
    <m/>
    <m/>
    <m/>
    <m/>
    <m/>
    <x v="8"/>
    <s v=""/>
    <n v="8"/>
    <m/>
    <m/>
    <m/>
    <m/>
    <x v="9"/>
    <m/>
    <m/>
    <s v="201607"/>
    <s v="201607"/>
    <x v="8"/>
  </r>
  <r>
    <n v="7777"/>
    <s v="PROGRAMME"/>
    <m/>
    <m/>
    <m/>
    <m/>
    <x v="6"/>
    <x v="1"/>
    <m/>
    <m/>
    <m/>
    <m/>
    <m/>
    <x v="8"/>
    <s v=""/>
    <n v="4"/>
    <m/>
    <m/>
    <m/>
    <m/>
    <x v="11"/>
    <m/>
    <m/>
    <s v="201607"/>
    <s v="201607"/>
    <x v="8"/>
  </r>
  <r>
    <n v="7777"/>
    <s v="PROGRAMME"/>
    <m/>
    <m/>
    <m/>
    <m/>
    <x v="6"/>
    <x v="1"/>
    <m/>
    <m/>
    <m/>
    <m/>
    <m/>
    <x v="8"/>
    <s v=""/>
    <n v="62"/>
    <m/>
    <m/>
    <m/>
    <m/>
    <x v="1"/>
    <m/>
    <m/>
    <s v="201607"/>
    <s v="201607"/>
    <x v="8"/>
  </r>
  <r>
    <n v="7777"/>
    <s v="PROGRAMME"/>
    <m/>
    <m/>
    <m/>
    <m/>
    <x v="6"/>
    <x v="1"/>
    <m/>
    <m/>
    <m/>
    <m/>
    <m/>
    <x v="8"/>
    <s v=""/>
    <n v="62"/>
    <m/>
    <m/>
    <m/>
    <m/>
    <x v="2"/>
    <m/>
    <m/>
    <s v="201607"/>
    <s v="201607"/>
    <x v="8"/>
  </r>
  <r>
    <n v="7777"/>
    <s v="PROGRAMME"/>
    <m/>
    <m/>
    <m/>
    <m/>
    <x v="6"/>
    <x v="1"/>
    <m/>
    <m/>
    <m/>
    <m/>
    <m/>
    <x v="8"/>
    <s v=""/>
    <n v="8"/>
    <m/>
    <m/>
    <m/>
    <m/>
    <x v="14"/>
    <m/>
    <m/>
    <s v="201607"/>
    <s v="201607"/>
    <x v="8"/>
  </r>
  <r>
    <n v="7777"/>
    <s v="PROGRAMME"/>
    <m/>
    <m/>
    <m/>
    <m/>
    <x v="6"/>
    <x v="1"/>
    <m/>
    <m/>
    <m/>
    <m/>
    <m/>
    <x v="8"/>
    <s v=""/>
    <n v="8"/>
    <m/>
    <m/>
    <m/>
    <m/>
    <x v="5"/>
    <m/>
    <m/>
    <s v="201607"/>
    <s v="201607"/>
    <x v="8"/>
  </r>
  <r>
    <n v="1011"/>
    <s v="QUALITE "/>
    <m/>
    <m/>
    <m/>
    <m/>
    <x v="7"/>
    <x v="1"/>
    <m/>
    <m/>
    <m/>
    <m/>
    <m/>
    <x v="0"/>
    <s v=""/>
    <n v="10"/>
    <m/>
    <m/>
    <m/>
    <m/>
    <x v="0"/>
    <m/>
    <m/>
    <s v="201608"/>
    <s v="201608"/>
    <x v="0"/>
  </r>
  <r>
    <n v="1011"/>
    <s v="QUALITE "/>
    <m/>
    <m/>
    <m/>
    <m/>
    <x v="7"/>
    <x v="1"/>
    <m/>
    <m/>
    <m/>
    <m/>
    <m/>
    <x v="0"/>
    <s v=""/>
    <n v="8.5"/>
    <m/>
    <m/>
    <m/>
    <m/>
    <x v="2"/>
    <m/>
    <m/>
    <s v="201608"/>
    <s v="201608"/>
    <x v="0"/>
  </r>
  <r>
    <n v="1011"/>
    <s v="QUALITE "/>
    <m/>
    <m/>
    <m/>
    <m/>
    <x v="7"/>
    <x v="1"/>
    <m/>
    <m/>
    <m/>
    <m/>
    <m/>
    <x v="0"/>
    <s v=""/>
    <n v="20"/>
    <m/>
    <m/>
    <m/>
    <m/>
    <x v="2"/>
    <m/>
    <m/>
    <s v="201608"/>
    <s v="201608"/>
    <x v="0"/>
  </r>
  <r>
    <n v="1011"/>
    <s v="QUALITE "/>
    <m/>
    <m/>
    <m/>
    <m/>
    <x v="7"/>
    <x v="1"/>
    <m/>
    <m/>
    <m/>
    <m/>
    <m/>
    <x v="0"/>
    <s v=""/>
    <n v="10"/>
    <m/>
    <m/>
    <m/>
    <m/>
    <x v="1"/>
    <m/>
    <m/>
    <s v="201608"/>
    <s v="201608"/>
    <x v="0"/>
  </r>
  <r>
    <n v="1011"/>
    <s v="QUALITE "/>
    <m/>
    <m/>
    <m/>
    <m/>
    <x v="7"/>
    <x v="1"/>
    <m/>
    <m/>
    <m/>
    <m/>
    <m/>
    <x v="0"/>
    <s v=""/>
    <n v="1.5"/>
    <m/>
    <m/>
    <m/>
    <m/>
    <x v="14"/>
    <m/>
    <m/>
    <s v="201608"/>
    <s v="201608"/>
    <x v="0"/>
  </r>
  <r>
    <n v="1011"/>
    <s v="QUALITE "/>
    <m/>
    <m/>
    <m/>
    <m/>
    <x v="7"/>
    <x v="1"/>
    <m/>
    <m/>
    <m/>
    <m/>
    <m/>
    <x v="0"/>
    <s v=""/>
    <n v="5"/>
    <m/>
    <m/>
    <m/>
    <m/>
    <x v="2"/>
    <m/>
    <m/>
    <s v="201608"/>
    <s v="201608"/>
    <x v="0"/>
  </r>
  <r>
    <n v="1011"/>
    <s v="QUALITE "/>
    <m/>
    <m/>
    <m/>
    <m/>
    <x v="7"/>
    <x v="1"/>
    <m/>
    <m/>
    <m/>
    <m/>
    <m/>
    <x v="0"/>
    <s v=""/>
    <n v="10"/>
    <m/>
    <m/>
    <m/>
    <m/>
    <x v="2"/>
    <m/>
    <m/>
    <s v="201608"/>
    <s v="201608"/>
    <x v="0"/>
  </r>
  <r>
    <n v="1011"/>
    <s v="QUALITE "/>
    <m/>
    <m/>
    <m/>
    <m/>
    <x v="7"/>
    <x v="1"/>
    <m/>
    <m/>
    <m/>
    <m/>
    <m/>
    <x v="0"/>
    <s v=""/>
    <n v="6"/>
    <m/>
    <m/>
    <m/>
    <m/>
    <x v="2"/>
    <m/>
    <m/>
    <s v="201608"/>
    <s v="201608"/>
    <x v="0"/>
  </r>
  <r>
    <n v="1011"/>
    <s v="QUALITE "/>
    <m/>
    <m/>
    <m/>
    <m/>
    <x v="7"/>
    <x v="1"/>
    <m/>
    <m/>
    <m/>
    <m/>
    <m/>
    <x v="0"/>
    <s v=""/>
    <n v="2"/>
    <m/>
    <m/>
    <m/>
    <m/>
    <x v="9"/>
    <m/>
    <m/>
    <s v="201608"/>
    <s v="201608"/>
    <x v="0"/>
  </r>
  <r>
    <n v="1011"/>
    <s v="QUALITE "/>
    <m/>
    <m/>
    <m/>
    <m/>
    <x v="7"/>
    <x v="1"/>
    <m/>
    <m/>
    <m/>
    <m/>
    <m/>
    <x v="0"/>
    <s v=""/>
    <n v="5"/>
    <m/>
    <m/>
    <m/>
    <m/>
    <x v="1"/>
    <m/>
    <m/>
    <s v="201608"/>
    <s v="201608"/>
    <x v="0"/>
  </r>
  <r>
    <n v="2752"/>
    <s v="LOGISTIQUE "/>
    <m/>
    <m/>
    <m/>
    <m/>
    <x v="7"/>
    <x v="1"/>
    <m/>
    <m/>
    <m/>
    <m/>
    <m/>
    <x v="4"/>
    <s v=""/>
    <n v="2"/>
    <m/>
    <m/>
    <m/>
    <m/>
    <x v="1"/>
    <m/>
    <m/>
    <s v="201608"/>
    <s v="201608"/>
    <x v="4"/>
  </r>
  <r>
    <n v="2752"/>
    <s v="LOGISTIQUE "/>
    <m/>
    <m/>
    <m/>
    <m/>
    <x v="7"/>
    <x v="1"/>
    <m/>
    <m/>
    <m/>
    <m/>
    <m/>
    <x v="4"/>
    <s v=""/>
    <n v="8"/>
    <m/>
    <m/>
    <m/>
    <m/>
    <x v="2"/>
    <m/>
    <m/>
    <s v="201608"/>
    <s v="201608"/>
    <x v="4"/>
  </r>
  <r>
    <n v="2752"/>
    <s v="LOGISTIQUE "/>
    <m/>
    <m/>
    <m/>
    <m/>
    <x v="7"/>
    <x v="1"/>
    <m/>
    <m/>
    <m/>
    <m/>
    <m/>
    <x v="4"/>
    <s v=""/>
    <n v="4"/>
    <m/>
    <m/>
    <m/>
    <m/>
    <x v="14"/>
    <m/>
    <m/>
    <s v="201608"/>
    <s v="201608"/>
    <x v="4"/>
  </r>
  <r>
    <n v="2752"/>
    <s v="LOGISTIQUE "/>
    <m/>
    <m/>
    <m/>
    <m/>
    <x v="7"/>
    <x v="1"/>
    <m/>
    <m/>
    <m/>
    <m/>
    <m/>
    <x v="4"/>
    <s v=""/>
    <n v="10"/>
    <m/>
    <m/>
    <m/>
    <m/>
    <x v="2"/>
    <m/>
    <m/>
    <s v="201608"/>
    <s v="201608"/>
    <x v="4"/>
  </r>
  <r>
    <n v="3503"/>
    <s v="MATERIAUX "/>
    <m/>
    <m/>
    <m/>
    <m/>
    <x v="7"/>
    <x v="1"/>
    <m/>
    <m/>
    <m/>
    <m/>
    <m/>
    <x v="5"/>
    <s v=""/>
    <n v="1"/>
    <m/>
    <m/>
    <m/>
    <m/>
    <x v="11"/>
    <m/>
    <m/>
    <s v="201608"/>
    <s v="201608"/>
    <x v="5"/>
  </r>
  <r>
    <n v="3503"/>
    <s v="MATERIAUX "/>
    <m/>
    <m/>
    <m/>
    <m/>
    <x v="7"/>
    <x v="1"/>
    <m/>
    <m/>
    <m/>
    <m/>
    <m/>
    <x v="5"/>
    <s v=""/>
    <n v="3"/>
    <m/>
    <m/>
    <m/>
    <m/>
    <x v="1"/>
    <m/>
    <m/>
    <s v="201608"/>
    <s v="201608"/>
    <x v="5"/>
  </r>
  <r>
    <n v="3503"/>
    <s v="MATERIAUX "/>
    <m/>
    <m/>
    <m/>
    <m/>
    <x v="7"/>
    <x v="1"/>
    <m/>
    <m/>
    <m/>
    <m/>
    <m/>
    <x v="5"/>
    <s v=""/>
    <n v="3"/>
    <m/>
    <m/>
    <m/>
    <m/>
    <x v="5"/>
    <m/>
    <m/>
    <s v="201608"/>
    <s v="201608"/>
    <x v="5"/>
  </r>
  <r>
    <n v="5555"/>
    <s v="CONCEPTION "/>
    <m/>
    <m/>
    <m/>
    <m/>
    <x v="7"/>
    <x v="1"/>
    <m/>
    <m/>
    <m/>
    <m/>
    <m/>
    <x v="6"/>
    <s v=""/>
    <n v="30"/>
    <m/>
    <m/>
    <m/>
    <m/>
    <x v="2"/>
    <m/>
    <m/>
    <s v="201608"/>
    <s v="201608"/>
    <x v="6"/>
  </r>
  <r>
    <n v="5555"/>
    <s v="CONCEPTION "/>
    <m/>
    <m/>
    <m/>
    <m/>
    <x v="7"/>
    <x v="1"/>
    <m/>
    <m/>
    <m/>
    <m/>
    <m/>
    <x v="6"/>
    <s v=""/>
    <n v="4"/>
    <m/>
    <m/>
    <m/>
    <m/>
    <x v="14"/>
    <m/>
    <m/>
    <s v="201608"/>
    <s v="201608"/>
    <x v="6"/>
  </r>
  <r>
    <n v="5555"/>
    <s v="CONCEPTION "/>
    <m/>
    <m/>
    <m/>
    <m/>
    <x v="7"/>
    <x v="1"/>
    <m/>
    <m/>
    <m/>
    <m/>
    <m/>
    <x v="6"/>
    <s v=""/>
    <n v="25"/>
    <m/>
    <m/>
    <m/>
    <m/>
    <x v="0"/>
    <m/>
    <m/>
    <s v="201608"/>
    <s v="201608"/>
    <x v="6"/>
  </r>
  <r>
    <n v="5555"/>
    <s v="CONCEPTION "/>
    <m/>
    <m/>
    <m/>
    <m/>
    <x v="7"/>
    <x v="1"/>
    <m/>
    <m/>
    <m/>
    <m/>
    <m/>
    <x v="6"/>
    <s v=""/>
    <n v="3"/>
    <m/>
    <m/>
    <m/>
    <m/>
    <x v="2"/>
    <m/>
    <m/>
    <s v="201608"/>
    <s v="201608"/>
    <x v="6"/>
  </r>
  <r>
    <n v="5555"/>
    <s v="CONCEPTION "/>
    <m/>
    <m/>
    <m/>
    <m/>
    <x v="7"/>
    <x v="1"/>
    <m/>
    <m/>
    <m/>
    <m/>
    <m/>
    <x v="6"/>
    <s v=""/>
    <n v="13"/>
    <m/>
    <m/>
    <m/>
    <m/>
    <x v="5"/>
    <m/>
    <m/>
    <s v="201608"/>
    <s v="201608"/>
    <x v="6"/>
  </r>
  <r>
    <n v="5917"/>
    <s v="METHODES"/>
    <m/>
    <m/>
    <m/>
    <m/>
    <x v="7"/>
    <x v="1"/>
    <m/>
    <m/>
    <m/>
    <m/>
    <m/>
    <x v="7"/>
    <s v=""/>
    <n v="7.5"/>
    <m/>
    <m/>
    <m/>
    <m/>
    <x v="2"/>
    <m/>
    <m/>
    <s v="201608"/>
    <s v="201608"/>
    <x v="7"/>
  </r>
  <r>
    <n v="5917"/>
    <s v="METHODES"/>
    <m/>
    <m/>
    <m/>
    <m/>
    <x v="7"/>
    <x v="1"/>
    <m/>
    <m/>
    <m/>
    <m/>
    <m/>
    <x v="7"/>
    <s v=""/>
    <n v="4.5"/>
    <m/>
    <m/>
    <m/>
    <m/>
    <x v="2"/>
    <m/>
    <m/>
    <s v="201608"/>
    <s v="201608"/>
    <x v="7"/>
  </r>
  <r>
    <n v="5917"/>
    <s v="METHODES "/>
    <m/>
    <m/>
    <m/>
    <m/>
    <x v="7"/>
    <x v="1"/>
    <m/>
    <m/>
    <m/>
    <m/>
    <m/>
    <x v="7"/>
    <s v=""/>
    <n v="30"/>
    <m/>
    <m/>
    <m/>
    <m/>
    <x v="2"/>
    <m/>
    <m/>
    <s v="201608"/>
    <s v="201608"/>
    <x v="7"/>
  </r>
  <r>
    <n v="5917"/>
    <s v="METHODES "/>
    <m/>
    <m/>
    <m/>
    <m/>
    <x v="7"/>
    <x v="1"/>
    <m/>
    <m/>
    <m/>
    <m/>
    <m/>
    <x v="7"/>
    <s v=""/>
    <n v="3"/>
    <m/>
    <m/>
    <m/>
    <m/>
    <x v="2"/>
    <m/>
    <m/>
    <s v="201608"/>
    <s v="201608"/>
    <x v="7"/>
  </r>
  <r>
    <n v="5917"/>
    <s v="METHODES "/>
    <m/>
    <m/>
    <m/>
    <m/>
    <x v="7"/>
    <x v="1"/>
    <m/>
    <m/>
    <m/>
    <m/>
    <m/>
    <x v="7"/>
    <s v=""/>
    <n v="2"/>
    <m/>
    <m/>
    <m/>
    <m/>
    <x v="2"/>
    <m/>
    <m/>
    <s v="201608"/>
    <s v="201608"/>
    <x v="7"/>
  </r>
  <r>
    <n v="5917"/>
    <s v="METHODES "/>
    <m/>
    <m/>
    <m/>
    <m/>
    <x v="7"/>
    <x v="1"/>
    <m/>
    <m/>
    <m/>
    <m/>
    <m/>
    <x v="7"/>
    <s v=""/>
    <n v="16"/>
    <m/>
    <m/>
    <m/>
    <m/>
    <x v="2"/>
    <m/>
    <m/>
    <s v="201608"/>
    <s v="201608"/>
    <x v="7"/>
  </r>
  <r>
    <n v="5723"/>
    <s v="ESSAIS "/>
    <m/>
    <m/>
    <m/>
    <m/>
    <x v="7"/>
    <x v="1"/>
    <m/>
    <m/>
    <m/>
    <m/>
    <m/>
    <x v="9"/>
    <s v=""/>
    <n v="4"/>
    <m/>
    <m/>
    <m/>
    <m/>
    <x v="0"/>
    <m/>
    <m/>
    <s v="201608"/>
    <s v="201608"/>
    <x v="9"/>
  </r>
  <r>
    <n v="5723"/>
    <s v="ESSAIS "/>
    <m/>
    <m/>
    <m/>
    <m/>
    <x v="7"/>
    <x v="1"/>
    <m/>
    <m/>
    <m/>
    <m/>
    <m/>
    <x v="9"/>
    <s v=""/>
    <n v="3"/>
    <m/>
    <m/>
    <m/>
    <m/>
    <x v="0"/>
    <m/>
    <m/>
    <s v="201608"/>
    <s v="201608"/>
    <x v="9"/>
  </r>
  <r>
    <n v="5723"/>
    <s v="ESSAIS "/>
    <m/>
    <m/>
    <m/>
    <m/>
    <x v="7"/>
    <x v="1"/>
    <m/>
    <m/>
    <m/>
    <m/>
    <m/>
    <x v="9"/>
    <s v=""/>
    <n v="8"/>
    <m/>
    <m/>
    <m/>
    <m/>
    <x v="0"/>
    <m/>
    <m/>
    <s v="201608"/>
    <s v="201608"/>
    <x v="9"/>
  </r>
  <r>
    <n v="5723"/>
    <s v="ESSAIS "/>
    <m/>
    <m/>
    <m/>
    <m/>
    <x v="7"/>
    <x v="1"/>
    <m/>
    <m/>
    <m/>
    <m/>
    <m/>
    <x v="9"/>
    <s v=""/>
    <n v="30"/>
    <m/>
    <m/>
    <m/>
    <m/>
    <x v="0"/>
    <m/>
    <m/>
    <s v="201608"/>
    <s v="201608"/>
    <x v="9"/>
  </r>
  <r>
    <n v="7777"/>
    <s v="PROGRAMME"/>
    <m/>
    <m/>
    <m/>
    <m/>
    <x v="7"/>
    <x v="1"/>
    <m/>
    <m/>
    <m/>
    <m/>
    <m/>
    <x v="8"/>
    <s v=""/>
    <n v="3"/>
    <m/>
    <m/>
    <m/>
    <m/>
    <x v="1"/>
    <m/>
    <m/>
    <s v="201608"/>
    <s v="201608"/>
    <x v="8"/>
  </r>
  <r>
    <n v="7777"/>
    <s v="PROGRAMME"/>
    <m/>
    <m/>
    <m/>
    <m/>
    <x v="7"/>
    <x v="1"/>
    <m/>
    <m/>
    <m/>
    <m/>
    <m/>
    <x v="8"/>
    <s v=""/>
    <n v="48"/>
    <m/>
    <m/>
    <m/>
    <m/>
    <x v="2"/>
    <m/>
    <m/>
    <s v="201608"/>
    <s v="201608"/>
    <x v="8"/>
  </r>
  <r>
    <n v="7777"/>
    <s v="PROGRAMME"/>
    <m/>
    <m/>
    <m/>
    <m/>
    <x v="7"/>
    <x v="1"/>
    <m/>
    <m/>
    <m/>
    <m/>
    <m/>
    <x v="8"/>
    <s v=""/>
    <n v="48"/>
    <m/>
    <m/>
    <m/>
    <m/>
    <x v="1"/>
    <m/>
    <m/>
    <s v="201608"/>
    <s v="201608"/>
    <x v="8"/>
  </r>
  <r>
    <n v="1011"/>
    <s v="QUALITE "/>
    <m/>
    <m/>
    <m/>
    <m/>
    <x v="8"/>
    <x v="1"/>
    <m/>
    <m/>
    <m/>
    <m/>
    <m/>
    <x v="0"/>
    <s v=""/>
    <n v="11"/>
    <m/>
    <m/>
    <m/>
    <m/>
    <x v="2"/>
    <m/>
    <m/>
    <s v="201609"/>
    <s v="201609"/>
    <x v="0"/>
  </r>
  <r>
    <n v="1011"/>
    <s v="QUALITE "/>
    <m/>
    <m/>
    <m/>
    <m/>
    <x v="8"/>
    <x v="1"/>
    <m/>
    <m/>
    <m/>
    <m/>
    <m/>
    <x v="0"/>
    <s v=""/>
    <n v="11"/>
    <m/>
    <m/>
    <m/>
    <m/>
    <x v="2"/>
    <m/>
    <m/>
    <s v="201609"/>
    <s v="201609"/>
    <x v="0"/>
  </r>
  <r>
    <n v="1011"/>
    <s v="QUALITE "/>
    <m/>
    <m/>
    <m/>
    <m/>
    <x v="8"/>
    <x v="1"/>
    <m/>
    <m/>
    <m/>
    <m/>
    <m/>
    <x v="0"/>
    <s v=""/>
    <n v="5.5"/>
    <m/>
    <m/>
    <m/>
    <m/>
    <x v="2"/>
    <m/>
    <m/>
    <s v="201609"/>
    <s v="201609"/>
    <x v="0"/>
  </r>
  <r>
    <n v="1011"/>
    <s v="QUALITE "/>
    <m/>
    <m/>
    <m/>
    <m/>
    <x v="8"/>
    <x v="1"/>
    <m/>
    <m/>
    <m/>
    <m/>
    <m/>
    <x v="0"/>
    <s v=""/>
    <n v="30"/>
    <m/>
    <m/>
    <m/>
    <m/>
    <x v="1"/>
    <m/>
    <m/>
    <s v="201609"/>
    <s v="201609"/>
    <x v="0"/>
  </r>
  <r>
    <n v="1011"/>
    <s v="QUALITE "/>
    <m/>
    <m/>
    <m/>
    <m/>
    <x v="8"/>
    <x v="1"/>
    <m/>
    <m/>
    <m/>
    <m/>
    <m/>
    <x v="0"/>
    <s v=""/>
    <n v="5"/>
    <m/>
    <m/>
    <m/>
    <m/>
    <x v="14"/>
    <m/>
    <m/>
    <s v="201609"/>
    <s v="201609"/>
    <x v="0"/>
  </r>
  <r>
    <n v="1011"/>
    <s v="QUALITE "/>
    <m/>
    <m/>
    <m/>
    <m/>
    <x v="8"/>
    <x v="1"/>
    <m/>
    <m/>
    <m/>
    <m/>
    <m/>
    <x v="0"/>
    <s v=""/>
    <n v="40"/>
    <m/>
    <m/>
    <m/>
    <m/>
    <x v="2"/>
    <m/>
    <m/>
    <s v="201609"/>
    <s v="201609"/>
    <x v="0"/>
  </r>
  <r>
    <n v="1011"/>
    <s v="QUALITE "/>
    <m/>
    <m/>
    <m/>
    <m/>
    <x v="8"/>
    <x v="1"/>
    <m/>
    <m/>
    <m/>
    <m/>
    <m/>
    <x v="0"/>
    <s v=""/>
    <n v="2.5"/>
    <m/>
    <m/>
    <m/>
    <m/>
    <x v="2"/>
    <m/>
    <m/>
    <s v="201609"/>
    <s v="201609"/>
    <x v="0"/>
  </r>
  <r>
    <n v="1011"/>
    <s v="QUALITE "/>
    <m/>
    <m/>
    <m/>
    <m/>
    <x v="8"/>
    <x v="1"/>
    <m/>
    <m/>
    <m/>
    <m/>
    <m/>
    <x v="0"/>
    <s v=""/>
    <n v="2"/>
    <m/>
    <m/>
    <m/>
    <m/>
    <x v="14"/>
    <m/>
    <m/>
    <s v="201609"/>
    <s v="201609"/>
    <x v="0"/>
  </r>
  <r>
    <n v="1011"/>
    <s v="QUALITE "/>
    <m/>
    <m/>
    <m/>
    <m/>
    <x v="8"/>
    <x v="1"/>
    <m/>
    <m/>
    <m/>
    <m/>
    <m/>
    <x v="0"/>
    <s v=""/>
    <n v="4"/>
    <m/>
    <m/>
    <m/>
    <m/>
    <x v="2"/>
    <m/>
    <m/>
    <s v="201609"/>
    <s v="201609"/>
    <x v="0"/>
  </r>
  <r>
    <n v="1011"/>
    <s v="QUALITE "/>
    <m/>
    <m/>
    <m/>
    <m/>
    <x v="8"/>
    <x v="1"/>
    <m/>
    <m/>
    <m/>
    <m/>
    <m/>
    <x v="0"/>
    <s v=""/>
    <n v="5"/>
    <m/>
    <m/>
    <m/>
    <m/>
    <x v="14"/>
    <m/>
    <m/>
    <s v="201609"/>
    <s v="201609"/>
    <x v="0"/>
  </r>
  <r>
    <n v="1011"/>
    <s v="QUALITE "/>
    <m/>
    <m/>
    <m/>
    <m/>
    <x v="8"/>
    <x v="1"/>
    <m/>
    <m/>
    <m/>
    <m/>
    <m/>
    <x v="0"/>
    <s v=""/>
    <n v="2"/>
    <m/>
    <m/>
    <m/>
    <m/>
    <x v="0"/>
    <m/>
    <m/>
    <s v="201609"/>
    <s v="201609"/>
    <x v="0"/>
  </r>
  <r>
    <n v="1011"/>
    <s v="QUALITE "/>
    <m/>
    <m/>
    <m/>
    <m/>
    <x v="8"/>
    <x v="1"/>
    <m/>
    <m/>
    <m/>
    <m/>
    <m/>
    <x v="0"/>
    <s v=""/>
    <n v="12"/>
    <m/>
    <m/>
    <m/>
    <m/>
    <x v="2"/>
    <m/>
    <m/>
    <s v="201609"/>
    <s v="201609"/>
    <x v="0"/>
  </r>
  <r>
    <n v="1011"/>
    <s v="QUALITE "/>
    <m/>
    <m/>
    <m/>
    <m/>
    <x v="8"/>
    <x v="1"/>
    <m/>
    <m/>
    <m/>
    <m/>
    <m/>
    <x v="0"/>
    <s v=""/>
    <n v="16"/>
    <m/>
    <m/>
    <m/>
    <m/>
    <x v="1"/>
    <m/>
    <m/>
    <s v="201609"/>
    <s v="201609"/>
    <x v="0"/>
  </r>
  <r>
    <n v="1200"/>
    <s v="ACHATS "/>
    <m/>
    <m/>
    <m/>
    <m/>
    <x v="8"/>
    <x v="1"/>
    <m/>
    <m/>
    <m/>
    <m/>
    <m/>
    <x v="2"/>
    <s v=""/>
    <n v="5"/>
    <m/>
    <m/>
    <m/>
    <m/>
    <x v="0"/>
    <m/>
    <m/>
    <s v="201609"/>
    <s v="201609"/>
    <x v="2"/>
  </r>
  <r>
    <n v="1200"/>
    <s v="ACHATS "/>
    <m/>
    <m/>
    <m/>
    <m/>
    <x v="8"/>
    <x v="1"/>
    <m/>
    <m/>
    <m/>
    <m/>
    <m/>
    <x v="2"/>
    <s v=""/>
    <n v="15"/>
    <m/>
    <m/>
    <m/>
    <m/>
    <x v="2"/>
    <m/>
    <m/>
    <s v="201609"/>
    <s v="201609"/>
    <x v="2"/>
  </r>
  <r>
    <n v="1200"/>
    <s v="ACHATS "/>
    <m/>
    <m/>
    <m/>
    <m/>
    <x v="8"/>
    <x v="1"/>
    <m/>
    <m/>
    <m/>
    <m/>
    <m/>
    <x v="2"/>
    <s v=""/>
    <n v="10"/>
    <m/>
    <m/>
    <m/>
    <m/>
    <x v="0"/>
    <m/>
    <m/>
    <s v="201609"/>
    <s v="201609"/>
    <x v="2"/>
  </r>
  <r>
    <n v="2752"/>
    <s v="LOGISTIQUE "/>
    <m/>
    <m/>
    <m/>
    <m/>
    <x v="8"/>
    <x v="1"/>
    <m/>
    <m/>
    <m/>
    <m/>
    <m/>
    <x v="4"/>
    <s v=""/>
    <n v="2"/>
    <m/>
    <m/>
    <m/>
    <m/>
    <x v="1"/>
    <m/>
    <m/>
    <s v="201609"/>
    <s v="201609"/>
    <x v="4"/>
  </r>
  <r>
    <n v="2752"/>
    <s v="LOGISTIQUE "/>
    <m/>
    <m/>
    <m/>
    <m/>
    <x v="8"/>
    <x v="1"/>
    <m/>
    <m/>
    <m/>
    <m/>
    <m/>
    <x v="4"/>
    <s v=""/>
    <n v="2"/>
    <m/>
    <m/>
    <m/>
    <m/>
    <x v="2"/>
    <m/>
    <m/>
    <s v="201609"/>
    <s v="201609"/>
    <x v="4"/>
  </r>
  <r>
    <n v="2752"/>
    <s v="LOGISTIQUE "/>
    <m/>
    <m/>
    <m/>
    <m/>
    <x v="8"/>
    <x v="1"/>
    <m/>
    <m/>
    <m/>
    <m/>
    <m/>
    <x v="4"/>
    <s v=""/>
    <n v="4"/>
    <m/>
    <m/>
    <m/>
    <m/>
    <x v="2"/>
    <m/>
    <m/>
    <s v="201609"/>
    <s v="201609"/>
    <x v="4"/>
  </r>
  <r>
    <n v="2752"/>
    <s v="LOGISTIQUE "/>
    <m/>
    <m/>
    <m/>
    <m/>
    <x v="8"/>
    <x v="1"/>
    <m/>
    <m/>
    <m/>
    <m/>
    <m/>
    <x v="4"/>
    <s v=""/>
    <n v="4"/>
    <m/>
    <m/>
    <m/>
    <m/>
    <x v="0"/>
    <m/>
    <m/>
    <s v="201609"/>
    <s v="201609"/>
    <x v="4"/>
  </r>
  <r>
    <n v="2752"/>
    <s v="LOGISTIQUE "/>
    <m/>
    <m/>
    <m/>
    <m/>
    <x v="8"/>
    <x v="1"/>
    <m/>
    <m/>
    <m/>
    <m/>
    <m/>
    <x v="4"/>
    <s v=""/>
    <n v="8"/>
    <m/>
    <m/>
    <m/>
    <m/>
    <x v="2"/>
    <m/>
    <m/>
    <s v="201609"/>
    <s v="201609"/>
    <x v="4"/>
  </r>
  <r>
    <n v="2752"/>
    <s v="LOGISTIQUE "/>
    <m/>
    <m/>
    <m/>
    <m/>
    <x v="8"/>
    <x v="1"/>
    <m/>
    <m/>
    <m/>
    <m/>
    <m/>
    <x v="4"/>
    <s v=""/>
    <n v="2"/>
    <m/>
    <m/>
    <m/>
    <m/>
    <x v="0"/>
    <m/>
    <m/>
    <s v="201609"/>
    <s v="201609"/>
    <x v="4"/>
  </r>
  <r>
    <n v="2752"/>
    <s v="LOGISTIQUE "/>
    <m/>
    <m/>
    <m/>
    <m/>
    <x v="8"/>
    <x v="1"/>
    <m/>
    <m/>
    <m/>
    <m/>
    <m/>
    <x v="4"/>
    <s v=""/>
    <n v="20"/>
    <m/>
    <m/>
    <m/>
    <m/>
    <x v="1"/>
    <m/>
    <m/>
    <s v="201609"/>
    <s v="201609"/>
    <x v="4"/>
  </r>
  <r>
    <n v="2752"/>
    <s v="LOGISTIQUE "/>
    <m/>
    <m/>
    <m/>
    <m/>
    <x v="8"/>
    <x v="1"/>
    <m/>
    <m/>
    <m/>
    <m/>
    <m/>
    <x v="4"/>
    <s v=""/>
    <n v="2"/>
    <m/>
    <m/>
    <m/>
    <m/>
    <x v="14"/>
    <m/>
    <m/>
    <s v="201609"/>
    <s v="201609"/>
    <x v="4"/>
  </r>
  <r>
    <n v="2752"/>
    <s v="LOGISTIQUE "/>
    <m/>
    <m/>
    <m/>
    <m/>
    <x v="8"/>
    <x v="1"/>
    <m/>
    <m/>
    <m/>
    <m/>
    <m/>
    <x v="4"/>
    <s v=""/>
    <n v="20"/>
    <m/>
    <m/>
    <m/>
    <m/>
    <x v="0"/>
    <m/>
    <m/>
    <s v="201609"/>
    <s v="201609"/>
    <x v="4"/>
  </r>
  <r>
    <n v="2752"/>
    <s v="LOGISTIQUE "/>
    <m/>
    <m/>
    <m/>
    <m/>
    <x v="8"/>
    <x v="1"/>
    <m/>
    <m/>
    <m/>
    <m/>
    <m/>
    <x v="4"/>
    <s v=""/>
    <n v="10"/>
    <m/>
    <m/>
    <m/>
    <m/>
    <x v="2"/>
    <m/>
    <m/>
    <s v="201609"/>
    <s v="201609"/>
    <x v="4"/>
  </r>
  <r>
    <n v="2752"/>
    <s v="LOGISTIQUE "/>
    <m/>
    <m/>
    <m/>
    <m/>
    <x v="8"/>
    <x v="1"/>
    <m/>
    <m/>
    <m/>
    <m/>
    <m/>
    <x v="4"/>
    <s v=""/>
    <n v="1"/>
    <m/>
    <m/>
    <m/>
    <m/>
    <x v="2"/>
    <m/>
    <m/>
    <s v="201609"/>
    <s v="201609"/>
    <x v="4"/>
  </r>
  <r>
    <n v="2752"/>
    <s v="LOGISTIQUE "/>
    <m/>
    <m/>
    <m/>
    <m/>
    <x v="8"/>
    <x v="1"/>
    <m/>
    <m/>
    <m/>
    <m/>
    <m/>
    <x v="4"/>
    <s v=""/>
    <n v="6"/>
    <m/>
    <m/>
    <m/>
    <m/>
    <x v="2"/>
    <m/>
    <m/>
    <s v="201609"/>
    <s v="201609"/>
    <x v="4"/>
  </r>
  <r>
    <n v="2752"/>
    <s v="LOGISTIQUE "/>
    <m/>
    <m/>
    <m/>
    <m/>
    <x v="8"/>
    <x v="1"/>
    <m/>
    <m/>
    <m/>
    <m/>
    <m/>
    <x v="4"/>
    <s v=""/>
    <n v="2"/>
    <m/>
    <m/>
    <m/>
    <m/>
    <x v="2"/>
    <m/>
    <m/>
    <s v="201609"/>
    <s v="201609"/>
    <x v="4"/>
  </r>
  <r>
    <n v="2752"/>
    <s v="LOGISTIQUE "/>
    <m/>
    <m/>
    <m/>
    <m/>
    <x v="8"/>
    <x v="1"/>
    <m/>
    <m/>
    <m/>
    <m/>
    <m/>
    <x v="4"/>
    <s v=""/>
    <n v="2"/>
    <m/>
    <m/>
    <m/>
    <m/>
    <x v="2"/>
    <m/>
    <m/>
    <s v="201609"/>
    <s v="201609"/>
    <x v="4"/>
  </r>
  <r>
    <n v="2752"/>
    <s v="LOGISTIQUE "/>
    <m/>
    <m/>
    <m/>
    <m/>
    <x v="8"/>
    <x v="1"/>
    <m/>
    <m/>
    <m/>
    <m/>
    <m/>
    <x v="4"/>
    <s v=""/>
    <n v="2"/>
    <m/>
    <m/>
    <m/>
    <m/>
    <x v="2"/>
    <m/>
    <m/>
    <s v="201609"/>
    <s v="201609"/>
    <x v="4"/>
  </r>
  <r>
    <n v="2752"/>
    <s v="LOGISTIQUE "/>
    <m/>
    <m/>
    <m/>
    <m/>
    <x v="8"/>
    <x v="1"/>
    <m/>
    <m/>
    <m/>
    <m/>
    <m/>
    <x v="4"/>
    <s v=""/>
    <n v="10"/>
    <m/>
    <m/>
    <m/>
    <m/>
    <x v="2"/>
    <m/>
    <m/>
    <s v="201609"/>
    <s v="201609"/>
    <x v="4"/>
  </r>
  <r>
    <n v="2752"/>
    <s v="LOGISTIQUE "/>
    <m/>
    <m/>
    <m/>
    <m/>
    <x v="8"/>
    <x v="1"/>
    <m/>
    <m/>
    <m/>
    <m/>
    <m/>
    <x v="4"/>
    <s v=""/>
    <n v="10"/>
    <m/>
    <m/>
    <m/>
    <m/>
    <x v="2"/>
    <m/>
    <m/>
    <s v="201609"/>
    <s v="201609"/>
    <x v="4"/>
  </r>
  <r>
    <n v="3503"/>
    <s v="MATERIAUX "/>
    <m/>
    <m/>
    <m/>
    <m/>
    <x v="8"/>
    <x v="1"/>
    <m/>
    <m/>
    <m/>
    <m/>
    <m/>
    <x v="5"/>
    <s v=""/>
    <n v="4"/>
    <m/>
    <m/>
    <m/>
    <m/>
    <x v="11"/>
    <m/>
    <m/>
    <s v="201609"/>
    <s v="201609"/>
    <x v="5"/>
  </r>
  <r>
    <n v="3503"/>
    <s v="MATERIAUX "/>
    <m/>
    <m/>
    <m/>
    <m/>
    <x v="8"/>
    <x v="1"/>
    <m/>
    <m/>
    <m/>
    <m/>
    <m/>
    <x v="5"/>
    <s v=""/>
    <n v="10"/>
    <m/>
    <m/>
    <m/>
    <m/>
    <x v="2"/>
    <m/>
    <m/>
    <s v="201609"/>
    <s v="201609"/>
    <x v="5"/>
  </r>
  <r>
    <n v="3503"/>
    <s v="MATERIAUX "/>
    <m/>
    <m/>
    <m/>
    <m/>
    <x v="8"/>
    <x v="1"/>
    <m/>
    <m/>
    <m/>
    <m/>
    <m/>
    <x v="5"/>
    <s v=""/>
    <n v="5"/>
    <m/>
    <m/>
    <m/>
    <m/>
    <x v="1"/>
    <m/>
    <m/>
    <s v="201609"/>
    <s v="201609"/>
    <x v="5"/>
  </r>
  <r>
    <s v="7305"/>
    <s v="SIMULATIONS NUMERIQUES"/>
    <m/>
    <m/>
    <m/>
    <m/>
    <x v="8"/>
    <x v="1"/>
    <m/>
    <m/>
    <m/>
    <m/>
    <m/>
    <x v="1"/>
    <s v=""/>
    <n v="2"/>
    <m/>
    <m/>
    <m/>
    <m/>
    <x v="5"/>
    <m/>
    <m/>
    <s v="201609"/>
    <s v="201609"/>
    <x v="1"/>
  </r>
  <r>
    <s v="7305"/>
    <s v="SIMULATIONS NUMERIQUES"/>
    <m/>
    <m/>
    <m/>
    <m/>
    <x v="8"/>
    <x v="1"/>
    <m/>
    <m/>
    <m/>
    <m/>
    <m/>
    <x v="1"/>
    <s v=""/>
    <n v="1"/>
    <m/>
    <m/>
    <m/>
    <m/>
    <x v="14"/>
    <m/>
    <m/>
    <s v="201609"/>
    <s v="201609"/>
    <x v="1"/>
  </r>
  <r>
    <s v="7305"/>
    <s v="SIMULATIONS NUMERIQUES"/>
    <m/>
    <m/>
    <m/>
    <m/>
    <x v="8"/>
    <x v="1"/>
    <m/>
    <m/>
    <m/>
    <m/>
    <m/>
    <x v="1"/>
    <s v=""/>
    <n v="16"/>
    <m/>
    <m/>
    <m/>
    <m/>
    <x v="5"/>
    <m/>
    <m/>
    <s v="201609"/>
    <s v="201609"/>
    <x v="1"/>
  </r>
  <r>
    <n v="5555"/>
    <s v="CONCEPTION "/>
    <m/>
    <m/>
    <m/>
    <m/>
    <x v="8"/>
    <x v="1"/>
    <m/>
    <m/>
    <m/>
    <m/>
    <m/>
    <x v="6"/>
    <s v=""/>
    <n v="6"/>
    <m/>
    <m/>
    <m/>
    <m/>
    <x v="14"/>
    <m/>
    <m/>
    <s v="201609"/>
    <s v="201609"/>
    <x v="6"/>
  </r>
  <r>
    <n v="5555"/>
    <s v="CONCEPTION "/>
    <m/>
    <m/>
    <m/>
    <m/>
    <x v="8"/>
    <x v="1"/>
    <m/>
    <m/>
    <m/>
    <m/>
    <m/>
    <x v="6"/>
    <s v=""/>
    <n v="74"/>
    <m/>
    <m/>
    <m/>
    <m/>
    <x v="2"/>
    <m/>
    <m/>
    <s v="201609"/>
    <s v="201609"/>
    <x v="6"/>
  </r>
  <r>
    <n v="5555"/>
    <s v="CONCEPTION "/>
    <m/>
    <m/>
    <m/>
    <m/>
    <x v="8"/>
    <x v="1"/>
    <m/>
    <m/>
    <m/>
    <m/>
    <m/>
    <x v="6"/>
    <s v=""/>
    <n v="4"/>
    <m/>
    <m/>
    <m/>
    <m/>
    <x v="14"/>
    <m/>
    <m/>
    <s v="201609"/>
    <s v="201609"/>
    <x v="6"/>
  </r>
  <r>
    <n v="5555"/>
    <s v="CONCEPTION "/>
    <m/>
    <m/>
    <m/>
    <m/>
    <x v="8"/>
    <x v="1"/>
    <m/>
    <m/>
    <m/>
    <m/>
    <m/>
    <x v="6"/>
    <s v=""/>
    <n v="34"/>
    <m/>
    <m/>
    <m/>
    <m/>
    <x v="14"/>
    <m/>
    <m/>
    <s v="201609"/>
    <s v="201609"/>
    <x v="6"/>
  </r>
  <r>
    <n v="5555"/>
    <s v="CONCEPTION "/>
    <m/>
    <m/>
    <m/>
    <m/>
    <x v="8"/>
    <x v="1"/>
    <m/>
    <m/>
    <m/>
    <m/>
    <m/>
    <x v="6"/>
    <s v=""/>
    <n v="10"/>
    <m/>
    <m/>
    <m/>
    <m/>
    <x v="0"/>
    <m/>
    <m/>
    <s v="201609"/>
    <s v="201609"/>
    <x v="6"/>
  </r>
  <r>
    <n v="5555"/>
    <s v="CONCEPTION "/>
    <m/>
    <m/>
    <m/>
    <m/>
    <x v="8"/>
    <x v="1"/>
    <m/>
    <m/>
    <m/>
    <m/>
    <m/>
    <x v="6"/>
    <s v=""/>
    <n v="2"/>
    <m/>
    <m/>
    <m/>
    <m/>
    <x v="2"/>
    <m/>
    <m/>
    <s v="201609"/>
    <s v="201609"/>
    <x v="6"/>
  </r>
  <r>
    <n v="5555"/>
    <s v="CONCEPTION "/>
    <m/>
    <m/>
    <m/>
    <m/>
    <x v="8"/>
    <x v="1"/>
    <m/>
    <m/>
    <m/>
    <m/>
    <m/>
    <x v="6"/>
    <s v=""/>
    <n v="77"/>
    <m/>
    <m/>
    <m/>
    <m/>
    <x v="5"/>
    <m/>
    <m/>
    <s v="201609"/>
    <s v="201609"/>
    <x v="6"/>
  </r>
  <r>
    <n v="5917"/>
    <s v="METHODES"/>
    <m/>
    <m/>
    <m/>
    <m/>
    <x v="8"/>
    <x v="1"/>
    <m/>
    <m/>
    <m/>
    <m/>
    <m/>
    <x v="7"/>
    <s v=""/>
    <n v="11"/>
    <m/>
    <m/>
    <m/>
    <m/>
    <x v="2"/>
    <m/>
    <m/>
    <s v="201609"/>
    <s v="201609"/>
    <x v="7"/>
  </r>
  <r>
    <n v="5917"/>
    <s v="METHODES"/>
    <m/>
    <m/>
    <m/>
    <m/>
    <x v="8"/>
    <x v="1"/>
    <m/>
    <m/>
    <m/>
    <m/>
    <m/>
    <x v="7"/>
    <s v=""/>
    <n v="16"/>
    <m/>
    <m/>
    <m/>
    <m/>
    <x v="2"/>
    <m/>
    <m/>
    <s v="201609"/>
    <s v="201609"/>
    <x v="7"/>
  </r>
  <r>
    <n v="5917"/>
    <s v="METHODES "/>
    <m/>
    <m/>
    <m/>
    <m/>
    <x v="8"/>
    <x v="1"/>
    <m/>
    <m/>
    <m/>
    <m/>
    <m/>
    <x v="7"/>
    <s v=""/>
    <n v="2.5"/>
    <m/>
    <m/>
    <m/>
    <m/>
    <x v="14"/>
    <m/>
    <m/>
    <s v="201609"/>
    <s v="201609"/>
    <x v="7"/>
  </r>
  <r>
    <n v="5917"/>
    <s v="METHODES "/>
    <m/>
    <m/>
    <m/>
    <m/>
    <x v="8"/>
    <x v="1"/>
    <m/>
    <m/>
    <m/>
    <m/>
    <m/>
    <x v="7"/>
    <s v=""/>
    <n v="1.5"/>
    <m/>
    <m/>
    <m/>
    <m/>
    <x v="14"/>
    <m/>
    <m/>
    <s v="201609"/>
    <s v="201609"/>
    <x v="7"/>
  </r>
  <r>
    <n v="5917"/>
    <s v="METHODES "/>
    <m/>
    <m/>
    <m/>
    <m/>
    <x v="8"/>
    <x v="1"/>
    <m/>
    <m/>
    <m/>
    <m/>
    <m/>
    <x v="7"/>
    <s v=""/>
    <n v="30"/>
    <m/>
    <m/>
    <m/>
    <m/>
    <x v="2"/>
    <m/>
    <m/>
    <s v="201609"/>
    <s v="201609"/>
    <x v="7"/>
  </r>
  <r>
    <n v="5917"/>
    <s v="METHODES "/>
    <m/>
    <m/>
    <m/>
    <m/>
    <x v="8"/>
    <x v="1"/>
    <m/>
    <m/>
    <m/>
    <m/>
    <m/>
    <x v="7"/>
    <s v=""/>
    <n v="16"/>
    <m/>
    <m/>
    <m/>
    <m/>
    <x v="2"/>
    <m/>
    <m/>
    <s v="201609"/>
    <s v="201609"/>
    <x v="7"/>
  </r>
  <r>
    <n v="5917"/>
    <s v="METHODES "/>
    <m/>
    <m/>
    <m/>
    <m/>
    <x v="8"/>
    <x v="1"/>
    <m/>
    <m/>
    <m/>
    <m/>
    <m/>
    <x v="7"/>
    <s v=""/>
    <n v="1"/>
    <m/>
    <m/>
    <m/>
    <m/>
    <x v="2"/>
    <m/>
    <m/>
    <s v="201609"/>
    <s v="201609"/>
    <x v="7"/>
  </r>
  <r>
    <n v="5917"/>
    <s v="METHODES "/>
    <m/>
    <m/>
    <m/>
    <m/>
    <x v="8"/>
    <x v="1"/>
    <m/>
    <m/>
    <m/>
    <m/>
    <m/>
    <x v="7"/>
    <s v=""/>
    <n v="2"/>
    <m/>
    <m/>
    <m/>
    <m/>
    <x v="14"/>
    <m/>
    <m/>
    <s v="201609"/>
    <s v="201609"/>
    <x v="7"/>
  </r>
  <r>
    <n v="5917"/>
    <s v="METHODES "/>
    <m/>
    <m/>
    <m/>
    <m/>
    <x v="8"/>
    <x v="1"/>
    <m/>
    <m/>
    <m/>
    <m/>
    <m/>
    <x v="7"/>
    <s v=""/>
    <n v="2"/>
    <m/>
    <m/>
    <m/>
    <m/>
    <x v="1"/>
    <m/>
    <m/>
    <s v="201609"/>
    <s v="201609"/>
    <x v="7"/>
  </r>
  <r>
    <n v="5917"/>
    <s v="METHODES "/>
    <m/>
    <m/>
    <m/>
    <m/>
    <x v="8"/>
    <x v="1"/>
    <m/>
    <m/>
    <m/>
    <m/>
    <m/>
    <x v="7"/>
    <s v=""/>
    <n v="15"/>
    <m/>
    <m/>
    <m/>
    <m/>
    <x v="1"/>
    <m/>
    <m/>
    <s v="201609"/>
    <s v="201609"/>
    <x v="7"/>
  </r>
  <r>
    <n v="7777"/>
    <s v="PROGRAMME"/>
    <m/>
    <m/>
    <m/>
    <m/>
    <x v="8"/>
    <x v="1"/>
    <m/>
    <m/>
    <m/>
    <m/>
    <m/>
    <x v="8"/>
    <s v=""/>
    <n v="-20"/>
    <m/>
    <m/>
    <m/>
    <m/>
    <x v="14"/>
    <m/>
    <m/>
    <s v="201609"/>
    <s v="201609"/>
    <x v="8"/>
  </r>
  <r>
    <n v="7777"/>
    <s v="PROGRAMME"/>
    <m/>
    <m/>
    <m/>
    <m/>
    <x v="8"/>
    <x v="1"/>
    <m/>
    <m/>
    <m/>
    <m/>
    <m/>
    <x v="8"/>
    <s v=""/>
    <n v="-20"/>
    <m/>
    <m/>
    <m/>
    <m/>
    <x v="1"/>
    <m/>
    <m/>
    <s v="201609"/>
    <s v="201609"/>
    <x v="8"/>
  </r>
  <r>
    <n v="7777"/>
    <s v="PROGRAMME"/>
    <m/>
    <m/>
    <m/>
    <m/>
    <x v="8"/>
    <x v="1"/>
    <m/>
    <m/>
    <m/>
    <m/>
    <m/>
    <x v="8"/>
    <s v=""/>
    <n v="44"/>
    <m/>
    <m/>
    <m/>
    <m/>
    <x v="2"/>
    <m/>
    <m/>
    <s v="201609"/>
    <s v="201609"/>
    <x v="8"/>
  </r>
  <r>
    <n v="7777"/>
    <s v="PROGRAMME"/>
    <m/>
    <m/>
    <m/>
    <m/>
    <x v="8"/>
    <x v="1"/>
    <m/>
    <m/>
    <m/>
    <m/>
    <m/>
    <x v="8"/>
    <s v=""/>
    <n v="10"/>
    <m/>
    <m/>
    <m/>
    <m/>
    <x v="9"/>
    <m/>
    <m/>
    <s v="201609"/>
    <s v="201609"/>
    <x v="8"/>
  </r>
  <r>
    <n v="7777"/>
    <s v="PROGRAMME"/>
    <m/>
    <m/>
    <m/>
    <m/>
    <x v="8"/>
    <x v="1"/>
    <m/>
    <m/>
    <m/>
    <m/>
    <m/>
    <x v="8"/>
    <s v=""/>
    <n v="60"/>
    <m/>
    <m/>
    <m/>
    <m/>
    <x v="2"/>
    <m/>
    <m/>
    <s v="201609"/>
    <s v="201609"/>
    <x v="8"/>
  </r>
  <r>
    <n v="7777"/>
    <s v="PROGRAMME"/>
    <m/>
    <m/>
    <m/>
    <m/>
    <x v="8"/>
    <x v="1"/>
    <m/>
    <m/>
    <m/>
    <m/>
    <m/>
    <x v="8"/>
    <s v=""/>
    <n v="24"/>
    <m/>
    <m/>
    <m/>
    <m/>
    <x v="0"/>
    <m/>
    <m/>
    <s v="201609"/>
    <s v="201609"/>
    <x v="8"/>
  </r>
  <r>
    <n v="7777"/>
    <s v="PROGRAMME"/>
    <m/>
    <m/>
    <m/>
    <m/>
    <x v="8"/>
    <x v="1"/>
    <m/>
    <m/>
    <m/>
    <m/>
    <m/>
    <x v="8"/>
    <s v=""/>
    <n v="30"/>
    <m/>
    <m/>
    <m/>
    <m/>
    <x v="14"/>
    <m/>
    <m/>
    <s v="201609"/>
    <s v="201609"/>
    <x v="8"/>
  </r>
  <r>
    <n v="7777"/>
    <s v="PROGRAMME"/>
    <m/>
    <m/>
    <m/>
    <m/>
    <x v="8"/>
    <x v="1"/>
    <m/>
    <m/>
    <m/>
    <m/>
    <m/>
    <x v="8"/>
    <s v=""/>
    <n v="40"/>
    <m/>
    <m/>
    <m/>
    <m/>
    <x v="1"/>
    <m/>
    <m/>
    <s v="201609"/>
    <s v="201609"/>
    <x v="8"/>
  </r>
  <r>
    <n v="7777"/>
    <s v="PROGRAMME"/>
    <m/>
    <m/>
    <m/>
    <m/>
    <x v="8"/>
    <x v="1"/>
    <m/>
    <m/>
    <m/>
    <m/>
    <m/>
    <x v="8"/>
    <s v=""/>
    <n v="8"/>
    <m/>
    <m/>
    <m/>
    <m/>
    <x v="14"/>
    <m/>
    <m/>
    <s v="201609"/>
    <s v="201609"/>
    <x v="8"/>
  </r>
  <r>
    <n v="7777"/>
    <s v="PROGRAMME"/>
    <m/>
    <m/>
    <m/>
    <m/>
    <x v="8"/>
    <x v="1"/>
    <m/>
    <m/>
    <m/>
    <m/>
    <m/>
    <x v="8"/>
    <s v=""/>
    <n v="2"/>
    <m/>
    <m/>
    <m/>
    <m/>
    <x v="1"/>
    <m/>
    <m/>
    <s v="201609"/>
    <s v="201609"/>
    <x v="8"/>
  </r>
  <r>
    <n v="1011"/>
    <s v="QUALITE "/>
    <m/>
    <m/>
    <m/>
    <m/>
    <x v="9"/>
    <x v="1"/>
    <m/>
    <m/>
    <m/>
    <m/>
    <m/>
    <x v="0"/>
    <s v=""/>
    <n v="4"/>
    <m/>
    <m/>
    <m/>
    <m/>
    <x v="14"/>
    <m/>
    <m/>
    <s v="201610"/>
    <s v="201610"/>
    <x v="0"/>
  </r>
  <r>
    <n v="1011"/>
    <s v="QUALITE "/>
    <m/>
    <m/>
    <m/>
    <m/>
    <x v="9"/>
    <x v="1"/>
    <m/>
    <m/>
    <m/>
    <m/>
    <m/>
    <x v="0"/>
    <s v=""/>
    <n v="26"/>
    <m/>
    <m/>
    <m/>
    <m/>
    <x v="1"/>
    <m/>
    <m/>
    <s v="201610"/>
    <s v="201610"/>
    <x v="0"/>
  </r>
  <r>
    <n v="1011"/>
    <s v="QUALITE "/>
    <m/>
    <m/>
    <m/>
    <m/>
    <x v="9"/>
    <x v="1"/>
    <m/>
    <m/>
    <m/>
    <m/>
    <m/>
    <x v="0"/>
    <s v=""/>
    <n v="15"/>
    <m/>
    <m/>
    <m/>
    <m/>
    <x v="2"/>
    <m/>
    <m/>
    <s v="201610"/>
    <s v="201610"/>
    <x v="0"/>
  </r>
  <r>
    <n v="1011"/>
    <s v="QUALITE "/>
    <m/>
    <m/>
    <m/>
    <m/>
    <x v="9"/>
    <x v="1"/>
    <m/>
    <m/>
    <m/>
    <m/>
    <m/>
    <x v="0"/>
    <s v=""/>
    <n v="20"/>
    <m/>
    <m/>
    <m/>
    <m/>
    <x v="1"/>
    <m/>
    <m/>
    <s v="201610"/>
    <s v="201610"/>
    <x v="0"/>
  </r>
  <r>
    <n v="1011"/>
    <s v="QUALITE "/>
    <m/>
    <m/>
    <m/>
    <m/>
    <x v="9"/>
    <x v="1"/>
    <m/>
    <m/>
    <m/>
    <m/>
    <m/>
    <x v="0"/>
    <s v=""/>
    <n v="10.5"/>
    <m/>
    <m/>
    <m/>
    <m/>
    <x v="2"/>
    <m/>
    <m/>
    <s v="201610"/>
    <s v="201610"/>
    <x v="0"/>
  </r>
  <r>
    <n v="1011"/>
    <s v="QUALITE "/>
    <m/>
    <m/>
    <m/>
    <m/>
    <x v="9"/>
    <x v="1"/>
    <m/>
    <m/>
    <m/>
    <m/>
    <m/>
    <x v="0"/>
    <s v=""/>
    <n v="7"/>
    <m/>
    <m/>
    <m/>
    <m/>
    <x v="2"/>
    <m/>
    <m/>
    <s v="201610"/>
    <s v="201610"/>
    <x v="0"/>
  </r>
  <r>
    <n v="1011"/>
    <s v="QUALITE "/>
    <m/>
    <m/>
    <m/>
    <m/>
    <x v="9"/>
    <x v="1"/>
    <m/>
    <m/>
    <m/>
    <m/>
    <m/>
    <x v="0"/>
    <s v=""/>
    <n v="9.5"/>
    <m/>
    <m/>
    <m/>
    <m/>
    <x v="2"/>
    <m/>
    <m/>
    <s v="201610"/>
    <s v="201610"/>
    <x v="0"/>
  </r>
  <r>
    <n v="1011"/>
    <s v="QUALITE "/>
    <m/>
    <m/>
    <m/>
    <m/>
    <x v="9"/>
    <x v="1"/>
    <m/>
    <m/>
    <m/>
    <m/>
    <m/>
    <x v="0"/>
    <s v=""/>
    <n v="30"/>
    <m/>
    <m/>
    <m/>
    <m/>
    <x v="14"/>
    <m/>
    <m/>
    <s v="201610"/>
    <s v="201610"/>
    <x v="0"/>
  </r>
  <r>
    <n v="1011"/>
    <s v="QUALITE "/>
    <m/>
    <m/>
    <m/>
    <m/>
    <x v="9"/>
    <x v="1"/>
    <m/>
    <m/>
    <m/>
    <m/>
    <m/>
    <x v="0"/>
    <s v=""/>
    <n v="10"/>
    <m/>
    <m/>
    <m/>
    <m/>
    <x v="2"/>
    <m/>
    <m/>
    <s v="201610"/>
    <s v="201610"/>
    <x v="0"/>
  </r>
  <r>
    <n v="1011"/>
    <s v="QUALITE "/>
    <m/>
    <m/>
    <m/>
    <m/>
    <x v="9"/>
    <x v="1"/>
    <m/>
    <m/>
    <m/>
    <m/>
    <m/>
    <x v="0"/>
    <s v=""/>
    <n v="8"/>
    <m/>
    <m/>
    <m/>
    <m/>
    <x v="14"/>
    <m/>
    <m/>
    <s v="201610"/>
    <s v="201610"/>
    <x v="0"/>
  </r>
  <r>
    <n v="1011"/>
    <s v="QUALITE "/>
    <m/>
    <m/>
    <m/>
    <m/>
    <x v="9"/>
    <x v="1"/>
    <m/>
    <m/>
    <m/>
    <m/>
    <m/>
    <x v="0"/>
    <s v=""/>
    <n v="10"/>
    <m/>
    <m/>
    <m/>
    <m/>
    <x v="2"/>
    <m/>
    <m/>
    <s v="201610"/>
    <s v="201610"/>
    <x v="0"/>
  </r>
  <r>
    <n v="1200"/>
    <s v="ACHATS "/>
    <m/>
    <m/>
    <m/>
    <m/>
    <x v="9"/>
    <x v="1"/>
    <m/>
    <m/>
    <m/>
    <m/>
    <m/>
    <x v="2"/>
    <s v=""/>
    <n v="4"/>
    <m/>
    <m/>
    <m/>
    <m/>
    <x v="0"/>
    <m/>
    <m/>
    <s v="201610"/>
    <s v="201610"/>
    <x v="2"/>
  </r>
  <r>
    <n v="2752"/>
    <s v="LOGISTIQUE "/>
    <m/>
    <m/>
    <m/>
    <m/>
    <x v="9"/>
    <x v="1"/>
    <m/>
    <m/>
    <m/>
    <m/>
    <m/>
    <x v="4"/>
    <s v=""/>
    <n v="2"/>
    <m/>
    <m/>
    <m/>
    <m/>
    <x v="2"/>
    <m/>
    <m/>
    <s v="201610"/>
    <s v="201610"/>
    <x v="4"/>
  </r>
  <r>
    <n v="2752"/>
    <s v="LOGISTIQUE "/>
    <m/>
    <m/>
    <m/>
    <m/>
    <x v="9"/>
    <x v="1"/>
    <m/>
    <m/>
    <m/>
    <m/>
    <m/>
    <x v="4"/>
    <s v=""/>
    <n v="4"/>
    <m/>
    <m/>
    <m/>
    <m/>
    <x v="2"/>
    <m/>
    <m/>
    <s v="201610"/>
    <s v="201610"/>
    <x v="4"/>
  </r>
  <r>
    <n v="2752"/>
    <s v="LOGISTIQUE "/>
    <m/>
    <m/>
    <m/>
    <m/>
    <x v="9"/>
    <x v="1"/>
    <m/>
    <m/>
    <m/>
    <m/>
    <m/>
    <x v="4"/>
    <s v=""/>
    <n v="8"/>
    <m/>
    <m/>
    <m/>
    <m/>
    <x v="2"/>
    <m/>
    <m/>
    <s v="201610"/>
    <s v="201610"/>
    <x v="4"/>
  </r>
  <r>
    <n v="2752"/>
    <s v="LOGISTIQUE "/>
    <m/>
    <m/>
    <m/>
    <m/>
    <x v="9"/>
    <x v="1"/>
    <m/>
    <m/>
    <m/>
    <m/>
    <m/>
    <x v="4"/>
    <s v=""/>
    <n v="2"/>
    <m/>
    <m/>
    <m/>
    <m/>
    <x v="1"/>
    <m/>
    <m/>
    <s v="201610"/>
    <s v="201610"/>
    <x v="4"/>
  </r>
  <r>
    <n v="2752"/>
    <s v="LOGISTIQUE "/>
    <m/>
    <m/>
    <m/>
    <m/>
    <x v="9"/>
    <x v="1"/>
    <m/>
    <m/>
    <m/>
    <m/>
    <m/>
    <x v="4"/>
    <s v=""/>
    <n v="8"/>
    <m/>
    <m/>
    <m/>
    <m/>
    <x v="2"/>
    <m/>
    <m/>
    <s v="201610"/>
    <s v="201610"/>
    <x v="4"/>
  </r>
  <r>
    <n v="3503"/>
    <s v="MATERIAUX "/>
    <m/>
    <m/>
    <m/>
    <m/>
    <x v="9"/>
    <x v="1"/>
    <m/>
    <m/>
    <m/>
    <m/>
    <m/>
    <x v="5"/>
    <s v=""/>
    <n v="4"/>
    <m/>
    <m/>
    <m/>
    <m/>
    <x v="0"/>
    <m/>
    <m/>
    <s v="201610"/>
    <s v="201610"/>
    <x v="5"/>
  </r>
  <r>
    <n v="3503"/>
    <s v="MATERIAUX "/>
    <m/>
    <m/>
    <m/>
    <m/>
    <x v="9"/>
    <x v="1"/>
    <m/>
    <m/>
    <m/>
    <m/>
    <m/>
    <x v="5"/>
    <s v=""/>
    <n v="10"/>
    <m/>
    <m/>
    <m/>
    <m/>
    <x v="14"/>
    <m/>
    <m/>
    <s v="201610"/>
    <s v="201610"/>
    <x v="5"/>
  </r>
  <r>
    <n v="3503"/>
    <s v="MATERIAUX "/>
    <m/>
    <m/>
    <m/>
    <m/>
    <x v="9"/>
    <x v="1"/>
    <m/>
    <m/>
    <m/>
    <m/>
    <m/>
    <x v="5"/>
    <s v=""/>
    <n v="5"/>
    <m/>
    <m/>
    <m/>
    <m/>
    <x v="1"/>
    <m/>
    <m/>
    <s v="201610"/>
    <s v="201610"/>
    <x v="5"/>
  </r>
  <r>
    <n v="3503"/>
    <s v="MATERIAUX "/>
    <m/>
    <m/>
    <m/>
    <m/>
    <x v="9"/>
    <x v="1"/>
    <m/>
    <m/>
    <m/>
    <m/>
    <m/>
    <x v="5"/>
    <s v=""/>
    <n v="15"/>
    <m/>
    <m/>
    <m/>
    <m/>
    <x v="2"/>
    <m/>
    <m/>
    <s v="201610"/>
    <s v="201610"/>
    <x v="5"/>
  </r>
  <r>
    <s v="7305"/>
    <s v="SIMULATIONS NUMERIQUES"/>
    <m/>
    <m/>
    <m/>
    <m/>
    <x v="9"/>
    <x v="1"/>
    <m/>
    <m/>
    <m/>
    <m/>
    <m/>
    <x v="1"/>
    <s v=""/>
    <n v="4"/>
    <m/>
    <m/>
    <m/>
    <m/>
    <x v="5"/>
    <m/>
    <m/>
    <s v="201610"/>
    <s v="201610"/>
    <x v="1"/>
  </r>
  <r>
    <n v="5555"/>
    <s v="CONCEPTION "/>
    <m/>
    <m/>
    <m/>
    <m/>
    <x v="9"/>
    <x v="1"/>
    <m/>
    <m/>
    <m/>
    <m/>
    <m/>
    <x v="6"/>
    <s v=""/>
    <n v="10"/>
    <m/>
    <m/>
    <m/>
    <m/>
    <x v="14"/>
    <m/>
    <m/>
    <s v="201610"/>
    <s v="201610"/>
    <x v="6"/>
  </r>
  <r>
    <n v="5555"/>
    <s v="CONCEPTION "/>
    <m/>
    <m/>
    <m/>
    <m/>
    <x v="9"/>
    <x v="1"/>
    <m/>
    <m/>
    <m/>
    <m/>
    <m/>
    <x v="6"/>
    <s v=""/>
    <n v="5"/>
    <m/>
    <m/>
    <m/>
    <m/>
    <x v="14"/>
    <m/>
    <m/>
    <s v="201610"/>
    <s v="201610"/>
    <x v="6"/>
  </r>
  <r>
    <n v="5555"/>
    <s v="CONCEPTION "/>
    <m/>
    <m/>
    <m/>
    <m/>
    <x v="9"/>
    <x v="1"/>
    <m/>
    <m/>
    <m/>
    <m/>
    <m/>
    <x v="6"/>
    <s v=""/>
    <n v="12"/>
    <m/>
    <m/>
    <m/>
    <m/>
    <x v="14"/>
    <m/>
    <m/>
    <s v="201610"/>
    <s v="201610"/>
    <x v="6"/>
  </r>
  <r>
    <n v="5555"/>
    <s v="CONCEPTION "/>
    <m/>
    <m/>
    <m/>
    <m/>
    <x v="9"/>
    <x v="1"/>
    <m/>
    <m/>
    <m/>
    <m/>
    <m/>
    <x v="6"/>
    <s v=""/>
    <n v="10"/>
    <m/>
    <m/>
    <m/>
    <m/>
    <x v="1"/>
    <m/>
    <m/>
    <s v="201610"/>
    <s v="201610"/>
    <x v="6"/>
  </r>
  <r>
    <n v="5555"/>
    <s v="CONCEPTION "/>
    <m/>
    <m/>
    <m/>
    <m/>
    <x v="9"/>
    <x v="1"/>
    <m/>
    <m/>
    <m/>
    <m/>
    <m/>
    <x v="6"/>
    <s v=""/>
    <n v="49"/>
    <m/>
    <m/>
    <m/>
    <m/>
    <x v="2"/>
    <m/>
    <m/>
    <s v="201610"/>
    <s v="201610"/>
    <x v="6"/>
  </r>
  <r>
    <n v="5555"/>
    <s v="CONCEPTION "/>
    <m/>
    <m/>
    <m/>
    <m/>
    <x v="9"/>
    <x v="1"/>
    <m/>
    <m/>
    <m/>
    <m/>
    <m/>
    <x v="6"/>
    <s v=""/>
    <n v="2"/>
    <m/>
    <m/>
    <m/>
    <m/>
    <x v="0"/>
    <m/>
    <m/>
    <s v="201610"/>
    <s v="201610"/>
    <x v="6"/>
  </r>
  <r>
    <n v="5555"/>
    <s v="CONCEPTION "/>
    <m/>
    <m/>
    <m/>
    <m/>
    <x v="9"/>
    <x v="1"/>
    <m/>
    <m/>
    <m/>
    <m/>
    <m/>
    <x v="6"/>
    <s v=""/>
    <n v="10"/>
    <m/>
    <m/>
    <m/>
    <m/>
    <x v="14"/>
    <m/>
    <m/>
    <s v="201610"/>
    <s v="201610"/>
    <x v="6"/>
  </r>
  <r>
    <n v="5555"/>
    <s v="CONCEPTION "/>
    <m/>
    <m/>
    <m/>
    <m/>
    <x v="9"/>
    <x v="1"/>
    <m/>
    <m/>
    <m/>
    <m/>
    <m/>
    <x v="6"/>
    <s v=""/>
    <n v="14"/>
    <m/>
    <m/>
    <m/>
    <m/>
    <x v="2"/>
    <m/>
    <m/>
    <s v="201610"/>
    <s v="201610"/>
    <x v="6"/>
  </r>
  <r>
    <n v="5555"/>
    <s v="CONCEPTION "/>
    <m/>
    <m/>
    <m/>
    <m/>
    <x v="9"/>
    <x v="1"/>
    <m/>
    <m/>
    <m/>
    <m/>
    <m/>
    <x v="6"/>
    <s v=""/>
    <n v="10"/>
    <m/>
    <m/>
    <m/>
    <m/>
    <x v="14"/>
    <m/>
    <m/>
    <s v="201610"/>
    <s v="201610"/>
    <x v="6"/>
  </r>
  <r>
    <n v="5555"/>
    <s v="CONCEPTION "/>
    <m/>
    <m/>
    <m/>
    <m/>
    <x v="9"/>
    <x v="1"/>
    <m/>
    <m/>
    <m/>
    <m/>
    <m/>
    <x v="6"/>
    <s v=""/>
    <n v="67"/>
    <m/>
    <m/>
    <m/>
    <m/>
    <x v="14"/>
    <m/>
    <m/>
    <s v="201610"/>
    <s v="201610"/>
    <x v="6"/>
  </r>
  <r>
    <n v="5555"/>
    <s v="CONCEPTION "/>
    <m/>
    <m/>
    <m/>
    <m/>
    <x v="9"/>
    <x v="1"/>
    <m/>
    <m/>
    <m/>
    <m/>
    <m/>
    <x v="6"/>
    <s v=""/>
    <n v="2"/>
    <m/>
    <m/>
    <m/>
    <m/>
    <x v="2"/>
    <m/>
    <m/>
    <s v="201610"/>
    <s v="201610"/>
    <x v="6"/>
  </r>
  <r>
    <n v="5917"/>
    <s v="METHODES"/>
    <m/>
    <m/>
    <m/>
    <m/>
    <x v="9"/>
    <x v="1"/>
    <m/>
    <m/>
    <m/>
    <m/>
    <m/>
    <x v="7"/>
    <s v=""/>
    <n v="9"/>
    <m/>
    <m/>
    <m/>
    <m/>
    <x v="14"/>
    <m/>
    <m/>
    <s v="201610"/>
    <s v="201610"/>
    <x v="7"/>
  </r>
  <r>
    <n v="5917"/>
    <s v="METHODES"/>
    <m/>
    <m/>
    <m/>
    <m/>
    <x v="9"/>
    <x v="1"/>
    <m/>
    <m/>
    <m/>
    <m/>
    <m/>
    <x v="7"/>
    <s v=""/>
    <n v="1"/>
    <m/>
    <m/>
    <m/>
    <m/>
    <x v="14"/>
    <m/>
    <m/>
    <s v="201610"/>
    <s v="201610"/>
    <x v="7"/>
  </r>
  <r>
    <n v="5917"/>
    <s v="METHODES"/>
    <m/>
    <m/>
    <m/>
    <m/>
    <x v="9"/>
    <x v="1"/>
    <m/>
    <m/>
    <m/>
    <m/>
    <m/>
    <x v="7"/>
    <s v=""/>
    <n v="20"/>
    <m/>
    <m/>
    <m/>
    <m/>
    <x v="2"/>
    <m/>
    <m/>
    <s v="201610"/>
    <s v="201610"/>
    <x v="7"/>
  </r>
  <r>
    <n v="5917"/>
    <s v="METHODES "/>
    <m/>
    <m/>
    <m/>
    <m/>
    <x v="9"/>
    <x v="1"/>
    <m/>
    <m/>
    <m/>
    <m/>
    <m/>
    <x v="7"/>
    <s v=""/>
    <n v="10"/>
    <m/>
    <m/>
    <m/>
    <m/>
    <x v="2"/>
    <m/>
    <m/>
    <s v="201610"/>
    <s v="201610"/>
    <x v="7"/>
  </r>
  <r>
    <n v="5917"/>
    <s v="METHODES "/>
    <m/>
    <m/>
    <m/>
    <m/>
    <x v="9"/>
    <x v="1"/>
    <m/>
    <m/>
    <m/>
    <m/>
    <m/>
    <x v="7"/>
    <s v=""/>
    <n v="1"/>
    <m/>
    <m/>
    <m/>
    <m/>
    <x v="14"/>
    <m/>
    <m/>
    <s v="201610"/>
    <s v="201610"/>
    <x v="7"/>
  </r>
  <r>
    <n v="5917"/>
    <s v="METHODES "/>
    <m/>
    <m/>
    <m/>
    <m/>
    <x v="9"/>
    <x v="1"/>
    <m/>
    <m/>
    <m/>
    <m/>
    <m/>
    <x v="7"/>
    <s v=""/>
    <n v="2"/>
    <m/>
    <m/>
    <m/>
    <m/>
    <x v="14"/>
    <m/>
    <m/>
    <s v="201610"/>
    <s v="201610"/>
    <x v="7"/>
  </r>
  <r>
    <n v="5917"/>
    <s v="METHODES "/>
    <m/>
    <m/>
    <m/>
    <m/>
    <x v="9"/>
    <x v="1"/>
    <m/>
    <m/>
    <m/>
    <m/>
    <m/>
    <x v="7"/>
    <s v=""/>
    <n v="2"/>
    <m/>
    <m/>
    <m/>
    <m/>
    <x v="2"/>
    <m/>
    <m/>
    <s v="201610"/>
    <s v="201610"/>
    <x v="7"/>
  </r>
  <r>
    <n v="5917"/>
    <s v="METHODES "/>
    <m/>
    <m/>
    <m/>
    <m/>
    <x v="9"/>
    <x v="1"/>
    <m/>
    <m/>
    <m/>
    <m/>
    <m/>
    <x v="7"/>
    <s v=""/>
    <n v="5"/>
    <m/>
    <m/>
    <m/>
    <m/>
    <x v="0"/>
    <m/>
    <m/>
    <s v="201610"/>
    <s v="201610"/>
    <x v="7"/>
  </r>
  <r>
    <n v="5917"/>
    <s v="METHODES "/>
    <m/>
    <m/>
    <m/>
    <m/>
    <x v="9"/>
    <x v="1"/>
    <m/>
    <m/>
    <m/>
    <m/>
    <m/>
    <x v="7"/>
    <s v=""/>
    <n v="1"/>
    <m/>
    <m/>
    <m/>
    <m/>
    <x v="14"/>
    <m/>
    <m/>
    <s v="201610"/>
    <s v="201610"/>
    <x v="7"/>
  </r>
  <r>
    <n v="7777"/>
    <s v="PROGRAMME"/>
    <m/>
    <m/>
    <m/>
    <m/>
    <x v="9"/>
    <x v="1"/>
    <m/>
    <m/>
    <m/>
    <m/>
    <m/>
    <x v="8"/>
    <s v=""/>
    <n v="30"/>
    <m/>
    <m/>
    <m/>
    <m/>
    <x v="14"/>
    <m/>
    <m/>
    <s v="201610"/>
    <s v="201610"/>
    <x v="8"/>
  </r>
  <r>
    <n v="7777"/>
    <s v="PROGRAMME"/>
    <m/>
    <m/>
    <m/>
    <m/>
    <x v="9"/>
    <x v="1"/>
    <m/>
    <m/>
    <m/>
    <m/>
    <m/>
    <x v="8"/>
    <s v=""/>
    <n v="30"/>
    <m/>
    <m/>
    <m/>
    <m/>
    <x v="2"/>
    <m/>
    <m/>
    <s v="201610"/>
    <s v="201610"/>
    <x v="8"/>
  </r>
  <r>
    <n v="7777"/>
    <s v="PROGRAMME"/>
    <m/>
    <m/>
    <m/>
    <m/>
    <x v="9"/>
    <x v="1"/>
    <m/>
    <m/>
    <m/>
    <m/>
    <m/>
    <x v="8"/>
    <s v=""/>
    <n v="20"/>
    <m/>
    <m/>
    <m/>
    <m/>
    <x v="14"/>
    <m/>
    <m/>
    <s v="201610"/>
    <s v="201610"/>
    <x v="8"/>
  </r>
  <r>
    <n v="7777"/>
    <s v="PROGRAMME"/>
    <m/>
    <m/>
    <m/>
    <m/>
    <x v="9"/>
    <x v="1"/>
    <m/>
    <m/>
    <m/>
    <m/>
    <m/>
    <x v="8"/>
    <s v=""/>
    <n v="10"/>
    <m/>
    <m/>
    <m/>
    <m/>
    <x v="14"/>
    <m/>
    <m/>
    <s v="201610"/>
    <s v="201610"/>
    <x v="8"/>
  </r>
  <r>
    <n v="7777"/>
    <s v="PROGRAMME"/>
    <m/>
    <m/>
    <m/>
    <m/>
    <x v="9"/>
    <x v="1"/>
    <m/>
    <m/>
    <m/>
    <m/>
    <m/>
    <x v="8"/>
    <s v=""/>
    <n v="40"/>
    <m/>
    <m/>
    <m/>
    <m/>
    <x v="14"/>
    <m/>
    <m/>
    <s v="201610"/>
    <s v="201610"/>
    <x v="8"/>
  </r>
  <r>
    <n v="7777"/>
    <s v="PROGRAMME"/>
    <m/>
    <m/>
    <m/>
    <m/>
    <x v="9"/>
    <x v="1"/>
    <m/>
    <m/>
    <m/>
    <m/>
    <m/>
    <x v="8"/>
    <s v=""/>
    <n v="30"/>
    <m/>
    <m/>
    <m/>
    <m/>
    <x v="1"/>
    <m/>
    <m/>
    <s v="201610"/>
    <s v="201610"/>
    <x v="8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  <r>
    <m/>
    <m/>
    <m/>
    <m/>
    <m/>
    <m/>
    <x v="12"/>
    <x v="2"/>
    <m/>
    <m/>
    <m/>
    <m/>
    <m/>
    <x v="12"/>
    <m/>
    <m/>
    <m/>
    <m/>
    <m/>
    <m/>
    <x v="15"/>
    <m/>
    <m/>
    <m/>
    <m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5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>
  <location ref="P52:S153" firstHeaderRow="1" firstDataRow="2" firstDataCol="1" rowPageCount="1" colPageCount="1"/>
  <pivotFields count="26">
    <pivotField showAll="0"/>
    <pivotField showAll="0"/>
    <pivotField showAll="0" defaultSubtotal="0"/>
    <pivotField showAll="0" defaultSubtotal="0"/>
    <pivotField showAll="0" defaultSubtotal="0"/>
    <pivotField showAll="0" defaultSubtotal="0"/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axis="axisCol" showAll="0">
      <items count="4">
        <item x="0"/>
        <item x="1"/>
        <item x="2"/>
        <item t="default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13">
        <item x="0"/>
        <item x="2"/>
        <item x="3"/>
        <item x="4"/>
        <item x="5"/>
        <item x="6"/>
        <item x="9"/>
        <item x="7"/>
        <item x="8"/>
        <item x="11"/>
        <item x="10"/>
        <item x="1"/>
        <item x="12"/>
      </items>
    </pivotField>
    <pivotField showAll="0" defaultSubtotal="0"/>
    <pivotField dataField="1" showAll="0"/>
    <pivotField showAll="0" defaultSubtotal="0"/>
    <pivotField showAll="0" defaultSubtotal="0"/>
    <pivotField showAll="0" defaultSubtotal="0"/>
    <pivotField showAll="0" defaultSubtotal="0"/>
    <pivotField axis="axisPage" showAll="0">
      <items count="51">
        <item m="1" x="24"/>
        <item m="1" x="42"/>
        <item m="1" x="36"/>
        <item m="1" x="22"/>
        <item m="1" x="35"/>
        <item m="1" x="33"/>
        <item m="1" x="28"/>
        <item m="1" x="45"/>
        <item m="1" x="19"/>
        <item m="1" x="44"/>
        <item m="1" x="41"/>
        <item m="1" x="27"/>
        <item m="1" x="43"/>
        <item m="1" x="18"/>
        <item m="1" x="34"/>
        <item m="1" x="26"/>
        <item m="1" x="20"/>
        <item m="1" x="37"/>
        <item m="1" x="39"/>
        <item m="1" x="29"/>
        <item m="1" x="32"/>
        <item m="1" x="30"/>
        <item m="1" x="47"/>
        <item m="1" x="25"/>
        <item m="1" x="38"/>
        <item m="1" x="48"/>
        <item x="15"/>
        <item m="1" x="21"/>
        <item m="1" x="16"/>
        <item m="1" x="46"/>
        <item m="1" x="40"/>
        <item m="1" x="31"/>
        <item m="1" x="23"/>
        <item m="1" x="17"/>
        <item m="1" x="49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showAll="0" defaultSubtotal="0"/>
    <pivotField showAll="0" defaultSubtotal="0"/>
    <pivotField showAll="0"/>
    <pivotField showAll="0"/>
    <pivotField showAll="0" defaultSubtotal="0"/>
  </pivotFields>
  <rowFields count="2">
    <field x="13"/>
    <field x="6"/>
  </rowFields>
  <rowItems count="100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8"/>
    </i>
    <i r="1">
      <x v="9"/>
    </i>
    <i r="1">
      <x v="10"/>
    </i>
    <i r="1">
      <x v="11"/>
    </i>
    <i>
      <x v="3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4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5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7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8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11"/>
    </i>
    <i r="1">
      <x/>
    </i>
    <i r="1">
      <x v="1"/>
    </i>
    <i r="1">
      <x v="2"/>
    </i>
    <i r="1">
      <x v="3"/>
    </i>
    <i r="1">
      <x v="4"/>
    </i>
    <i r="1">
      <x v="9"/>
    </i>
    <i r="1">
      <x v="10"/>
    </i>
    <i r="1">
      <x v="11"/>
    </i>
    <i t="grand">
      <x/>
    </i>
  </rowItems>
  <colFields count="1">
    <field x="7"/>
  </colFields>
  <colItems count="3">
    <i>
      <x/>
    </i>
    <i>
      <x v="1"/>
    </i>
    <i t="grand">
      <x/>
    </i>
  </colItems>
  <pageFields count="1">
    <pageField fld="20" item="37" hier="-1"/>
  </pageFields>
  <dataFields count="1">
    <dataField name="Somme de Temps total" fld="15" baseField="6" baseItem="0" numFmtId="170"/>
  </dataFields>
  <formats count="2">
    <format dxfId="47">
      <pivotArea field="20" type="button" dataOnly="0" labelOnly="1" outline="0" axis="axisPage" fieldPosition="0"/>
    </format>
    <format dxfId="46">
      <pivotArea dataOnly="0" labelOnly="1" outline="0" fieldPosition="0">
        <references count="1">
          <reference field="20" count="1">
            <x v="2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35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compact="0" compactData="0" multipleFieldFilters="0">
  <location ref="N25:O33" firstHeaderRow="1" firstDataRow="1" firstDataCol="2" rowPageCount="1" colPageCount="1"/>
  <pivotFields count="26"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3">
        <item x="0"/>
        <item x="2"/>
        <item x="3"/>
        <item x="4"/>
        <item x="5"/>
        <item x="6"/>
        <item x="9"/>
        <item x="7"/>
        <item x="8"/>
        <item x="11"/>
        <item x="10"/>
        <item x="1"/>
        <item x="12"/>
      </items>
    </pivotField>
    <pivotField compact="0" outline="0" showAll="0" defaultSubtota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Page" compact="0" outline="0" multipleItemSelectionAllowed="1" showAll="0">
      <items count="51">
        <item m="1" x="24"/>
        <item m="1" x="42"/>
        <item m="1" x="36"/>
        <item m="1" x="22"/>
        <item m="1" x="35"/>
        <item m="1" x="33"/>
        <item m="1" x="28"/>
        <item m="1" x="45"/>
        <item m="1" x="19"/>
        <item m="1" x="44"/>
        <item m="1" x="41"/>
        <item m="1" x="27"/>
        <item m="1" x="43"/>
        <item m="1" x="18"/>
        <item m="1" x="34"/>
        <item m="1" x="26"/>
        <item m="1" x="20"/>
        <item m="1" x="37"/>
        <item m="1" x="39"/>
        <item m="1" x="29"/>
        <item m="1" x="32"/>
        <item m="1" x="30"/>
        <item m="1" x="47"/>
        <item m="1" x="25"/>
        <item m="1" x="38"/>
        <item m="1" x="48"/>
        <item h="1" x="15"/>
        <item m="1" x="21"/>
        <item m="1" x="16"/>
        <item m="1" x="46"/>
        <item m="1" x="40"/>
        <item m="1" x="31"/>
        <item m="1" x="23"/>
        <item m="1" x="17"/>
        <item m="1" x="49"/>
        <item h="1" x="0"/>
        <item h="1" x="1"/>
        <item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t="default"/>
      </items>
    </pivotField>
    <pivotField compact="0" outline="0" showAll="0" defaultSubtotal="0"/>
    <pivotField compact="0" outline="0" showAll="0" defaultSubtotal="0"/>
    <pivotField compact="0" outline="0" showAll="0"/>
    <pivotField compact="0" outline="0" showAll="0"/>
    <pivotField axis="axisRow" compact="0" outline="0" showAll="0" defaultSubtotal="0">
      <items count="36">
        <item m="1" x="30"/>
        <item m="1" x="33"/>
        <item m="1" x="15"/>
        <item m="1" x="17"/>
        <item x="10"/>
        <item m="1" x="14"/>
        <item m="1" x="29"/>
        <item m="1" x="35"/>
        <item m="1" x="26"/>
        <item m="1" x="27"/>
        <item m="1" x="20"/>
        <item m="1" x="24"/>
        <item m="1" x="16"/>
        <item m="1" x="25"/>
        <item m="1" x="19"/>
        <item m="1" x="28"/>
        <item m="1" x="32"/>
        <item m="1" x="23"/>
        <item m="1" x="13"/>
        <item m="1" x="31"/>
        <item m="1" x="21"/>
        <item m="1" x="18"/>
        <item m="1" x="22"/>
        <item m="1" x="34"/>
        <item x="1"/>
        <item x="12"/>
        <item x="0"/>
        <item x="2"/>
        <item x="3"/>
        <item x="4"/>
        <item x="5"/>
        <item x="6"/>
        <item x="7"/>
        <item x="8"/>
        <item x="9"/>
        <item x="11"/>
      </items>
    </pivotField>
  </pivotFields>
  <rowFields count="2">
    <field x="13"/>
    <field x="25"/>
  </rowFields>
  <rowItems count="8">
    <i>
      <x/>
      <x v="26"/>
    </i>
    <i>
      <x v="1"/>
      <x v="27"/>
    </i>
    <i>
      <x v="3"/>
      <x v="29"/>
    </i>
    <i>
      <x v="4"/>
      <x v="30"/>
    </i>
    <i>
      <x v="5"/>
      <x v="31"/>
    </i>
    <i>
      <x v="7"/>
      <x v="32"/>
    </i>
    <i>
      <x v="8"/>
      <x v="33"/>
    </i>
    <i>
      <x v="11"/>
      <x v="24"/>
    </i>
  </rowItems>
  <colItems count="1">
    <i/>
  </colItems>
  <pageFields count="1">
    <pageField fld="20" hier="-1"/>
  </pageFields>
  <formats count="2">
    <format dxfId="49">
      <pivotArea field="20" type="button" dataOnly="0" labelOnly="1" outline="0" axis="axisPage" fieldPosition="0"/>
    </format>
    <format dxfId="48">
      <pivotArea dataOnly="0" labelOnly="1" outline="0" fieldPosition="0">
        <references count="1">
          <reference field="20" count="1">
            <x v="23"/>
          </reference>
        </references>
      </pivotArea>
    </format>
  </format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35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compact="0" compactData="0" multipleFieldFilters="0">
  <location ref="N25:O33" firstHeaderRow="1" firstDataRow="1" firstDataCol="2" rowPageCount="1" colPageCount="1"/>
  <pivotFields count="26"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3">
        <item x="0"/>
        <item x="2"/>
        <item x="3"/>
        <item x="4"/>
        <item x="5"/>
        <item x="6"/>
        <item x="9"/>
        <item x="7"/>
        <item x="8"/>
        <item x="11"/>
        <item x="10"/>
        <item x="1"/>
        <item x="12"/>
      </items>
    </pivotField>
    <pivotField compact="0" outline="0" showAll="0" defaultSubtota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Page" compact="0" outline="0" multipleItemSelectionAllowed="1" showAll="0">
      <items count="51">
        <item m="1" x="24"/>
        <item m="1" x="42"/>
        <item m="1" x="36"/>
        <item m="1" x="22"/>
        <item m="1" x="35"/>
        <item m="1" x="33"/>
        <item m="1" x="28"/>
        <item m="1" x="45"/>
        <item m="1" x="19"/>
        <item m="1" x="44"/>
        <item m="1" x="41"/>
        <item m="1" x="27"/>
        <item m="1" x="43"/>
        <item m="1" x="18"/>
        <item m="1" x="34"/>
        <item m="1" x="26"/>
        <item m="1" x="20"/>
        <item m="1" x="37"/>
        <item m="1" x="39"/>
        <item m="1" x="29"/>
        <item m="1" x="32"/>
        <item m="1" x="30"/>
        <item m="1" x="47"/>
        <item m="1" x="25"/>
        <item m="1" x="38"/>
        <item m="1" x="48"/>
        <item h="1" x="15"/>
        <item m="1" x="21"/>
        <item m="1" x="16"/>
        <item m="1" x="46"/>
        <item m="1" x="40"/>
        <item m="1" x="31"/>
        <item m="1" x="23"/>
        <item m="1" x="17"/>
        <item m="1" x="49"/>
        <item h="1" x="0"/>
        <item h="1" x="1"/>
        <item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t="default"/>
      </items>
    </pivotField>
    <pivotField compact="0" outline="0" showAll="0" defaultSubtotal="0"/>
    <pivotField compact="0" outline="0" showAll="0" defaultSubtotal="0"/>
    <pivotField compact="0" outline="0" showAll="0"/>
    <pivotField compact="0" outline="0" showAll="0"/>
    <pivotField axis="axisRow" compact="0" outline="0" showAll="0" defaultSubtotal="0">
      <items count="36">
        <item m="1" x="30"/>
        <item m="1" x="33"/>
        <item m="1" x="15"/>
        <item m="1" x="17"/>
        <item x="10"/>
        <item m="1" x="14"/>
        <item m="1" x="29"/>
        <item m="1" x="35"/>
        <item m="1" x="26"/>
        <item m="1" x="27"/>
        <item m="1" x="20"/>
        <item m="1" x="24"/>
        <item m="1" x="16"/>
        <item m="1" x="25"/>
        <item m="1" x="19"/>
        <item m="1" x="28"/>
        <item m="1" x="32"/>
        <item m="1" x="23"/>
        <item m="1" x="13"/>
        <item m="1" x="31"/>
        <item m="1" x="21"/>
        <item m="1" x="18"/>
        <item m="1" x="22"/>
        <item m="1" x="34"/>
        <item x="1"/>
        <item x="12"/>
        <item x="0"/>
        <item x="2"/>
        <item x="3"/>
        <item x="4"/>
        <item x="5"/>
        <item x="6"/>
        <item x="7"/>
        <item x="8"/>
        <item x="9"/>
        <item x="11"/>
      </items>
    </pivotField>
  </pivotFields>
  <rowFields count="2">
    <field x="13"/>
    <field x="25"/>
  </rowFields>
  <rowItems count="8">
    <i>
      <x/>
      <x v="26"/>
    </i>
    <i>
      <x v="1"/>
      <x v="27"/>
    </i>
    <i>
      <x v="3"/>
      <x v="29"/>
    </i>
    <i>
      <x v="4"/>
      <x v="30"/>
    </i>
    <i>
      <x v="5"/>
      <x v="31"/>
    </i>
    <i>
      <x v="7"/>
      <x v="32"/>
    </i>
    <i>
      <x v="8"/>
      <x v="33"/>
    </i>
    <i>
      <x v="11"/>
      <x v="24"/>
    </i>
  </rowItems>
  <colItems count="1">
    <i/>
  </colItems>
  <pageFields count="1">
    <pageField fld="20" hier="-1"/>
  </pageFields>
  <formats count="2">
    <format dxfId="22">
      <pivotArea field="20" type="button" dataOnly="0" labelOnly="1" outline="0" axis="axisPage" fieldPosition="0"/>
    </format>
    <format dxfId="23">
      <pivotArea dataOnly="0" labelOnly="1" outline="0" fieldPosition="0">
        <references count="1">
          <reference field="20" count="1">
            <x v="23"/>
          </reference>
        </references>
      </pivotArea>
    </format>
  </format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3" cacheId="35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>
  <location ref="P52:S153" firstHeaderRow="1" firstDataRow="2" firstDataCol="1" rowPageCount="1" colPageCount="1"/>
  <pivotFields count="26">
    <pivotField showAll="0"/>
    <pivotField showAll="0"/>
    <pivotField showAll="0" defaultSubtotal="0"/>
    <pivotField showAll="0" defaultSubtotal="0"/>
    <pivotField showAll="0" defaultSubtotal="0"/>
    <pivotField showAll="0" defaultSubtotal="0"/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axis="axisCol" showAll="0">
      <items count="4">
        <item x="0"/>
        <item x="1"/>
        <item x="2"/>
        <item t="default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13">
        <item x="0"/>
        <item x="2"/>
        <item x="3"/>
        <item x="4"/>
        <item x="5"/>
        <item x="6"/>
        <item x="9"/>
        <item x="7"/>
        <item x="8"/>
        <item x="11"/>
        <item x="10"/>
        <item x="1"/>
        <item x="12"/>
      </items>
    </pivotField>
    <pivotField showAll="0" defaultSubtotal="0"/>
    <pivotField dataField="1" showAll="0"/>
    <pivotField showAll="0" defaultSubtotal="0"/>
    <pivotField showAll="0" defaultSubtotal="0"/>
    <pivotField showAll="0" defaultSubtotal="0"/>
    <pivotField showAll="0" defaultSubtotal="0"/>
    <pivotField axis="axisPage" showAll="0">
      <items count="51">
        <item m="1" x="24"/>
        <item m="1" x="42"/>
        <item m="1" x="36"/>
        <item m="1" x="22"/>
        <item m="1" x="35"/>
        <item m="1" x="33"/>
        <item m="1" x="28"/>
        <item m="1" x="45"/>
        <item m="1" x="19"/>
        <item m="1" x="44"/>
        <item m="1" x="41"/>
        <item m="1" x="27"/>
        <item m="1" x="43"/>
        <item m="1" x="18"/>
        <item m="1" x="34"/>
        <item m="1" x="26"/>
        <item m="1" x="20"/>
        <item m="1" x="37"/>
        <item m="1" x="39"/>
        <item m="1" x="29"/>
        <item m="1" x="32"/>
        <item m="1" x="30"/>
        <item m="1" x="47"/>
        <item m="1" x="25"/>
        <item m="1" x="38"/>
        <item m="1" x="48"/>
        <item x="15"/>
        <item m="1" x="21"/>
        <item m="1" x="16"/>
        <item m="1" x="46"/>
        <item m="1" x="40"/>
        <item m="1" x="31"/>
        <item m="1" x="23"/>
        <item m="1" x="17"/>
        <item m="1" x="49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showAll="0" defaultSubtotal="0"/>
    <pivotField showAll="0" defaultSubtotal="0"/>
    <pivotField showAll="0"/>
    <pivotField showAll="0"/>
    <pivotField showAll="0" defaultSubtotal="0"/>
  </pivotFields>
  <rowFields count="2">
    <field x="13"/>
    <field x="6"/>
  </rowFields>
  <rowItems count="100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8"/>
    </i>
    <i r="1">
      <x v="9"/>
    </i>
    <i r="1">
      <x v="10"/>
    </i>
    <i r="1">
      <x v="11"/>
    </i>
    <i>
      <x v="3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4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5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7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8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11"/>
    </i>
    <i r="1">
      <x/>
    </i>
    <i r="1">
      <x v="1"/>
    </i>
    <i r="1">
      <x v="2"/>
    </i>
    <i r="1">
      <x v="3"/>
    </i>
    <i r="1">
      <x v="4"/>
    </i>
    <i r="1">
      <x v="9"/>
    </i>
    <i r="1">
      <x v="10"/>
    </i>
    <i r="1">
      <x v="11"/>
    </i>
    <i t="grand">
      <x/>
    </i>
  </rowItems>
  <colFields count="1">
    <field x="7"/>
  </colFields>
  <colItems count="3">
    <i>
      <x/>
    </i>
    <i>
      <x v="1"/>
    </i>
    <i t="grand">
      <x/>
    </i>
  </colItems>
  <pageFields count="1">
    <pageField fld="20" item="37" hier="-1"/>
  </pageFields>
  <dataFields count="1">
    <dataField name="Somme de Temps total" fld="15" baseField="6" baseItem="0" numFmtId="170"/>
  </dataFields>
  <formats count="2">
    <format dxfId="24">
      <pivotArea field="20" type="button" dataOnly="0" labelOnly="1" outline="0" axis="axisPage" fieldPosition="0"/>
    </format>
    <format dxfId="25">
      <pivotArea dataOnly="0" labelOnly="1" outline="0" fieldPosition="0">
        <references count="1">
          <reference field="20" count="1">
            <x v="2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ableau6" displayName="Tableau6" ref="D8:K10" totalsRowShown="0" headerRowDxfId="45">
  <autoFilter ref="D8:K10"/>
  <tableColumns count="8">
    <tableColumn id="1" name=" " dataDxfId="44">
      <calculatedColumnFormula>IF(ISBLANK(F9)=TRUE,"",F9&amp;"/"&amp;RIGHT(E9,2))</calculatedColumnFormula>
    </tableColumn>
    <tableColumn id="2" name="Année" dataDxfId="43"/>
    <tableColumn id="3" name="    " dataDxfId="42">
      <calculatedColumnFormula>MATCH(G9,$A$9:$A$20,0)</calculatedColumnFormula>
    </tableColumn>
    <tableColumn id="4" name="Mois" dataDxfId="41"/>
    <tableColumn id="5" name="h/mois" dataDxfId="26">
      <calculatedColumnFormula>SUMIFS(Data_pointage!$P:$P,Data_pointage!$U:$U,INFORMATION!$I$5,Data_pointage!$H:$H,INFORMATION!E9,Data_pointage!$G:$G,INFORMATION!$F9)</calculatedColumnFormula>
    </tableColumn>
    <tableColumn id="6" name="Cumul" dataDxfId="40"/>
    <tableColumn id="7" name="Objectif" dataDxfId="39"/>
    <tableColumn id="8" name="RAF" dataDxfId="27">
      <calculatedColumnFormula>IF(E9&lt;$J$4,0,IF(AND(E9=$J$4,$A$8&gt;=F9)=TRUE,0,IF(I8=0,K8+$S$46/(12-$A$8),I8+$S$46/(12-$A$8))))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P25:W47" totalsRowShown="0" headerRowDxfId="38" dataDxfId="37" tableBorderDxfId="36">
  <autoFilter ref="P25:W47"/>
  <tableColumns count="8">
    <tableColumn id="1" name="Planifiées" dataDxfId="35"/>
    <tableColumn id="2" name="Prev de fin" dataDxfId="34"/>
    <tableColumn id="3" name="Réelles" dataDxfId="33"/>
    <tableColumn id="4" name="RAF" dataDxfId="32"/>
    <tableColumn id="5" name="P. du mois" dataDxfId="31"/>
    <tableColumn id="6" name="RAF mois précé" dataDxfId="30"/>
    <tableColumn id="7" name="RAF mois suivant" dataDxfId="29"/>
    <tableColumn id="8" name="Colonne2" dataDxfId="28" dataCellStyle="Pourcentage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1" name="Tableau62" displayName="Tableau62" ref="D8:K10" totalsRowShown="0" headerRowDxfId="21">
  <autoFilter ref="D8:K10"/>
  <tableColumns count="8">
    <tableColumn id="1" name=" " dataDxfId="20">
      <calculatedColumnFormula>IF(ISBLANK(F9)=TRUE,"",F9&amp;"/"&amp;RIGHT(E9,2))</calculatedColumnFormula>
    </tableColumn>
    <tableColumn id="2" name="Année" dataDxfId="19"/>
    <tableColumn id="3" name="    " dataDxfId="18">
      <calculatedColumnFormula>MATCH(G9,$A$9:$A$20,0)</calculatedColumnFormula>
    </tableColumn>
    <tableColumn id="4" name="Mois" dataDxfId="17"/>
    <tableColumn id="5" name="h/mois" dataDxfId="16">
      <calculatedColumnFormula>SUMIFS(Data_pointage!$P:$P,Data_pointage!$U:$U,'x_NEW PROJECT_x '!$I$5,Data_pointage!$H:$H,'x_NEW PROJECT_x '!E9,Data_pointage!$G:$G,'x_NEW PROJECT_x '!$F9)</calculatedColumnFormula>
    </tableColumn>
    <tableColumn id="6" name="Cumul" dataDxfId="15"/>
    <tableColumn id="7" name="Objectif" dataDxfId="14"/>
    <tableColumn id="8" name="RAF" dataDxfId="13">
      <calculatedColumnFormula>IF(E9&lt;$J$4,0,IF(AND(E9=$J$4,$A$8&gt;=F9)=TRUE,0,IF(I8=0,K8+$S$46/(12-$A$8),I8+$S$46/(12-$A$8))))</calculatedColumnFormula>
    </tableColumn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" name="Tableau53" displayName="Tableau53" ref="P25:W47" totalsRowShown="0" headerRowDxfId="12" dataDxfId="11" tableBorderDxfId="10">
  <autoFilter ref="P25:W47"/>
  <tableColumns count="8">
    <tableColumn id="1" name="Planifiées" dataDxfId="9"/>
    <tableColumn id="2" name="Prev de fin" dataDxfId="8"/>
    <tableColumn id="3" name="Réelles" dataDxfId="7"/>
    <tableColumn id="4" name="RAF" dataDxfId="6"/>
    <tableColumn id="5" name="P. du mois" dataDxfId="5"/>
    <tableColumn id="6" name="RAF mois précé" dataDxfId="4"/>
    <tableColumn id="7" name="RAF mois suivant" dataDxfId="3"/>
    <tableColumn id="8" name="Colonne2" dataDxfId="2" dataCellStyle="Pourcentage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printerSettings" Target="../printerSettings/printerSettings1.bin"/><Relationship Id="rId7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printerSettings" Target="../printerSettings/printerSettings2.bin"/><Relationship Id="rId7" Type="http://schemas.openxmlformats.org/officeDocument/2006/relationships/table" Target="../tables/table3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6" Type="http://schemas.openxmlformats.org/officeDocument/2006/relationships/ctrlProp" Target="../ctrlProps/ctrlProp2.xml"/><Relationship Id="rId5" Type="http://schemas.openxmlformats.org/officeDocument/2006/relationships/vmlDrawing" Target="../drawings/vmlDrawing2.vm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0">
    <tabColor theme="9"/>
  </sheetPr>
  <dimension ref="B1:P897"/>
  <sheetViews>
    <sheetView workbookViewId="0">
      <selection activeCell="L20" sqref="L20"/>
    </sheetView>
  </sheetViews>
  <sheetFormatPr baseColWidth="10" defaultRowHeight="15" x14ac:dyDescent="0.25"/>
  <sheetData>
    <row r="1" spans="2:16" x14ac:dyDescent="0.25">
      <c r="B1" t="s">
        <v>70</v>
      </c>
      <c r="D1">
        <v>1011</v>
      </c>
      <c r="E1" t="s">
        <v>59</v>
      </c>
      <c r="H1" t="str">
        <f>TEXT(D1,"####")</f>
        <v>1011</v>
      </c>
      <c r="I1" t="str">
        <f>E1</f>
        <v xml:space="preserve">QUALITE </v>
      </c>
      <c r="N1">
        <v>2015</v>
      </c>
      <c r="P1">
        <v>2013</v>
      </c>
    </row>
    <row r="2" spans="2:16" x14ac:dyDescent="0.25">
      <c r="B2" t="s">
        <v>79</v>
      </c>
      <c r="D2">
        <v>1200</v>
      </c>
      <c r="E2" t="s">
        <v>60</v>
      </c>
      <c r="H2" t="str">
        <f t="shared" ref="H2:H65" si="0">TEXT(D2,"####")</f>
        <v>1200</v>
      </c>
      <c r="I2" t="str">
        <f t="shared" ref="I2:I65" si="1">E2</f>
        <v xml:space="preserve">ACHATS </v>
      </c>
      <c r="N2">
        <v>2016</v>
      </c>
      <c r="P2">
        <v>2014</v>
      </c>
    </row>
    <row r="3" spans="2:16" x14ac:dyDescent="0.25">
      <c r="B3" t="s">
        <v>80</v>
      </c>
      <c r="D3">
        <v>2536</v>
      </c>
      <c r="E3" t="s">
        <v>61</v>
      </c>
      <c r="H3" t="str">
        <f t="shared" si="0"/>
        <v>2536</v>
      </c>
      <c r="I3" t="str">
        <f t="shared" si="1"/>
        <v>PRODUCTION</v>
      </c>
      <c r="P3">
        <v>2015</v>
      </c>
    </row>
    <row r="4" spans="2:16" x14ac:dyDescent="0.25">
      <c r="B4" t="s">
        <v>81</v>
      </c>
      <c r="D4">
        <v>2752</v>
      </c>
      <c r="E4" t="s">
        <v>62</v>
      </c>
      <c r="H4" t="str">
        <f t="shared" si="0"/>
        <v>2752</v>
      </c>
      <c r="I4" t="str">
        <f t="shared" si="1"/>
        <v xml:space="preserve">LOGISTIQUE </v>
      </c>
      <c r="P4">
        <v>2016</v>
      </c>
    </row>
    <row r="5" spans="2:16" x14ac:dyDescent="0.25">
      <c r="B5" t="s">
        <v>82</v>
      </c>
      <c r="D5">
        <v>3503</v>
      </c>
      <c r="E5" t="s">
        <v>63</v>
      </c>
      <c r="H5" t="str">
        <f t="shared" si="0"/>
        <v>3503</v>
      </c>
      <c r="I5" t="str">
        <f t="shared" si="1"/>
        <v xml:space="preserve">MATERIAUX </v>
      </c>
      <c r="P5">
        <v>2017</v>
      </c>
    </row>
    <row r="6" spans="2:16" x14ac:dyDescent="0.25">
      <c r="B6" t="s">
        <v>83</v>
      </c>
      <c r="D6">
        <v>5555</v>
      </c>
      <c r="E6" t="s">
        <v>64</v>
      </c>
      <c r="H6" t="str">
        <f t="shared" si="0"/>
        <v>5555</v>
      </c>
      <c r="I6" t="str">
        <f t="shared" si="1"/>
        <v xml:space="preserve">CONCEPTION </v>
      </c>
      <c r="P6">
        <v>2018</v>
      </c>
    </row>
    <row r="7" spans="2:16" x14ac:dyDescent="0.25">
      <c r="B7" t="s">
        <v>84</v>
      </c>
      <c r="D7">
        <v>5723</v>
      </c>
      <c r="E7" t="s">
        <v>67</v>
      </c>
      <c r="H7" t="str">
        <f t="shared" si="0"/>
        <v>5723</v>
      </c>
      <c r="I7" t="str">
        <f t="shared" si="1"/>
        <v xml:space="preserve">ESSAIS </v>
      </c>
      <c r="P7">
        <v>2019</v>
      </c>
    </row>
    <row r="8" spans="2:16" x14ac:dyDescent="0.25">
      <c r="B8" t="s">
        <v>71</v>
      </c>
      <c r="D8">
        <v>5917</v>
      </c>
      <c r="E8" t="s">
        <v>66</v>
      </c>
      <c r="H8" t="str">
        <f t="shared" si="0"/>
        <v>5917</v>
      </c>
      <c r="I8" t="str">
        <f t="shared" si="1"/>
        <v xml:space="preserve">METHODES </v>
      </c>
      <c r="P8">
        <v>2020</v>
      </c>
    </row>
    <row r="9" spans="2:16" x14ac:dyDescent="0.25">
      <c r="B9" t="s">
        <v>72</v>
      </c>
      <c r="D9">
        <v>7105</v>
      </c>
      <c r="E9" t="s">
        <v>6</v>
      </c>
      <c r="H9" t="str">
        <f t="shared" si="0"/>
        <v>7105</v>
      </c>
      <c r="I9" t="str">
        <f t="shared" si="1"/>
        <v>CTO OFFICE</v>
      </c>
      <c r="P9">
        <v>2021</v>
      </c>
    </row>
    <row r="10" spans="2:16" x14ac:dyDescent="0.25">
      <c r="B10" t="s">
        <v>73</v>
      </c>
      <c r="D10">
        <v>7305</v>
      </c>
      <c r="E10" t="s">
        <v>2</v>
      </c>
      <c r="H10" t="str">
        <f t="shared" si="0"/>
        <v>7305</v>
      </c>
      <c r="I10" t="str">
        <f t="shared" si="1"/>
        <v>SIMULATIONS NUMERIQUES</v>
      </c>
      <c r="P10">
        <v>2022</v>
      </c>
    </row>
    <row r="11" spans="2:16" x14ac:dyDescent="0.25">
      <c r="B11" t="s">
        <v>74</v>
      </c>
      <c r="D11">
        <v>7305</v>
      </c>
      <c r="E11" t="s">
        <v>2</v>
      </c>
      <c r="H11" t="str">
        <f t="shared" si="0"/>
        <v>7305</v>
      </c>
      <c r="I11" t="str">
        <f t="shared" si="1"/>
        <v>SIMULATIONS NUMERIQUES</v>
      </c>
      <c r="P11">
        <v>2023</v>
      </c>
    </row>
    <row r="12" spans="2:16" x14ac:dyDescent="0.25">
      <c r="B12" t="s">
        <v>75</v>
      </c>
      <c r="D12">
        <v>7515</v>
      </c>
      <c r="E12" t="s">
        <v>67</v>
      </c>
      <c r="H12" t="str">
        <f t="shared" si="0"/>
        <v>7515</v>
      </c>
      <c r="I12" t="str">
        <f t="shared" si="1"/>
        <v xml:space="preserve">ESSAIS </v>
      </c>
      <c r="P12">
        <v>2024</v>
      </c>
    </row>
    <row r="13" spans="2:16" x14ac:dyDescent="0.25">
      <c r="B13" t="s">
        <v>76</v>
      </c>
      <c r="D13">
        <v>7777</v>
      </c>
      <c r="E13" t="s">
        <v>68</v>
      </c>
      <c r="H13" t="str">
        <f t="shared" si="0"/>
        <v>7777</v>
      </c>
      <c r="I13" t="str">
        <f t="shared" si="1"/>
        <v>PROGRAMME</v>
      </c>
      <c r="P13">
        <v>2025</v>
      </c>
    </row>
    <row r="14" spans="2:16" x14ac:dyDescent="0.25">
      <c r="B14" t="s">
        <v>77</v>
      </c>
      <c r="H14" t="str">
        <f t="shared" si="0"/>
        <v/>
      </c>
      <c r="I14">
        <f t="shared" si="1"/>
        <v>0</v>
      </c>
      <c r="P14">
        <v>2026</v>
      </c>
    </row>
    <row r="15" spans="2:16" x14ac:dyDescent="0.25">
      <c r="B15" t="s">
        <v>78</v>
      </c>
      <c r="H15" t="str">
        <f t="shared" si="0"/>
        <v/>
      </c>
      <c r="I15">
        <f t="shared" si="1"/>
        <v>0</v>
      </c>
      <c r="P15">
        <v>2027</v>
      </c>
    </row>
    <row r="16" spans="2:16" x14ac:dyDescent="0.25">
      <c r="H16" t="str">
        <f t="shared" si="0"/>
        <v/>
      </c>
      <c r="I16">
        <f t="shared" si="1"/>
        <v>0</v>
      </c>
      <c r="P16">
        <v>2028</v>
      </c>
    </row>
    <row r="17" spans="8:16" x14ac:dyDescent="0.25">
      <c r="H17" t="str">
        <f t="shared" si="0"/>
        <v/>
      </c>
      <c r="I17">
        <f t="shared" si="1"/>
        <v>0</v>
      </c>
      <c r="P17">
        <v>2029</v>
      </c>
    </row>
    <row r="18" spans="8:16" x14ac:dyDescent="0.25">
      <c r="H18" t="str">
        <f t="shared" si="0"/>
        <v/>
      </c>
      <c r="I18">
        <f t="shared" si="1"/>
        <v>0</v>
      </c>
      <c r="P18">
        <v>2030</v>
      </c>
    </row>
    <row r="19" spans="8:16" x14ac:dyDescent="0.25">
      <c r="H19" t="str">
        <f t="shared" si="0"/>
        <v/>
      </c>
      <c r="I19">
        <f t="shared" si="1"/>
        <v>0</v>
      </c>
      <c r="P19">
        <v>2031</v>
      </c>
    </row>
    <row r="20" spans="8:16" x14ac:dyDescent="0.25">
      <c r="H20" t="str">
        <f t="shared" si="0"/>
        <v/>
      </c>
      <c r="I20">
        <f t="shared" si="1"/>
        <v>0</v>
      </c>
      <c r="P20">
        <v>2032</v>
      </c>
    </row>
    <row r="21" spans="8:16" x14ac:dyDescent="0.25">
      <c r="H21" t="str">
        <f t="shared" si="0"/>
        <v/>
      </c>
      <c r="P21">
        <v>2033</v>
      </c>
    </row>
    <row r="22" spans="8:16" x14ac:dyDescent="0.25">
      <c r="H22" t="str">
        <f t="shared" si="0"/>
        <v/>
      </c>
      <c r="P22">
        <v>2034</v>
      </c>
    </row>
    <row r="23" spans="8:16" x14ac:dyDescent="0.25">
      <c r="H23" t="str">
        <f t="shared" si="0"/>
        <v/>
      </c>
      <c r="P23">
        <v>2035</v>
      </c>
    </row>
    <row r="24" spans="8:16" x14ac:dyDescent="0.25">
      <c r="H24" t="str">
        <f t="shared" si="0"/>
        <v/>
      </c>
      <c r="P24">
        <v>2036</v>
      </c>
    </row>
    <row r="25" spans="8:16" x14ac:dyDescent="0.25">
      <c r="H25" t="str">
        <f t="shared" si="0"/>
        <v/>
      </c>
      <c r="P25">
        <v>2037</v>
      </c>
    </row>
    <row r="26" spans="8:16" x14ac:dyDescent="0.25">
      <c r="H26" t="str">
        <f t="shared" si="0"/>
        <v/>
      </c>
      <c r="P26">
        <v>2038</v>
      </c>
    </row>
    <row r="27" spans="8:16" x14ac:dyDescent="0.25">
      <c r="H27" t="str">
        <f t="shared" si="0"/>
        <v/>
      </c>
      <c r="P27">
        <v>2039</v>
      </c>
    </row>
    <row r="28" spans="8:16" x14ac:dyDescent="0.25">
      <c r="H28" t="str">
        <f t="shared" si="0"/>
        <v/>
      </c>
      <c r="P28">
        <v>2040</v>
      </c>
    </row>
    <row r="29" spans="8:16" x14ac:dyDescent="0.25">
      <c r="H29" t="str">
        <f t="shared" si="0"/>
        <v/>
      </c>
    </row>
    <row r="30" spans="8:16" x14ac:dyDescent="0.25">
      <c r="H30" t="str">
        <f t="shared" si="0"/>
        <v/>
      </c>
    </row>
    <row r="31" spans="8:16" x14ac:dyDescent="0.25">
      <c r="H31" t="str">
        <f t="shared" si="0"/>
        <v/>
      </c>
    </row>
    <row r="32" spans="8:16" x14ac:dyDescent="0.25">
      <c r="H32" t="str">
        <f t="shared" si="0"/>
        <v/>
      </c>
    </row>
    <row r="33" spans="8:8" x14ac:dyDescent="0.25">
      <c r="H33" t="str">
        <f t="shared" si="0"/>
        <v/>
      </c>
    </row>
    <row r="34" spans="8:8" x14ac:dyDescent="0.25">
      <c r="H34" t="str">
        <f t="shared" si="0"/>
        <v/>
      </c>
    </row>
    <row r="35" spans="8:8" x14ac:dyDescent="0.25">
      <c r="H35" t="str">
        <f t="shared" si="0"/>
        <v/>
      </c>
    </row>
    <row r="36" spans="8:8" x14ac:dyDescent="0.25">
      <c r="H36" t="str">
        <f t="shared" si="0"/>
        <v/>
      </c>
    </row>
    <row r="37" spans="8:8" x14ac:dyDescent="0.25">
      <c r="H37" t="str">
        <f t="shared" si="0"/>
        <v/>
      </c>
    </row>
    <row r="38" spans="8:8" x14ac:dyDescent="0.25">
      <c r="H38" t="str">
        <f t="shared" si="0"/>
        <v/>
      </c>
    </row>
    <row r="39" spans="8:8" x14ac:dyDescent="0.25">
      <c r="H39" t="str">
        <f t="shared" si="0"/>
        <v/>
      </c>
    </row>
    <row r="40" spans="8:8" x14ac:dyDescent="0.25">
      <c r="H40" t="str">
        <f t="shared" si="0"/>
        <v/>
      </c>
    </row>
    <row r="41" spans="8:8" x14ac:dyDescent="0.25">
      <c r="H41" t="str">
        <f t="shared" si="0"/>
        <v/>
      </c>
    </row>
    <row r="42" spans="8:8" x14ac:dyDescent="0.25">
      <c r="H42" t="str">
        <f t="shared" si="0"/>
        <v/>
      </c>
    </row>
    <row r="43" spans="8:8" x14ac:dyDescent="0.25">
      <c r="H43" t="str">
        <f t="shared" si="0"/>
        <v/>
      </c>
    </row>
    <row r="44" spans="8:8" x14ac:dyDescent="0.25">
      <c r="H44" t="str">
        <f t="shared" si="0"/>
        <v/>
      </c>
    </row>
    <row r="45" spans="8:8" x14ac:dyDescent="0.25">
      <c r="H45" t="str">
        <f t="shared" si="0"/>
        <v/>
      </c>
    </row>
    <row r="46" spans="8:8" x14ac:dyDescent="0.25">
      <c r="H46" t="str">
        <f t="shared" si="0"/>
        <v/>
      </c>
    </row>
    <row r="47" spans="8:8" x14ac:dyDescent="0.25">
      <c r="H47" t="str">
        <f t="shared" si="0"/>
        <v/>
      </c>
    </row>
    <row r="48" spans="8:8" x14ac:dyDescent="0.25">
      <c r="H48" t="str">
        <f t="shared" si="0"/>
        <v/>
      </c>
    </row>
    <row r="49" spans="8:8" x14ac:dyDescent="0.25">
      <c r="H49" t="str">
        <f t="shared" si="0"/>
        <v/>
      </c>
    </row>
    <row r="50" spans="8:8" x14ac:dyDescent="0.25">
      <c r="H50" t="str">
        <f t="shared" si="0"/>
        <v/>
      </c>
    </row>
    <row r="51" spans="8:8" x14ac:dyDescent="0.25">
      <c r="H51" t="str">
        <f t="shared" si="0"/>
        <v/>
      </c>
    </row>
    <row r="52" spans="8:8" x14ac:dyDescent="0.25">
      <c r="H52" t="str">
        <f t="shared" si="0"/>
        <v/>
      </c>
    </row>
    <row r="53" spans="8:8" x14ac:dyDescent="0.25">
      <c r="H53" t="str">
        <f t="shared" si="0"/>
        <v/>
      </c>
    </row>
    <row r="54" spans="8:8" x14ac:dyDescent="0.25">
      <c r="H54" t="str">
        <f t="shared" si="0"/>
        <v/>
      </c>
    </row>
    <row r="55" spans="8:8" x14ac:dyDescent="0.25">
      <c r="H55" t="str">
        <f t="shared" si="0"/>
        <v/>
      </c>
    </row>
    <row r="56" spans="8:8" x14ac:dyDescent="0.25">
      <c r="H56" t="str">
        <f t="shared" si="0"/>
        <v/>
      </c>
    </row>
    <row r="57" spans="8:8" x14ac:dyDescent="0.25">
      <c r="H57" t="str">
        <f t="shared" si="0"/>
        <v/>
      </c>
    </row>
    <row r="58" spans="8:8" x14ac:dyDescent="0.25">
      <c r="H58" t="str">
        <f t="shared" si="0"/>
        <v/>
      </c>
    </row>
    <row r="59" spans="8:8" x14ac:dyDescent="0.25">
      <c r="H59" t="str">
        <f t="shared" si="0"/>
        <v/>
      </c>
    </row>
    <row r="60" spans="8:8" x14ac:dyDescent="0.25">
      <c r="H60" t="str">
        <f t="shared" si="0"/>
        <v/>
      </c>
    </row>
    <row r="61" spans="8:8" x14ac:dyDescent="0.25">
      <c r="H61" t="str">
        <f t="shared" si="0"/>
        <v/>
      </c>
    </row>
    <row r="62" spans="8:8" x14ac:dyDescent="0.25">
      <c r="H62" t="str">
        <f t="shared" si="0"/>
        <v/>
      </c>
    </row>
    <row r="63" spans="8:8" x14ac:dyDescent="0.25">
      <c r="H63" t="str">
        <f t="shared" si="0"/>
        <v/>
      </c>
    </row>
    <row r="64" spans="8:8" x14ac:dyDescent="0.25">
      <c r="H64" t="str">
        <f t="shared" si="0"/>
        <v/>
      </c>
    </row>
    <row r="65" spans="8:8" x14ac:dyDescent="0.25">
      <c r="H65" t="str">
        <f t="shared" si="0"/>
        <v/>
      </c>
    </row>
    <row r="66" spans="8:8" x14ac:dyDescent="0.25">
      <c r="H66" t="str">
        <f t="shared" ref="H66:H129" si="2">TEXT(D66,"####")</f>
        <v/>
      </c>
    </row>
    <row r="67" spans="8:8" x14ac:dyDescent="0.25">
      <c r="H67" t="str">
        <f t="shared" si="2"/>
        <v/>
      </c>
    </row>
    <row r="68" spans="8:8" x14ac:dyDescent="0.25">
      <c r="H68" t="str">
        <f t="shared" si="2"/>
        <v/>
      </c>
    </row>
    <row r="69" spans="8:8" x14ac:dyDescent="0.25">
      <c r="H69" t="str">
        <f t="shared" si="2"/>
        <v/>
      </c>
    </row>
    <row r="70" spans="8:8" x14ac:dyDescent="0.25">
      <c r="H70" t="str">
        <f t="shared" si="2"/>
        <v/>
      </c>
    </row>
    <row r="71" spans="8:8" x14ac:dyDescent="0.25">
      <c r="H71" t="str">
        <f t="shared" si="2"/>
        <v/>
      </c>
    </row>
    <row r="72" spans="8:8" x14ac:dyDescent="0.25">
      <c r="H72" t="str">
        <f t="shared" si="2"/>
        <v/>
      </c>
    </row>
    <row r="73" spans="8:8" x14ac:dyDescent="0.25">
      <c r="H73" t="str">
        <f t="shared" si="2"/>
        <v/>
      </c>
    </row>
    <row r="74" spans="8:8" x14ac:dyDescent="0.25">
      <c r="H74" t="str">
        <f t="shared" si="2"/>
        <v/>
      </c>
    </row>
    <row r="75" spans="8:8" x14ac:dyDescent="0.25">
      <c r="H75" t="str">
        <f t="shared" si="2"/>
        <v/>
      </c>
    </row>
    <row r="76" spans="8:8" x14ac:dyDescent="0.25">
      <c r="H76" t="str">
        <f t="shared" si="2"/>
        <v/>
      </c>
    </row>
    <row r="77" spans="8:8" x14ac:dyDescent="0.25">
      <c r="H77" t="str">
        <f t="shared" si="2"/>
        <v/>
      </c>
    </row>
    <row r="78" spans="8:8" x14ac:dyDescent="0.25">
      <c r="H78" t="str">
        <f t="shared" si="2"/>
        <v/>
      </c>
    </row>
    <row r="79" spans="8:8" x14ac:dyDescent="0.25">
      <c r="H79" t="str">
        <f t="shared" si="2"/>
        <v/>
      </c>
    </row>
    <row r="80" spans="8:8" x14ac:dyDescent="0.25">
      <c r="H80" t="str">
        <f t="shared" si="2"/>
        <v/>
      </c>
    </row>
    <row r="81" spans="8:8" x14ac:dyDescent="0.25">
      <c r="H81" t="str">
        <f t="shared" si="2"/>
        <v/>
      </c>
    </row>
    <row r="82" spans="8:8" x14ac:dyDescent="0.25">
      <c r="H82" t="str">
        <f t="shared" si="2"/>
        <v/>
      </c>
    </row>
    <row r="83" spans="8:8" x14ac:dyDescent="0.25">
      <c r="H83" t="str">
        <f t="shared" si="2"/>
        <v/>
      </c>
    </row>
    <row r="84" spans="8:8" x14ac:dyDescent="0.25">
      <c r="H84" t="str">
        <f t="shared" si="2"/>
        <v/>
      </c>
    </row>
    <row r="85" spans="8:8" x14ac:dyDescent="0.25">
      <c r="H85" t="str">
        <f t="shared" si="2"/>
        <v/>
      </c>
    </row>
    <row r="86" spans="8:8" x14ac:dyDescent="0.25">
      <c r="H86" t="str">
        <f t="shared" si="2"/>
        <v/>
      </c>
    </row>
    <row r="87" spans="8:8" x14ac:dyDescent="0.25">
      <c r="H87" t="str">
        <f t="shared" si="2"/>
        <v/>
      </c>
    </row>
    <row r="88" spans="8:8" x14ac:dyDescent="0.25">
      <c r="H88" t="str">
        <f t="shared" si="2"/>
        <v/>
      </c>
    </row>
    <row r="89" spans="8:8" x14ac:dyDescent="0.25">
      <c r="H89" t="str">
        <f t="shared" si="2"/>
        <v/>
      </c>
    </row>
    <row r="90" spans="8:8" x14ac:dyDescent="0.25">
      <c r="H90" t="str">
        <f t="shared" si="2"/>
        <v/>
      </c>
    </row>
    <row r="91" spans="8:8" x14ac:dyDescent="0.25">
      <c r="H91" t="str">
        <f t="shared" si="2"/>
        <v/>
      </c>
    </row>
    <row r="92" spans="8:8" x14ac:dyDescent="0.25">
      <c r="H92" t="str">
        <f t="shared" si="2"/>
        <v/>
      </c>
    </row>
    <row r="93" spans="8:8" x14ac:dyDescent="0.25">
      <c r="H93" t="str">
        <f t="shared" si="2"/>
        <v/>
      </c>
    </row>
    <row r="94" spans="8:8" x14ac:dyDescent="0.25">
      <c r="H94" t="str">
        <f t="shared" si="2"/>
        <v/>
      </c>
    </row>
    <row r="95" spans="8:8" x14ac:dyDescent="0.25">
      <c r="H95" t="str">
        <f t="shared" si="2"/>
        <v/>
      </c>
    </row>
    <row r="96" spans="8:8" x14ac:dyDescent="0.25">
      <c r="H96" t="str">
        <f t="shared" si="2"/>
        <v/>
      </c>
    </row>
    <row r="97" spans="8:8" x14ac:dyDescent="0.25">
      <c r="H97" t="str">
        <f t="shared" si="2"/>
        <v/>
      </c>
    </row>
    <row r="98" spans="8:8" x14ac:dyDescent="0.25">
      <c r="H98" t="str">
        <f t="shared" si="2"/>
        <v/>
      </c>
    </row>
    <row r="99" spans="8:8" x14ac:dyDescent="0.25">
      <c r="H99" t="str">
        <f t="shared" si="2"/>
        <v/>
      </c>
    </row>
    <row r="100" spans="8:8" x14ac:dyDescent="0.25">
      <c r="H100" t="str">
        <f t="shared" si="2"/>
        <v/>
      </c>
    </row>
    <row r="101" spans="8:8" x14ac:dyDescent="0.25">
      <c r="H101" t="str">
        <f t="shared" si="2"/>
        <v/>
      </c>
    </row>
    <row r="102" spans="8:8" x14ac:dyDescent="0.25">
      <c r="H102" t="str">
        <f t="shared" si="2"/>
        <v/>
      </c>
    </row>
    <row r="103" spans="8:8" x14ac:dyDescent="0.25">
      <c r="H103" t="str">
        <f t="shared" si="2"/>
        <v/>
      </c>
    </row>
    <row r="104" spans="8:8" x14ac:dyDescent="0.25">
      <c r="H104" t="str">
        <f t="shared" si="2"/>
        <v/>
      </c>
    </row>
    <row r="105" spans="8:8" x14ac:dyDescent="0.25">
      <c r="H105" t="str">
        <f t="shared" si="2"/>
        <v/>
      </c>
    </row>
    <row r="106" spans="8:8" x14ac:dyDescent="0.25">
      <c r="H106" t="str">
        <f t="shared" si="2"/>
        <v/>
      </c>
    </row>
    <row r="107" spans="8:8" x14ac:dyDescent="0.25">
      <c r="H107" t="str">
        <f t="shared" si="2"/>
        <v/>
      </c>
    </row>
    <row r="108" spans="8:8" x14ac:dyDescent="0.25">
      <c r="H108" t="str">
        <f t="shared" si="2"/>
        <v/>
      </c>
    </row>
    <row r="109" spans="8:8" x14ac:dyDescent="0.25">
      <c r="H109" t="str">
        <f t="shared" si="2"/>
        <v/>
      </c>
    </row>
    <row r="110" spans="8:8" x14ac:dyDescent="0.25">
      <c r="H110" t="str">
        <f t="shared" si="2"/>
        <v/>
      </c>
    </row>
    <row r="111" spans="8:8" x14ac:dyDescent="0.25">
      <c r="H111" t="str">
        <f t="shared" si="2"/>
        <v/>
      </c>
    </row>
    <row r="112" spans="8:8" x14ac:dyDescent="0.25">
      <c r="H112" t="str">
        <f t="shared" si="2"/>
        <v/>
      </c>
    </row>
    <row r="113" spans="8:8" x14ac:dyDescent="0.25">
      <c r="H113" t="str">
        <f t="shared" si="2"/>
        <v/>
      </c>
    </row>
    <row r="114" spans="8:8" x14ac:dyDescent="0.25">
      <c r="H114" t="str">
        <f t="shared" si="2"/>
        <v/>
      </c>
    </row>
    <row r="115" spans="8:8" x14ac:dyDescent="0.25">
      <c r="H115" t="str">
        <f t="shared" si="2"/>
        <v/>
      </c>
    </row>
    <row r="116" spans="8:8" x14ac:dyDescent="0.25">
      <c r="H116" t="str">
        <f t="shared" si="2"/>
        <v/>
      </c>
    </row>
    <row r="117" spans="8:8" x14ac:dyDescent="0.25">
      <c r="H117" t="str">
        <f t="shared" si="2"/>
        <v/>
      </c>
    </row>
    <row r="118" spans="8:8" x14ac:dyDescent="0.25">
      <c r="H118" t="str">
        <f t="shared" si="2"/>
        <v/>
      </c>
    </row>
    <row r="119" spans="8:8" x14ac:dyDescent="0.25">
      <c r="H119" t="str">
        <f t="shared" si="2"/>
        <v/>
      </c>
    </row>
    <row r="120" spans="8:8" x14ac:dyDescent="0.25">
      <c r="H120" t="str">
        <f t="shared" si="2"/>
        <v/>
      </c>
    </row>
    <row r="121" spans="8:8" x14ac:dyDescent="0.25">
      <c r="H121" t="str">
        <f t="shared" si="2"/>
        <v/>
      </c>
    </row>
    <row r="122" spans="8:8" x14ac:dyDescent="0.25">
      <c r="H122" t="str">
        <f t="shared" si="2"/>
        <v/>
      </c>
    </row>
    <row r="123" spans="8:8" x14ac:dyDescent="0.25">
      <c r="H123" t="str">
        <f t="shared" si="2"/>
        <v/>
      </c>
    </row>
    <row r="124" spans="8:8" x14ac:dyDescent="0.25">
      <c r="H124" t="str">
        <f t="shared" si="2"/>
        <v/>
      </c>
    </row>
    <row r="125" spans="8:8" x14ac:dyDescent="0.25">
      <c r="H125" t="str">
        <f t="shared" si="2"/>
        <v/>
      </c>
    </row>
    <row r="126" spans="8:8" x14ac:dyDescent="0.25">
      <c r="H126" t="str">
        <f t="shared" si="2"/>
        <v/>
      </c>
    </row>
    <row r="127" spans="8:8" x14ac:dyDescent="0.25">
      <c r="H127" t="str">
        <f t="shared" si="2"/>
        <v/>
      </c>
    </row>
    <row r="128" spans="8:8" x14ac:dyDescent="0.25">
      <c r="H128" t="str">
        <f t="shared" si="2"/>
        <v/>
      </c>
    </row>
    <row r="129" spans="8:8" x14ac:dyDescent="0.25">
      <c r="H129" t="str">
        <f t="shared" si="2"/>
        <v/>
      </c>
    </row>
    <row r="130" spans="8:8" x14ac:dyDescent="0.25">
      <c r="H130" t="str">
        <f t="shared" ref="H130:H193" si="3">TEXT(D130,"####")</f>
        <v/>
      </c>
    </row>
    <row r="131" spans="8:8" x14ac:dyDescent="0.25">
      <c r="H131" t="str">
        <f t="shared" si="3"/>
        <v/>
      </c>
    </row>
    <row r="132" spans="8:8" x14ac:dyDescent="0.25">
      <c r="H132" t="str">
        <f t="shared" si="3"/>
        <v/>
      </c>
    </row>
    <row r="133" spans="8:8" x14ac:dyDescent="0.25">
      <c r="H133" t="str">
        <f t="shared" si="3"/>
        <v/>
      </c>
    </row>
    <row r="134" spans="8:8" x14ac:dyDescent="0.25">
      <c r="H134" t="str">
        <f t="shared" si="3"/>
        <v/>
      </c>
    </row>
    <row r="135" spans="8:8" x14ac:dyDescent="0.25">
      <c r="H135" t="str">
        <f t="shared" si="3"/>
        <v/>
      </c>
    </row>
    <row r="136" spans="8:8" x14ac:dyDescent="0.25">
      <c r="H136" t="str">
        <f t="shared" si="3"/>
        <v/>
      </c>
    </row>
    <row r="137" spans="8:8" x14ac:dyDescent="0.25">
      <c r="H137" t="str">
        <f t="shared" si="3"/>
        <v/>
      </c>
    </row>
    <row r="138" spans="8:8" x14ac:dyDescent="0.25">
      <c r="H138" t="str">
        <f t="shared" si="3"/>
        <v/>
      </c>
    </row>
    <row r="139" spans="8:8" x14ac:dyDescent="0.25">
      <c r="H139" t="str">
        <f t="shared" si="3"/>
        <v/>
      </c>
    </row>
    <row r="140" spans="8:8" x14ac:dyDescent="0.25">
      <c r="H140" t="str">
        <f t="shared" si="3"/>
        <v/>
      </c>
    </row>
    <row r="141" spans="8:8" x14ac:dyDescent="0.25">
      <c r="H141" t="str">
        <f t="shared" si="3"/>
        <v/>
      </c>
    </row>
    <row r="142" spans="8:8" x14ac:dyDescent="0.25">
      <c r="H142" t="str">
        <f t="shared" si="3"/>
        <v/>
      </c>
    </row>
    <row r="143" spans="8:8" x14ac:dyDescent="0.25">
      <c r="H143" t="str">
        <f t="shared" si="3"/>
        <v/>
      </c>
    </row>
    <row r="144" spans="8:8" x14ac:dyDescent="0.25">
      <c r="H144" t="str">
        <f t="shared" si="3"/>
        <v/>
      </c>
    </row>
    <row r="145" spans="8:8" x14ac:dyDescent="0.25">
      <c r="H145" t="str">
        <f t="shared" si="3"/>
        <v/>
      </c>
    </row>
    <row r="146" spans="8:8" x14ac:dyDescent="0.25">
      <c r="H146" t="str">
        <f t="shared" si="3"/>
        <v/>
      </c>
    </row>
    <row r="147" spans="8:8" x14ac:dyDescent="0.25">
      <c r="H147" t="str">
        <f t="shared" si="3"/>
        <v/>
      </c>
    </row>
    <row r="148" spans="8:8" x14ac:dyDescent="0.25">
      <c r="H148" t="str">
        <f t="shared" si="3"/>
        <v/>
      </c>
    </row>
    <row r="149" spans="8:8" x14ac:dyDescent="0.25">
      <c r="H149" t="str">
        <f t="shared" si="3"/>
        <v/>
      </c>
    </row>
    <row r="150" spans="8:8" x14ac:dyDescent="0.25">
      <c r="H150" t="str">
        <f t="shared" si="3"/>
        <v/>
      </c>
    </row>
    <row r="151" spans="8:8" x14ac:dyDescent="0.25">
      <c r="H151" t="str">
        <f t="shared" si="3"/>
        <v/>
      </c>
    </row>
    <row r="152" spans="8:8" x14ac:dyDescent="0.25">
      <c r="H152" t="str">
        <f t="shared" si="3"/>
        <v/>
      </c>
    </row>
    <row r="153" spans="8:8" x14ac:dyDescent="0.25">
      <c r="H153" t="str">
        <f t="shared" si="3"/>
        <v/>
      </c>
    </row>
    <row r="154" spans="8:8" x14ac:dyDescent="0.25">
      <c r="H154" t="str">
        <f t="shared" si="3"/>
        <v/>
      </c>
    </row>
    <row r="155" spans="8:8" x14ac:dyDescent="0.25">
      <c r="H155" t="str">
        <f t="shared" si="3"/>
        <v/>
      </c>
    </row>
    <row r="156" spans="8:8" x14ac:dyDescent="0.25">
      <c r="H156" t="str">
        <f t="shared" si="3"/>
        <v/>
      </c>
    </row>
    <row r="157" spans="8:8" x14ac:dyDescent="0.25">
      <c r="H157" t="str">
        <f t="shared" si="3"/>
        <v/>
      </c>
    </row>
    <row r="158" spans="8:8" x14ac:dyDescent="0.25">
      <c r="H158" t="str">
        <f t="shared" si="3"/>
        <v/>
      </c>
    </row>
    <row r="159" spans="8:8" x14ac:dyDescent="0.25">
      <c r="H159" t="str">
        <f t="shared" si="3"/>
        <v/>
      </c>
    </row>
    <row r="160" spans="8:8" x14ac:dyDescent="0.25">
      <c r="H160" t="str">
        <f t="shared" si="3"/>
        <v/>
      </c>
    </row>
    <row r="161" spans="8:8" x14ac:dyDescent="0.25">
      <c r="H161" t="str">
        <f t="shared" si="3"/>
        <v/>
      </c>
    </row>
    <row r="162" spans="8:8" x14ac:dyDescent="0.25">
      <c r="H162" t="str">
        <f t="shared" si="3"/>
        <v/>
      </c>
    </row>
    <row r="163" spans="8:8" x14ac:dyDescent="0.25">
      <c r="H163" t="str">
        <f t="shared" si="3"/>
        <v/>
      </c>
    </row>
    <row r="164" spans="8:8" x14ac:dyDescent="0.25">
      <c r="H164" t="str">
        <f t="shared" si="3"/>
        <v/>
      </c>
    </row>
    <row r="165" spans="8:8" x14ac:dyDescent="0.25">
      <c r="H165" t="str">
        <f t="shared" si="3"/>
        <v/>
      </c>
    </row>
    <row r="166" spans="8:8" x14ac:dyDescent="0.25">
      <c r="H166" t="str">
        <f t="shared" si="3"/>
        <v/>
      </c>
    </row>
    <row r="167" spans="8:8" x14ac:dyDescent="0.25">
      <c r="H167" t="str">
        <f t="shared" si="3"/>
        <v/>
      </c>
    </row>
    <row r="168" spans="8:8" x14ac:dyDescent="0.25">
      <c r="H168" t="str">
        <f t="shared" si="3"/>
        <v/>
      </c>
    </row>
    <row r="169" spans="8:8" x14ac:dyDescent="0.25">
      <c r="H169" t="str">
        <f t="shared" si="3"/>
        <v/>
      </c>
    </row>
    <row r="170" spans="8:8" x14ac:dyDescent="0.25">
      <c r="H170" t="str">
        <f t="shared" si="3"/>
        <v/>
      </c>
    </row>
    <row r="171" spans="8:8" x14ac:dyDescent="0.25">
      <c r="H171" t="str">
        <f t="shared" si="3"/>
        <v/>
      </c>
    </row>
    <row r="172" spans="8:8" x14ac:dyDescent="0.25">
      <c r="H172" t="str">
        <f t="shared" si="3"/>
        <v/>
      </c>
    </row>
    <row r="173" spans="8:8" x14ac:dyDescent="0.25">
      <c r="H173" t="str">
        <f t="shared" si="3"/>
        <v/>
      </c>
    </row>
    <row r="174" spans="8:8" x14ac:dyDescent="0.25">
      <c r="H174" t="str">
        <f t="shared" si="3"/>
        <v/>
      </c>
    </row>
    <row r="175" spans="8:8" x14ac:dyDescent="0.25">
      <c r="H175" t="str">
        <f t="shared" si="3"/>
        <v/>
      </c>
    </row>
    <row r="176" spans="8:8" x14ac:dyDescent="0.25">
      <c r="H176" t="str">
        <f t="shared" si="3"/>
        <v/>
      </c>
    </row>
    <row r="177" spans="8:8" x14ac:dyDescent="0.25">
      <c r="H177" t="str">
        <f t="shared" si="3"/>
        <v/>
      </c>
    </row>
    <row r="178" spans="8:8" x14ac:dyDescent="0.25">
      <c r="H178" t="str">
        <f t="shared" si="3"/>
        <v/>
      </c>
    </row>
    <row r="179" spans="8:8" x14ac:dyDescent="0.25">
      <c r="H179" t="str">
        <f t="shared" si="3"/>
        <v/>
      </c>
    </row>
    <row r="180" spans="8:8" x14ac:dyDescent="0.25">
      <c r="H180" t="str">
        <f t="shared" si="3"/>
        <v/>
      </c>
    </row>
    <row r="181" spans="8:8" x14ac:dyDescent="0.25">
      <c r="H181" t="str">
        <f t="shared" si="3"/>
        <v/>
      </c>
    </row>
    <row r="182" spans="8:8" x14ac:dyDescent="0.25">
      <c r="H182" t="str">
        <f t="shared" si="3"/>
        <v/>
      </c>
    </row>
    <row r="183" spans="8:8" x14ac:dyDescent="0.25">
      <c r="H183" t="str">
        <f t="shared" si="3"/>
        <v/>
      </c>
    </row>
    <row r="184" spans="8:8" x14ac:dyDescent="0.25">
      <c r="H184" t="str">
        <f t="shared" si="3"/>
        <v/>
      </c>
    </row>
    <row r="185" spans="8:8" x14ac:dyDescent="0.25">
      <c r="H185" t="str">
        <f t="shared" si="3"/>
        <v/>
      </c>
    </row>
    <row r="186" spans="8:8" x14ac:dyDescent="0.25">
      <c r="H186" t="str">
        <f t="shared" si="3"/>
        <v/>
      </c>
    </row>
    <row r="187" spans="8:8" x14ac:dyDescent="0.25">
      <c r="H187" t="str">
        <f t="shared" si="3"/>
        <v/>
      </c>
    </row>
    <row r="188" spans="8:8" x14ac:dyDescent="0.25">
      <c r="H188" t="str">
        <f t="shared" si="3"/>
        <v/>
      </c>
    </row>
    <row r="189" spans="8:8" x14ac:dyDescent="0.25">
      <c r="H189" t="str">
        <f t="shared" si="3"/>
        <v/>
      </c>
    </row>
    <row r="190" spans="8:8" x14ac:dyDescent="0.25">
      <c r="H190" t="str">
        <f t="shared" si="3"/>
        <v/>
      </c>
    </row>
    <row r="191" spans="8:8" x14ac:dyDescent="0.25">
      <c r="H191" t="str">
        <f t="shared" si="3"/>
        <v/>
      </c>
    </row>
    <row r="192" spans="8:8" x14ac:dyDescent="0.25">
      <c r="H192" t="str">
        <f t="shared" si="3"/>
        <v/>
      </c>
    </row>
    <row r="193" spans="8:8" x14ac:dyDescent="0.25">
      <c r="H193" t="str">
        <f t="shared" si="3"/>
        <v/>
      </c>
    </row>
    <row r="194" spans="8:8" x14ac:dyDescent="0.25">
      <c r="H194" t="str">
        <f t="shared" ref="H194:H257" si="4">TEXT(D194,"####")</f>
        <v/>
      </c>
    </row>
    <row r="195" spans="8:8" x14ac:dyDescent="0.25">
      <c r="H195" t="str">
        <f t="shared" si="4"/>
        <v/>
      </c>
    </row>
    <row r="196" spans="8:8" x14ac:dyDescent="0.25">
      <c r="H196" t="str">
        <f t="shared" si="4"/>
        <v/>
      </c>
    </row>
    <row r="197" spans="8:8" x14ac:dyDescent="0.25">
      <c r="H197" t="str">
        <f t="shared" si="4"/>
        <v/>
      </c>
    </row>
    <row r="198" spans="8:8" x14ac:dyDescent="0.25">
      <c r="H198" t="str">
        <f t="shared" si="4"/>
        <v/>
      </c>
    </row>
    <row r="199" spans="8:8" x14ac:dyDescent="0.25">
      <c r="H199" t="str">
        <f t="shared" si="4"/>
        <v/>
      </c>
    </row>
    <row r="200" spans="8:8" x14ac:dyDescent="0.25">
      <c r="H200" t="str">
        <f t="shared" si="4"/>
        <v/>
      </c>
    </row>
    <row r="201" spans="8:8" x14ac:dyDescent="0.25">
      <c r="H201" t="str">
        <f t="shared" si="4"/>
        <v/>
      </c>
    </row>
    <row r="202" spans="8:8" x14ac:dyDescent="0.25">
      <c r="H202" t="str">
        <f t="shared" si="4"/>
        <v/>
      </c>
    </row>
    <row r="203" spans="8:8" x14ac:dyDescent="0.25">
      <c r="H203" t="str">
        <f t="shared" si="4"/>
        <v/>
      </c>
    </row>
    <row r="204" spans="8:8" x14ac:dyDescent="0.25">
      <c r="H204" t="str">
        <f t="shared" si="4"/>
        <v/>
      </c>
    </row>
    <row r="205" spans="8:8" x14ac:dyDescent="0.25">
      <c r="H205" t="str">
        <f t="shared" si="4"/>
        <v/>
      </c>
    </row>
    <row r="206" spans="8:8" x14ac:dyDescent="0.25">
      <c r="H206" t="str">
        <f t="shared" si="4"/>
        <v/>
      </c>
    </row>
    <row r="207" spans="8:8" x14ac:dyDescent="0.25">
      <c r="H207" t="str">
        <f t="shared" si="4"/>
        <v/>
      </c>
    </row>
    <row r="208" spans="8:8" x14ac:dyDescent="0.25">
      <c r="H208" t="str">
        <f t="shared" si="4"/>
        <v/>
      </c>
    </row>
    <row r="209" spans="8:8" x14ac:dyDescent="0.25">
      <c r="H209" t="str">
        <f t="shared" si="4"/>
        <v/>
      </c>
    </row>
    <row r="210" spans="8:8" x14ac:dyDescent="0.25">
      <c r="H210" t="str">
        <f t="shared" si="4"/>
        <v/>
      </c>
    </row>
    <row r="211" spans="8:8" x14ac:dyDescent="0.25">
      <c r="H211" t="str">
        <f t="shared" si="4"/>
        <v/>
      </c>
    </row>
    <row r="212" spans="8:8" x14ac:dyDescent="0.25">
      <c r="H212" t="str">
        <f t="shared" si="4"/>
        <v/>
      </c>
    </row>
    <row r="213" spans="8:8" x14ac:dyDescent="0.25">
      <c r="H213" t="str">
        <f t="shared" si="4"/>
        <v/>
      </c>
    </row>
    <row r="214" spans="8:8" x14ac:dyDescent="0.25">
      <c r="H214" t="str">
        <f t="shared" si="4"/>
        <v/>
      </c>
    </row>
    <row r="215" spans="8:8" x14ac:dyDescent="0.25">
      <c r="H215" t="str">
        <f t="shared" si="4"/>
        <v/>
      </c>
    </row>
    <row r="216" spans="8:8" x14ac:dyDescent="0.25">
      <c r="H216" t="str">
        <f t="shared" si="4"/>
        <v/>
      </c>
    </row>
    <row r="217" spans="8:8" x14ac:dyDescent="0.25">
      <c r="H217" t="str">
        <f t="shared" si="4"/>
        <v/>
      </c>
    </row>
    <row r="218" spans="8:8" x14ac:dyDescent="0.25">
      <c r="H218" t="str">
        <f t="shared" si="4"/>
        <v/>
      </c>
    </row>
    <row r="219" spans="8:8" x14ac:dyDescent="0.25">
      <c r="H219" t="str">
        <f t="shared" si="4"/>
        <v/>
      </c>
    </row>
    <row r="220" spans="8:8" x14ac:dyDescent="0.25">
      <c r="H220" t="str">
        <f t="shared" si="4"/>
        <v/>
      </c>
    </row>
    <row r="221" spans="8:8" x14ac:dyDescent="0.25">
      <c r="H221" t="str">
        <f t="shared" si="4"/>
        <v/>
      </c>
    </row>
    <row r="222" spans="8:8" x14ac:dyDescent="0.25">
      <c r="H222" t="str">
        <f t="shared" si="4"/>
        <v/>
      </c>
    </row>
    <row r="223" spans="8:8" x14ac:dyDescent="0.25">
      <c r="H223" t="str">
        <f t="shared" si="4"/>
        <v/>
      </c>
    </row>
    <row r="224" spans="8:8" x14ac:dyDescent="0.25">
      <c r="H224" t="str">
        <f t="shared" si="4"/>
        <v/>
      </c>
    </row>
    <row r="225" spans="8:8" x14ac:dyDescent="0.25">
      <c r="H225" t="str">
        <f t="shared" si="4"/>
        <v/>
      </c>
    </row>
    <row r="226" spans="8:8" x14ac:dyDescent="0.25">
      <c r="H226" t="str">
        <f t="shared" si="4"/>
        <v/>
      </c>
    </row>
    <row r="227" spans="8:8" x14ac:dyDescent="0.25">
      <c r="H227" t="str">
        <f t="shared" si="4"/>
        <v/>
      </c>
    </row>
    <row r="228" spans="8:8" x14ac:dyDescent="0.25">
      <c r="H228" t="str">
        <f t="shared" si="4"/>
        <v/>
      </c>
    </row>
    <row r="229" spans="8:8" x14ac:dyDescent="0.25">
      <c r="H229" t="str">
        <f t="shared" si="4"/>
        <v/>
      </c>
    </row>
    <row r="230" spans="8:8" x14ac:dyDescent="0.25">
      <c r="H230" t="str">
        <f t="shared" si="4"/>
        <v/>
      </c>
    </row>
    <row r="231" spans="8:8" x14ac:dyDescent="0.25">
      <c r="H231" t="str">
        <f t="shared" si="4"/>
        <v/>
      </c>
    </row>
    <row r="232" spans="8:8" x14ac:dyDescent="0.25">
      <c r="H232" t="str">
        <f t="shared" si="4"/>
        <v/>
      </c>
    </row>
    <row r="233" spans="8:8" x14ac:dyDescent="0.25">
      <c r="H233" t="str">
        <f t="shared" si="4"/>
        <v/>
      </c>
    </row>
    <row r="234" spans="8:8" x14ac:dyDescent="0.25">
      <c r="H234" t="str">
        <f t="shared" si="4"/>
        <v/>
      </c>
    </row>
    <row r="235" spans="8:8" x14ac:dyDescent="0.25">
      <c r="H235" t="str">
        <f t="shared" si="4"/>
        <v/>
      </c>
    </row>
    <row r="236" spans="8:8" x14ac:dyDescent="0.25">
      <c r="H236" t="str">
        <f t="shared" si="4"/>
        <v/>
      </c>
    </row>
    <row r="237" spans="8:8" x14ac:dyDescent="0.25">
      <c r="H237" t="str">
        <f t="shared" si="4"/>
        <v/>
      </c>
    </row>
    <row r="238" spans="8:8" x14ac:dyDescent="0.25">
      <c r="H238" t="str">
        <f t="shared" si="4"/>
        <v/>
      </c>
    </row>
    <row r="239" spans="8:8" x14ac:dyDescent="0.25">
      <c r="H239" t="str">
        <f t="shared" si="4"/>
        <v/>
      </c>
    </row>
    <row r="240" spans="8:8" x14ac:dyDescent="0.25">
      <c r="H240" t="str">
        <f t="shared" si="4"/>
        <v/>
      </c>
    </row>
    <row r="241" spans="8:8" x14ac:dyDescent="0.25">
      <c r="H241" t="str">
        <f t="shared" si="4"/>
        <v/>
      </c>
    </row>
    <row r="242" spans="8:8" x14ac:dyDescent="0.25">
      <c r="H242" t="str">
        <f t="shared" si="4"/>
        <v/>
      </c>
    </row>
    <row r="243" spans="8:8" x14ac:dyDescent="0.25">
      <c r="H243" t="str">
        <f t="shared" si="4"/>
        <v/>
      </c>
    </row>
    <row r="244" spans="8:8" x14ac:dyDescent="0.25">
      <c r="H244" t="str">
        <f t="shared" si="4"/>
        <v/>
      </c>
    </row>
    <row r="245" spans="8:8" x14ac:dyDescent="0.25">
      <c r="H245" t="str">
        <f t="shared" si="4"/>
        <v/>
      </c>
    </row>
    <row r="246" spans="8:8" x14ac:dyDescent="0.25">
      <c r="H246" t="str">
        <f t="shared" si="4"/>
        <v/>
      </c>
    </row>
    <row r="247" spans="8:8" x14ac:dyDescent="0.25">
      <c r="H247" t="str">
        <f t="shared" si="4"/>
        <v/>
      </c>
    </row>
    <row r="248" spans="8:8" x14ac:dyDescent="0.25">
      <c r="H248" t="str">
        <f t="shared" si="4"/>
        <v/>
      </c>
    </row>
    <row r="249" spans="8:8" x14ac:dyDescent="0.25">
      <c r="H249" t="str">
        <f t="shared" si="4"/>
        <v/>
      </c>
    </row>
    <row r="250" spans="8:8" x14ac:dyDescent="0.25">
      <c r="H250" t="str">
        <f t="shared" si="4"/>
        <v/>
      </c>
    </row>
    <row r="251" spans="8:8" x14ac:dyDescent="0.25">
      <c r="H251" t="str">
        <f t="shared" si="4"/>
        <v/>
      </c>
    </row>
    <row r="252" spans="8:8" x14ac:dyDescent="0.25">
      <c r="H252" t="str">
        <f t="shared" si="4"/>
        <v/>
      </c>
    </row>
    <row r="253" spans="8:8" x14ac:dyDescent="0.25">
      <c r="H253" t="str">
        <f t="shared" si="4"/>
        <v/>
      </c>
    </row>
    <row r="254" spans="8:8" x14ac:dyDescent="0.25">
      <c r="H254" t="str">
        <f t="shared" si="4"/>
        <v/>
      </c>
    </row>
    <row r="255" spans="8:8" x14ac:dyDescent="0.25">
      <c r="H255" t="str">
        <f t="shared" si="4"/>
        <v/>
      </c>
    </row>
    <row r="256" spans="8:8" x14ac:dyDescent="0.25">
      <c r="H256" t="str">
        <f t="shared" si="4"/>
        <v/>
      </c>
    </row>
    <row r="257" spans="8:8" x14ac:dyDescent="0.25">
      <c r="H257" t="str">
        <f t="shared" si="4"/>
        <v/>
      </c>
    </row>
    <row r="258" spans="8:8" x14ac:dyDescent="0.25">
      <c r="H258" t="str">
        <f t="shared" ref="H258:H321" si="5">TEXT(D258,"####")</f>
        <v/>
      </c>
    </row>
    <row r="259" spans="8:8" x14ac:dyDescent="0.25">
      <c r="H259" t="str">
        <f t="shared" si="5"/>
        <v/>
      </c>
    </row>
    <row r="260" spans="8:8" x14ac:dyDescent="0.25">
      <c r="H260" t="str">
        <f t="shared" si="5"/>
        <v/>
      </c>
    </row>
    <row r="261" spans="8:8" x14ac:dyDescent="0.25">
      <c r="H261" t="str">
        <f t="shared" si="5"/>
        <v/>
      </c>
    </row>
    <row r="262" spans="8:8" x14ac:dyDescent="0.25">
      <c r="H262" t="str">
        <f t="shared" si="5"/>
        <v/>
      </c>
    </row>
    <row r="263" spans="8:8" x14ac:dyDescent="0.25">
      <c r="H263" t="str">
        <f t="shared" si="5"/>
        <v/>
      </c>
    </row>
    <row r="264" spans="8:8" x14ac:dyDescent="0.25">
      <c r="H264" t="str">
        <f t="shared" si="5"/>
        <v/>
      </c>
    </row>
    <row r="265" spans="8:8" x14ac:dyDescent="0.25">
      <c r="H265" t="str">
        <f t="shared" si="5"/>
        <v/>
      </c>
    </row>
    <row r="266" spans="8:8" x14ac:dyDescent="0.25">
      <c r="H266" t="str">
        <f t="shared" si="5"/>
        <v/>
      </c>
    </row>
    <row r="267" spans="8:8" x14ac:dyDescent="0.25">
      <c r="H267" t="str">
        <f t="shared" si="5"/>
        <v/>
      </c>
    </row>
    <row r="268" spans="8:8" x14ac:dyDescent="0.25">
      <c r="H268" t="str">
        <f t="shared" si="5"/>
        <v/>
      </c>
    </row>
    <row r="269" spans="8:8" x14ac:dyDescent="0.25">
      <c r="H269" t="str">
        <f t="shared" si="5"/>
        <v/>
      </c>
    </row>
    <row r="270" spans="8:8" x14ac:dyDescent="0.25">
      <c r="H270" t="str">
        <f t="shared" si="5"/>
        <v/>
      </c>
    </row>
    <row r="271" spans="8:8" x14ac:dyDescent="0.25">
      <c r="H271" t="str">
        <f t="shared" si="5"/>
        <v/>
      </c>
    </row>
    <row r="272" spans="8:8" x14ac:dyDescent="0.25">
      <c r="H272" t="str">
        <f t="shared" si="5"/>
        <v/>
      </c>
    </row>
    <row r="273" spans="8:8" x14ac:dyDescent="0.25">
      <c r="H273" t="str">
        <f t="shared" si="5"/>
        <v/>
      </c>
    </row>
    <row r="274" spans="8:8" x14ac:dyDescent="0.25">
      <c r="H274" t="str">
        <f t="shared" si="5"/>
        <v/>
      </c>
    </row>
    <row r="275" spans="8:8" x14ac:dyDescent="0.25">
      <c r="H275" t="str">
        <f t="shared" si="5"/>
        <v/>
      </c>
    </row>
    <row r="276" spans="8:8" x14ac:dyDescent="0.25">
      <c r="H276" t="str">
        <f t="shared" si="5"/>
        <v/>
      </c>
    </row>
    <row r="277" spans="8:8" x14ac:dyDescent="0.25">
      <c r="H277" t="str">
        <f t="shared" si="5"/>
        <v/>
      </c>
    </row>
    <row r="278" spans="8:8" x14ac:dyDescent="0.25">
      <c r="H278" t="str">
        <f t="shared" si="5"/>
        <v/>
      </c>
    </row>
    <row r="279" spans="8:8" x14ac:dyDescent="0.25">
      <c r="H279" t="str">
        <f t="shared" si="5"/>
        <v/>
      </c>
    </row>
    <row r="280" spans="8:8" x14ac:dyDescent="0.25">
      <c r="H280" t="str">
        <f t="shared" si="5"/>
        <v/>
      </c>
    </row>
    <row r="281" spans="8:8" x14ac:dyDescent="0.25">
      <c r="H281" t="str">
        <f t="shared" si="5"/>
        <v/>
      </c>
    </row>
    <row r="282" spans="8:8" x14ac:dyDescent="0.25">
      <c r="H282" t="str">
        <f t="shared" si="5"/>
        <v/>
      </c>
    </row>
    <row r="283" spans="8:8" x14ac:dyDescent="0.25">
      <c r="H283" t="str">
        <f t="shared" si="5"/>
        <v/>
      </c>
    </row>
    <row r="284" spans="8:8" x14ac:dyDescent="0.25">
      <c r="H284" t="str">
        <f t="shared" si="5"/>
        <v/>
      </c>
    </row>
    <row r="285" spans="8:8" x14ac:dyDescent="0.25">
      <c r="H285" t="str">
        <f t="shared" si="5"/>
        <v/>
      </c>
    </row>
    <row r="286" spans="8:8" x14ac:dyDescent="0.25">
      <c r="H286" t="str">
        <f t="shared" si="5"/>
        <v/>
      </c>
    </row>
    <row r="287" spans="8:8" x14ac:dyDescent="0.25">
      <c r="H287" t="str">
        <f t="shared" si="5"/>
        <v/>
      </c>
    </row>
    <row r="288" spans="8:8" x14ac:dyDescent="0.25">
      <c r="H288" t="str">
        <f t="shared" si="5"/>
        <v/>
      </c>
    </row>
    <row r="289" spans="8:8" x14ac:dyDescent="0.25">
      <c r="H289" t="str">
        <f t="shared" si="5"/>
        <v/>
      </c>
    </row>
    <row r="290" spans="8:8" x14ac:dyDescent="0.25">
      <c r="H290" t="str">
        <f t="shared" si="5"/>
        <v/>
      </c>
    </row>
    <row r="291" spans="8:8" x14ac:dyDescent="0.25">
      <c r="H291" t="str">
        <f t="shared" si="5"/>
        <v/>
      </c>
    </row>
    <row r="292" spans="8:8" x14ac:dyDescent="0.25">
      <c r="H292" t="str">
        <f t="shared" si="5"/>
        <v/>
      </c>
    </row>
    <row r="293" spans="8:8" x14ac:dyDescent="0.25">
      <c r="H293" t="str">
        <f t="shared" si="5"/>
        <v/>
      </c>
    </row>
    <row r="294" spans="8:8" x14ac:dyDescent="0.25">
      <c r="H294" t="str">
        <f t="shared" si="5"/>
        <v/>
      </c>
    </row>
    <row r="295" spans="8:8" x14ac:dyDescent="0.25">
      <c r="H295" t="str">
        <f t="shared" si="5"/>
        <v/>
      </c>
    </row>
    <row r="296" spans="8:8" x14ac:dyDescent="0.25">
      <c r="H296" t="str">
        <f t="shared" si="5"/>
        <v/>
      </c>
    </row>
    <row r="297" spans="8:8" x14ac:dyDescent="0.25">
      <c r="H297" t="str">
        <f t="shared" si="5"/>
        <v/>
      </c>
    </row>
    <row r="298" spans="8:8" x14ac:dyDescent="0.25">
      <c r="H298" t="str">
        <f t="shared" si="5"/>
        <v/>
      </c>
    </row>
    <row r="299" spans="8:8" x14ac:dyDescent="0.25">
      <c r="H299" t="str">
        <f t="shared" si="5"/>
        <v/>
      </c>
    </row>
    <row r="300" spans="8:8" x14ac:dyDescent="0.25">
      <c r="H300" t="str">
        <f t="shared" si="5"/>
        <v/>
      </c>
    </row>
    <row r="301" spans="8:8" x14ac:dyDescent="0.25">
      <c r="H301" t="str">
        <f t="shared" si="5"/>
        <v/>
      </c>
    </row>
    <row r="302" spans="8:8" x14ac:dyDescent="0.25">
      <c r="H302" t="str">
        <f t="shared" si="5"/>
        <v/>
      </c>
    </row>
    <row r="303" spans="8:8" x14ac:dyDescent="0.25">
      <c r="H303" t="str">
        <f t="shared" si="5"/>
        <v/>
      </c>
    </row>
    <row r="304" spans="8:8" x14ac:dyDescent="0.25">
      <c r="H304" t="str">
        <f t="shared" si="5"/>
        <v/>
      </c>
    </row>
    <row r="305" spans="8:8" x14ac:dyDescent="0.25">
      <c r="H305" t="str">
        <f t="shared" si="5"/>
        <v/>
      </c>
    </row>
    <row r="306" spans="8:8" x14ac:dyDescent="0.25">
      <c r="H306" t="str">
        <f t="shared" si="5"/>
        <v/>
      </c>
    </row>
    <row r="307" spans="8:8" x14ac:dyDescent="0.25">
      <c r="H307" t="str">
        <f t="shared" si="5"/>
        <v/>
      </c>
    </row>
    <row r="308" spans="8:8" x14ac:dyDescent="0.25">
      <c r="H308" t="str">
        <f t="shared" si="5"/>
        <v/>
      </c>
    </row>
    <row r="309" spans="8:8" x14ac:dyDescent="0.25">
      <c r="H309" t="str">
        <f t="shared" si="5"/>
        <v/>
      </c>
    </row>
    <row r="310" spans="8:8" x14ac:dyDescent="0.25">
      <c r="H310" t="str">
        <f t="shared" si="5"/>
        <v/>
      </c>
    </row>
    <row r="311" spans="8:8" x14ac:dyDescent="0.25">
      <c r="H311" t="str">
        <f t="shared" si="5"/>
        <v/>
      </c>
    </row>
    <row r="312" spans="8:8" x14ac:dyDescent="0.25">
      <c r="H312" t="str">
        <f t="shared" si="5"/>
        <v/>
      </c>
    </row>
    <row r="313" spans="8:8" x14ac:dyDescent="0.25">
      <c r="H313" t="str">
        <f t="shared" si="5"/>
        <v/>
      </c>
    </row>
    <row r="314" spans="8:8" x14ac:dyDescent="0.25">
      <c r="H314" t="str">
        <f t="shared" si="5"/>
        <v/>
      </c>
    </row>
    <row r="315" spans="8:8" x14ac:dyDescent="0.25">
      <c r="H315" t="str">
        <f t="shared" si="5"/>
        <v/>
      </c>
    </row>
    <row r="316" spans="8:8" x14ac:dyDescent="0.25">
      <c r="H316" t="str">
        <f t="shared" si="5"/>
        <v/>
      </c>
    </row>
    <row r="317" spans="8:8" x14ac:dyDescent="0.25">
      <c r="H317" t="str">
        <f t="shared" si="5"/>
        <v/>
      </c>
    </row>
    <row r="318" spans="8:8" x14ac:dyDescent="0.25">
      <c r="H318" t="str">
        <f t="shared" si="5"/>
        <v/>
      </c>
    </row>
    <row r="319" spans="8:8" x14ac:dyDescent="0.25">
      <c r="H319" t="str">
        <f t="shared" si="5"/>
        <v/>
      </c>
    </row>
    <row r="320" spans="8:8" x14ac:dyDescent="0.25">
      <c r="H320" t="str">
        <f t="shared" si="5"/>
        <v/>
      </c>
    </row>
    <row r="321" spans="8:8" x14ac:dyDescent="0.25">
      <c r="H321" t="str">
        <f t="shared" si="5"/>
        <v/>
      </c>
    </row>
    <row r="322" spans="8:8" x14ac:dyDescent="0.25">
      <c r="H322" t="str">
        <f t="shared" ref="H322:H385" si="6">TEXT(D322,"####")</f>
        <v/>
      </c>
    </row>
    <row r="323" spans="8:8" x14ac:dyDescent="0.25">
      <c r="H323" t="str">
        <f t="shared" si="6"/>
        <v/>
      </c>
    </row>
    <row r="324" spans="8:8" x14ac:dyDescent="0.25">
      <c r="H324" t="str">
        <f t="shared" si="6"/>
        <v/>
      </c>
    </row>
    <row r="325" spans="8:8" x14ac:dyDescent="0.25">
      <c r="H325" t="str">
        <f t="shared" si="6"/>
        <v/>
      </c>
    </row>
    <row r="326" spans="8:8" x14ac:dyDescent="0.25">
      <c r="H326" t="str">
        <f t="shared" si="6"/>
        <v/>
      </c>
    </row>
    <row r="327" spans="8:8" x14ac:dyDescent="0.25">
      <c r="H327" t="str">
        <f t="shared" si="6"/>
        <v/>
      </c>
    </row>
    <row r="328" spans="8:8" x14ac:dyDescent="0.25">
      <c r="H328" t="str">
        <f t="shared" si="6"/>
        <v/>
      </c>
    </row>
    <row r="329" spans="8:8" x14ac:dyDescent="0.25">
      <c r="H329" t="str">
        <f t="shared" si="6"/>
        <v/>
      </c>
    </row>
    <row r="330" spans="8:8" x14ac:dyDescent="0.25">
      <c r="H330" t="str">
        <f t="shared" si="6"/>
        <v/>
      </c>
    </row>
    <row r="331" spans="8:8" x14ac:dyDescent="0.25">
      <c r="H331" t="str">
        <f t="shared" si="6"/>
        <v/>
      </c>
    </row>
    <row r="332" spans="8:8" x14ac:dyDescent="0.25">
      <c r="H332" t="str">
        <f t="shared" si="6"/>
        <v/>
      </c>
    </row>
    <row r="333" spans="8:8" x14ac:dyDescent="0.25">
      <c r="H333" t="str">
        <f t="shared" si="6"/>
        <v/>
      </c>
    </row>
    <row r="334" spans="8:8" x14ac:dyDescent="0.25">
      <c r="H334" t="str">
        <f t="shared" si="6"/>
        <v/>
      </c>
    </row>
    <row r="335" spans="8:8" x14ac:dyDescent="0.25">
      <c r="H335" t="str">
        <f t="shared" si="6"/>
        <v/>
      </c>
    </row>
    <row r="336" spans="8:8" x14ac:dyDescent="0.25">
      <c r="H336" t="str">
        <f t="shared" si="6"/>
        <v/>
      </c>
    </row>
    <row r="337" spans="8:8" x14ac:dyDescent="0.25">
      <c r="H337" t="str">
        <f t="shared" si="6"/>
        <v/>
      </c>
    </row>
    <row r="338" spans="8:8" x14ac:dyDescent="0.25">
      <c r="H338" t="str">
        <f t="shared" si="6"/>
        <v/>
      </c>
    </row>
    <row r="339" spans="8:8" x14ac:dyDescent="0.25">
      <c r="H339" t="str">
        <f t="shared" si="6"/>
        <v/>
      </c>
    </row>
    <row r="340" spans="8:8" x14ac:dyDescent="0.25">
      <c r="H340" t="str">
        <f t="shared" si="6"/>
        <v/>
      </c>
    </row>
    <row r="341" spans="8:8" x14ac:dyDescent="0.25">
      <c r="H341" t="str">
        <f t="shared" si="6"/>
        <v/>
      </c>
    </row>
    <row r="342" spans="8:8" x14ac:dyDescent="0.25">
      <c r="H342" t="str">
        <f t="shared" si="6"/>
        <v/>
      </c>
    </row>
    <row r="343" spans="8:8" x14ac:dyDescent="0.25">
      <c r="H343" t="str">
        <f t="shared" si="6"/>
        <v/>
      </c>
    </row>
    <row r="344" spans="8:8" x14ac:dyDescent="0.25">
      <c r="H344" t="str">
        <f t="shared" si="6"/>
        <v/>
      </c>
    </row>
    <row r="345" spans="8:8" x14ac:dyDescent="0.25">
      <c r="H345" t="str">
        <f t="shared" si="6"/>
        <v/>
      </c>
    </row>
    <row r="346" spans="8:8" x14ac:dyDescent="0.25">
      <c r="H346" t="str">
        <f t="shared" si="6"/>
        <v/>
      </c>
    </row>
    <row r="347" spans="8:8" x14ac:dyDescent="0.25">
      <c r="H347" t="str">
        <f t="shared" si="6"/>
        <v/>
      </c>
    </row>
    <row r="348" spans="8:8" x14ac:dyDescent="0.25">
      <c r="H348" t="str">
        <f t="shared" si="6"/>
        <v/>
      </c>
    </row>
    <row r="349" spans="8:8" x14ac:dyDescent="0.25">
      <c r="H349" t="str">
        <f t="shared" si="6"/>
        <v/>
      </c>
    </row>
    <row r="350" spans="8:8" x14ac:dyDescent="0.25">
      <c r="H350" t="str">
        <f t="shared" si="6"/>
        <v/>
      </c>
    </row>
    <row r="351" spans="8:8" x14ac:dyDescent="0.25">
      <c r="H351" t="str">
        <f t="shared" si="6"/>
        <v/>
      </c>
    </row>
    <row r="352" spans="8:8" x14ac:dyDescent="0.25">
      <c r="H352" t="str">
        <f t="shared" si="6"/>
        <v/>
      </c>
    </row>
    <row r="353" spans="8:8" x14ac:dyDescent="0.25">
      <c r="H353" t="str">
        <f t="shared" si="6"/>
        <v/>
      </c>
    </row>
    <row r="354" spans="8:8" x14ac:dyDescent="0.25">
      <c r="H354" t="str">
        <f t="shared" si="6"/>
        <v/>
      </c>
    </row>
    <row r="355" spans="8:8" x14ac:dyDescent="0.25">
      <c r="H355" t="str">
        <f t="shared" si="6"/>
        <v/>
      </c>
    </row>
    <row r="356" spans="8:8" x14ac:dyDescent="0.25">
      <c r="H356" t="str">
        <f t="shared" si="6"/>
        <v/>
      </c>
    </row>
    <row r="357" spans="8:8" x14ac:dyDescent="0.25">
      <c r="H357" t="str">
        <f t="shared" si="6"/>
        <v/>
      </c>
    </row>
    <row r="358" spans="8:8" x14ac:dyDescent="0.25">
      <c r="H358" t="str">
        <f t="shared" si="6"/>
        <v/>
      </c>
    </row>
    <row r="359" spans="8:8" x14ac:dyDescent="0.25">
      <c r="H359" t="str">
        <f t="shared" si="6"/>
        <v/>
      </c>
    </row>
    <row r="360" spans="8:8" x14ac:dyDescent="0.25">
      <c r="H360" t="str">
        <f t="shared" si="6"/>
        <v/>
      </c>
    </row>
    <row r="361" spans="8:8" x14ac:dyDescent="0.25">
      <c r="H361" t="str">
        <f t="shared" si="6"/>
        <v/>
      </c>
    </row>
    <row r="362" spans="8:8" x14ac:dyDescent="0.25">
      <c r="H362" t="str">
        <f t="shared" si="6"/>
        <v/>
      </c>
    </row>
    <row r="363" spans="8:8" x14ac:dyDescent="0.25">
      <c r="H363" t="str">
        <f t="shared" si="6"/>
        <v/>
      </c>
    </row>
    <row r="364" spans="8:8" x14ac:dyDescent="0.25">
      <c r="H364" t="str">
        <f t="shared" si="6"/>
        <v/>
      </c>
    </row>
    <row r="365" spans="8:8" x14ac:dyDescent="0.25">
      <c r="H365" t="str">
        <f t="shared" si="6"/>
        <v/>
      </c>
    </row>
    <row r="366" spans="8:8" x14ac:dyDescent="0.25">
      <c r="H366" t="str">
        <f t="shared" si="6"/>
        <v/>
      </c>
    </row>
    <row r="367" spans="8:8" x14ac:dyDescent="0.25">
      <c r="H367" t="str">
        <f t="shared" si="6"/>
        <v/>
      </c>
    </row>
    <row r="368" spans="8:8" x14ac:dyDescent="0.25">
      <c r="H368" t="str">
        <f t="shared" si="6"/>
        <v/>
      </c>
    </row>
    <row r="369" spans="8:8" x14ac:dyDescent="0.25">
      <c r="H369" t="str">
        <f t="shared" si="6"/>
        <v/>
      </c>
    </row>
    <row r="370" spans="8:8" x14ac:dyDescent="0.25">
      <c r="H370" t="str">
        <f t="shared" si="6"/>
        <v/>
      </c>
    </row>
    <row r="371" spans="8:8" x14ac:dyDescent="0.25">
      <c r="H371" t="str">
        <f t="shared" si="6"/>
        <v/>
      </c>
    </row>
    <row r="372" spans="8:8" x14ac:dyDescent="0.25">
      <c r="H372" t="str">
        <f t="shared" si="6"/>
        <v/>
      </c>
    </row>
    <row r="373" spans="8:8" x14ac:dyDescent="0.25">
      <c r="H373" t="str">
        <f t="shared" si="6"/>
        <v/>
      </c>
    </row>
    <row r="374" spans="8:8" x14ac:dyDescent="0.25">
      <c r="H374" t="str">
        <f t="shared" si="6"/>
        <v/>
      </c>
    </row>
    <row r="375" spans="8:8" x14ac:dyDescent="0.25">
      <c r="H375" t="str">
        <f t="shared" si="6"/>
        <v/>
      </c>
    </row>
    <row r="376" spans="8:8" x14ac:dyDescent="0.25">
      <c r="H376" t="str">
        <f t="shared" si="6"/>
        <v/>
      </c>
    </row>
    <row r="377" spans="8:8" x14ac:dyDescent="0.25">
      <c r="H377" t="str">
        <f t="shared" si="6"/>
        <v/>
      </c>
    </row>
    <row r="378" spans="8:8" x14ac:dyDescent="0.25">
      <c r="H378" t="str">
        <f t="shared" si="6"/>
        <v/>
      </c>
    </row>
    <row r="379" spans="8:8" x14ac:dyDescent="0.25">
      <c r="H379" t="str">
        <f t="shared" si="6"/>
        <v/>
      </c>
    </row>
    <row r="380" spans="8:8" x14ac:dyDescent="0.25">
      <c r="H380" t="str">
        <f t="shared" si="6"/>
        <v/>
      </c>
    </row>
    <row r="381" spans="8:8" x14ac:dyDescent="0.25">
      <c r="H381" t="str">
        <f t="shared" si="6"/>
        <v/>
      </c>
    </row>
    <row r="382" spans="8:8" x14ac:dyDescent="0.25">
      <c r="H382" t="str">
        <f t="shared" si="6"/>
        <v/>
      </c>
    </row>
    <row r="383" spans="8:8" x14ac:dyDescent="0.25">
      <c r="H383" t="str">
        <f t="shared" si="6"/>
        <v/>
      </c>
    </row>
    <row r="384" spans="8:8" x14ac:dyDescent="0.25">
      <c r="H384" t="str">
        <f t="shared" si="6"/>
        <v/>
      </c>
    </row>
    <row r="385" spans="8:8" x14ac:dyDescent="0.25">
      <c r="H385" t="str">
        <f t="shared" si="6"/>
        <v/>
      </c>
    </row>
    <row r="386" spans="8:8" x14ac:dyDescent="0.25">
      <c r="H386" t="str">
        <f t="shared" ref="H386:H449" si="7">TEXT(D386,"####")</f>
        <v/>
      </c>
    </row>
    <row r="387" spans="8:8" x14ac:dyDescent="0.25">
      <c r="H387" t="str">
        <f t="shared" si="7"/>
        <v/>
      </c>
    </row>
    <row r="388" spans="8:8" x14ac:dyDescent="0.25">
      <c r="H388" t="str">
        <f t="shared" si="7"/>
        <v/>
      </c>
    </row>
    <row r="389" spans="8:8" x14ac:dyDescent="0.25">
      <c r="H389" t="str">
        <f t="shared" si="7"/>
        <v/>
      </c>
    </row>
    <row r="390" spans="8:8" x14ac:dyDescent="0.25">
      <c r="H390" t="str">
        <f t="shared" si="7"/>
        <v/>
      </c>
    </row>
    <row r="391" spans="8:8" x14ac:dyDescent="0.25">
      <c r="H391" t="str">
        <f t="shared" si="7"/>
        <v/>
      </c>
    </row>
    <row r="392" spans="8:8" x14ac:dyDescent="0.25">
      <c r="H392" t="str">
        <f t="shared" si="7"/>
        <v/>
      </c>
    </row>
    <row r="393" spans="8:8" x14ac:dyDescent="0.25">
      <c r="H393" t="str">
        <f t="shared" si="7"/>
        <v/>
      </c>
    </row>
    <row r="394" spans="8:8" x14ac:dyDescent="0.25">
      <c r="H394" t="str">
        <f t="shared" si="7"/>
        <v/>
      </c>
    </row>
    <row r="395" spans="8:8" x14ac:dyDescent="0.25">
      <c r="H395" t="str">
        <f t="shared" si="7"/>
        <v/>
      </c>
    </row>
    <row r="396" spans="8:8" x14ac:dyDescent="0.25">
      <c r="H396" t="str">
        <f t="shared" si="7"/>
        <v/>
      </c>
    </row>
    <row r="397" spans="8:8" x14ac:dyDescent="0.25">
      <c r="H397" t="str">
        <f t="shared" si="7"/>
        <v/>
      </c>
    </row>
    <row r="398" spans="8:8" x14ac:dyDescent="0.25">
      <c r="H398" t="str">
        <f t="shared" si="7"/>
        <v/>
      </c>
    </row>
    <row r="399" spans="8:8" x14ac:dyDescent="0.25">
      <c r="H399" t="str">
        <f t="shared" si="7"/>
        <v/>
      </c>
    </row>
    <row r="400" spans="8:8" x14ac:dyDescent="0.25">
      <c r="H400" t="str">
        <f t="shared" si="7"/>
        <v/>
      </c>
    </row>
    <row r="401" spans="8:8" x14ac:dyDescent="0.25">
      <c r="H401" t="str">
        <f t="shared" si="7"/>
        <v/>
      </c>
    </row>
    <row r="402" spans="8:8" x14ac:dyDescent="0.25">
      <c r="H402" t="str">
        <f t="shared" si="7"/>
        <v/>
      </c>
    </row>
    <row r="403" spans="8:8" x14ac:dyDescent="0.25">
      <c r="H403" t="str">
        <f t="shared" si="7"/>
        <v/>
      </c>
    </row>
    <row r="404" spans="8:8" x14ac:dyDescent="0.25">
      <c r="H404" t="str">
        <f t="shared" si="7"/>
        <v/>
      </c>
    </row>
    <row r="405" spans="8:8" x14ac:dyDescent="0.25">
      <c r="H405" t="str">
        <f t="shared" si="7"/>
        <v/>
      </c>
    </row>
    <row r="406" spans="8:8" x14ac:dyDescent="0.25">
      <c r="H406" t="str">
        <f t="shared" si="7"/>
        <v/>
      </c>
    </row>
    <row r="407" spans="8:8" x14ac:dyDescent="0.25">
      <c r="H407" t="str">
        <f t="shared" si="7"/>
        <v/>
      </c>
    </row>
    <row r="408" spans="8:8" x14ac:dyDescent="0.25">
      <c r="H408" t="str">
        <f t="shared" si="7"/>
        <v/>
      </c>
    </row>
    <row r="409" spans="8:8" x14ac:dyDescent="0.25">
      <c r="H409" t="str">
        <f t="shared" si="7"/>
        <v/>
      </c>
    </row>
    <row r="410" spans="8:8" x14ac:dyDescent="0.25">
      <c r="H410" t="str">
        <f t="shared" si="7"/>
        <v/>
      </c>
    </row>
    <row r="411" spans="8:8" x14ac:dyDescent="0.25">
      <c r="H411" t="str">
        <f t="shared" si="7"/>
        <v/>
      </c>
    </row>
    <row r="412" spans="8:8" x14ac:dyDescent="0.25">
      <c r="H412" t="str">
        <f t="shared" si="7"/>
        <v/>
      </c>
    </row>
    <row r="413" spans="8:8" x14ac:dyDescent="0.25">
      <c r="H413" t="str">
        <f t="shared" si="7"/>
        <v/>
      </c>
    </row>
    <row r="414" spans="8:8" x14ac:dyDescent="0.25">
      <c r="H414" t="str">
        <f t="shared" si="7"/>
        <v/>
      </c>
    </row>
    <row r="415" spans="8:8" x14ac:dyDescent="0.25">
      <c r="H415" t="str">
        <f t="shared" si="7"/>
        <v/>
      </c>
    </row>
    <row r="416" spans="8:8" x14ac:dyDescent="0.25">
      <c r="H416" t="str">
        <f t="shared" si="7"/>
        <v/>
      </c>
    </row>
    <row r="417" spans="8:8" x14ac:dyDescent="0.25">
      <c r="H417" t="str">
        <f t="shared" si="7"/>
        <v/>
      </c>
    </row>
    <row r="418" spans="8:8" x14ac:dyDescent="0.25">
      <c r="H418" t="str">
        <f t="shared" si="7"/>
        <v/>
      </c>
    </row>
    <row r="419" spans="8:8" x14ac:dyDescent="0.25">
      <c r="H419" t="str">
        <f t="shared" si="7"/>
        <v/>
      </c>
    </row>
    <row r="420" spans="8:8" x14ac:dyDescent="0.25">
      <c r="H420" t="str">
        <f t="shared" si="7"/>
        <v/>
      </c>
    </row>
    <row r="421" spans="8:8" x14ac:dyDescent="0.25">
      <c r="H421" t="str">
        <f t="shared" si="7"/>
        <v/>
      </c>
    </row>
    <row r="422" spans="8:8" x14ac:dyDescent="0.25">
      <c r="H422" t="str">
        <f t="shared" si="7"/>
        <v/>
      </c>
    </row>
    <row r="423" spans="8:8" x14ac:dyDescent="0.25">
      <c r="H423" t="str">
        <f t="shared" si="7"/>
        <v/>
      </c>
    </row>
    <row r="424" spans="8:8" x14ac:dyDescent="0.25">
      <c r="H424" t="str">
        <f t="shared" si="7"/>
        <v/>
      </c>
    </row>
    <row r="425" spans="8:8" x14ac:dyDescent="0.25">
      <c r="H425" t="str">
        <f t="shared" si="7"/>
        <v/>
      </c>
    </row>
    <row r="426" spans="8:8" x14ac:dyDescent="0.25">
      <c r="H426" t="str">
        <f t="shared" si="7"/>
        <v/>
      </c>
    </row>
    <row r="427" spans="8:8" x14ac:dyDescent="0.25">
      <c r="H427" t="str">
        <f t="shared" si="7"/>
        <v/>
      </c>
    </row>
    <row r="428" spans="8:8" x14ac:dyDescent="0.25">
      <c r="H428" t="str">
        <f t="shared" si="7"/>
        <v/>
      </c>
    </row>
    <row r="429" spans="8:8" x14ac:dyDescent="0.25">
      <c r="H429" t="str">
        <f t="shared" si="7"/>
        <v/>
      </c>
    </row>
    <row r="430" spans="8:8" x14ac:dyDescent="0.25">
      <c r="H430" t="str">
        <f t="shared" si="7"/>
        <v/>
      </c>
    </row>
    <row r="431" spans="8:8" x14ac:dyDescent="0.25">
      <c r="H431" t="str">
        <f t="shared" si="7"/>
        <v/>
      </c>
    </row>
    <row r="432" spans="8:8" x14ac:dyDescent="0.25">
      <c r="H432" t="str">
        <f t="shared" si="7"/>
        <v/>
      </c>
    </row>
    <row r="433" spans="8:8" x14ac:dyDescent="0.25">
      <c r="H433" t="str">
        <f t="shared" si="7"/>
        <v/>
      </c>
    </row>
    <row r="434" spans="8:8" x14ac:dyDescent="0.25">
      <c r="H434" t="str">
        <f t="shared" si="7"/>
        <v/>
      </c>
    </row>
    <row r="435" spans="8:8" x14ac:dyDescent="0.25">
      <c r="H435" t="str">
        <f t="shared" si="7"/>
        <v/>
      </c>
    </row>
    <row r="436" spans="8:8" x14ac:dyDescent="0.25">
      <c r="H436" t="str">
        <f t="shared" si="7"/>
        <v/>
      </c>
    </row>
    <row r="437" spans="8:8" x14ac:dyDescent="0.25">
      <c r="H437" t="str">
        <f t="shared" si="7"/>
        <v/>
      </c>
    </row>
    <row r="438" spans="8:8" x14ac:dyDescent="0.25">
      <c r="H438" t="str">
        <f t="shared" si="7"/>
        <v/>
      </c>
    </row>
    <row r="439" spans="8:8" x14ac:dyDescent="0.25">
      <c r="H439" t="str">
        <f t="shared" si="7"/>
        <v/>
      </c>
    </row>
    <row r="440" spans="8:8" x14ac:dyDescent="0.25">
      <c r="H440" t="str">
        <f t="shared" si="7"/>
        <v/>
      </c>
    </row>
    <row r="441" spans="8:8" x14ac:dyDescent="0.25">
      <c r="H441" t="str">
        <f t="shared" si="7"/>
        <v/>
      </c>
    </row>
    <row r="442" spans="8:8" x14ac:dyDescent="0.25">
      <c r="H442" t="str">
        <f t="shared" si="7"/>
        <v/>
      </c>
    </row>
    <row r="443" spans="8:8" x14ac:dyDescent="0.25">
      <c r="H443" t="str">
        <f t="shared" si="7"/>
        <v/>
      </c>
    </row>
    <row r="444" spans="8:8" x14ac:dyDescent="0.25">
      <c r="H444" t="str">
        <f t="shared" si="7"/>
        <v/>
      </c>
    </row>
    <row r="445" spans="8:8" x14ac:dyDescent="0.25">
      <c r="H445" t="str">
        <f t="shared" si="7"/>
        <v/>
      </c>
    </row>
    <row r="446" spans="8:8" x14ac:dyDescent="0.25">
      <c r="H446" t="str">
        <f t="shared" si="7"/>
        <v/>
      </c>
    </row>
    <row r="447" spans="8:8" x14ac:dyDescent="0.25">
      <c r="H447" t="str">
        <f t="shared" si="7"/>
        <v/>
      </c>
    </row>
    <row r="448" spans="8:8" x14ac:dyDescent="0.25">
      <c r="H448" t="str">
        <f t="shared" si="7"/>
        <v/>
      </c>
    </row>
    <row r="449" spans="8:8" x14ac:dyDescent="0.25">
      <c r="H449" t="str">
        <f t="shared" si="7"/>
        <v/>
      </c>
    </row>
    <row r="450" spans="8:8" x14ac:dyDescent="0.25">
      <c r="H450" t="str">
        <f t="shared" ref="H450:H513" si="8">TEXT(D450,"####")</f>
        <v/>
      </c>
    </row>
    <row r="451" spans="8:8" x14ac:dyDescent="0.25">
      <c r="H451" t="str">
        <f t="shared" si="8"/>
        <v/>
      </c>
    </row>
    <row r="452" spans="8:8" x14ac:dyDescent="0.25">
      <c r="H452" t="str">
        <f t="shared" si="8"/>
        <v/>
      </c>
    </row>
    <row r="453" spans="8:8" x14ac:dyDescent="0.25">
      <c r="H453" t="str">
        <f t="shared" si="8"/>
        <v/>
      </c>
    </row>
    <row r="454" spans="8:8" x14ac:dyDescent="0.25">
      <c r="H454" t="str">
        <f t="shared" si="8"/>
        <v/>
      </c>
    </row>
    <row r="455" spans="8:8" x14ac:dyDescent="0.25">
      <c r="H455" t="str">
        <f t="shared" si="8"/>
        <v/>
      </c>
    </row>
    <row r="456" spans="8:8" x14ac:dyDescent="0.25">
      <c r="H456" t="str">
        <f t="shared" si="8"/>
        <v/>
      </c>
    </row>
    <row r="457" spans="8:8" x14ac:dyDescent="0.25">
      <c r="H457" t="str">
        <f t="shared" si="8"/>
        <v/>
      </c>
    </row>
    <row r="458" spans="8:8" x14ac:dyDescent="0.25">
      <c r="H458" t="str">
        <f t="shared" si="8"/>
        <v/>
      </c>
    </row>
    <row r="459" spans="8:8" x14ac:dyDescent="0.25">
      <c r="H459" t="str">
        <f t="shared" si="8"/>
        <v/>
      </c>
    </row>
    <row r="460" spans="8:8" x14ac:dyDescent="0.25">
      <c r="H460" t="str">
        <f t="shared" si="8"/>
        <v/>
      </c>
    </row>
    <row r="461" spans="8:8" x14ac:dyDescent="0.25">
      <c r="H461" t="str">
        <f t="shared" si="8"/>
        <v/>
      </c>
    </row>
    <row r="462" spans="8:8" x14ac:dyDescent="0.25">
      <c r="H462" t="str">
        <f t="shared" si="8"/>
        <v/>
      </c>
    </row>
    <row r="463" spans="8:8" x14ac:dyDescent="0.25">
      <c r="H463" t="str">
        <f t="shared" si="8"/>
        <v/>
      </c>
    </row>
    <row r="464" spans="8:8" x14ac:dyDescent="0.25">
      <c r="H464" t="str">
        <f t="shared" si="8"/>
        <v/>
      </c>
    </row>
    <row r="465" spans="8:8" x14ac:dyDescent="0.25">
      <c r="H465" t="str">
        <f t="shared" si="8"/>
        <v/>
      </c>
    </row>
    <row r="466" spans="8:8" x14ac:dyDescent="0.25">
      <c r="H466" t="str">
        <f t="shared" si="8"/>
        <v/>
      </c>
    </row>
    <row r="467" spans="8:8" x14ac:dyDescent="0.25">
      <c r="H467" t="str">
        <f t="shared" si="8"/>
        <v/>
      </c>
    </row>
    <row r="468" spans="8:8" x14ac:dyDescent="0.25">
      <c r="H468" t="str">
        <f t="shared" si="8"/>
        <v/>
      </c>
    </row>
    <row r="469" spans="8:8" x14ac:dyDescent="0.25">
      <c r="H469" t="str">
        <f t="shared" si="8"/>
        <v/>
      </c>
    </row>
    <row r="470" spans="8:8" x14ac:dyDescent="0.25">
      <c r="H470" t="str">
        <f t="shared" si="8"/>
        <v/>
      </c>
    </row>
    <row r="471" spans="8:8" x14ac:dyDescent="0.25">
      <c r="H471" t="str">
        <f t="shared" si="8"/>
        <v/>
      </c>
    </row>
    <row r="472" spans="8:8" x14ac:dyDescent="0.25">
      <c r="H472" t="str">
        <f t="shared" si="8"/>
        <v/>
      </c>
    </row>
    <row r="473" spans="8:8" x14ac:dyDescent="0.25">
      <c r="H473" t="str">
        <f t="shared" si="8"/>
        <v/>
      </c>
    </row>
    <row r="474" spans="8:8" x14ac:dyDescent="0.25">
      <c r="H474" t="str">
        <f t="shared" si="8"/>
        <v/>
      </c>
    </row>
    <row r="475" spans="8:8" x14ac:dyDescent="0.25">
      <c r="H475" t="str">
        <f t="shared" si="8"/>
        <v/>
      </c>
    </row>
    <row r="476" spans="8:8" x14ac:dyDescent="0.25">
      <c r="H476" t="str">
        <f t="shared" si="8"/>
        <v/>
      </c>
    </row>
    <row r="477" spans="8:8" x14ac:dyDescent="0.25">
      <c r="H477" t="str">
        <f t="shared" si="8"/>
        <v/>
      </c>
    </row>
    <row r="478" spans="8:8" x14ac:dyDescent="0.25">
      <c r="H478" t="str">
        <f t="shared" si="8"/>
        <v/>
      </c>
    </row>
    <row r="479" spans="8:8" x14ac:dyDescent="0.25">
      <c r="H479" t="str">
        <f t="shared" si="8"/>
        <v/>
      </c>
    </row>
    <row r="480" spans="8:8" x14ac:dyDescent="0.25">
      <c r="H480" t="str">
        <f t="shared" si="8"/>
        <v/>
      </c>
    </row>
    <row r="481" spans="8:8" x14ac:dyDescent="0.25">
      <c r="H481" t="str">
        <f t="shared" si="8"/>
        <v/>
      </c>
    </row>
    <row r="482" spans="8:8" x14ac:dyDescent="0.25">
      <c r="H482" t="str">
        <f t="shared" si="8"/>
        <v/>
      </c>
    </row>
    <row r="483" spans="8:8" x14ac:dyDescent="0.25">
      <c r="H483" t="str">
        <f t="shared" si="8"/>
        <v/>
      </c>
    </row>
    <row r="484" spans="8:8" x14ac:dyDescent="0.25">
      <c r="H484" t="str">
        <f t="shared" si="8"/>
        <v/>
      </c>
    </row>
    <row r="485" spans="8:8" x14ac:dyDescent="0.25">
      <c r="H485" t="str">
        <f t="shared" si="8"/>
        <v/>
      </c>
    </row>
    <row r="486" spans="8:8" x14ac:dyDescent="0.25">
      <c r="H486" t="str">
        <f t="shared" si="8"/>
        <v/>
      </c>
    </row>
    <row r="487" spans="8:8" x14ac:dyDescent="0.25">
      <c r="H487" t="str">
        <f t="shared" si="8"/>
        <v/>
      </c>
    </row>
    <row r="488" spans="8:8" x14ac:dyDescent="0.25">
      <c r="H488" t="str">
        <f t="shared" si="8"/>
        <v/>
      </c>
    </row>
    <row r="489" spans="8:8" x14ac:dyDescent="0.25">
      <c r="H489" t="str">
        <f t="shared" si="8"/>
        <v/>
      </c>
    </row>
    <row r="490" spans="8:8" x14ac:dyDescent="0.25">
      <c r="H490" t="str">
        <f t="shared" si="8"/>
        <v/>
      </c>
    </row>
    <row r="491" spans="8:8" x14ac:dyDescent="0.25">
      <c r="H491" t="str">
        <f t="shared" si="8"/>
        <v/>
      </c>
    </row>
    <row r="492" spans="8:8" x14ac:dyDescent="0.25">
      <c r="H492" t="str">
        <f t="shared" si="8"/>
        <v/>
      </c>
    </row>
    <row r="493" spans="8:8" x14ac:dyDescent="0.25">
      <c r="H493" t="str">
        <f t="shared" si="8"/>
        <v/>
      </c>
    </row>
    <row r="494" spans="8:8" x14ac:dyDescent="0.25">
      <c r="H494" t="str">
        <f t="shared" si="8"/>
        <v/>
      </c>
    </row>
    <row r="495" spans="8:8" x14ac:dyDescent="0.25">
      <c r="H495" t="str">
        <f t="shared" si="8"/>
        <v/>
      </c>
    </row>
    <row r="496" spans="8:8" x14ac:dyDescent="0.25">
      <c r="H496" t="str">
        <f t="shared" si="8"/>
        <v/>
      </c>
    </row>
    <row r="497" spans="8:8" x14ac:dyDescent="0.25">
      <c r="H497" t="str">
        <f t="shared" si="8"/>
        <v/>
      </c>
    </row>
    <row r="498" spans="8:8" x14ac:dyDescent="0.25">
      <c r="H498" t="str">
        <f t="shared" si="8"/>
        <v/>
      </c>
    </row>
    <row r="499" spans="8:8" x14ac:dyDescent="0.25">
      <c r="H499" t="str">
        <f t="shared" si="8"/>
        <v/>
      </c>
    </row>
    <row r="500" spans="8:8" x14ac:dyDescent="0.25">
      <c r="H500" t="str">
        <f t="shared" si="8"/>
        <v/>
      </c>
    </row>
    <row r="501" spans="8:8" x14ac:dyDescent="0.25">
      <c r="H501" t="str">
        <f t="shared" si="8"/>
        <v/>
      </c>
    </row>
    <row r="502" spans="8:8" x14ac:dyDescent="0.25">
      <c r="H502" t="str">
        <f t="shared" si="8"/>
        <v/>
      </c>
    </row>
    <row r="503" spans="8:8" x14ac:dyDescent="0.25">
      <c r="H503" t="str">
        <f t="shared" si="8"/>
        <v/>
      </c>
    </row>
    <row r="504" spans="8:8" x14ac:dyDescent="0.25">
      <c r="H504" t="str">
        <f t="shared" si="8"/>
        <v/>
      </c>
    </row>
    <row r="505" spans="8:8" x14ac:dyDescent="0.25">
      <c r="H505" t="str">
        <f t="shared" si="8"/>
        <v/>
      </c>
    </row>
    <row r="506" spans="8:8" x14ac:dyDescent="0.25">
      <c r="H506" t="str">
        <f t="shared" si="8"/>
        <v/>
      </c>
    </row>
    <row r="507" spans="8:8" x14ac:dyDescent="0.25">
      <c r="H507" t="str">
        <f t="shared" si="8"/>
        <v/>
      </c>
    </row>
    <row r="508" spans="8:8" x14ac:dyDescent="0.25">
      <c r="H508" t="str">
        <f t="shared" si="8"/>
        <v/>
      </c>
    </row>
    <row r="509" spans="8:8" x14ac:dyDescent="0.25">
      <c r="H509" t="str">
        <f t="shared" si="8"/>
        <v/>
      </c>
    </row>
    <row r="510" spans="8:8" x14ac:dyDescent="0.25">
      <c r="H510" t="str">
        <f t="shared" si="8"/>
        <v/>
      </c>
    </row>
    <row r="511" spans="8:8" x14ac:dyDescent="0.25">
      <c r="H511" t="str">
        <f t="shared" si="8"/>
        <v/>
      </c>
    </row>
    <row r="512" spans="8:8" x14ac:dyDescent="0.25">
      <c r="H512" t="str">
        <f t="shared" si="8"/>
        <v/>
      </c>
    </row>
    <row r="513" spans="8:8" x14ac:dyDescent="0.25">
      <c r="H513" t="str">
        <f t="shared" si="8"/>
        <v/>
      </c>
    </row>
    <row r="514" spans="8:8" x14ac:dyDescent="0.25">
      <c r="H514" t="str">
        <f t="shared" ref="H514:H577" si="9">TEXT(D514,"####")</f>
        <v/>
      </c>
    </row>
    <row r="515" spans="8:8" x14ac:dyDescent="0.25">
      <c r="H515" t="str">
        <f t="shared" si="9"/>
        <v/>
      </c>
    </row>
    <row r="516" spans="8:8" x14ac:dyDescent="0.25">
      <c r="H516" t="str">
        <f t="shared" si="9"/>
        <v/>
      </c>
    </row>
    <row r="517" spans="8:8" x14ac:dyDescent="0.25">
      <c r="H517" t="str">
        <f t="shared" si="9"/>
        <v/>
      </c>
    </row>
    <row r="518" spans="8:8" x14ac:dyDescent="0.25">
      <c r="H518" t="str">
        <f t="shared" si="9"/>
        <v/>
      </c>
    </row>
    <row r="519" spans="8:8" x14ac:dyDescent="0.25">
      <c r="H519" t="str">
        <f t="shared" si="9"/>
        <v/>
      </c>
    </row>
    <row r="520" spans="8:8" x14ac:dyDescent="0.25">
      <c r="H520" t="str">
        <f t="shared" si="9"/>
        <v/>
      </c>
    </row>
    <row r="521" spans="8:8" x14ac:dyDescent="0.25">
      <c r="H521" t="str">
        <f t="shared" si="9"/>
        <v/>
      </c>
    </row>
    <row r="522" spans="8:8" x14ac:dyDescent="0.25">
      <c r="H522" t="str">
        <f t="shared" si="9"/>
        <v/>
      </c>
    </row>
    <row r="523" spans="8:8" x14ac:dyDescent="0.25">
      <c r="H523" t="str">
        <f t="shared" si="9"/>
        <v/>
      </c>
    </row>
    <row r="524" spans="8:8" x14ac:dyDescent="0.25">
      <c r="H524" t="str">
        <f t="shared" si="9"/>
        <v/>
      </c>
    </row>
    <row r="525" spans="8:8" x14ac:dyDescent="0.25">
      <c r="H525" t="str">
        <f t="shared" si="9"/>
        <v/>
      </c>
    </row>
    <row r="526" spans="8:8" x14ac:dyDescent="0.25">
      <c r="H526" t="str">
        <f t="shared" si="9"/>
        <v/>
      </c>
    </row>
    <row r="527" spans="8:8" x14ac:dyDescent="0.25">
      <c r="H527" t="str">
        <f t="shared" si="9"/>
        <v/>
      </c>
    </row>
    <row r="528" spans="8:8" x14ac:dyDescent="0.25">
      <c r="H528" t="str">
        <f t="shared" si="9"/>
        <v/>
      </c>
    </row>
    <row r="529" spans="8:8" x14ac:dyDescent="0.25">
      <c r="H529" t="str">
        <f t="shared" si="9"/>
        <v/>
      </c>
    </row>
    <row r="530" spans="8:8" x14ac:dyDescent="0.25">
      <c r="H530" t="str">
        <f t="shared" si="9"/>
        <v/>
      </c>
    </row>
    <row r="531" spans="8:8" x14ac:dyDescent="0.25">
      <c r="H531" t="str">
        <f t="shared" si="9"/>
        <v/>
      </c>
    </row>
    <row r="532" spans="8:8" x14ac:dyDescent="0.25">
      <c r="H532" t="str">
        <f t="shared" si="9"/>
        <v/>
      </c>
    </row>
    <row r="533" spans="8:8" x14ac:dyDescent="0.25">
      <c r="H533" t="str">
        <f t="shared" si="9"/>
        <v/>
      </c>
    </row>
    <row r="534" spans="8:8" x14ac:dyDescent="0.25">
      <c r="H534" t="str">
        <f t="shared" si="9"/>
        <v/>
      </c>
    </row>
    <row r="535" spans="8:8" x14ac:dyDescent="0.25">
      <c r="H535" t="str">
        <f t="shared" si="9"/>
        <v/>
      </c>
    </row>
    <row r="536" spans="8:8" x14ac:dyDescent="0.25">
      <c r="H536" t="str">
        <f t="shared" si="9"/>
        <v/>
      </c>
    </row>
    <row r="537" spans="8:8" x14ac:dyDescent="0.25">
      <c r="H537" t="str">
        <f t="shared" si="9"/>
        <v/>
      </c>
    </row>
    <row r="538" spans="8:8" x14ac:dyDescent="0.25">
      <c r="H538" t="str">
        <f t="shared" si="9"/>
        <v/>
      </c>
    </row>
    <row r="539" spans="8:8" x14ac:dyDescent="0.25">
      <c r="H539" t="str">
        <f t="shared" si="9"/>
        <v/>
      </c>
    </row>
    <row r="540" spans="8:8" x14ac:dyDescent="0.25">
      <c r="H540" t="str">
        <f t="shared" si="9"/>
        <v/>
      </c>
    </row>
    <row r="541" spans="8:8" x14ac:dyDescent="0.25">
      <c r="H541" t="str">
        <f t="shared" si="9"/>
        <v/>
      </c>
    </row>
    <row r="542" spans="8:8" x14ac:dyDescent="0.25">
      <c r="H542" t="str">
        <f t="shared" si="9"/>
        <v/>
      </c>
    </row>
    <row r="543" spans="8:8" x14ac:dyDescent="0.25">
      <c r="H543" t="str">
        <f t="shared" si="9"/>
        <v/>
      </c>
    </row>
    <row r="544" spans="8:8" x14ac:dyDescent="0.25">
      <c r="H544" t="str">
        <f t="shared" si="9"/>
        <v/>
      </c>
    </row>
    <row r="545" spans="8:8" x14ac:dyDescent="0.25">
      <c r="H545" t="str">
        <f t="shared" si="9"/>
        <v/>
      </c>
    </row>
    <row r="546" spans="8:8" x14ac:dyDescent="0.25">
      <c r="H546" t="str">
        <f t="shared" si="9"/>
        <v/>
      </c>
    </row>
    <row r="547" spans="8:8" x14ac:dyDescent="0.25">
      <c r="H547" t="str">
        <f t="shared" si="9"/>
        <v/>
      </c>
    </row>
    <row r="548" spans="8:8" x14ac:dyDescent="0.25">
      <c r="H548" t="str">
        <f t="shared" si="9"/>
        <v/>
      </c>
    </row>
    <row r="549" spans="8:8" x14ac:dyDescent="0.25">
      <c r="H549" t="str">
        <f t="shared" si="9"/>
        <v/>
      </c>
    </row>
    <row r="550" spans="8:8" x14ac:dyDescent="0.25">
      <c r="H550" t="str">
        <f t="shared" si="9"/>
        <v/>
      </c>
    </row>
    <row r="551" spans="8:8" x14ac:dyDescent="0.25">
      <c r="H551" t="str">
        <f t="shared" si="9"/>
        <v/>
      </c>
    </row>
    <row r="552" spans="8:8" x14ac:dyDescent="0.25">
      <c r="H552" t="str">
        <f t="shared" si="9"/>
        <v/>
      </c>
    </row>
    <row r="553" spans="8:8" x14ac:dyDescent="0.25">
      <c r="H553" t="str">
        <f t="shared" si="9"/>
        <v/>
      </c>
    </row>
    <row r="554" spans="8:8" x14ac:dyDescent="0.25">
      <c r="H554" t="str">
        <f t="shared" si="9"/>
        <v/>
      </c>
    </row>
    <row r="555" spans="8:8" x14ac:dyDescent="0.25">
      <c r="H555" t="str">
        <f t="shared" si="9"/>
        <v/>
      </c>
    </row>
    <row r="556" spans="8:8" x14ac:dyDescent="0.25">
      <c r="H556" t="str">
        <f t="shared" si="9"/>
        <v/>
      </c>
    </row>
    <row r="557" spans="8:8" x14ac:dyDescent="0.25">
      <c r="H557" t="str">
        <f t="shared" si="9"/>
        <v/>
      </c>
    </row>
    <row r="558" spans="8:8" x14ac:dyDescent="0.25">
      <c r="H558" t="str">
        <f t="shared" si="9"/>
        <v/>
      </c>
    </row>
    <row r="559" spans="8:8" x14ac:dyDescent="0.25">
      <c r="H559" t="str">
        <f t="shared" si="9"/>
        <v/>
      </c>
    </row>
    <row r="560" spans="8:8" x14ac:dyDescent="0.25">
      <c r="H560" t="str">
        <f t="shared" si="9"/>
        <v/>
      </c>
    </row>
    <row r="561" spans="8:8" x14ac:dyDescent="0.25">
      <c r="H561" t="str">
        <f t="shared" si="9"/>
        <v/>
      </c>
    </row>
    <row r="562" spans="8:8" x14ac:dyDescent="0.25">
      <c r="H562" t="str">
        <f t="shared" si="9"/>
        <v/>
      </c>
    </row>
    <row r="563" spans="8:8" x14ac:dyDescent="0.25">
      <c r="H563" t="str">
        <f t="shared" si="9"/>
        <v/>
      </c>
    </row>
    <row r="564" spans="8:8" x14ac:dyDescent="0.25">
      <c r="H564" t="str">
        <f t="shared" si="9"/>
        <v/>
      </c>
    </row>
    <row r="565" spans="8:8" x14ac:dyDescent="0.25">
      <c r="H565" t="str">
        <f t="shared" si="9"/>
        <v/>
      </c>
    </row>
    <row r="566" spans="8:8" x14ac:dyDescent="0.25">
      <c r="H566" t="str">
        <f t="shared" si="9"/>
        <v/>
      </c>
    </row>
    <row r="567" spans="8:8" x14ac:dyDescent="0.25">
      <c r="H567" t="str">
        <f t="shared" si="9"/>
        <v/>
      </c>
    </row>
    <row r="568" spans="8:8" x14ac:dyDescent="0.25">
      <c r="H568" t="str">
        <f t="shared" si="9"/>
        <v/>
      </c>
    </row>
    <row r="569" spans="8:8" x14ac:dyDescent="0.25">
      <c r="H569" t="str">
        <f t="shared" si="9"/>
        <v/>
      </c>
    </row>
    <row r="570" spans="8:8" x14ac:dyDescent="0.25">
      <c r="H570" t="str">
        <f t="shared" si="9"/>
        <v/>
      </c>
    </row>
    <row r="571" spans="8:8" x14ac:dyDescent="0.25">
      <c r="H571" t="str">
        <f t="shared" si="9"/>
        <v/>
      </c>
    </row>
    <row r="572" spans="8:8" x14ac:dyDescent="0.25">
      <c r="H572" t="str">
        <f t="shared" si="9"/>
        <v/>
      </c>
    </row>
    <row r="573" spans="8:8" x14ac:dyDescent="0.25">
      <c r="H573" t="str">
        <f t="shared" si="9"/>
        <v/>
      </c>
    </row>
    <row r="574" spans="8:8" x14ac:dyDescent="0.25">
      <c r="H574" t="str">
        <f t="shared" si="9"/>
        <v/>
      </c>
    </row>
    <row r="575" spans="8:8" x14ac:dyDescent="0.25">
      <c r="H575" t="str">
        <f t="shared" si="9"/>
        <v/>
      </c>
    </row>
    <row r="576" spans="8:8" x14ac:dyDescent="0.25">
      <c r="H576" t="str">
        <f t="shared" si="9"/>
        <v/>
      </c>
    </row>
    <row r="577" spans="8:8" x14ac:dyDescent="0.25">
      <c r="H577" t="str">
        <f t="shared" si="9"/>
        <v/>
      </c>
    </row>
    <row r="578" spans="8:8" x14ac:dyDescent="0.25">
      <c r="H578" t="str">
        <f t="shared" ref="H578:H641" si="10">TEXT(D578,"####")</f>
        <v/>
      </c>
    </row>
    <row r="579" spans="8:8" x14ac:dyDescent="0.25">
      <c r="H579" t="str">
        <f t="shared" si="10"/>
        <v/>
      </c>
    </row>
    <row r="580" spans="8:8" x14ac:dyDescent="0.25">
      <c r="H580" t="str">
        <f t="shared" si="10"/>
        <v/>
      </c>
    </row>
    <row r="581" spans="8:8" x14ac:dyDescent="0.25">
      <c r="H581" t="str">
        <f t="shared" si="10"/>
        <v/>
      </c>
    </row>
    <row r="582" spans="8:8" x14ac:dyDescent="0.25">
      <c r="H582" t="str">
        <f t="shared" si="10"/>
        <v/>
      </c>
    </row>
    <row r="583" spans="8:8" x14ac:dyDescent="0.25">
      <c r="H583" t="str">
        <f t="shared" si="10"/>
        <v/>
      </c>
    </row>
    <row r="584" spans="8:8" x14ac:dyDescent="0.25">
      <c r="H584" t="str">
        <f t="shared" si="10"/>
        <v/>
      </c>
    </row>
    <row r="585" spans="8:8" x14ac:dyDescent="0.25">
      <c r="H585" t="str">
        <f t="shared" si="10"/>
        <v/>
      </c>
    </row>
    <row r="586" spans="8:8" x14ac:dyDescent="0.25">
      <c r="H586" t="str">
        <f t="shared" si="10"/>
        <v/>
      </c>
    </row>
    <row r="587" spans="8:8" x14ac:dyDescent="0.25">
      <c r="H587" t="str">
        <f t="shared" si="10"/>
        <v/>
      </c>
    </row>
    <row r="588" spans="8:8" x14ac:dyDescent="0.25">
      <c r="H588" t="str">
        <f t="shared" si="10"/>
        <v/>
      </c>
    </row>
    <row r="589" spans="8:8" x14ac:dyDescent="0.25">
      <c r="H589" t="str">
        <f t="shared" si="10"/>
        <v/>
      </c>
    </row>
    <row r="590" spans="8:8" x14ac:dyDescent="0.25">
      <c r="H590" t="str">
        <f t="shared" si="10"/>
        <v/>
      </c>
    </row>
    <row r="591" spans="8:8" x14ac:dyDescent="0.25">
      <c r="H591" t="str">
        <f t="shared" si="10"/>
        <v/>
      </c>
    </row>
    <row r="592" spans="8:8" x14ac:dyDescent="0.25">
      <c r="H592" t="str">
        <f t="shared" si="10"/>
        <v/>
      </c>
    </row>
    <row r="593" spans="8:8" x14ac:dyDescent="0.25">
      <c r="H593" t="str">
        <f t="shared" si="10"/>
        <v/>
      </c>
    </row>
    <row r="594" spans="8:8" x14ac:dyDescent="0.25">
      <c r="H594" t="str">
        <f t="shared" si="10"/>
        <v/>
      </c>
    </row>
    <row r="595" spans="8:8" x14ac:dyDescent="0.25">
      <c r="H595" t="str">
        <f t="shared" si="10"/>
        <v/>
      </c>
    </row>
    <row r="596" spans="8:8" x14ac:dyDescent="0.25">
      <c r="H596" t="str">
        <f t="shared" si="10"/>
        <v/>
      </c>
    </row>
    <row r="597" spans="8:8" x14ac:dyDescent="0.25">
      <c r="H597" t="str">
        <f t="shared" si="10"/>
        <v/>
      </c>
    </row>
    <row r="598" spans="8:8" x14ac:dyDescent="0.25">
      <c r="H598" t="str">
        <f t="shared" si="10"/>
        <v/>
      </c>
    </row>
    <row r="599" spans="8:8" x14ac:dyDescent="0.25">
      <c r="H599" t="str">
        <f t="shared" si="10"/>
        <v/>
      </c>
    </row>
    <row r="600" spans="8:8" x14ac:dyDescent="0.25">
      <c r="H600" t="str">
        <f t="shared" si="10"/>
        <v/>
      </c>
    </row>
    <row r="601" spans="8:8" x14ac:dyDescent="0.25">
      <c r="H601" t="str">
        <f t="shared" si="10"/>
        <v/>
      </c>
    </row>
    <row r="602" spans="8:8" x14ac:dyDescent="0.25">
      <c r="H602" t="str">
        <f t="shared" si="10"/>
        <v/>
      </c>
    </row>
    <row r="603" spans="8:8" x14ac:dyDescent="0.25">
      <c r="H603" t="str">
        <f t="shared" si="10"/>
        <v/>
      </c>
    </row>
    <row r="604" spans="8:8" x14ac:dyDescent="0.25">
      <c r="H604" t="str">
        <f t="shared" si="10"/>
        <v/>
      </c>
    </row>
    <row r="605" spans="8:8" x14ac:dyDescent="0.25">
      <c r="H605" t="str">
        <f t="shared" si="10"/>
        <v/>
      </c>
    </row>
    <row r="606" spans="8:8" x14ac:dyDescent="0.25">
      <c r="H606" t="str">
        <f t="shared" si="10"/>
        <v/>
      </c>
    </row>
    <row r="607" spans="8:8" x14ac:dyDescent="0.25">
      <c r="H607" t="str">
        <f t="shared" si="10"/>
        <v/>
      </c>
    </row>
    <row r="608" spans="8:8" x14ac:dyDescent="0.25">
      <c r="H608" t="str">
        <f t="shared" si="10"/>
        <v/>
      </c>
    </row>
    <row r="609" spans="8:8" x14ac:dyDescent="0.25">
      <c r="H609" t="str">
        <f t="shared" si="10"/>
        <v/>
      </c>
    </row>
    <row r="610" spans="8:8" x14ac:dyDescent="0.25">
      <c r="H610" t="str">
        <f t="shared" si="10"/>
        <v/>
      </c>
    </row>
    <row r="611" spans="8:8" x14ac:dyDescent="0.25">
      <c r="H611" t="str">
        <f t="shared" si="10"/>
        <v/>
      </c>
    </row>
    <row r="612" spans="8:8" x14ac:dyDescent="0.25">
      <c r="H612" t="str">
        <f t="shared" si="10"/>
        <v/>
      </c>
    </row>
    <row r="613" spans="8:8" x14ac:dyDescent="0.25">
      <c r="H613" t="str">
        <f t="shared" si="10"/>
        <v/>
      </c>
    </row>
    <row r="614" spans="8:8" x14ac:dyDescent="0.25">
      <c r="H614" t="str">
        <f t="shared" si="10"/>
        <v/>
      </c>
    </row>
    <row r="615" spans="8:8" x14ac:dyDescent="0.25">
      <c r="H615" t="str">
        <f t="shared" si="10"/>
        <v/>
      </c>
    </row>
    <row r="616" spans="8:8" x14ac:dyDescent="0.25">
      <c r="H616" t="str">
        <f t="shared" si="10"/>
        <v/>
      </c>
    </row>
    <row r="617" spans="8:8" x14ac:dyDescent="0.25">
      <c r="H617" t="str">
        <f t="shared" si="10"/>
        <v/>
      </c>
    </row>
    <row r="618" spans="8:8" x14ac:dyDescent="0.25">
      <c r="H618" t="str">
        <f t="shared" si="10"/>
        <v/>
      </c>
    </row>
    <row r="619" spans="8:8" x14ac:dyDescent="0.25">
      <c r="H619" t="str">
        <f t="shared" si="10"/>
        <v/>
      </c>
    </row>
    <row r="620" spans="8:8" x14ac:dyDescent="0.25">
      <c r="H620" t="str">
        <f t="shared" si="10"/>
        <v/>
      </c>
    </row>
    <row r="621" spans="8:8" x14ac:dyDescent="0.25">
      <c r="H621" t="str">
        <f t="shared" si="10"/>
        <v/>
      </c>
    </row>
    <row r="622" spans="8:8" x14ac:dyDescent="0.25">
      <c r="H622" t="str">
        <f t="shared" si="10"/>
        <v/>
      </c>
    </row>
    <row r="623" spans="8:8" x14ac:dyDescent="0.25">
      <c r="H623" t="str">
        <f t="shared" si="10"/>
        <v/>
      </c>
    </row>
    <row r="624" spans="8:8" x14ac:dyDescent="0.25">
      <c r="H624" t="str">
        <f t="shared" si="10"/>
        <v/>
      </c>
    </row>
    <row r="625" spans="8:8" x14ac:dyDescent="0.25">
      <c r="H625" t="str">
        <f t="shared" si="10"/>
        <v/>
      </c>
    </row>
    <row r="626" spans="8:8" x14ac:dyDescent="0.25">
      <c r="H626" t="str">
        <f t="shared" si="10"/>
        <v/>
      </c>
    </row>
    <row r="627" spans="8:8" x14ac:dyDescent="0.25">
      <c r="H627" t="str">
        <f t="shared" si="10"/>
        <v/>
      </c>
    </row>
    <row r="628" spans="8:8" x14ac:dyDescent="0.25">
      <c r="H628" t="str">
        <f t="shared" si="10"/>
        <v/>
      </c>
    </row>
    <row r="629" spans="8:8" x14ac:dyDescent="0.25">
      <c r="H629" t="str">
        <f t="shared" si="10"/>
        <v/>
      </c>
    </row>
    <row r="630" spans="8:8" x14ac:dyDescent="0.25">
      <c r="H630" t="str">
        <f t="shared" si="10"/>
        <v/>
      </c>
    </row>
    <row r="631" spans="8:8" x14ac:dyDescent="0.25">
      <c r="H631" t="str">
        <f t="shared" si="10"/>
        <v/>
      </c>
    </row>
    <row r="632" spans="8:8" x14ac:dyDescent="0.25">
      <c r="H632" t="str">
        <f t="shared" si="10"/>
        <v/>
      </c>
    </row>
    <row r="633" spans="8:8" x14ac:dyDescent="0.25">
      <c r="H633" t="str">
        <f t="shared" si="10"/>
        <v/>
      </c>
    </row>
    <row r="634" spans="8:8" x14ac:dyDescent="0.25">
      <c r="H634" t="str">
        <f t="shared" si="10"/>
        <v/>
      </c>
    </row>
    <row r="635" spans="8:8" x14ac:dyDescent="0.25">
      <c r="H635" t="str">
        <f t="shared" si="10"/>
        <v/>
      </c>
    </row>
    <row r="636" spans="8:8" x14ac:dyDescent="0.25">
      <c r="H636" t="str">
        <f t="shared" si="10"/>
        <v/>
      </c>
    </row>
    <row r="637" spans="8:8" x14ac:dyDescent="0.25">
      <c r="H637" t="str">
        <f t="shared" si="10"/>
        <v/>
      </c>
    </row>
    <row r="638" spans="8:8" x14ac:dyDescent="0.25">
      <c r="H638" t="str">
        <f t="shared" si="10"/>
        <v/>
      </c>
    </row>
    <row r="639" spans="8:8" x14ac:dyDescent="0.25">
      <c r="H639" t="str">
        <f t="shared" si="10"/>
        <v/>
      </c>
    </row>
    <row r="640" spans="8:8" x14ac:dyDescent="0.25">
      <c r="H640" t="str">
        <f t="shared" si="10"/>
        <v/>
      </c>
    </row>
    <row r="641" spans="8:8" x14ac:dyDescent="0.25">
      <c r="H641" t="str">
        <f t="shared" si="10"/>
        <v/>
      </c>
    </row>
    <row r="642" spans="8:8" x14ac:dyDescent="0.25">
      <c r="H642" t="str">
        <f t="shared" ref="H642:H705" si="11">TEXT(D642,"####")</f>
        <v/>
      </c>
    </row>
    <row r="643" spans="8:8" x14ac:dyDescent="0.25">
      <c r="H643" t="str">
        <f t="shared" si="11"/>
        <v/>
      </c>
    </row>
    <row r="644" spans="8:8" x14ac:dyDescent="0.25">
      <c r="H644" t="str">
        <f t="shared" si="11"/>
        <v/>
      </c>
    </row>
    <row r="645" spans="8:8" x14ac:dyDescent="0.25">
      <c r="H645" t="str">
        <f t="shared" si="11"/>
        <v/>
      </c>
    </row>
    <row r="646" spans="8:8" x14ac:dyDescent="0.25">
      <c r="H646" t="str">
        <f t="shared" si="11"/>
        <v/>
      </c>
    </row>
    <row r="647" spans="8:8" x14ac:dyDescent="0.25">
      <c r="H647" t="str">
        <f t="shared" si="11"/>
        <v/>
      </c>
    </row>
    <row r="648" spans="8:8" x14ac:dyDescent="0.25">
      <c r="H648" t="str">
        <f t="shared" si="11"/>
        <v/>
      </c>
    </row>
    <row r="649" spans="8:8" x14ac:dyDescent="0.25">
      <c r="H649" t="str">
        <f t="shared" si="11"/>
        <v/>
      </c>
    </row>
    <row r="650" spans="8:8" x14ac:dyDescent="0.25">
      <c r="H650" t="str">
        <f t="shared" si="11"/>
        <v/>
      </c>
    </row>
    <row r="651" spans="8:8" x14ac:dyDescent="0.25">
      <c r="H651" t="str">
        <f t="shared" si="11"/>
        <v/>
      </c>
    </row>
    <row r="652" spans="8:8" x14ac:dyDescent="0.25">
      <c r="H652" t="str">
        <f t="shared" si="11"/>
        <v/>
      </c>
    </row>
    <row r="653" spans="8:8" x14ac:dyDescent="0.25">
      <c r="H653" t="str">
        <f t="shared" si="11"/>
        <v/>
      </c>
    </row>
    <row r="654" spans="8:8" x14ac:dyDescent="0.25">
      <c r="H654" t="str">
        <f t="shared" si="11"/>
        <v/>
      </c>
    </row>
    <row r="655" spans="8:8" x14ac:dyDescent="0.25">
      <c r="H655" t="str">
        <f t="shared" si="11"/>
        <v/>
      </c>
    </row>
    <row r="656" spans="8:8" x14ac:dyDescent="0.25">
      <c r="H656" t="str">
        <f t="shared" si="11"/>
        <v/>
      </c>
    </row>
    <row r="657" spans="8:8" x14ac:dyDescent="0.25">
      <c r="H657" t="str">
        <f t="shared" si="11"/>
        <v/>
      </c>
    </row>
    <row r="658" spans="8:8" x14ac:dyDescent="0.25">
      <c r="H658" t="str">
        <f t="shared" si="11"/>
        <v/>
      </c>
    </row>
    <row r="659" spans="8:8" x14ac:dyDescent="0.25">
      <c r="H659" t="str">
        <f t="shared" si="11"/>
        <v/>
      </c>
    </row>
    <row r="660" spans="8:8" x14ac:dyDescent="0.25">
      <c r="H660" t="str">
        <f t="shared" si="11"/>
        <v/>
      </c>
    </row>
    <row r="661" spans="8:8" x14ac:dyDescent="0.25">
      <c r="H661" t="str">
        <f t="shared" si="11"/>
        <v/>
      </c>
    </row>
    <row r="662" spans="8:8" x14ac:dyDescent="0.25">
      <c r="H662" t="str">
        <f t="shared" si="11"/>
        <v/>
      </c>
    </row>
    <row r="663" spans="8:8" x14ac:dyDescent="0.25">
      <c r="H663" t="str">
        <f t="shared" si="11"/>
        <v/>
      </c>
    </row>
    <row r="664" spans="8:8" x14ac:dyDescent="0.25">
      <c r="H664" t="str">
        <f t="shared" si="11"/>
        <v/>
      </c>
    </row>
    <row r="665" spans="8:8" x14ac:dyDescent="0.25">
      <c r="H665" t="str">
        <f t="shared" si="11"/>
        <v/>
      </c>
    </row>
    <row r="666" spans="8:8" x14ac:dyDescent="0.25">
      <c r="H666" t="str">
        <f t="shared" si="11"/>
        <v/>
      </c>
    </row>
    <row r="667" spans="8:8" x14ac:dyDescent="0.25">
      <c r="H667" t="str">
        <f t="shared" si="11"/>
        <v/>
      </c>
    </row>
    <row r="668" spans="8:8" x14ac:dyDescent="0.25">
      <c r="H668" t="str">
        <f t="shared" si="11"/>
        <v/>
      </c>
    </row>
    <row r="669" spans="8:8" x14ac:dyDescent="0.25">
      <c r="H669" t="str">
        <f t="shared" si="11"/>
        <v/>
      </c>
    </row>
    <row r="670" spans="8:8" x14ac:dyDescent="0.25">
      <c r="H670" t="str">
        <f t="shared" si="11"/>
        <v/>
      </c>
    </row>
    <row r="671" spans="8:8" x14ac:dyDescent="0.25">
      <c r="H671" t="str">
        <f t="shared" si="11"/>
        <v/>
      </c>
    </row>
    <row r="672" spans="8:8" x14ac:dyDescent="0.25">
      <c r="H672" t="str">
        <f t="shared" si="11"/>
        <v/>
      </c>
    </row>
    <row r="673" spans="8:8" x14ac:dyDescent="0.25">
      <c r="H673" t="str">
        <f t="shared" si="11"/>
        <v/>
      </c>
    </row>
    <row r="674" spans="8:8" x14ac:dyDescent="0.25">
      <c r="H674" t="str">
        <f t="shared" si="11"/>
        <v/>
      </c>
    </row>
    <row r="675" spans="8:8" x14ac:dyDescent="0.25">
      <c r="H675" t="str">
        <f t="shared" si="11"/>
        <v/>
      </c>
    </row>
    <row r="676" spans="8:8" x14ac:dyDescent="0.25">
      <c r="H676" t="str">
        <f t="shared" si="11"/>
        <v/>
      </c>
    </row>
    <row r="677" spans="8:8" x14ac:dyDescent="0.25">
      <c r="H677" t="str">
        <f t="shared" si="11"/>
        <v/>
      </c>
    </row>
    <row r="678" spans="8:8" x14ac:dyDescent="0.25">
      <c r="H678" t="str">
        <f t="shared" si="11"/>
        <v/>
      </c>
    </row>
    <row r="679" spans="8:8" x14ac:dyDescent="0.25">
      <c r="H679" t="str">
        <f t="shared" si="11"/>
        <v/>
      </c>
    </row>
    <row r="680" spans="8:8" x14ac:dyDescent="0.25">
      <c r="H680" t="str">
        <f t="shared" si="11"/>
        <v/>
      </c>
    </row>
    <row r="681" spans="8:8" x14ac:dyDescent="0.25">
      <c r="H681" t="str">
        <f t="shared" si="11"/>
        <v/>
      </c>
    </row>
    <row r="682" spans="8:8" x14ac:dyDescent="0.25">
      <c r="H682" t="str">
        <f t="shared" si="11"/>
        <v/>
      </c>
    </row>
    <row r="683" spans="8:8" x14ac:dyDescent="0.25">
      <c r="H683" t="str">
        <f t="shared" si="11"/>
        <v/>
      </c>
    </row>
    <row r="684" spans="8:8" x14ac:dyDescent="0.25">
      <c r="H684" t="str">
        <f t="shared" si="11"/>
        <v/>
      </c>
    </row>
    <row r="685" spans="8:8" x14ac:dyDescent="0.25">
      <c r="H685" t="str">
        <f t="shared" si="11"/>
        <v/>
      </c>
    </row>
    <row r="686" spans="8:8" x14ac:dyDescent="0.25">
      <c r="H686" t="str">
        <f t="shared" si="11"/>
        <v/>
      </c>
    </row>
    <row r="687" spans="8:8" x14ac:dyDescent="0.25">
      <c r="H687" t="str">
        <f t="shared" si="11"/>
        <v/>
      </c>
    </row>
    <row r="688" spans="8:8" x14ac:dyDescent="0.25">
      <c r="H688" t="str">
        <f t="shared" si="11"/>
        <v/>
      </c>
    </row>
    <row r="689" spans="8:8" x14ac:dyDescent="0.25">
      <c r="H689" t="str">
        <f t="shared" si="11"/>
        <v/>
      </c>
    </row>
    <row r="690" spans="8:8" x14ac:dyDescent="0.25">
      <c r="H690" t="str">
        <f t="shared" si="11"/>
        <v/>
      </c>
    </row>
    <row r="691" spans="8:8" x14ac:dyDescent="0.25">
      <c r="H691" t="str">
        <f t="shared" si="11"/>
        <v/>
      </c>
    </row>
    <row r="692" spans="8:8" x14ac:dyDescent="0.25">
      <c r="H692" t="str">
        <f t="shared" si="11"/>
        <v/>
      </c>
    </row>
    <row r="693" spans="8:8" x14ac:dyDescent="0.25">
      <c r="H693" t="str">
        <f t="shared" si="11"/>
        <v/>
      </c>
    </row>
    <row r="694" spans="8:8" x14ac:dyDescent="0.25">
      <c r="H694" t="str">
        <f t="shared" si="11"/>
        <v/>
      </c>
    </row>
    <row r="695" spans="8:8" x14ac:dyDescent="0.25">
      <c r="H695" t="str">
        <f t="shared" si="11"/>
        <v/>
      </c>
    </row>
    <row r="696" spans="8:8" x14ac:dyDescent="0.25">
      <c r="H696" t="str">
        <f t="shared" si="11"/>
        <v/>
      </c>
    </row>
    <row r="697" spans="8:8" x14ac:dyDescent="0.25">
      <c r="H697" t="str">
        <f t="shared" si="11"/>
        <v/>
      </c>
    </row>
    <row r="698" spans="8:8" x14ac:dyDescent="0.25">
      <c r="H698" t="str">
        <f t="shared" si="11"/>
        <v/>
      </c>
    </row>
    <row r="699" spans="8:8" x14ac:dyDescent="0.25">
      <c r="H699" t="str">
        <f t="shared" si="11"/>
        <v/>
      </c>
    </row>
    <row r="700" spans="8:8" x14ac:dyDescent="0.25">
      <c r="H700" t="str">
        <f t="shared" si="11"/>
        <v/>
      </c>
    </row>
    <row r="701" spans="8:8" x14ac:dyDescent="0.25">
      <c r="H701" t="str">
        <f t="shared" si="11"/>
        <v/>
      </c>
    </row>
    <row r="702" spans="8:8" x14ac:dyDescent="0.25">
      <c r="H702" t="str">
        <f t="shared" si="11"/>
        <v/>
      </c>
    </row>
    <row r="703" spans="8:8" x14ac:dyDescent="0.25">
      <c r="H703" t="str">
        <f t="shared" si="11"/>
        <v/>
      </c>
    </row>
    <row r="704" spans="8:8" x14ac:dyDescent="0.25">
      <c r="H704" t="str">
        <f t="shared" si="11"/>
        <v/>
      </c>
    </row>
    <row r="705" spans="8:8" x14ac:dyDescent="0.25">
      <c r="H705" t="str">
        <f t="shared" si="11"/>
        <v/>
      </c>
    </row>
    <row r="706" spans="8:8" x14ac:dyDescent="0.25">
      <c r="H706" t="str">
        <f t="shared" ref="H706:H769" si="12">TEXT(D706,"####")</f>
        <v/>
      </c>
    </row>
    <row r="707" spans="8:8" x14ac:dyDescent="0.25">
      <c r="H707" t="str">
        <f t="shared" si="12"/>
        <v/>
      </c>
    </row>
    <row r="708" spans="8:8" x14ac:dyDescent="0.25">
      <c r="H708" t="str">
        <f t="shared" si="12"/>
        <v/>
      </c>
    </row>
    <row r="709" spans="8:8" x14ac:dyDescent="0.25">
      <c r="H709" t="str">
        <f t="shared" si="12"/>
        <v/>
      </c>
    </row>
    <row r="710" spans="8:8" x14ac:dyDescent="0.25">
      <c r="H710" t="str">
        <f t="shared" si="12"/>
        <v/>
      </c>
    </row>
    <row r="711" spans="8:8" x14ac:dyDescent="0.25">
      <c r="H711" t="str">
        <f t="shared" si="12"/>
        <v/>
      </c>
    </row>
    <row r="712" spans="8:8" x14ac:dyDescent="0.25">
      <c r="H712" t="str">
        <f t="shared" si="12"/>
        <v/>
      </c>
    </row>
    <row r="713" spans="8:8" x14ac:dyDescent="0.25">
      <c r="H713" t="str">
        <f t="shared" si="12"/>
        <v/>
      </c>
    </row>
    <row r="714" spans="8:8" x14ac:dyDescent="0.25">
      <c r="H714" t="str">
        <f t="shared" si="12"/>
        <v/>
      </c>
    </row>
    <row r="715" spans="8:8" x14ac:dyDescent="0.25">
      <c r="H715" t="str">
        <f t="shared" si="12"/>
        <v/>
      </c>
    </row>
    <row r="716" spans="8:8" x14ac:dyDescent="0.25">
      <c r="H716" t="str">
        <f t="shared" si="12"/>
        <v/>
      </c>
    </row>
    <row r="717" spans="8:8" x14ac:dyDescent="0.25">
      <c r="H717" t="str">
        <f t="shared" si="12"/>
        <v/>
      </c>
    </row>
    <row r="718" spans="8:8" x14ac:dyDescent="0.25">
      <c r="H718" t="str">
        <f t="shared" si="12"/>
        <v/>
      </c>
    </row>
    <row r="719" spans="8:8" x14ac:dyDescent="0.25">
      <c r="H719" t="str">
        <f t="shared" si="12"/>
        <v/>
      </c>
    </row>
    <row r="720" spans="8:8" x14ac:dyDescent="0.25">
      <c r="H720" t="str">
        <f t="shared" si="12"/>
        <v/>
      </c>
    </row>
    <row r="721" spans="8:8" x14ac:dyDescent="0.25">
      <c r="H721" t="str">
        <f t="shared" si="12"/>
        <v/>
      </c>
    </row>
    <row r="722" spans="8:8" x14ac:dyDescent="0.25">
      <c r="H722" t="str">
        <f t="shared" si="12"/>
        <v/>
      </c>
    </row>
    <row r="723" spans="8:8" x14ac:dyDescent="0.25">
      <c r="H723" t="str">
        <f t="shared" si="12"/>
        <v/>
      </c>
    </row>
    <row r="724" spans="8:8" x14ac:dyDescent="0.25">
      <c r="H724" t="str">
        <f t="shared" si="12"/>
        <v/>
      </c>
    </row>
    <row r="725" spans="8:8" x14ac:dyDescent="0.25">
      <c r="H725" t="str">
        <f t="shared" si="12"/>
        <v/>
      </c>
    </row>
    <row r="726" spans="8:8" x14ac:dyDescent="0.25">
      <c r="H726" t="str">
        <f t="shared" si="12"/>
        <v/>
      </c>
    </row>
    <row r="727" spans="8:8" x14ac:dyDescent="0.25">
      <c r="H727" t="str">
        <f t="shared" si="12"/>
        <v/>
      </c>
    </row>
    <row r="728" spans="8:8" x14ac:dyDescent="0.25">
      <c r="H728" t="str">
        <f t="shared" si="12"/>
        <v/>
      </c>
    </row>
    <row r="729" spans="8:8" x14ac:dyDescent="0.25">
      <c r="H729" t="str">
        <f t="shared" si="12"/>
        <v/>
      </c>
    </row>
    <row r="730" spans="8:8" x14ac:dyDescent="0.25">
      <c r="H730" t="str">
        <f t="shared" si="12"/>
        <v/>
      </c>
    </row>
    <row r="731" spans="8:8" x14ac:dyDescent="0.25">
      <c r="H731" t="str">
        <f t="shared" si="12"/>
        <v/>
      </c>
    </row>
    <row r="732" spans="8:8" x14ac:dyDescent="0.25">
      <c r="H732" t="str">
        <f t="shared" si="12"/>
        <v/>
      </c>
    </row>
    <row r="733" spans="8:8" x14ac:dyDescent="0.25">
      <c r="H733" t="str">
        <f t="shared" si="12"/>
        <v/>
      </c>
    </row>
    <row r="734" spans="8:8" x14ac:dyDescent="0.25">
      <c r="H734" t="str">
        <f t="shared" si="12"/>
        <v/>
      </c>
    </row>
    <row r="735" spans="8:8" x14ac:dyDescent="0.25">
      <c r="H735" t="str">
        <f t="shared" si="12"/>
        <v/>
      </c>
    </row>
    <row r="736" spans="8:8" x14ac:dyDescent="0.25">
      <c r="H736" t="str">
        <f t="shared" si="12"/>
        <v/>
      </c>
    </row>
    <row r="737" spans="8:8" x14ac:dyDescent="0.25">
      <c r="H737" t="str">
        <f t="shared" si="12"/>
        <v/>
      </c>
    </row>
    <row r="738" spans="8:8" x14ac:dyDescent="0.25">
      <c r="H738" t="str">
        <f t="shared" si="12"/>
        <v/>
      </c>
    </row>
    <row r="739" spans="8:8" x14ac:dyDescent="0.25">
      <c r="H739" t="str">
        <f t="shared" si="12"/>
        <v/>
      </c>
    </row>
    <row r="740" spans="8:8" x14ac:dyDescent="0.25">
      <c r="H740" t="str">
        <f t="shared" si="12"/>
        <v/>
      </c>
    </row>
    <row r="741" spans="8:8" x14ac:dyDescent="0.25">
      <c r="H741" t="str">
        <f t="shared" si="12"/>
        <v/>
      </c>
    </row>
    <row r="742" spans="8:8" x14ac:dyDescent="0.25">
      <c r="H742" t="str">
        <f t="shared" si="12"/>
        <v/>
      </c>
    </row>
    <row r="743" spans="8:8" x14ac:dyDescent="0.25">
      <c r="H743" t="str">
        <f t="shared" si="12"/>
        <v/>
      </c>
    </row>
    <row r="744" spans="8:8" x14ac:dyDescent="0.25">
      <c r="H744" t="str">
        <f t="shared" si="12"/>
        <v/>
      </c>
    </row>
    <row r="745" spans="8:8" x14ac:dyDescent="0.25">
      <c r="H745" t="str">
        <f t="shared" si="12"/>
        <v/>
      </c>
    </row>
    <row r="746" spans="8:8" x14ac:dyDescent="0.25">
      <c r="H746" t="str">
        <f t="shared" si="12"/>
        <v/>
      </c>
    </row>
    <row r="747" spans="8:8" x14ac:dyDescent="0.25">
      <c r="H747" t="str">
        <f t="shared" si="12"/>
        <v/>
      </c>
    </row>
    <row r="748" spans="8:8" x14ac:dyDescent="0.25">
      <c r="H748" t="str">
        <f t="shared" si="12"/>
        <v/>
      </c>
    </row>
    <row r="749" spans="8:8" x14ac:dyDescent="0.25">
      <c r="H749" t="str">
        <f t="shared" si="12"/>
        <v/>
      </c>
    </row>
    <row r="750" spans="8:8" x14ac:dyDescent="0.25">
      <c r="H750" t="str">
        <f t="shared" si="12"/>
        <v/>
      </c>
    </row>
    <row r="751" spans="8:8" x14ac:dyDescent="0.25">
      <c r="H751" t="str">
        <f t="shared" si="12"/>
        <v/>
      </c>
    </row>
    <row r="752" spans="8:8" x14ac:dyDescent="0.25">
      <c r="H752" t="str">
        <f t="shared" si="12"/>
        <v/>
      </c>
    </row>
    <row r="753" spans="8:8" x14ac:dyDescent="0.25">
      <c r="H753" t="str">
        <f t="shared" si="12"/>
        <v/>
      </c>
    </row>
    <row r="754" spans="8:8" x14ac:dyDescent="0.25">
      <c r="H754" t="str">
        <f t="shared" si="12"/>
        <v/>
      </c>
    </row>
    <row r="755" spans="8:8" x14ac:dyDescent="0.25">
      <c r="H755" t="str">
        <f t="shared" si="12"/>
        <v/>
      </c>
    </row>
    <row r="756" spans="8:8" x14ac:dyDescent="0.25">
      <c r="H756" t="str">
        <f t="shared" si="12"/>
        <v/>
      </c>
    </row>
    <row r="757" spans="8:8" x14ac:dyDescent="0.25">
      <c r="H757" t="str">
        <f t="shared" si="12"/>
        <v/>
      </c>
    </row>
    <row r="758" spans="8:8" x14ac:dyDescent="0.25">
      <c r="H758" t="str">
        <f t="shared" si="12"/>
        <v/>
      </c>
    </row>
    <row r="759" spans="8:8" x14ac:dyDescent="0.25">
      <c r="H759" t="str">
        <f t="shared" si="12"/>
        <v/>
      </c>
    </row>
    <row r="760" spans="8:8" x14ac:dyDescent="0.25">
      <c r="H760" t="str">
        <f t="shared" si="12"/>
        <v/>
      </c>
    </row>
    <row r="761" spans="8:8" x14ac:dyDescent="0.25">
      <c r="H761" t="str">
        <f t="shared" si="12"/>
        <v/>
      </c>
    </row>
    <row r="762" spans="8:8" x14ac:dyDescent="0.25">
      <c r="H762" t="str">
        <f t="shared" si="12"/>
        <v/>
      </c>
    </row>
    <row r="763" spans="8:8" x14ac:dyDescent="0.25">
      <c r="H763" t="str">
        <f t="shared" si="12"/>
        <v/>
      </c>
    </row>
    <row r="764" spans="8:8" x14ac:dyDescent="0.25">
      <c r="H764" t="str">
        <f t="shared" si="12"/>
        <v/>
      </c>
    </row>
    <row r="765" spans="8:8" x14ac:dyDescent="0.25">
      <c r="H765" t="str">
        <f t="shared" si="12"/>
        <v/>
      </c>
    </row>
    <row r="766" spans="8:8" x14ac:dyDescent="0.25">
      <c r="H766" t="str">
        <f t="shared" si="12"/>
        <v/>
      </c>
    </row>
    <row r="767" spans="8:8" x14ac:dyDescent="0.25">
      <c r="H767" t="str">
        <f t="shared" si="12"/>
        <v/>
      </c>
    </row>
    <row r="768" spans="8:8" x14ac:dyDescent="0.25">
      <c r="H768" t="str">
        <f t="shared" si="12"/>
        <v/>
      </c>
    </row>
    <row r="769" spans="8:8" x14ac:dyDescent="0.25">
      <c r="H769" t="str">
        <f t="shared" si="12"/>
        <v/>
      </c>
    </row>
    <row r="770" spans="8:8" x14ac:dyDescent="0.25">
      <c r="H770" t="str">
        <f t="shared" ref="H770:H833" si="13">TEXT(D770,"####")</f>
        <v/>
      </c>
    </row>
    <row r="771" spans="8:8" x14ac:dyDescent="0.25">
      <c r="H771" t="str">
        <f t="shared" si="13"/>
        <v/>
      </c>
    </row>
    <row r="772" spans="8:8" x14ac:dyDescent="0.25">
      <c r="H772" t="str">
        <f t="shared" si="13"/>
        <v/>
      </c>
    </row>
    <row r="773" spans="8:8" x14ac:dyDescent="0.25">
      <c r="H773" t="str">
        <f t="shared" si="13"/>
        <v/>
      </c>
    </row>
    <row r="774" spans="8:8" x14ac:dyDescent="0.25">
      <c r="H774" t="str">
        <f t="shared" si="13"/>
        <v/>
      </c>
    </row>
    <row r="775" spans="8:8" x14ac:dyDescent="0.25">
      <c r="H775" t="str">
        <f t="shared" si="13"/>
        <v/>
      </c>
    </row>
    <row r="776" spans="8:8" x14ac:dyDescent="0.25">
      <c r="H776" t="str">
        <f t="shared" si="13"/>
        <v/>
      </c>
    </row>
    <row r="777" spans="8:8" x14ac:dyDescent="0.25">
      <c r="H777" t="str">
        <f t="shared" si="13"/>
        <v/>
      </c>
    </row>
    <row r="778" spans="8:8" x14ac:dyDescent="0.25">
      <c r="H778" t="str">
        <f t="shared" si="13"/>
        <v/>
      </c>
    </row>
    <row r="779" spans="8:8" x14ac:dyDescent="0.25">
      <c r="H779" t="str">
        <f t="shared" si="13"/>
        <v/>
      </c>
    </row>
    <row r="780" spans="8:8" x14ac:dyDescent="0.25">
      <c r="H780" t="str">
        <f t="shared" si="13"/>
        <v/>
      </c>
    </row>
    <row r="781" spans="8:8" x14ac:dyDescent="0.25">
      <c r="H781" t="str">
        <f t="shared" si="13"/>
        <v/>
      </c>
    </row>
    <row r="782" spans="8:8" x14ac:dyDescent="0.25">
      <c r="H782" t="str">
        <f t="shared" si="13"/>
        <v/>
      </c>
    </row>
    <row r="783" spans="8:8" x14ac:dyDescent="0.25">
      <c r="H783" t="str">
        <f t="shared" si="13"/>
        <v/>
      </c>
    </row>
    <row r="784" spans="8:8" x14ac:dyDescent="0.25">
      <c r="H784" t="str">
        <f t="shared" si="13"/>
        <v/>
      </c>
    </row>
    <row r="785" spans="8:8" x14ac:dyDescent="0.25">
      <c r="H785" t="str">
        <f t="shared" si="13"/>
        <v/>
      </c>
    </row>
    <row r="786" spans="8:8" x14ac:dyDescent="0.25">
      <c r="H786" t="str">
        <f t="shared" si="13"/>
        <v/>
      </c>
    </row>
    <row r="787" spans="8:8" x14ac:dyDescent="0.25">
      <c r="H787" t="str">
        <f t="shared" si="13"/>
        <v/>
      </c>
    </row>
    <row r="788" spans="8:8" x14ac:dyDescent="0.25">
      <c r="H788" t="str">
        <f t="shared" si="13"/>
        <v/>
      </c>
    </row>
    <row r="789" spans="8:8" x14ac:dyDescent="0.25">
      <c r="H789" t="str">
        <f t="shared" si="13"/>
        <v/>
      </c>
    </row>
    <row r="790" spans="8:8" x14ac:dyDescent="0.25">
      <c r="H790" t="str">
        <f t="shared" si="13"/>
        <v/>
      </c>
    </row>
    <row r="791" spans="8:8" x14ac:dyDescent="0.25">
      <c r="H791" t="str">
        <f t="shared" si="13"/>
        <v/>
      </c>
    </row>
    <row r="792" spans="8:8" x14ac:dyDescent="0.25">
      <c r="H792" t="str">
        <f t="shared" si="13"/>
        <v/>
      </c>
    </row>
    <row r="793" spans="8:8" x14ac:dyDescent="0.25">
      <c r="H793" t="str">
        <f t="shared" si="13"/>
        <v/>
      </c>
    </row>
    <row r="794" spans="8:8" x14ac:dyDescent="0.25">
      <c r="H794" t="str">
        <f t="shared" si="13"/>
        <v/>
      </c>
    </row>
    <row r="795" spans="8:8" x14ac:dyDescent="0.25">
      <c r="H795" t="str">
        <f t="shared" si="13"/>
        <v/>
      </c>
    </row>
    <row r="796" spans="8:8" x14ac:dyDescent="0.25">
      <c r="H796" t="str">
        <f t="shared" si="13"/>
        <v/>
      </c>
    </row>
    <row r="797" spans="8:8" x14ac:dyDescent="0.25">
      <c r="H797" t="str">
        <f t="shared" si="13"/>
        <v/>
      </c>
    </row>
    <row r="798" spans="8:8" x14ac:dyDescent="0.25">
      <c r="H798" t="str">
        <f t="shared" si="13"/>
        <v/>
      </c>
    </row>
    <row r="799" spans="8:8" x14ac:dyDescent="0.25">
      <c r="H799" t="str">
        <f t="shared" si="13"/>
        <v/>
      </c>
    </row>
    <row r="800" spans="8:8" x14ac:dyDescent="0.25">
      <c r="H800" t="str">
        <f t="shared" si="13"/>
        <v/>
      </c>
    </row>
    <row r="801" spans="8:8" x14ac:dyDescent="0.25">
      <c r="H801" t="str">
        <f t="shared" si="13"/>
        <v/>
      </c>
    </row>
    <row r="802" spans="8:8" x14ac:dyDescent="0.25">
      <c r="H802" t="str">
        <f t="shared" si="13"/>
        <v/>
      </c>
    </row>
    <row r="803" spans="8:8" x14ac:dyDescent="0.25">
      <c r="H803" t="str">
        <f t="shared" si="13"/>
        <v/>
      </c>
    </row>
    <row r="804" spans="8:8" x14ac:dyDescent="0.25">
      <c r="H804" t="str">
        <f t="shared" si="13"/>
        <v/>
      </c>
    </row>
    <row r="805" spans="8:8" x14ac:dyDescent="0.25">
      <c r="H805" t="str">
        <f t="shared" si="13"/>
        <v/>
      </c>
    </row>
    <row r="806" spans="8:8" x14ac:dyDescent="0.25">
      <c r="H806" t="str">
        <f t="shared" si="13"/>
        <v/>
      </c>
    </row>
    <row r="807" spans="8:8" x14ac:dyDescent="0.25">
      <c r="H807" t="str">
        <f t="shared" si="13"/>
        <v/>
      </c>
    </row>
    <row r="808" spans="8:8" x14ac:dyDescent="0.25">
      <c r="H808" t="str">
        <f t="shared" si="13"/>
        <v/>
      </c>
    </row>
    <row r="809" spans="8:8" x14ac:dyDescent="0.25">
      <c r="H809" t="str">
        <f t="shared" si="13"/>
        <v/>
      </c>
    </row>
    <row r="810" spans="8:8" x14ac:dyDescent="0.25">
      <c r="H810" t="str">
        <f t="shared" si="13"/>
        <v/>
      </c>
    </row>
    <row r="811" spans="8:8" x14ac:dyDescent="0.25">
      <c r="H811" t="str">
        <f t="shared" si="13"/>
        <v/>
      </c>
    </row>
    <row r="812" spans="8:8" x14ac:dyDescent="0.25">
      <c r="H812" t="str">
        <f t="shared" si="13"/>
        <v/>
      </c>
    </row>
    <row r="813" spans="8:8" x14ac:dyDescent="0.25">
      <c r="H813" t="str">
        <f t="shared" si="13"/>
        <v/>
      </c>
    </row>
    <row r="814" spans="8:8" x14ac:dyDescent="0.25">
      <c r="H814" t="str">
        <f t="shared" si="13"/>
        <v/>
      </c>
    </row>
    <row r="815" spans="8:8" x14ac:dyDescent="0.25">
      <c r="H815" t="str">
        <f t="shared" si="13"/>
        <v/>
      </c>
    </row>
    <row r="816" spans="8:8" x14ac:dyDescent="0.25">
      <c r="H816" t="str">
        <f t="shared" si="13"/>
        <v/>
      </c>
    </row>
    <row r="817" spans="8:8" x14ac:dyDescent="0.25">
      <c r="H817" t="str">
        <f t="shared" si="13"/>
        <v/>
      </c>
    </row>
    <row r="818" spans="8:8" x14ac:dyDescent="0.25">
      <c r="H818" t="str">
        <f t="shared" si="13"/>
        <v/>
      </c>
    </row>
    <row r="819" spans="8:8" x14ac:dyDescent="0.25">
      <c r="H819" t="str">
        <f t="shared" si="13"/>
        <v/>
      </c>
    </row>
    <row r="820" spans="8:8" x14ac:dyDescent="0.25">
      <c r="H820" t="str">
        <f t="shared" si="13"/>
        <v/>
      </c>
    </row>
    <row r="821" spans="8:8" x14ac:dyDescent="0.25">
      <c r="H821" t="str">
        <f t="shared" si="13"/>
        <v/>
      </c>
    </row>
    <row r="822" spans="8:8" x14ac:dyDescent="0.25">
      <c r="H822" t="str">
        <f t="shared" si="13"/>
        <v/>
      </c>
    </row>
    <row r="823" spans="8:8" x14ac:dyDescent="0.25">
      <c r="H823" t="str">
        <f t="shared" si="13"/>
        <v/>
      </c>
    </row>
    <row r="824" spans="8:8" x14ac:dyDescent="0.25">
      <c r="H824" t="str">
        <f t="shared" si="13"/>
        <v/>
      </c>
    </row>
    <row r="825" spans="8:8" x14ac:dyDescent="0.25">
      <c r="H825" t="str">
        <f t="shared" si="13"/>
        <v/>
      </c>
    </row>
    <row r="826" spans="8:8" x14ac:dyDescent="0.25">
      <c r="H826" t="str">
        <f t="shared" si="13"/>
        <v/>
      </c>
    </row>
    <row r="827" spans="8:8" x14ac:dyDescent="0.25">
      <c r="H827" t="str">
        <f t="shared" si="13"/>
        <v/>
      </c>
    </row>
    <row r="828" spans="8:8" x14ac:dyDescent="0.25">
      <c r="H828" t="str">
        <f t="shared" si="13"/>
        <v/>
      </c>
    </row>
    <row r="829" spans="8:8" x14ac:dyDescent="0.25">
      <c r="H829" t="str">
        <f t="shared" si="13"/>
        <v/>
      </c>
    </row>
    <row r="830" spans="8:8" x14ac:dyDescent="0.25">
      <c r="H830" t="str">
        <f t="shared" si="13"/>
        <v/>
      </c>
    </row>
    <row r="831" spans="8:8" x14ac:dyDescent="0.25">
      <c r="H831" t="str">
        <f t="shared" si="13"/>
        <v/>
      </c>
    </row>
    <row r="832" spans="8:8" x14ac:dyDescent="0.25">
      <c r="H832" t="str">
        <f t="shared" si="13"/>
        <v/>
      </c>
    </row>
    <row r="833" spans="8:8" x14ac:dyDescent="0.25">
      <c r="H833" t="str">
        <f t="shared" si="13"/>
        <v/>
      </c>
    </row>
    <row r="834" spans="8:8" x14ac:dyDescent="0.25">
      <c r="H834" t="str">
        <f t="shared" ref="H834:H897" si="14">TEXT(D834,"####")</f>
        <v/>
      </c>
    </row>
    <row r="835" spans="8:8" x14ac:dyDescent="0.25">
      <c r="H835" t="str">
        <f t="shared" si="14"/>
        <v/>
      </c>
    </row>
    <row r="836" spans="8:8" x14ac:dyDescent="0.25">
      <c r="H836" t="str">
        <f t="shared" si="14"/>
        <v/>
      </c>
    </row>
    <row r="837" spans="8:8" x14ac:dyDescent="0.25">
      <c r="H837" t="str">
        <f t="shared" si="14"/>
        <v/>
      </c>
    </row>
    <row r="838" spans="8:8" x14ac:dyDescent="0.25">
      <c r="H838" t="str">
        <f t="shared" si="14"/>
        <v/>
      </c>
    </row>
    <row r="839" spans="8:8" x14ac:dyDescent="0.25">
      <c r="H839" t="str">
        <f t="shared" si="14"/>
        <v/>
      </c>
    </row>
    <row r="840" spans="8:8" x14ac:dyDescent="0.25">
      <c r="H840" t="str">
        <f t="shared" si="14"/>
        <v/>
      </c>
    </row>
    <row r="841" spans="8:8" x14ac:dyDescent="0.25">
      <c r="H841" t="str">
        <f t="shared" si="14"/>
        <v/>
      </c>
    </row>
    <row r="842" spans="8:8" x14ac:dyDescent="0.25">
      <c r="H842" t="str">
        <f t="shared" si="14"/>
        <v/>
      </c>
    </row>
    <row r="843" spans="8:8" x14ac:dyDescent="0.25">
      <c r="H843" t="str">
        <f t="shared" si="14"/>
        <v/>
      </c>
    </row>
    <row r="844" spans="8:8" x14ac:dyDescent="0.25">
      <c r="H844" t="str">
        <f t="shared" si="14"/>
        <v/>
      </c>
    </row>
    <row r="845" spans="8:8" x14ac:dyDescent="0.25">
      <c r="H845" t="str">
        <f t="shared" si="14"/>
        <v/>
      </c>
    </row>
    <row r="846" spans="8:8" x14ac:dyDescent="0.25">
      <c r="H846" t="str">
        <f t="shared" si="14"/>
        <v/>
      </c>
    </row>
    <row r="847" spans="8:8" x14ac:dyDescent="0.25">
      <c r="H847" t="str">
        <f t="shared" si="14"/>
        <v/>
      </c>
    </row>
    <row r="848" spans="8:8" x14ac:dyDescent="0.25">
      <c r="H848" t="str">
        <f t="shared" si="14"/>
        <v/>
      </c>
    </row>
    <row r="849" spans="8:8" x14ac:dyDescent="0.25">
      <c r="H849" t="str">
        <f t="shared" si="14"/>
        <v/>
      </c>
    </row>
    <row r="850" spans="8:8" x14ac:dyDescent="0.25">
      <c r="H850" t="str">
        <f t="shared" si="14"/>
        <v/>
      </c>
    </row>
    <row r="851" spans="8:8" x14ac:dyDescent="0.25">
      <c r="H851" t="str">
        <f t="shared" si="14"/>
        <v/>
      </c>
    </row>
    <row r="852" spans="8:8" x14ac:dyDescent="0.25">
      <c r="H852" t="str">
        <f t="shared" si="14"/>
        <v/>
      </c>
    </row>
    <row r="853" spans="8:8" x14ac:dyDescent="0.25">
      <c r="H853" t="str">
        <f t="shared" si="14"/>
        <v/>
      </c>
    </row>
    <row r="854" spans="8:8" x14ac:dyDescent="0.25">
      <c r="H854" t="str">
        <f t="shared" si="14"/>
        <v/>
      </c>
    </row>
    <row r="855" spans="8:8" x14ac:dyDescent="0.25">
      <c r="H855" t="str">
        <f t="shared" si="14"/>
        <v/>
      </c>
    </row>
    <row r="856" spans="8:8" x14ac:dyDescent="0.25">
      <c r="H856" t="str">
        <f t="shared" si="14"/>
        <v/>
      </c>
    </row>
    <row r="857" spans="8:8" x14ac:dyDescent="0.25">
      <c r="H857" t="str">
        <f t="shared" si="14"/>
        <v/>
      </c>
    </row>
    <row r="858" spans="8:8" x14ac:dyDescent="0.25">
      <c r="H858" t="str">
        <f t="shared" si="14"/>
        <v/>
      </c>
    </row>
    <row r="859" spans="8:8" x14ac:dyDescent="0.25">
      <c r="H859" t="str">
        <f t="shared" si="14"/>
        <v/>
      </c>
    </row>
    <row r="860" spans="8:8" x14ac:dyDescent="0.25">
      <c r="H860" t="str">
        <f t="shared" si="14"/>
        <v/>
      </c>
    </row>
    <row r="861" spans="8:8" x14ac:dyDescent="0.25">
      <c r="H861" t="str">
        <f t="shared" si="14"/>
        <v/>
      </c>
    </row>
    <row r="862" spans="8:8" x14ac:dyDescent="0.25">
      <c r="H862" t="str">
        <f t="shared" si="14"/>
        <v/>
      </c>
    </row>
    <row r="863" spans="8:8" x14ac:dyDescent="0.25">
      <c r="H863" t="str">
        <f t="shared" si="14"/>
        <v/>
      </c>
    </row>
    <row r="864" spans="8:8" x14ac:dyDescent="0.25">
      <c r="H864" t="str">
        <f t="shared" si="14"/>
        <v/>
      </c>
    </row>
    <row r="865" spans="8:8" x14ac:dyDescent="0.25">
      <c r="H865" t="str">
        <f t="shared" si="14"/>
        <v/>
      </c>
    </row>
    <row r="866" spans="8:8" x14ac:dyDescent="0.25">
      <c r="H866" t="str">
        <f t="shared" si="14"/>
        <v/>
      </c>
    </row>
    <row r="867" spans="8:8" x14ac:dyDescent="0.25">
      <c r="H867" t="str">
        <f t="shared" si="14"/>
        <v/>
      </c>
    </row>
    <row r="868" spans="8:8" x14ac:dyDescent="0.25">
      <c r="H868" t="str">
        <f t="shared" si="14"/>
        <v/>
      </c>
    </row>
    <row r="869" spans="8:8" x14ac:dyDescent="0.25">
      <c r="H869" t="str">
        <f t="shared" si="14"/>
        <v/>
      </c>
    </row>
    <row r="870" spans="8:8" x14ac:dyDescent="0.25">
      <c r="H870" t="str">
        <f t="shared" si="14"/>
        <v/>
      </c>
    </row>
    <row r="871" spans="8:8" x14ac:dyDescent="0.25">
      <c r="H871" t="str">
        <f t="shared" si="14"/>
        <v/>
      </c>
    </row>
    <row r="872" spans="8:8" x14ac:dyDescent="0.25">
      <c r="H872" t="str">
        <f t="shared" si="14"/>
        <v/>
      </c>
    </row>
    <row r="873" spans="8:8" x14ac:dyDescent="0.25">
      <c r="H873" t="str">
        <f t="shared" si="14"/>
        <v/>
      </c>
    </row>
    <row r="874" spans="8:8" x14ac:dyDescent="0.25">
      <c r="H874" t="str">
        <f t="shared" si="14"/>
        <v/>
      </c>
    </row>
    <row r="875" spans="8:8" x14ac:dyDescent="0.25">
      <c r="H875" t="str">
        <f t="shared" si="14"/>
        <v/>
      </c>
    </row>
    <row r="876" spans="8:8" x14ac:dyDescent="0.25">
      <c r="H876" t="str">
        <f t="shared" si="14"/>
        <v/>
      </c>
    </row>
    <row r="877" spans="8:8" x14ac:dyDescent="0.25">
      <c r="H877" t="str">
        <f t="shared" si="14"/>
        <v/>
      </c>
    </row>
    <row r="878" spans="8:8" x14ac:dyDescent="0.25">
      <c r="H878" t="str">
        <f t="shared" si="14"/>
        <v/>
      </c>
    </row>
    <row r="879" spans="8:8" x14ac:dyDescent="0.25">
      <c r="H879" t="str">
        <f t="shared" si="14"/>
        <v/>
      </c>
    </row>
    <row r="880" spans="8:8" x14ac:dyDescent="0.25">
      <c r="H880" t="str">
        <f t="shared" si="14"/>
        <v/>
      </c>
    </row>
    <row r="881" spans="8:8" x14ac:dyDescent="0.25">
      <c r="H881" t="str">
        <f t="shared" si="14"/>
        <v/>
      </c>
    </row>
    <row r="882" spans="8:8" x14ac:dyDescent="0.25">
      <c r="H882" t="str">
        <f t="shared" si="14"/>
        <v/>
      </c>
    </row>
    <row r="883" spans="8:8" x14ac:dyDescent="0.25">
      <c r="H883" t="str">
        <f t="shared" si="14"/>
        <v/>
      </c>
    </row>
    <row r="884" spans="8:8" x14ac:dyDescent="0.25">
      <c r="H884" t="str">
        <f t="shared" si="14"/>
        <v/>
      </c>
    </row>
    <row r="885" spans="8:8" x14ac:dyDescent="0.25">
      <c r="H885" t="str">
        <f t="shared" si="14"/>
        <v/>
      </c>
    </row>
    <row r="886" spans="8:8" x14ac:dyDescent="0.25">
      <c r="H886" t="str">
        <f t="shared" si="14"/>
        <v/>
      </c>
    </row>
    <row r="887" spans="8:8" x14ac:dyDescent="0.25">
      <c r="H887" t="str">
        <f t="shared" si="14"/>
        <v/>
      </c>
    </row>
    <row r="888" spans="8:8" x14ac:dyDescent="0.25">
      <c r="H888" t="str">
        <f t="shared" si="14"/>
        <v/>
      </c>
    </row>
    <row r="889" spans="8:8" x14ac:dyDescent="0.25">
      <c r="H889" t="str">
        <f t="shared" si="14"/>
        <v/>
      </c>
    </row>
    <row r="890" spans="8:8" x14ac:dyDescent="0.25">
      <c r="H890" t="str">
        <f t="shared" si="14"/>
        <v/>
      </c>
    </row>
    <row r="891" spans="8:8" x14ac:dyDescent="0.25">
      <c r="H891" t="str">
        <f t="shared" si="14"/>
        <v/>
      </c>
    </row>
    <row r="892" spans="8:8" x14ac:dyDescent="0.25">
      <c r="H892" t="str">
        <f t="shared" si="14"/>
        <v/>
      </c>
    </row>
    <row r="893" spans="8:8" x14ac:dyDescent="0.25">
      <c r="H893" t="str">
        <f t="shared" si="14"/>
        <v/>
      </c>
    </row>
    <row r="894" spans="8:8" x14ac:dyDescent="0.25">
      <c r="H894" t="str">
        <f t="shared" si="14"/>
        <v/>
      </c>
    </row>
    <row r="895" spans="8:8" x14ac:dyDescent="0.25">
      <c r="H895" t="str">
        <f t="shared" si="14"/>
        <v/>
      </c>
    </row>
    <row r="896" spans="8:8" x14ac:dyDescent="0.25">
      <c r="H896" t="str">
        <f t="shared" si="14"/>
        <v/>
      </c>
    </row>
    <row r="897" spans="8:8" x14ac:dyDescent="0.25">
      <c r="H897" t="str">
        <f t="shared" si="14"/>
        <v/>
      </c>
    </row>
  </sheetData>
  <sortState ref="N1:N2">
    <sortCondition ref="N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1" filterMode="1">
    <tabColor rgb="FFFF0000"/>
    <outlinePr summaryBelow="0"/>
  </sheetPr>
  <dimension ref="A1:AE2204"/>
  <sheetViews>
    <sheetView topLeftCell="C1" workbookViewId="0">
      <pane ySplit="1" topLeftCell="A1241" activePane="bottomLeft" state="frozenSplit"/>
      <selection pane="bottomLeft" activeCell="S86" sqref="S86"/>
    </sheetView>
  </sheetViews>
  <sheetFormatPr baseColWidth="10" defaultColWidth="11.42578125" defaultRowHeight="12.75" x14ac:dyDescent="0.2"/>
  <cols>
    <col min="1" max="1" width="8.7109375" style="1" customWidth="1"/>
    <col min="2" max="2" width="26.5703125" style="1" customWidth="1"/>
    <col min="3" max="3" width="11.5703125" style="1" customWidth="1"/>
    <col min="4" max="4" width="18.5703125" style="1" customWidth="1"/>
    <col min="5" max="5" width="11.5703125" style="1" customWidth="1"/>
    <col min="6" max="6" width="8.140625" style="1" customWidth="1"/>
    <col min="7" max="7" width="8.7109375" style="1" customWidth="1"/>
    <col min="8" max="8" width="10" style="1" customWidth="1"/>
    <col min="9" max="9" width="17.42578125" style="1" customWidth="1"/>
    <col min="10" max="10" width="7.7109375" style="1" customWidth="1"/>
    <col min="11" max="11" width="12.42578125" style="1" customWidth="1"/>
    <col min="12" max="12" width="11.42578125" style="1" customWidth="1"/>
    <col min="13" max="13" width="26.5703125" style="1" customWidth="1"/>
    <col min="14" max="14" width="15.5703125" style="1" customWidth="1"/>
    <col min="15" max="15" width="10" style="1" customWidth="1"/>
    <col min="16" max="16" width="13.7109375" style="1" customWidth="1"/>
    <col min="17" max="17" width="14" style="1" customWidth="1"/>
    <col min="18" max="18" width="14.28515625" style="1" customWidth="1"/>
    <col min="19" max="19" width="19.42578125" style="1" customWidth="1"/>
    <col min="20" max="20" width="8.85546875" style="1" customWidth="1"/>
    <col min="21" max="21" width="9.7109375" style="1" customWidth="1"/>
    <col min="22" max="22" width="14.28515625" style="1" customWidth="1"/>
    <col min="23" max="23" width="17.140625" style="1" customWidth="1"/>
    <col min="24" max="25" width="9.140625" style="1" customWidth="1"/>
    <col min="26" max="26" width="30.85546875" style="2" bestFit="1" customWidth="1"/>
    <col min="27" max="28" width="9.140625" style="1" customWidth="1"/>
    <col min="29" max="29" width="21.42578125" style="95" bestFit="1" customWidth="1"/>
    <col min="30" max="30" width="32.5703125" style="95" bestFit="1" customWidth="1"/>
    <col min="31" max="31" width="9.140625" style="95" customWidth="1"/>
    <col min="32" max="49" width="9.140625" style="1" customWidth="1"/>
    <col min="50" max="50" width="9.7109375" style="1" customWidth="1"/>
    <col min="51" max="258" width="9.140625" style="1" customWidth="1"/>
    <col min="259" max="16384" width="11.42578125" style="1"/>
  </cols>
  <sheetData>
    <row r="1" spans="1:31" s="48" customFormat="1" x14ac:dyDescent="0.2">
      <c r="A1" s="13" t="s">
        <v>12</v>
      </c>
      <c r="B1" s="13" t="s">
        <v>11</v>
      </c>
      <c r="C1" s="13" t="s">
        <v>85</v>
      </c>
      <c r="D1" s="13" t="s">
        <v>86</v>
      </c>
      <c r="E1" s="13" t="s">
        <v>87</v>
      </c>
      <c r="F1" s="13" t="s">
        <v>88</v>
      </c>
      <c r="G1" s="13" t="s">
        <v>10</v>
      </c>
      <c r="H1" s="13" t="s">
        <v>9</v>
      </c>
      <c r="I1" s="13" t="s">
        <v>89</v>
      </c>
      <c r="J1" s="13" t="s">
        <v>90</v>
      </c>
      <c r="K1" s="13" t="s">
        <v>91</v>
      </c>
      <c r="L1" s="13" t="s">
        <v>92</v>
      </c>
      <c r="M1" s="13" t="s">
        <v>93</v>
      </c>
      <c r="N1" s="13" t="s">
        <v>101</v>
      </c>
      <c r="O1" s="13" t="s">
        <v>94</v>
      </c>
      <c r="P1" s="13" t="s">
        <v>8</v>
      </c>
      <c r="Q1" s="13" t="s">
        <v>95</v>
      </c>
      <c r="R1" s="13" t="s">
        <v>96</v>
      </c>
      <c r="S1" s="13" t="s">
        <v>97</v>
      </c>
      <c r="T1" s="13" t="s">
        <v>98</v>
      </c>
      <c r="U1" s="13" t="s">
        <v>7</v>
      </c>
      <c r="V1" s="13" t="s">
        <v>99</v>
      </c>
      <c r="W1" s="13" t="s">
        <v>100</v>
      </c>
      <c r="X1" s="3" t="str">
        <f t="shared" ref="X1:X37" si="0">H1&amp;IF(G1&lt;10,"0"&amp;G1,G1)</f>
        <v>AnnéeMois</v>
      </c>
      <c r="Y1" s="3" t="str">
        <f t="shared" ref="Y1:Y37" si="1">X1</f>
        <v>AnnéeMois</v>
      </c>
      <c r="Z1" s="3" t="s">
        <v>57</v>
      </c>
      <c r="AA1" s="47"/>
      <c r="AC1" s="94"/>
      <c r="AD1" s="94"/>
      <c r="AE1" s="94"/>
    </row>
    <row r="2" spans="1:31" ht="15" hidden="1" customHeight="1" x14ac:dyDescent="0.25">
      <c r="A2" s="50">
        <v>1011</v>
      </c>
      <c r="B2" s="51" t="s">
        <v>59</v>
      </c>
      <c r="C2" s="50"/>
      <c r="D2" s="51"/>
      <c r="E2" s="51"/>
      <c r="F2" s="51"/>
      <c r="G2" s="55">
        <v>1</v>
      </c>
      <c r="H2" s="56">
        <v>2015</v>
      </c>
      <c r="I2" s="51"/>
      <c r="J2" s="50"/>
      <c r="K2" s="57"/>
      <c r="L2" s="51"/>
      <c r="M2" s="51"/>
      <c r="N2" s="50">
        <v>1011</v>
      </c>
      <c r="O2" s="50" t="s">
        <v>0</v>
      </c>
      <c r="P2" s="58">
        <v>25</v>
      </c>
      <c r="Q2" s="50"/>
      <c r="R2" s="59"/>
      <c r="S2" s="60"/>
      <c r="T2" s="51"/>
      <c r="U2" s="51" t="s">
        <v>70</v>
      </c>
      <c r="V2" s="51"/>
      <c r="W2" s="59"/>
      <c r="X2" s="3" t="str">
        <f t="shared" si="0"/>
        <v>201501</v>
      </c>
      <c r="Y2" s="3" t="str">
        <f t="shared" si="1"/>
        <v>201501</v>
      </c>
      <c r="Z2" s="3" t="str">
        <f>VLOOKUP(TEXT(N2,"####"),MàJ!$H$1:$I$53,2,FALSE)</f>
        <v xml:space="preserve">QUALITE </v>
      </c>
      <c r="AC2" s="46"/>
      <c r="AD2" s="46"/>
      <c r="AE2" s="46"/>
    </row>
    <row r="3" spans="1:31" ht="15" hidden="1" customHeight="1" x14ac:dyDescent="0.25">
      <c r="A3" s="50">
        <v>1011</v>
      </c>
      <c r="B3" s="51" t="s">
        <v>59</v>
      </c>
      <c r="C3" s="50"/>
      <c r="D3" s="51"/>
      <c r="E3" s="51"/>
      <c r="F3" s="51"/>
      <c r="G3" s="55">
        <v>1</v>
      </c>
      <c r="H3" s="56">
        <v>2015</v>
      </c>
      <c r="I3" s="51"/>
      <c r="J3" s="50"/>
      <c r="K3" s="57"/>
      <c r="L3" s="51"/>
      <c r="M3" s="51"/>
      <c r="N3" s="50">
        <v>1011</v>
      </c>
      <c r="O3" s="50" t="s">
        <v>0</v>
      </c>
      <c r="P3" s="58">
        <v>27</v>
      </c>
      <c r="Q3" s="50"/>
      <c r="R3" s="59"/>
      <c r="S3" s="60"/>
      <c r="T3" s="51"/>
      <c r="U3" s="51" t="s">
        <v>71</v>
      </c>
      <c r="V3" s="51"/>
      <c r="W3" s="59"/>
      <c r="X3" s="3" t="str">
        <f t="shared" si="0"/>
        <v>201501</v>
      </c>
      <c r="Y3" s="3" t="str">
        <f t="shared" si="1"/>
        <v>201501</v>
      </c>
      <c r="Z3" s="3" t="str">
        <f>VLOOKUP(TEXT(N3,"####"),MàJ!$H$1:$I$53,2,FALSE)</f>
        <v xml:space="preserve">QUALITE </v>
      </c>
      <c r="AC3" s="46"/>
      <c r="AD3" s="46"/>
      <c r="AE3" s="46"/>
    </row>
    <row r="4" spans="1:31" ht="15" customHeight="1" x14ac:dyDescent="0.25">
      <c r="A4" s="50">
        <v>1011</v>
      </c>
      <c r="B4" s="51" t="s">
        <v>59</v>
      </c>
      <c r="C4" s="50"/>
      <c r="D4" s="51"/>
      <c r="E4" s="51"/>
      <c r="F4" s="51"/>
      <c r="G4" s="55">
        <v>1</v>
      </c>
      <c r="H4" s="56">
        <v>2015</v>
      </c>
      <c r="I4" s="51"/>
      <c r="J4" s="50"/>
      <c r="K4" s="57"/>
      <c r="L4" s="51"/>
      <c r="M4" s="51"/>
      <c r="N4" s="50">
        <v>1011</v>
      </c>
      <c r="O4" s="50" t="s">
        <v>0</v>
      </c>
      <c r="P4" s="58">
        <v>1</v>
      </c>
      <c r="Q4" s="50"/>
      <c r="R4" s="59"/>
      <c r="S4" s="60"/>
      <c r="T4" s="51"/>
      <c r="U4" s="51" t="s">
        <v>72</v>
      </c>
      <c r="V4" s="51"/>
      <c r="W4" s="59"/>
      <c r="X4" s="3" t="str">
        <f t="shared" si="0"/>
        <v>201501</v>
      </c>
      <c r="Y4" s="3" t="str">
        <f t="shared" si="1"/>
        <v>201501</v>
      </c>
      <c r="Z4" s="3" t="str">
        <f>VLOOKUP(TEXT(N4,"####"),MàJ!$H$1:$I$53,2,FALSE)</f>
        <v xml:space="preserve">QUALITE </v>
      </c>
      <c r="AC4" s="46"/>
      <c r="AD4" s="46"/>
      <c r="AE4" s="46"/>
    </row>
    <row r="5" spans="1:31" ht="15" customHeight="1" x14ac:dyDescent="0.25">
      <c r="A5" s="50">
        <v>1011</v>
      </c>
      <c r="B5" s="51" t="s">
        <v>59</v>
      </c>
      <c r="C5" s="50"/>
      <c r="D5" s="51"/>
      <c r="E5" s="51"/>
      <c r="F5" s="51"/>
      <c r="G5" s="55">
        <v>1</v>
      </c>
      <c r="H5" s="56">
        <v>2015</v>
      </c>
      <c r="I5" s="51"/>
      <c r="J5" s="50"/>
      <c r="K5" s="57"/>
      <c r="L5" s="51"/>
      <c r="M5" s="51"/>
      <c r="N5" s="50">
        <v>1011</v>
      </c>
      <c r="O5" s="50" t="s">
        <v>0</v>
      </c>
      <c r="P5" s="58">
        <v>1</v>
      </c>
      <c r="Q5" s="50"/>
      <c r="R5" s="59"/>
      <c r="S5" s="60"/>
      <c r="T5" s="51"/>
      <c r="U5" s="51" t="s">
        <v>72</v>
      </c>
      <c r="V5" s="51"/>
      <c r="W5" s="59"/>
      <c r="X5" s="3" t="str">
        <f t="shared" si="0"/>
        <v>201501</v>
      </c>
      <c r="Y5" s="3" t="str">
        <f t="shared" si="1"/>
        <v>201501</v>
      </c>
      <c r="Z5" s="3" t="str">
        <f>VLOOKUP(TEXT(N5,"####"),MàJ!$H$1:$I$53,2,FALSE)</f>
        <v xml:space="preserve">QUALITE </v>
      </c>
      <c r="AC5" s="46"/>
      <c r="AD5" s="46"/>
      <c r="AE5" s="46"/>
    </row>
    <row r="6" spans="1:31" ht="15" hidden="1" customHeight="1" x14ac:dyDescent="0.25">
      <c r="A6" s="50">
        <v>1011</v>
      </c>
      <c r="B6" s="51" t="s">
        <v>59</v>
      </c>
      <c r="C6" s="50"/>
      <c r="D6" s="51"/>
      <c r="E6" s="51"/>
      <c r="F6" s="51"/>
      <c r="G6" s="55">
        <v>1</v>
      </c>
      <c r="H6" s="56">
        <v>2015</v>
      </c>
      <c r="I6" s="51"/>
      <c r="J6" s="50"/>
      <c r="K6" s="57"/>
      <c r="L6" s="51"/>
      <c r="M6" s="51"/>
      <c r="N6" s="50">
        <v>1011</v>
      </c>
      <c r="O6" s="50" t="s">
        <v>0</v>
      </c>
      <c r="P6" s="58">
        <v>20</v>
      </c>
      <c r="Q6" s="50"/>
      <c r="R6" s="59"/>
      <c r="S6" s="60"/>
      <c r="T6" s="51"/>
      <c r="U6" s="51" t="s">
        <v>73</v>
      </c>
      <c r="V6" s="51"/>
      <c r="W6" s="59"/>
      <c r="X6" s="3" t="str">
        <f t="shared" si="0"/>
        <v>201501</v>
      </c>
      <c r="Y6" s="3" t="str">
        <f t="shared" si="1"/>
        <v>201501</v>
      </c>
      <c r="Z6" s="3" t="str">
        <f>VLOOKUP(TEXT(N6,"####"),MàJ!$H$1:$I$53,2,FALSE)</f>
        <v xml:space="preserve">QUALITE </v>
      </c>
      <c r="AD6" s="46"/>
      <c r="AE6" s="46"/>
    </row>
    <row r="7" spans="1:31" ht="15" hidden="1" customHeight="1" x14ac:dyDescent="0.25">
      <c r="A7" s="50">
        <v>1011</v>
      </c>
      <c r="B7" s="51" t="s">
        <v>59</v>
      </c>
      <c r="C7" s="50"/>
      <c r="D7" s="51"/>
      <c r="E7" s="51"/>
      <c r="F7" s="51"/>
      <c r="G7" s="55">
        <v>1</v>
      </c>
      <c r="H7" s="56">
        <v>2015</v>
      </c>
      <c r="I7" s="51"/>
      <c r="J7" s="50"/>
      <c r="K7" s="57"/>
      <c r="L7" s="51"/>
      <c r="M7" s="51"/>
      <c r="N7" s="50">
        <v>1011</v>
      </c>
      <c r="O7" s="50" t="s">
        <v>0</v>
      </c>
      <c r="P7" s="58">
        <v>20</v>
      </c>
      <c r="Q7" s="50"/>
      <c r="R7" s="59"/>
      <c r="S7" s="60"/>
      <c r="T7" s="51"/>
      <c r="U7" s="51" t="s">
        <v>71</v>
      </c>
      <c r="V7" s="51"/>
      <c r="W7" s="59"/>
      <c r="X7" s="3" t="str">
        <f t="shared" si="0"/>
        <v>201501</v>
      </c>
      <c r="Y7" s="3" t="str">
        <f t="shared" si="1"/>
        <v>201501</v>
      </c>
      <c r="Z7" s="3" t="str">
        <f>VLOOKUP(TEXT(N7,"####"),MàJ!$H$1:$I$53,2,FALSE)</f>
        <v xml:space="preserve">QUALITE </v>
      </c>
      <c r="AD7" s="46"/>
      <c r="AE7" s="46"/>
    </row>
    <row r="8" spans="1:31" ht="15" hidden="1" customHeight="1" x14ac:dyDescent="0.25">
      <c r="A8" s="50">
        <v>1011</v>
      </c>
      <c r="B8" s="51" t="s">
        <v>59</v>
      </c>
      <c r="C8" s="50"/>
      <c r="D8" s="51"/>
      <c r="E8" s="51"/>
      <c r="F8" s="51"/>
      <c r="G8" s="55">
        <v>1</v>
      </c>
      <c r="H8" s="56">
        <v>2015</v>
      </c>
      <c r="I8" s="51"/>
      <c r="J8" s="50"/>
      <c r="K8" s="57"/>
      <c r="L8" s="51"/>
      <c r="M8" s="51"/>
      <c r="N8" s="50">
        <v>1011</v>
      </c>
      <c r="O8" s="50" t="s">
        <v>0</v>
      </c>
      <c r="P8" s="58">
        <v>10</v>
      </c>
      <c r="Q8" s="50"/>
      <c r="R8" s="59"/>
      <c r="S8" s="60"/>
      <c r="T8" s="51"/>
      <c r="U8" s="51" t="s">
        <v>70</v>
      </c>
      <c r="V8" s="51"/>
      <c r="W8" s="59"/>
      <c r="X8" s="3" t="str">
        <f t="shared" si="0"/>
        <v>201501</v>
      </c>
      <c r="Y8" s="3" t="str">
        <f t="shared" si="1"/>
        <v>201501</v>
      </c>
      <c r="Z8" s="3" t="str">
        <f>VLOOKUP(TEXT(N8,"####"),MàJ!$H$1:$I$53,2,FALSE)</f>
        <v xml:space="preserve">QUALITE </v>
      </c>
      <c r="AD8" s="46"/>
      <c r="AE8" s="46"/>
    </row>
    <row r="9" spans="1:31" ht="15" customHeight="1" x14ac:dyDescent="0.25">
      <c r="A9" s="50">
        <v>1011</v>
      </c>
      <c r="B9" s="51" t="s">
        <v>59</v>
      </c>
      <c r="C9" s="50"/>
      <c r="D9" s="51"/>
      <c r="E9" s="51"/>
      <c r="F9" s="51"/>
      <c r="G9" s="55">
        <v>1</v>
      </c>
      <c r="H9" s="56">
        <v>2015</v>
      </c>
      <c r="I9" s="51"/>
      <c r="J9" s="50"/>
      <c r="K9" s="57"/>
      <c r="L9" s="51"/>
      <c r="M9" s="51"/>
      <c r="N9" s="50">
        <v>1011</v>
      </c>
      <c r="O9" s="50" t="s">
        <v>0</v>
      </c>
      <c r="P9" s="58">
        <v>1</v>
      </c>
      <c r="Q9" s="50"/>
      <c r="R9" s="59"/>
      <c r="S9" s="60"/>
      <c r="T9" s="51"/>
      <c r="U9" s="51" t="s">
        <v>72</v>
      </c>
      <c r="V9" s="51"/>
      <c r="W9" s="59"/>
      <c r="X9" s="3" t="str">
        <f t="shared" si="0"/>
        <v>201501</v>
      </c>
      <c r="Y9" s="3" t="str">
        <f t="shared" si="1"/>
        <v>201501</v>
      </c>
      <c r="Z9" s="3" t="str">
        <f>VLOOKUP(TEXT(N9,"####"),MàJ!$H$1:$I$53,2,FALSE)</f>
        <v xml:space="preserve">QUALITE </v>
      </c>
      <c r="AD9" s="46"/>
      <c r="AE9" s="46"/>
    </row>
    <row r="10" spans="1:31" ht="15" hidden="1" customHeight="1" x14ac:dyDescent="0.25">
      <c r="A10" s="7">
        <v>1011</v>
      </c>
      <c r="B10" s="5" t="s">
        <v>59</v>
      </c>
      <c r="C10" s="7"/>
      <c r="D10" s="5"/>
      <c r="E10" s="5"/>
      <c r="F10" s="5"/>
      <c r="G10" s="11">
        <v>1</v>
      </c>
      <c r="H10" s="10">
        <v>2015</v>
      </c>
      <c r="I10" s="5"/>
      <c r="J10" s="7"/>
      <c r="K10" s="9"/>
      <c r="L10" s="5"/>
      <c r="M10" s="5"/>
      <c r="N10" s="7">
        <v>1011</v>
      </c>
      <c r="O10" s="7" t="s">
        <v>0</v>
      </c>
      <c r="P10" s="8">
        <v>16</v>
      </c>
      <c r="Q10" s="7"/>
      <c r="R10" s="4"/>
      <c r="S10" s="6"/>
      <c r="T10" s="5"/>
      <c r="U10" s="5" t="s">
        <v>70</v>
      </c>
      <c r="V10" s="5"/>
      <c r="W10" s="4"/>
      <c r="X10" s="3" t="str">
        <f t="shared" si="0"/>
        <v>201501</v>
      </c>
      <c r="Y10" s="3" t="str">
        <f t="shared" si="1"/>
        <v>201501</v>
      </c>
      <c r="Z10" s="3" t="str">
        <f>VLOOKUP(TEXT(N10,"####"),MàJ!$H$1:$I$53,2,FALSE)</f>
        <v xml:space="preserve">QUALITE </v>
      </c>
      <c r="AD10" s="46"/>
      <c r="AE10" s="46"/>
    </row>
    <row r="11" spans="1:31" ht="15" hidden="1" customHeight="1" x14ac:dyDescent="0.25">
      <c r="A11" s="50">
        <v>1011</v>
      </c>
      <c r="B11" s="51" t="s">
        <v>59</v>
      </c>
      <c r="C11" s="50"/>
      <c r="D11" s="51"/>
      <c r="E11" s="51"/>
      <c r="F11" s="51"/>
      <c r="G11" s="55">
        <v>1</v>
      </c>
      <c r="H11" s="56">
        <v>2015</v>
      </c>
      <c r="I11" s="51"/>
      <c r="J11" s="50"/>
      <c r="K11" s="57"/>
      <c r="L11" s="51"/>
      <c r="M11" s="51"/>
      <c r="N11" s="50" t="s">
        <v>1</v>
      </c>
      <c r="O11" s="50" t="s">
        <v>0</v>
      </c>
      <c r="P11" s="58">
        <v>8</v>
      </c>
      <c r="Q11" s="50"/>
      <c r="R11" s="59"/>
      <c r="S11" s="60"/>
      <c r="T11" s="51"/>
      <c r="U11" s="51" t="s">
        <v>73</v>
      </c>
      <c r="V11" s="51"/>
      <c r="W11" s="59"/>
      <c r="X11" s="3" t="str">
        <f t="shared" si="0"/>
        <v>201501</v>
      </c>
      <c r="Y11" s="3" t="str">
        <f t="shared" si="1"/>
        <v>201501</v>
      </c>
      <c r="Z11" s="3" t="str">
        <f>VLOOKUP(TEXT(N11,"####"),MàJ!$H$1:$I$53,2,FALSE)</f>
        <v>SIMULATIONS NUMERIQUES</v>
      </c>
      <c r="AD11" s="46"/>
      <c r="AE11" s="46"/>
    </row>
    <row r="12" spans="1:31" ht="15" customHeight="1" x14ac:dyDescent="0.25">
      <c r="A12" s="50">
        <v>1011</v>
      </c>
      <c r="B12" s="51" t="s">
        <v>59</v>
      </c>
      <c r="C12" s="50"/>
      <c r="D12" s="51"/>
      <c r="E12" s="51"/>
      <c r="F12" s="51"/>
      <c r="G12" s="55">
        <v>1</v>
      </c>
      <c r="H12" s="56">
        <v>2015</v>
      </c>
      <c r="I12" s="51"/>
      <c r="J12" s="50"/>
      <c r="K12" s="57"/>
      <c r="L12" s="51"/>
      <c r="M12" s="51"/>
      <c r="N12" s="50">
        <v>1011</v>
      </c>
      <c r="O12" s="50" t="s">
        <v>0</v>
      </c>
      <c r="P12" s="58">
        <v>18</v>
      </c>
      <c r="Q12" s="50"/>
      <c r="R12" s="59"/>
      <c r="S12" s="60"/>
      <c r="T12" s="51"/>
      <c r="U12" s="51" t="s">
        <v>72</v>
      </c>
      <c r="V12" s="51"/>
      <c r="W12" s="59"/>
      <c r="X12" s="3" t="str">
        <f t="shared" si="0"/>
        <v>201501</v>
      </c>
      <c r="Y12" s="3" t="str">
        <f t="shared" si="1"/>
        <v>201501</v>
      </c>
      <c r="Z12" s="3" t="str">
        <f>VLOOKUP(TEXT(N12,"####"),MàJ!$H$1:$I$53,2,FALSE)</f>
        <v xml:space="preserve">QUALITE </v>
      </c>
      <c r="AD12" s="46"/>
      <c r="AE12" s="46"/>
    </row>
    <row r="13" spans="1:31" ht="15" hidden="1" customHeight="1" x14ac:dyDescent="0.25">
      <c r="A13" s="7">
        <v>1011</v>
      </c>
      <c r="B13" s="5" t="s">
        <v>59</v>
      </c>
      <c r="C13" s="7"/>
      <c r="D13" s="5"/>
      <c r="E13" s="5"/>
      <c r="F13" s="5"/>
      <c r="G13" s="11">
        <v>1</v>
      </c>
      <c r="H13" s="10">
        <v>2015</v>
      </c>
      <c r="I13" s="5"/>
      <c r="J13" s="7"/>
      <c r="K13" s="9"/>
      <c r="L13" s="5"/>
      <c r="M13" s="5"/>
      <c r="N13" s="7">
        <v>1011</v>
      </c>
      <c r="O13" s="7" t="s">
        <v>0</v>
      </c>
      <c r="P13" s="8">
        <v>8</v>
      </c>
      <c r="Q13" s="7"/>
      <c r="R13" s="4"/>
      <c r="S13" s="6"/>
      <c r="T13" s="5"/>
      <c r="U13" s="5" t="s">
        <v>71</v>
      </c>
      <c r="V13" s="5"/>
      <c r="W13" s="4"/>
      <c r="X13" s="3" t="str">
        <f t="shared" si="0"/>
        <v>201501</v>
      </c>
      <c r="Y13" s="3" t="str">
        <f t="shared" si="1"/>
        <v>201501</v>
      </c>
      <c r="Z13" s="3" t="str">
        <f>VLOOKUP(TEXT(N13,"####"),MàJ!$H$1:$I$53,2,FALSE)</f>
        <v xml:space="preserve">QUALITE </v>
      </c>
      <c r="AD13" s="46"/>
    </row>
    <row r="14" spans="1:31" ht="15" customHeight="1" x14ac:dyDescent="0.25">
      <c r="A14" s="50">
        <v>1200</v>
      </c>
      <c r="B14" s="51" t="s">
        <v>60</v>
      </c>
      <c r="C14" s="50"/>
      <c r="D14" s="51"/>
      <c r="E14" s="51"/>
      <c r="F14" s="51"/>
      <c r="G14" s="55">
        <v>1</v>
      </c>
      <c r="H14" s="56">
        <v>2015</v>
      </c>
      <c r="I14" s="51"/>
      <c r="J14" s="50"/>
      <c r="K14" s="57"/>
      <c r="L14" s="51"/>
      <c r="M14" s="51"/>
      <c r="N14" s="50">
        <v>1200</v>
      </c>
      <c r="O14" s="50" t="s">
        <v>0</v>
      </c>
      <c r="P14" s="58">
        <v>10</v>
      </c>
      <c r="Q14" s="50"/>
      <c r="R14" s="59"/>
      <c r="S14" s="60"/>
      <c r="T14" s="51"/>
      <c r="U14" s="51" t="s">
        <v>72</v>
      </c>
      <c r="V14" s="51"/>
      <c r="W14" s="59"/>
      <c r="X14" s="3" t="str">
        <f t="shared" si="0"/>
        <v>201501</v>
      </c>
      <c r="Y14" s="3" t="str">
        <f t="shared" si="1"/>
        <v>201501</v>
      </c>
      <c r="Z14" s="3" t="str">
        <f>VLOOKUP(TEXT(N14,"####"),MàJ!$H$1:$I$53,2,FALSE)</f>
        <v xml:space="preserve">ACHATS </v>
      </c>
      <c r="AD14" s="46"/>
    </row>
    <row r="15" spans="1:31" ht="15" hidden="1" customHeight="1" x14ac:dyDescent="0.25">
      <c r="A15" s="50">
        <v>1200</v>
      </c>
      <c r="B15" s="51" t="s">
        <v>60</v>
      </c>
      <c r="C15" s="50"/>
      <c r="D15" s="51"/>
      <c r="E15" s="51"/>
      <c r="F15" s="51"/>
      <c r="G15" s="55">
        <v>1</v>
      </c>
      <c r="H15" s="56">
        <v>2015</v>
      </c>
      <c r="I15" s="51"/>
      <c r="J15" s="50"/>
      <c r="K15" s="57"/>
      <c r="L15" s="51"/>
      <c r="M15" s="51"/>
      <c r="N15" s="50">
        <v>1200</v>
      </c>
      <c r="O15" s="50" t="s">
        <v>0</v>
      </c>
      <c r="P15" s="58">
        <v>2</v>
      </c>
      <c r="Q15" s="50"/>
      <c r="R15" s="59"/>
      <c r="S15" s="60"/>
      <c r="T15" s="51"/>
      <c r="U15" s="51" t="s">
        <v>70</v>
      </c>
      <c r="V15" s="51"/>
      <c r="W15" s="59"/>
      <c r="X15" s="3" t="str">
        <f t="shared" si="0"/>
        <v>201501</v>
      </c>
      <c r="Y15" s="3" t="str">
        <f t="shared" si="1"/>
        <v>201501</v>
      </c>
      <c r="Z15" s="3" t="str">
        <f>VLOOKUP(TEXT(N15,"####"),MàJ!$H$1:$I$53,2,FALSE)</f>
        <v xml:space="preserve">ACHATS </v>
      </c>
      <c r="AD15" s="46"/>
    </row>
    <row r="16" spans="1:31" ht="15" customHeight="1" x14ac:dyDescent="0.25">
      <c r="A16" s="50">
        <v>1200</v>
      </c>
      <c r="B16" s="51" t="s">
        <v>60</v>
      </c>
      <c r="C16" s="50"/>
      <c r="D16" s="51"/>
      <c r="E16" s="51"/>
      <c r="F16" s="51"/>
      <c r="G16" s="55">
        <v>1</v>
      </c>
      <c r="H16" s="56">
        <v>2015</v>
      </c>
      <c r="I16" s="51"/>
      <c r="J16" s="50"/>
      <c r="K16" s="57"/>
      <c r="L16" s="51"/>
      <c r="M16" s="51"/>
      <c r="N16" s="50">
        <v>1200</v>
      </c>
      <c r="O16" s="50" t="s">
        <v>0</v>
      </c>
      <c r="P16" s="58">
        <v>2</v>
      </c>
      <c r="Q16" s="50"/>
      <c r="R16" s="59"/>
      <c r="S16" s="60"/>
      <c r="T16" s="51"/>
      <c r="U16" s="51" t="s">
        <v>72</v>
      </c>
      <c r="V16" s="51"/>
      <c r="W16" s="59"/>
      <c r="X16" s="3" t="str">
        <f t="shared" si="0"/>
        <v>201501</v>
      </c>
      <c r="Y16" s="3" t="str">
        <f t="shared" si="1"/>
        <v>201501</v>
      </c>
      <c r="Z16" s="3" t="str">
        <f>VLOOKUP(TEXT(N16,"####"),MàJ!$H$1:$I$53,2,FALSE)</f>
        <v xml:space="preserve">ACHATS </v>
      </c>
      <c r="AD16" s="46"/>
    </row>
    <row r="17" spans="1:30" ht="15" hidden="1" customHeight="1" x14ac:dyDescent="0.25">
      <c r="A17" s="50">
        <v>1200</v>
      </c>
      <c r="B17" s="51" t="s">
        <v>60</v>
      </c>
      <c r="C17" s="50"/>
      <c r="D17" s="51"/>
      <c r="E17" s="51"/>
      <c r="F17" s="51"/>
      <c r="G17" s="55">
        <v>1</v>
      </c>
      <c r="H17" s="56">
        <v>2015</v>
      </c>
      <c r="I17" s="51"/>
      <c r="J17" s="50"/>
      <c r="K17" s="57"/>
      <c r="L17" s="51"/>
      <c r="M17" s="51"/>
      <c r="N17" s="50">
        <v>1200</v>
      </c>
      <c r="O17" s="50" t="s">
        <v>0</v>
      </c>
      <c r="P17" s="58">
        <v>10</v>
      </c>
      <c r="Q17" s="50"/>
      <c r="R17" s="59"/>
      <c r="S17" s="60"/>
      <c r="T17" s="51"/>
      <c r="U17" s="51" t="s">
        <v>71</v>
      </c>
      <c r="V17" s="51"/>
      <c r="W17" s="59"/>
      <c r="X17" s="3" t="str">
        <f t="shared" si="0"/>
        <v>201501</v>
      </c>
      <c r="Y17" s="3" t="str">
        <f t="shared" si="1"/>
        <v>201501</v>
      </c>
      <c r="Z17" s="3" t="str">
        <f>VLOOKUP(TEXT(N17,"####"),MàJ!$H$1:$I$53,2,FALSE)</f>
        <v xml:space="preserve">ACHATS </v>
      </c>
      <c r="AD17" s="46"/>
    </row>
    <row r="18" spans="1:30" ht="15" customHeight="1" x14ac:dyDescent="0.25">
      <c r="A18" s="7">
        <v>1200</v>
      </c>
      <c r="B18" s="5" t="s">
        <v>69</v>
      </c>
      <c r="C18" s="7"/>
      <c r="D18" s="5"/>
      <c r="E18" s="5"/>
      <c r="F18" s="5"/>
      <c r="G18" s="11">
        <v>1</v>
      </c>
      <c r="H18" s="10">
        <v>2015</v>
      </c>
      <c r="I18" s="5"/>
      <c r="J18" s="7"/>
      <c r="K18" s="9"/>
      <c r="L18" s="5"/>
      <c r="M18" s="5"/>
      <c r="N18" s="7">
        <v>1200</v>
      </c>
      <c r="O18" s="7" t="s">
        <v>0</v>
      </c>
      <c r="P18" s="8">
        <v>5</v>
      </c>
      <c r="Q18" s="7"/>
      <c r="R18" s="4"/>
      <c r="S18" s="6"/>
      <c r="T18" s="5"/>
      <c r="U18" s="5" t="s">
        <v>72</v>
      </c>
      <c r="V18" s="5"/>
      <c r="W18" s="4"/>
      <c r="X18" s="3" t="str">
        <f t="shared" si="0"/>
        <v>201501</v>
      </c>
      <c r="Y18" s="3" t="str">
        <f t="shared" si="1"/>
        <v>201501</v>
      </c>
      <c r="Z18" s="3" t="str">
        <f>VLOOKUP(TEXT(N18,"####"),MàJ!$H$1:$I$53,2,FALSE)</f>
        <v xml:space="preserve">ACHATS </v>
      </c>
      <c r="AD18" s="46"/>
    </row>
    <row r="19" spans="1:30" ht="15" hidden="1" customHeight="1" x14ac:dyDescent="0.25">
      <c r="A19" s="50">
        <v>1200</v>
      </c>
      <c r="B19" s="51" t="s">
        <v>69</v>
      </c>
      <c r="C19" s="50"/>
      <c r="D19" s="51"/>
      <c r="E19" s="51"/>
      <c r="F19" s="51"/>
      <c r="G19" s="55">
        <v>1</v>
      </c>
      <c r="H19" s="56">
        <v>2015</v>
      </c>
      <c r="I19" s="51"/>
      <c r="J19" s="50"/>
      <c r="K19" s="57"/>
      <c r="L19" s="51"/>
      <c r="M19" s="51"/>
      <c r="N19" s="50">
        <v>1200</v>
      </c>
      <c r="O19" s="50" t="s">
        <v>0</v>
      </c>
      <c r="P19" s="58">
        <v>13</v>
      </c>
      <c r="Q19" s="50"/>
      <c r="R19" s="59"/>
      <c r="S19" s="60"/>
      <c r="T19" s="51"/>
      <c r="U19" s="51" t="s">
        <v>70</v>
      </c>
      <c r="V19" s="51"/>
      <c r="W19" s="59"/>
      <c r="X19" s="3" t="str">
        <f t="shared" si="0"/>
        <v>201501</v>
      </c>
      <c r="Y19" s="3" t="str">
        <f t="shared" si="1"/>
        <v>201501</v>
      </c>
      <c r="Z19" s="3" t="str">
        <f>VLOOKUP(TEXT(N19,"####"),MàJ!$H$1:$I$53,2,FALSE)</f>
        <v xml:space="preserve">ACHATS </v>
      </c>
      <c r="AD19" s="46"/>
    </row>
    <row r="20" spans="1:30" ht="15" hidden="1" customHeight="1" x14ac:dyDescent="0.25">
      <c r="A20" s="50">
        <v>1200</v>
      </c>
      <c r="B20" s="51" t="s">
        <v>69</v>
      </c>
      <c r="C20" s="50"/>
      <c r="D20" s="51"/>
      <c r="E20" s="51"/>
      <c r="F20" s="51"/>
      <c r="G20" s="55">
        <v>1</v>
      </c>
      <c r="H20" s="56">
        <v>2015</v>
      </c>
      <c r="I20" s="51"/>
      <c r="J20" s="50"/>
      <c r="K20" s="57"/>
      <c r="L20" s="51"/>
      <c r="M20" s="51"/>
      <c r="N20" s="50">
        <v>1200</v>
      </c>
      <c r="O20" s="50" t="s">
        <v>0</v>
      </c>
      <c r="P20" s="58">
        <v>15</v>
      </c>
      <c r="Q20" s="50"/>
      <c r="R20" s="59"/>
      <c r="S20" s="60"/>
      <c r="T20" s="51"/>
      <c r="U20" s="51" t="s">
        <v>70</v>
      </c>
      <c r="V20" s="51"/>
      <c r="W20" s="59"/>
      <c r="X20" s="3" t="str">
        <f t="shared" si="0"/>
        <v>201501</v>
      </c>
      <c r="Y20" s="3" t="str">
        <f t="shared" si="1"/>
        <v>201501</v>
      </c>
      <c r="Z20" s="3" t="str">
        <f>VLOOKUP(TEXT(N20,"####"),MàJ!$H$1:$I$53,2,FALSE)</f>
        <v xml:space="preserve">ACHATS </v>
      </c>
      <c r="AD20" s="46"/>
    </row>
    <row r="21" spans="1:30" ht="15" hidden="1" customHeight="1" x14ac:dyDescent="0.25">
      <c r="A21" s="50">
        <v>2536</v>
      </c>
      <c r="B21" s="51" t="s">
        <v>61</v>
      </c>
      <c r="C21" s="50"/>
      <c r="D21" s="51"/>
      <c r="E21" s="51"/>
      <c r="F21" s="51"/>
      <c r="G21" s="55">
        <v>1</v>
      </c>
      <c r="H21" s="56">
        <v>2015</v>
      </c>
      <c r="I21" s="51"/>
      <c r="J21" s="50"/>
      <c r="K21" s="57"/>
      <c r="L21" s="51"/>
      <c r="M21" s="51"/>
      <c r="N21" s="50">
        <v>2536</v>
      </c>
      <c r="O21" s="50" t="s">
        <v>0</v>
      </c>
      <c r="P21" s="58">
        <v>4</v>
      </c>
      <c r="Q21" s="50"/>
      <c r="R21" s="59"/>
      <c r="S21" s="60"/>
      <c r="T21" s="51"/>
      <c r="U21" s="51" t="s">
        <v>74</v>
      </c>
      <c r="V21" s="51"/>
      <c r="W21" s="59"/>
      <c r="X21" s="3" t="str">
        <f t="shared" si="0"/>
        <v>201501</v>
      </c>
      <c r="Y21" s="3" t="str">
        <f t="shared" si="1"/>
        <v>201501</v>
      </c>
      <c r="Z21" s="3" t="str">
        <f>VLOOKUP(TEXT(N21,"####"),MàJ!$H$1:$I$53,2,FALSE)</f>
        <v>PRODUCTION</v>
      </c>
      <c r="AD21" s="46"/>
    </row>
    <row r="22" spans="1:30" ht="15" hidden="1" customHeight="1" x14ac:dyDescent="0.25">
      <c r="A22" s="7">
        <v>2536</v>
      </c>
      <c r="B22" s="5" t="s">
        <v>61</v>
      </c>
      <c r="C22" s="7"/>
      <c r="D22" s="5"/>
      <c r="E22" s="5"/>
      <c r="F22" s="5"/>
      <c r="G22" s="11">
        <v>1</v>
      </c>
      <c r="H22" s="10">
        <v>2015</v>
      </c>
      <c r="I22" s="5"/>
      <c r="J22" s="7"/>
      <c r="K22" s="9"/>
      <c r="L22" s="5"/>
      <c r="M22" s="5"/>
      <c r="N22" s="7">
        <v>2536</v>
      </c>
      <c r="O22" s="7" t="s">
        <v>0</v>
      </c>
      <c r="P22" s="8">
        <v>4</v>
      </c>
      <c r="Q22" s="7"/>
      <c r="R22" s="4"/>
      <c r="S22" s="6"/>
      <c r="T22" s="5"/>
      <c r="U22" s="5" t="s">
        <v>74</v>
      </c>
      <c r="V22" s="5"/>
      <c r="W22" s="4"/>
      <c r="X22" s="3" t="str">
        <f t="shared" si="0"/>
        <v>201501</v>
      </c>
      <c r="Y22" s="3" t="str">
        <f t="shared" si="1"/>
        <v>201501</v>
      </c>
      <c r="Z22" s="3" t="str">
        <f>VLOOKUP(TEXT(N22,"####"),MàJ!$H$1:$I$53,2,FALSE)</f>
        <v>PRODUCTION</v>
      </c>
      <c r="AD22" s="46"/>
    </row>
    <row r="23" spans="1:30" ht="15" hidden="1" customHeight="1" x14ac:dyDescent="0.25">
      <c r="A23" s="50">
        <v>2536</v>
      </c>
      <c r="B23" s="51" t="s">
        <v>61</v>
      </c>
      <c r="C23" s="50"/>
      <c r="D23" s="51"/>
      <c r="E23" s="51"/>
      <c r="F23" s="51"/>
      <c r="G23" s="55">
        <v>1</v>
      </c>
      <c r="H23" s="56">
        <v>2015</v>
      </c>
      <c r="I23" s="51"/>
      <c r="J23" s="50"/>
      <c r="K23" s="57"/>
      <c r="L23" s="51"/>
      <c r="M23" s="51"/>
      <c r="N23" s="50">
        <v>2536</v>
      </c>
      <c r="O23" s="50" t="s">
        <v>0</v>
      </c>
      <c r="P23" s="58">
        <v>3</v>
      </c>
      <c r="Q23" s="50"/>
      <c r="R23" s="59"/>
      <c r="S23" s="60"/>
      <c r="T23" s="51"/>
      <c r="U23" s="51" t="s">
        <v>74</v>
      </c>
      <c r="V23" s="51"/>
      <c r="W23" s="59"/>
      <c r="X23" s="3" t="str">
        <f t="shared" si="0"/>
        <v>201501</v>
      </c>
      <c r="Y23" s="3" t="str">
        <f t="shared" si="1"/>
        <v>201501</v>
      </c>
      <c r="Z23" s="3" t="str">
        <f>VLOOKUP(TEXT(N23,"####"),MàJ!$H$1:$I$53,2,FALSE)</f>
        <v>PRODUCTION</v>
      </c>
      <c r="AD23" s="46"/>
    </row>
    <row r="24" spans="1:30" ht="15" hidden="1" customHeight="1" x14ac:dyDescent="0.25">
      <c r="A24" s="7">
        <v>2536</v>
      </c>
      <c r="B24" s="5" t="s">
        <v>61</v>
      </c>
      <c r="C24" s="7"/>
      <c r="D24" s="5"/>
      <c r="E24" s="5"/>
      <c r="F24" s="5"/>
      <c r="G24" s="11">
        <v>1</v>
      </c>
      <c r="H24" s="10">
        <v>2015</v>
      </c>
      <c r="I24" s="5"/>
      <c r="J24" s="7"/>
      <c r="K24" s="9"/>
      <c r="L24" s="5"/>
      <c r="M24" s="5"/>
      <c r="N24" s="7">
        <v>2536</v>
      </c>
      <c r="O24" s="7" t="s">
        <v>0</v>
      </c>
      <c r="P24" s="8">
        <v>3</v>
      </c>
      <c r="Q24" s="7"/>
      <c r="R24" s="4"/>
      <c r="S24" s="6"/>
      <c r="T24" s="5"/>
      <c r="U24" s="5" t="s">
        <v>74</v>
      </c>
      <c r="V24" s="5"/>
      <c r="W24" s="4"/>
      <c r="X24" s="3" t="str">
        <f t="shared" si="0"/>
        <v>201501</v>
      </c>
      <c r="Y24" s="3" t="str">
        <f t="shared" si="1"/>
        <v>201501</v>
      </c>
      <c r="Z24" s="3" t="str">
        <f>VLOOKUP(TEXT(N24,"####"),MàJ!$H$1:$I$53,2,FALSE)</f>
        <v>PRODUCTION</v>
      </c>
      <c r="AD24" s="46"/>
    </row>
    <row r="25" spans="1:30" ht="15" hidden="1" customHeight="1" x14ac:dyDescent="0.25">
      <c r="A25" s="7">
        <v>2536</v>
      </c>
      <c r="B25" s="5" t="s">
        <v>61</v>
      </c>
      <c r="C25" s="7"/>
      <c r="D25" s="5"/>
      <c r="E25" s="5"/>
      <c r="F25" s="5"/>
      <c r="G25" s="11">
        <v>1</v>
      </c>
      <c r="H25" s="10">
        <v>2015</v>
      </c>
      <c r="I25" s="5"/>
      <c r="J25" s="7"/>
      <c r="K25" s="9"/>
      <c r="L25" s="5"/>
      <c r="M25" s="5"/>
      <c r="N25" s="7">
        <v>2536</v>
      </c>
      <c r="O25" s="7" t="s">
        <v>0</v>
      </c>
      <c r="P25" s="8">
        <v>5</v>
      </c>
      <c r="Q25" s="7"/>
      <c r="R25" s="4"/>
      <c r="S25" s="6"/>
      <c r="T25" s="5"/>
      <c r="U25" s="5" t="s">
        <v>74</v>
      </c>
      <c r="V25" s="5"/>
      <c r="W25" s="4"/>
      <c r="X25" s="3" t="str">
        <f t="shared" si="0"/>
        <v>201501</v>
      </c>
      <c r="Y25" s="3" t="str">
        <f t="shared" si="1"/>
        <v>201501</v>
      </c>
      <c r="Z25" s="3" t="str">
        <f>VLOOKUP(TEXT(N25,"####"),MàJ!$H$1:$I$53,2,FALSE)</f>
        <v>PRODUCTION</v>
      </c>
      <c r="AD25" s="46"/>
    </row>
    <row r="26" spans="1:30" ht="15" hidden="1" customHeight="1" x14ac:dyDescent="0.25">
      <c r="A26" s="50">
        <v>2536</v>
      </c>
      <c r="B26" s="51" t="s">
        <v>61</v>
      </c>
      <c r="C26" s="50"/>
      <c r="D26" s="51"/>
      <c r="E26" s="51"/>
      <c r="F26" s="51"/>
      <c r="G26" s="55">
        <v>1</v>
      </c>
      <c r="H26" s="56">
        <v>2015</v>
      </c>
      <c r="I26" s="51"/>
      <c r="J26" s="50"/>
      <c r="K26" s="57"/>
      <c r="L26" s="51"/>
      <c r="M26" s="51"/>
      <c r="N26" s="50">
        <v>2536</v>
      </c>
      <c r="O26" s="50" t="s">
        <v>0</v>
      </c>
      <c r="P26" s="58">
        <v>5</v>
      </c>
      <c r="Q26" s="50"/>
      <c r="R26" s="59"/>
      <c r="S26" s="60"/>
      <c r="T26" s="51"/>
      <c r="U26" s="51" t="s">
        <v>74</v>
      </c>
      <c r="V26" s="51"/>
      <c r="W26" s="59"/>
      <c r="X26" s="3" t="str">
        <f t="shared" si="0"/>
        <v>201501</v>
      </c>
      <c r="Y26" s="3" t="str">
        <f t="shared" si="1"/>
        <v>201501</v>
      </c>
      <c r="Z26" s="3" t="str">
        <f>VLOOKUP(TEXT(N26,"####"),MàJ!$H$1:$I$53,2,FALSE)</f>
        <v>PRODUCTION</v>
      </c>
      <c r="AD26" s="46"/>
    </row>
    <row r="27" spans="1:30" ht="15" hidden="1" customHeight="1" x14ac:dyDescent="0.25">
      <c r="A27" s="7">
        <v>2536</v>
      </c>
      <c r="B27" s="5" t="s">
        <v>61</v>
      </c>
      <c r="C27" s="7"/>
      <c r="D27" s="5"/>
      <c r="E27" s="5"/>
      <c r="F27" s="5"/>
      <c r="G27" s="11">
        <v>1</v>
      </c>
      <c r="H27" s="10">
        <v>2015</v>
      </c>
      <c r="I27" s="5"/>
      <c r="J27" s="7"/>
      <c r="K27" s="9"/>
      <c r="L27" s="5"/>
      <c r="M27" s="5"/>
      <c r="N27" s="7">
        <v>2536</v>
      </c>
      <c r="O27" s="7" t="s">
        <v>0</v>
      </c>
      <c r="P27" s="8">
        <v>7.75</v>
      </c>
      <c r="Q27" s="7"/>
      <c r="R27" s="4"/>
      <c r="S27" s="6"/>
      <c r="T27" s="5"/>
      <c r="U27" s="5" t="s">
        <v>75</v>
      </c>
      <c r="V27" s="5"/>
      <c r="W27" s="4"/>
      <c r="X27" s="3" t="str">
        <f t="shared" si="0"/>
        <v>201501</v>
      </c>
      <c r="Y27" s="3" t="str">
        <f t="shared" si="1"/>
        <v>201501</v>
      </c>
      <c r="Z27" s="3" t="str">
        <f>VLOOKUP(TEXT(N27,"####"),MàJ!$H$1:$I$53,2,FALSE)</f>
        <v>PRODUCTION</v>
      </c>
      <c r="AD27" s="46"/>
    </row>
    <row r="28" spans="1:30" ht="15" hidden="1" customHeight="1" x14ac:dyDescent="0.2">
      <c r="A28" s="50">
        <v>2536</v>
      </c>
      <c r="B28" s="51" t="s">
        <v>61</v>
      </c>
      <c r="C28" s="50"/>
      <c r="D28" s="51"/>
      <c r="E28" s="51"/>
      <c r="F28" s="51"/>
      <c r="G28" s="55">
        <v>1</v>
      </c>
      <c r="H28" s="56">
        <v>2015</v>
      </c>
      <c r="I28" s="51"/>
      <c r="J28" s="50"/>
      <c r="K28" s="57"/>
      <c r="L28" s="51"/>
      <c r="M28" s="51"/>
      <c r="N28" s="50">
        <v>2536</v>
      </c>
      <c r="O28" s="50" t="s">
        <v>0</v>
      </c>
      <c r="P28" s="58">
        <v>3.75</v>
      </c>
      <c r="Q28" s="50"/>
      <c r="R28" s="59"/>
      <c r="S28" s="60"/>
      <c r="T28" s="51"/>
      <c r="U28" s="51" t="s">
        <v>75</v>
      </c>
      <c r="V28" s="51"/>
      <c r="W28" s="59"/>
      <c r="X28" s="3" t="str">
        <f t="shared" si="0"/>
        <v>201501</v>
      </c>
      <c r="Y28" s="3" t="str">
        <f t="shared" si="1"/>
        <v>201501</v>
      </c>
      <c r="Z28" s="3" t="str">
        <f>VLOOKUP(TEXT(N28,"####"),MàJ!$H$1:$I$53,2,FALSE)</f>
        <v>PRODUCTION</v>
      </c>
    </row>
    <row r="29" spans="1:30" ht="15" hidden="1" customHeight="1" x14ac:dyDescent="0.25">
      <c r="A29" s="7">
        <v>2536</v>
      </c>
      <c r="B29" s="5" t="s">
        <v>61</v>
      </c>
      <c r="C29" s="7"/>
      <c r="D29" s="5"/>
      <c r="E29" s="5"/>
      <c r="F29" s="5"/>
      <c r="G29" s="11">
        <v>1</v>
      </c>
      <c r="H29" s="10">
        <v>2015</v>
      </c>
      <c r="I29" s="5"/>
      <c r="J29" s="7"/>
      <c r="K29" s="9"/>
      <c r="L29" s="5"/>
      <c r="M29" s="5"/>
      <c r="N29" s="7">
        <v>2536</v>
      </c>
      <c r="O29" s="7" t="s">
        <v>0</v>
      </c>
      <c r="P29" s="8">
        <v>7.75</v>
      </c>
      <c r="Q29" s="7"/>
      <c r="R29" s="4"/>
      <c r="S29" s="6"/>
      <c r="T29" s="5"/>
      <c r="U29" s="5" t="s">
        <v>75</v>
      </c>
      <c r="V29" s="5"/>
      <c r="W29" s="4"/>
      <c r="X29" s="3" t="str">
        <f t="shared" si="0"/>
        <v>201501</v>
      </c>
      <c r="Y29" s="3" t="str">
        <f t="shared" si="1"/>
        <v>201501</v>
      </c>
      <c r="Z29" s="3" t="str">
        <f>VLOOKUP(TEXT(N29,"####"),MàJ!$H$1:$I$53,2,FALSE)</f>
        <v>PRODUCTION</v>
      </c>
      <c r="AC29"/>
      <c r="AD29"/>
    </row>
    <row r="30" spans="1:30" ht="15" hidden="1" customHeight="1" x14ac:dyDescent="0.25">
      <c r="A30" s="50">
        <v>2536</v>
      </c>
      <c r="B30" s="51" t="s">
        <v>61</v>
      </c>
      <c r="C30" s="50"/>
      <c r="D30" s="51"/>
      <c r="E30" s="51"/>
      <c r="F30" s="51"/>
      <c r="G30" s="55">
        <v>1</v>
      </c>
      <c r="H30" s="56">
        <v>2015</v>
      </c>
      <c r="I30" s="51"/>
      <c r="J30" s="50"/>
      <c r="K30" s="57"/>
      <c r="L30" s="51"/>
      <c r="M30" s="51"/>
      <c r="N30" s="50">
        <v>2536</v>
      </c>
      <c r="O30" s="50" t="s">
        <v>0</v>
      </c>
      <c r="P30" s="58">
        <v>3</v>
      </c>
      <c r="Q30" s="50"/>
      <c r="R30" s="59"/>
      <c r="S30" s="60"/>
      <c r="T30" s="51"/>
      <c r="U30" s="51" t="s">
        <v>75</v>
      </c>
      <c r="V30" s="51"/>
      <c r="W30" s="59"/>
      <c r="X30" s="3" t="str">
        <f t="shared" si="0"/>
        <v>201501</v>
      </c>
      <c r="Y30" s="3" t="str">
        <f t="shared" si="1"/>
        <v>201501</v>
      </c>
      <c r="Z30" s="3" t="str">
        <f>VLOOKUP(TEXT(N30,"####"),MàJ!$H$1:$I$53,2,FALSE)</f>
        <v>PRODUCTION</v>
      </c>
      <c r="AC30"/>
      <c r="AD30"/>
    </row>
    <row r="31" spans="1:30" ht="15" customHeight="1" x14ac:dyDescent="0.25">
      <c r="A31" s="7">
        <v>2752</v>
      </c>
      <c r="B31" s="5" t="s">
        <v>62</v>
      </c>
      <c r="C31" s="7"/>
      <c r="D31" s="5"/>
      <c r="E31" s="5"/>
      <c r="F31" s="5"/>
      <c r="G31" s="11">
        <v>1</v>
      </c>
      <c r="H31" s="10">
        <v>2015</v>
      </c>
      <c r="I31" s="5"/>
      <c r="J31" s="7"/>
      <c r="K31" s="9"/>
      <c r="L31" s="5"/>
      <c r="M31" s="5"/>
      <c r="N31" s="7">
        <v>2752</v>
      </c>
      <c r="O31" s="7" t="s">
        <v>0</v>
      </c>
      <c r="P31" s="8">
        <v>8</v>
      </c>
      <c r="Q31" s="7"/>
      <c r="R31" s="4"/>
      <c r="S31" s="6"/>
      <c r="T31" s="5"/>
      <c r="U31" s="5" t="s">
        <v>72</v>
      </c>
      <c r="V31" s="5"/>
      <c r="W31" s="4"/>
      <c r="X31" s="3" t="str">
        <f t="shared" si="0"/>
        <v>201501</v>
      </c>
      <c r="Y31" s="3" t="str">
        <f t="shared" si="1"/>
        <v>201501</v>
      </c>
      <c r="Z31" s="3" t="str">
        <f>VLOOKUP(TEXT(N31,"####"),MàJ!$H$1:$I$53,2,FALSE)</f>
        <v xml:space="preserve">LOGISTIQUE </v>
      </c>
      <c r="AC31"/>
      <c r="AD31"/>
    </row>
    <row r="32" spans="1:30" ht="15" customHeight="1" x14ac:dyDescent="0.25">
      <c r="A32" s="7">
        <v>2752</v>
      </c>
      <c r="B32" s="5" t="s">
        <v>62</v>
      </c>
      <c r="C32" s="7"/>
      <c r="D32" s="5"/>
      <c r="E32" s="5"/>
      <c r="F32" s="5"/>
      <c r="G32" s="11">
        <v>1</v>
      </c>
      <c r="H32" s="10">
        <v>2015</v>
      </c>
      <c r="I32" s="5"/>
      <c r="J32" s="7"/>
      <c r="K32" s="9"/>
      <c r="L32" s="5"/>
      <c r="M32" s="5"/>
      <c r="N32" s="7">
        <v>2752</v>
      </c>
      <c r="O32" s="7" t="s">
        <v>0</v>
      </c>
      <c r="P32" s="8">
        <v>10</v>
      </c>
      <c r="Q32" s="7"/>
      <c r="R32" s="4"/>
      <c r="S32" s="6"/>
      <c r="T32" s="5"/>
      <c r="U32" s="5" t="s">
        <v>72</v>
      </c>
      <c r="V32" s="5"/>
      <c r="W32" s="4"/>
      <c r="X32" s="3" t="str">
        <f t="shared" si="0"/>
        <v>201501</v>
      </c>
      <c r="Y32" s="3" t="str">
        <f t="shared" si="1"/>
        <v>201501</v>
      </c>
      <c r="Z32" s="3" t="str">
        <f>VLOOKUP(TEXT(N32,"####"),MàJ!$H$1:$I$53,2,FALSE)</f>
        <v xml:space="preserve">LOGISTIQUE </v>
      </c>
      <c r="AC32"/>
      <c r="AD32"/>
    </row>
    <row r="33" spans="1:30" ht="15" hidden="1" customHeight="1" x14ac:dyDescent="0.25">
      <c r="A33" s="7">
        <v>2752</v>
      </c>
      <c r="B33" s="5" t="s">
        <v>62</v>
      </c>
      <c r="C33" s="7"/>
      <c r="D33" s="5"/>
      <c r="E33" s="5"/>
      <c r="F33" s="5"/>
      <c r="G33" s="11">
        <v>1</v>
      </c>
      <c r="H33" s="10">
        <v>2015</v>
      </c>
      <c r="I33" s="5"/>
      <c r="J33" s="7"/>
      <c r="K33" s="9"/>
      <c r="L33" s="5"/>
      <c r="M33" s="5"/>
      <c r="N33" s="7">
        <v>2752</v>
      </c>
      <c r="O33" s="7" t="s">
        <v>0</v>
      </c>
      <c r="P33" s="8">
        <v>13</v>
      </c>
      <c r="Q33" s="7"/>
      <c r="R33" s="4"/>
      <c r="S33" s="6"/>
      <c r="T33" s="5"/>
      <c r="U33" s="5" t="s">
        <v>76</v>
      </c>
      <c r="V33" s="5"/>
      <c r="W33" s="4"/>
      <c r="X33" s="3" t="str">
        <f t="shared" si="0"/>
        <v>201501</v>
      </c>
      <c r="Y33" s="3" t="str">
        <f t="shared" si="1"/>
        <v>201501</v>
      </c>
      <c r="Z33" s="3" t="str">
        <f>VLOOKUP(TEXT(N33,"####"),MàJ!$H$1:$I$53,2,FALSE)</f>
        <v xml:space="preserve">LOGISTIQUE </v>
      </c>
      <c r="AC33"/>
      <c r="AD33"/>
    </row>
    <row r="34" spans="1:30" ht="15" hidden="1" customHeight="1" x14ac:dyDescent="0.25">
      <c r="A34" s="7">
        <v>2752</v>
      </c>
      <c r="B34" s="5" t="s">
        <v>62</v>
      </c>
      <c r="C34" s="7"/>
      <c r="D34" s="5"/>
      <c r="E34" s="5"/>
      <c r="F34" s="5"/>
      <c r="G34" s="11">
        <v>1</v>
      </c>
      <c r="H34" s="10">
        <v>2015</v>
      </c>
      <c r="I34" s="5"/>
      <c r="J34" s="7"/>
      <c r="K34" s="9"/>
      <c r="L34" s="5"/>
      <c r="M34" s="5"/>
      <c r="N34" s="7">
        <v>2752</v>
      </c>
      <c r="O34" s="7" t="s">
        <v>0</v>
      </c>
      <c r="P34" s="8">
        <v>30</v>
      </c>
      <c r="Q34" s="7"/>
      <c r="R34" s="4"/>
      <c r="S34" s="6"/>
      <c r="T34" s="5"/>
      <c r="U34" s="5" t="s">
        <v>70</v>
      </c>
      <c r="V34" s="5"/>
      <c r="W34" s="4"/>
      <c r="X34" s="3" t="str">
        <f t="shared" si="0"/>
        <v>201501</v>
      </c>
      <c r="Y34" s="3" t="str">
        <f t="shared" si="1"/>
        <v>201501</v>
      </c>
      <c r="Z34" s="3" t="str">
        <f>VLOOKUP(TEXT(N34,"####"),MàJ!$H$1:$I$53,2,FALSE)</f>
        <v xml:space="preserve">LOGISTIQUE </v>
      </c>
      <c r="AC34"/>
      <c r="AD34"/>
    </row>
    <row r="35" spans="1:30" ht="15" hidden="1" customHeight="1" x14ac:dyDescent="0.25">
      <c r="A35" s="7">
        <v>2752</v>
      </c>
      <c r="B35" s="5" t="s">
        <v>62</v>
      </c>
      <c r="C35" s="7"/>
      <c r="D35" s="5"/>
      <c r="E35" s="5"/>
      <c r="F35" s="5"/>
      <c r="G35" s="11">
        <v>1</v>
      </c>
      <c r="H35" s="10">
        <v>2015</v>
      </c>
      <c r="I35" s="5"/>
      <c r="J35" s="7"/>
      <c r="K35" s="9"/>
      <c r="L35" s="5"/>
      <c r="M35" s="5"/>
      <c r="N35" s="7">
        <v>2752</v>
      </c>
      <c r="O35" s="7" t="s">
        <v>0</v>
      </c>
      <c r="P35" s="8">
        <v>3</v>
      </c>
      <c r="Q35" s="7"/>
      <c r="R35" s="4"/>
      <c r="S35" s="6"/>
      <c r="T35" s="5"/>
      <c r="U35" s="5" t="s">
        <v>73</v>
      </c>
      <c r="V35" s="5"/>
      <c r="W35" s="4"/>
      <c r="X35" s="3" t="str">
        <f t="shared" si="0"/>
        <v>201501</v>
      </c>
      <c r="Y35" s="3" t="str">
        <f t="shared" si="1"/>
        <v>201501</v>
      </c>
      <c r="Z35" s="3" t="str">
        <f>VLOOKUP(TEXT(N35,"####"),MàJ!$H$1:$I$53,2,FALSE)</f>
        <v xml:space="preserve">LOGISTIQUE </v>
      </c>
      <c r="AC35"/>
      <c r="AD35"/>
    </row>
    <row r="36" spans="1:30" ht="15" customHeight="1" x14ac:dyDescent="0.25">
      <c r="A36" s="7">
        <v>2752</v>
      </c>
      <c r="B36" s="5" t="s">
        <v>62</v>
      </c>
      <c r="C36" s="7"/>
      <c r="D36" s="5"/>
      <c r="E36" s="5"/>
      <c r="F36" s="5"/>
      <c r="G36" s="11">
        <v>1</v>
      </c>
      <c r="H36" s="10">
        <v>2015</v>
      </c>
      <c r="I36" s="5"/>
      <c r="J36" s="7"/>
      <c r="K36" s="9"/>
      <c r="L36" s="5"/>
      <c r="M36" s="5"/>
      <c r="N36" s="7">
        <v>2752</v>
      </c>
      <c r="O36" s="7" t="s">
        <v>0</v>
      </c>
      <c r="P36" s="8">
        <v>19</v>
      </c>
      <c r="Q36" s="7"/>
      <c r="R36" s="4"/>
      <c r="S36" s="6"/>
      <c r="T36" s="5"/>
      <c r="U36" s="5" t="s">
        <v>72</v>
      </c>
      <c r="V36" s="5"/>
      <c r="W36" s="4"/>
      <c r="X36" s="3" t="str">
        <f t="shared" si="0"/>
        <v>201501</v>
      </c>
      <c r="Y36" s="3" t="str">
        <f t="shared" si="1"/>
        <v>201501</v>
      </c>
      <c r="Z36" s="3" t="str">
        <f>VLOOKUP(TEXT(N36,"####"),MàJ!$H$1:$I$53,2,FALSE)</f>
        <v xml:space="preserve">LOGISTIQUE </v>
      </c>
      <c r="AC36"/>
      <c r="AD36"/>
    </row>
    <row r="37" spans="1:30" ht="15" hidden="1" customHeight="1" x14ac:dyDescent="0.25">
      <c r="A37" s="50">
        <v>3503</v>
      </c>
      <c r="B37" s="51" t="s">
        <v>63</v>
      </c>
      <c r="C37" s="50"/>
      <c r="D37" s="51"/>
      <c r="E37" s="51"/>
      <c r="F37" s="51"/>
      <c r="G37" s="55">
        <v>1</v>
      </c>
      <c r="H37" s="56">
        <v>2015</v>
      </c>
      <c r="I37" s="51"/>
      <c r="J37" s="50"/>
      <c r="K37" s="57"/>
      <c r="L37" s="51"/>
      <c r="M37" s="51"/>
      <c r="N37" s="50">
        <v>3503</v>
      </c>
      <c r="O37" s="50" t="s">
        <v>0</v>
      </c>
      <c r="P37" s="58">
        <v>84</v>
      </c>
      <c r="Q37" s="50"/>
      <c r="R37" s="59"/>
      <c r="S37" s="60"/>
      <c r="T37" s="51"/>
      <c r="U37" s="51" t="s">
        <v>73</v>
      </c>
      <c r="V37" s="51"/>
      <c r="W37" s="59"/>
      <c r="X37" s="3" t="str">
        <f t="shared" si="0"/>
        <v>201501</v>
      </c>
      <c r="Y37" s="3" t="str">
        <f t="shared" si="1"/>
        <v>201501</v>
      </c>
      <c r="Z37" s="3" t="str">
        <f>VLOOKUP(TEXT(N37,"####"),MàJ!$H$1:$I$53,2,FALSE)</f>
        <v xml:space="preserve">MATERIAUX </v>
      </c>
      <c r="AC37"/>
      <c r="AD37"/>
    </row>
    <row r="38" spans="1:30" ht="15" hidden="1" customHeight="1" x14ac:dyDescent="0.25">
      <c r="A38" s="50">
        <v>3503</v>
      </c>
      <c r="B38" s="51" t="s">
        <v>63</v>
      </c>
      <c r="C38" s="50"/>
      <c r="D38" s="51"/>
      <c r="E38" s="51"/>
      <c r="F38" s="51"/>
      <c r="G38" s="55">
        <v>1</v>
      </c>
      <c r="H38" s="56">
        <v>2015</v>
      </c>
      <c r="I38" s="51"/>
      <c r="J38" s="50"/>
      <c r="K38" s="57"/>
      <c r="L38" s="51"/>
      <c r="M38" s="51"/>
      <c r="N38" s="50">
        <v>3503</v>
      </c>
      <c r="O38" s="50" t="s">
        <v>0</v>
      </c>
      <c r="P38" s="58">
        <v>8</v>
      </c>
      <c r="Q38" s="50"/>
      <c r="R38" s="59"/>
      <c r="S38" s="60"/>
      <c r="T38" s="51"/>
      <c r="U38" s="51" t="s">
        <v>71</v>
      </c>
      <c r="V38" s="51"/>
      <c r="W38" s="59"/>
      <c r="X38" s="3" t="str">
        <f t="shared" ref="X38:X101" si="2">H38&amp;IF(G38&lt;10,"0"&amp;G38,G38)</f>
        <v>201501</v>
      </c>
      <c r="Y38" s="3" t="str">
        <f t="shared" ref="Y38:Y101" si="3">X38</f>
        <v>201501</v>
      </c>
      <c r="Z38" s="3" t="str">
        <f>VLOOKUP(TEXT(N38,"####"),MàJ!$H$1:$I$53,2,FALSE)</f>
        <v xml:space="preserve">MATERIAUX </v>
      </c>
      <c r="AC38"/>
      <c r="AD38"/>
    </row>
    <row r="39" spans="1:30" ht="15" hidden="1" customHeight="1" x14ac:dyDescent="0.25">
      <c r="A39" s="50">
        <v>3503</v>
      </c>
      <c r="B39" s="51" t="s">
        <v>63</v>
      </c>
      <c r="C39" s="50"/>
      <c r="D39" s="51"/>
      <c r="E39" s="51"/>
      <c r="F39" s="51"/>
      <c r="G39" s="55">
        <v>1</v>
      </c>
      <c r="H39" s="56">
        <v>2015</v>
      </c>
      <c r="I39" s="51"/>
      <c r="J39" s="50"/>
      <c r="K39" s="57"/>
      <c r="L39" s="51"/>
      <c r="M39" s="51"/>
      <c r="N39" s="50">
        <v>3503</v>
      </c>
      <c r="O39" s="50" t="s">
        <v>0</v>
      </c>
      <c r="P39" s="58">
        <v>5</v>
      </c>
      <c r="Q39" s="50"/>
      <c r="R39" s="59"/>
      <c r="S39" s="60"/>
      <c r="T39" s="51"/>
      <c r="U39" s="51" t="s">
        <v>71</v>
      </c>
      <c r="V39" s="51"/>
      <c r="W39" s="59"/>
      <c r="X39" s="3" t="str">
        <f t="shared" si="2"/>
        <v>201501</v>
      </c>
      <c r="Y39" s="3" t="str">
        <f t="shared" si="3"/>
        <v>201501</v>
      </c>
      <c r="Z39" s="3" t="str">
        <f>VLOOKUP(TEXT(N39,"####"),MàJ!$H$1:$I$53,2,FALSE)</f>
        <v xml:space="preserve">MATERIAUX </v>
      </c>
      <c r="AC39"/>
      <c r="AD39"/>
    </row>
    <row r="40" spans="1:30" ht="15" customHeight="1" x14ac:dyDescent="0.25">
      <c r="A40" s="50">
        <v>3503</v>
      </c>
      <c r="B40" s="51" t="s">
        <v>63</v>
      </c>
      <c r="C40" s="50"/>
      <c r="D40" s="51"/>
      <c r="E40" s="51"/>
      <c r="F40" s="51"/>
      <c r="G40" s="55">
        <v>1</v>
      </c>
      <c r="H40" s="56">
        <v>2015</v>
      </c>
      <c r="I40" s="51"/>
      <c r="J40" s="50"/>
      <c r="K40" s="57"/>
      <c r="L40" s="51"/>
      <c r="M40" s="51"/>
      <c r="N40" s="50">
        <v>3503</v>
      </c>
      <c r="O40" s="50" t="s">
        <v>0</v>
      </c>
      <c r="P40" s="58">
        <v>10</v>
      </c>
      <c r="Q40" s="50"/>
      <c r="R40" s="59"/>
      <c r="S40" s="60"/>
      <c r="T40" s="51"/>
      <c r="U40" s="51" t="s">
        <v>72</v>
      </c>
      <c r="V40" s="51"/>
      <c r="W40" s="59"/>
      <c r="X40" s="3" t="str">
        <f t="shared" si="2"/>
        <v>201501</v>
      </c>
      <c r="Y40" s="3" t="str">
        <f t="shared" si="3"/>
        <v>201501</v>
      </c>
      <c r="Z40" s="3" t="str">
        <f>VLOOKUP(TEXT(N40,"####"),MàJ!$H$1:$I$53,2,FALSE)</f>
        <v xml:space="preserve">MATERIAUX </v>
      </c>
      <c r="AC40"/>
      <c r="AD40"/>
    </row>
    <row r="41" spans="1:30" ht="15" hidden="1" customHeight="1" x14ac:dyDescent="0.25">
      <c r="A41" s="50">
        <v>3503</v>
      </c>
      <c r="B41" s="51" t="s">
        <v>63</v>
      </c>
      <c r="C41" s="50"/>
      <c r="D41" s="51"/>
      <c r="E41" s="51"/>
      <c r="F41" s="51"/>
      <c r="G41" s="55">
        <v>1</v>
      </c>
      <c r="H41" s="56">
        <v>2015</v>
      </c>
      <c r="I41" s="51"/>
      <c r="J41" s="50"/>
      <c r="K41" s="57"/>
      <c r="L41" s="51"/>
      <c r="M41" s="51"/>
      <c r="N41" s="50">
        <v>3503</v>
      </c>
      <c r="O41" s="50" t="s">
        <v>0</v>
      </c>
      <c r="P41" s="58">
        <v>10</v>
      </c>
      <c r="Q41" s="50"/>
      <c r="R41" s="59"/>
      <c r="S41" s="60"/>
      <c r="T41" s="51"/>
      <c r="U41" s="51" t="s">
        <v>74</v>
      </c>
      <c r="V41" s="51"/>
      <c r="W41" s="59"/>
      <c r="X41" s="3" t="str">
        <f t="shared" si="2"/>
        <v>201501</v>
      </c>
      <c r="Y41" s="3" t="str">
        <f t="shared" si="3"/>
        <v>201501</v>
      </c>
      <c r="Z41" s="3" t="str">
        <f>VLOOKUP(TEXT(N41,"####"),MàJ!$H$1:$I$53,2,FALSE)</f>
        <v xml:space="preserve">MATERIAUX </v>
      </c>
      <c r="AC41"/>
      <c r="AD41"/>
    </row>
    <row r="42" spans="1:30" ht="15" hidden="1" customHeight="1" x14ac:dyDescent="0.25">
      <c r="A42" s="50">
        <v>3503</v>
      </c>
      <c r="B42" s="51" t="s">
        <v>63</v>
      </c>
      <c r="C42" s="50"/>
      <c r="D42" s="51"/>
      <c r="E42" s="51"/>
      <c r="F42" s="51"/>
      <c r="G42" s="55">
        <v>1</v>
      </c>
      <c r="H42" s="56">
        <v>2015</v>
      </c>
      <c r="I42" s="51"/>
      <c r="J42" s="50"/>
      <c r="K42" s="57"/>
      <c r="L42" s="51"/>
      <c r="M42" s="51"/>
      <c r="N42" s="50">
        <v>3503</v>
      </c>
      <c r="O42" s="50" t="s">
        <v>0</v>
      </c>
      <c r="P42" s="58">
        <v>40</v>
      </c>
      <c r="Q42" s="50"/>
      <c r="R42" s="59"/>
      <c r="S42" s="60"/>
      <c r="T42" s="51"/>
      <c r="U42" s="51" t="s">
        <v>75</v>
      </c>
      <c r="V42" s="51"/>
      <c r="W42" s="59"/>
      <c r="X42" s="3" t="str">
        <f t="shared" si="2"/>
        <v>201501</v>
      </c>
      <c r="Y42" s="3" t="str">
        <f t="shared" si="3"/>
        <v>201501</v>
      </c>
      <c r="Z42" s="3" t="str">
        <f>VLOOKUP(TEXT(N42,"####"),MàJ!$H$1:$I$53,2,FALSE)</f>
        <v xml:space="preserve">MATERIAUX </v>
      </c>
      <c r="AC42"/>
      <c r="AD42"/>
    </row>
    <row r="43" spans="1:30" ht="15" hidden="1" customHeight="1" x14ac:dyDescent="0.25">
      <c r="A43" s="50">
        <v>3503</v>
      </c>
      <c r="B43" s="51" t="s">
        <v>63</v>
      </c>
      <c r="C43" s="50"/>
      <c r="D43" s="51"/>
      <c r="E43" s="51"/>
      <c r="F43" s="51"/>
      <c r="G43" s="55">
        <v>1</v>
      </c>
      <c r="H43" s="56">
        <v>2015</v>
      </c>
      <c r="I43" s="51"/>
      <c r="J43" s="50"/>
      <c r="K43" s="57"/>
      <c r="L43" s="51"/>
      <c r="M43" s="51"/>
      <c r="N43" s="50">
        <v>3503</v>
      </c>
      <c r="O43" s="50" t="s">
        <v>0</v>
      </c>
      <c r="P43" s="58">
        <v>4</v>
      </c>
      <c r="Q43" s="50"/>
      <c r="R43" s="59"/>
      <c r="S43" s="60"/>
      <c r="T43" s="51"/>
      <c r="U43" s="51" t="s">
        <v>73</v>
      </c>
      <c r="V43" s="51"/>
      <c r="W43" s="59"/>
      <c r="X43" s="3" t="str">
        <f t="shared" si="2"/>
        <v>201501</v>
      </c>
      <c r="Y43" s="3" t="str">
        <f t="shared" si="3"/>
        <v>201501</v>
      </c>
      <c r="Z43" s="3" t="str">
        <f>VLOOKUP(TEXT(N43,"####"),MàJ!$H$1:$I$53,2,FALSE)</f>
        <v xml:space="preserve">MATERIAUX </v>
      </c>
      <c r="AC43"/>
      <c r="AD43"/>
    </row>
    <row r="44" spans="1:30" ht="15" hidden="1" customHeight="1" x14ac:dyDescent="0.25">
      <c r="A44" s="7">
        <v>7305</v>
      </c>
      <c r="B44" s="5" t="s">
        <v>2</v>
      </c>
      <c r="C44" s="7"/>
      <c r="D44" s="5"/>
      <c r="E44" s="5"/>
      <c r="F44" s="5"/>
      <c r="G44" s="11">
        <v>1</v>
      </c>
      <c r="H44" s="10">
        <v>2015</v>
      </c>
      <c r="I44" s="5"/>
      <c r="J44" s="7"/>
      <c r="K44" s="9"/>
      <c r="L44" s="5"/>
      <c r="M44" s="5"/>
      <c r="N44" s="7" t="s">
        <v>1</v>
      </c>
      <c r="O44" s="7" t="s">
        <v>0</v>
      </c>
      <c r="P44" s="8">
        <v>40</v>
      </c>
      <c r="Q44" s="7"/>
      <c r="R44" s="4"/>
      <c r="S44" s="6"/>
      <c r="T44" s="5"/>
      <c r="U44" s="5" t="s">
        <v>75</v>
      </c>
      <c r="V44" s="5"/>
      <c r="W44" s="4"/>
      <c r="X44" s="3" t="str">
        <f t="shared" si="2"/>
        <v>201501</v>
      </c>
      <c r="Y44" s="3" t="str">
        <f t="shared" si="3"/>
        <v>201501</v>
      </c>
      <c r="Z44" s="3" t="str">
        <f>VLOOKUP(TEXT(N44,"####"),MàJ!$H$1:$I$53,2,FALSE)</f>
        <v>SIMULATIONS NUMERIQUES</v>
      </c>
      <c r="AC44"/>
      <c r="AD44"/>
    </row>
    <row r="45" spans="1:30" ht="15" hidden="1" customHeight="1" x14ac:dyDescent="0.25">
      <c r="A45" s="7" t="s">
        <v>1</v>
      </c>
      <c r="B45" s="5" t="s">
        <v>2</v>
      </c>
      <c r="C45" s="7"/>
      <c r="D45" s="5"/>
      <c r="E45" s="5"/>
      <c r="F45" s="5"/>
      <c r="G45" s="11">
        <v>1</v>
      </c>
      <c r="H45" s="10">
        <v>2015</v>
      </c>
      <c r="I45" s="5"/>
      <c r="J45" s="7"/>
      <c r="K45" s="9"/>
      <c r="L45" s="5"/>
      <c r="M45" s="5"/>
      <c r="N45" s="7" t="s">
        <v>1</v>
      </c>
      <c r="O45" s="7" t="s">
        <v>0</v>
      </c>
      <c r="P45" s="8">
        <v>3</v>
      </c>
      <c r="Q45" s="7"/>
      <c r="R45" s="4"/>
      <c r="S45" s="6"/>
      <c r="T45" s="5"/>
      <c r="U45" s="5" t="s">
        <v>75</v>
      </c>
      <c r="V45" s="5"/>
      <c r="W45" s="4"/>
      <c r="X45" s="3" t="str">
        <f t="shared" si="2"/>
        <v>201501</v>
      </c>
      <c r="Y45" s="3" t="str">
        <f t="shared" si="3"/>
        <v>201501</v>
      </c>
      <c r="Z45" s="3" t="str">
        <f>VLOOKUP(TEXT(N45,"####"),MàJ!$H$1:$I$53,2,FALSE)</f>
        <v>SIMULATIONS NUMERIQUES</v>
      </c>
      <c r="AC45"/>
      <c r="AD45"/>
    </row>
    <row r="46" spans="1:30" ht="15" hidden="1" customHeight="1" x14ac:dyDescent="0.25">
      <c r="A46" s="7" t="s">
        <v>1</v>
      </c>
      <c r="B46" s="5" t="s">
        <v>2</v>
      </c>
      <c r="C46" s="7"/>
      <c r="D46" s="5"/>
      <c r="E46" s="5"/>
      <c r="F46" s="5"/>
      <c r="G46" s="11">
        <v>1</v>
      </c>
      <c r="H46" s="10">
        <v>2015</v>
      </c>
      <c r="I46" s="5"/>
      <c r="J46" s="7"/>
      <c r="K46" s="9"/>
      <c r="L46" s="5"/>
      <c r="M46" s="5"/>
      <c r="N46" s="7" t="s">
        <v>1</v>
      </c>
      <c r="O46" s="7" t="s">
        <v>0</v>
      </c>
      <c r="P46" s="8">
        <v>2</v>
      </c>
      <c r="Q46" s="7"/>
      <c r="R46" s="4"/>
      <c r="S46" s="6"/>
      <c r="T46" s="5"/>
      <c r="U46" s="5" t="s">
        <v>73</v>
      </c>
      <c r="V46" s="5"/>
      <c r="W46" s="4"/>
      <c r="X46" s="3" t="str">
        <f t="shared" si="2"/>
        <v>201501</v>
      </c>
      <c r="Y46" s="3" t="str">
        <f t="shared" si="3"/>
        <v>201501</v>
      </c>
      <c r="Z46" s="3" t="str">
        <f>VLOOKUP(TEXT(N46,"####"),MàJ!$H$1:$I$53,2,FALSE)</f>
        <v>SIMULATIONS NUMERIQUES</v>
      </c>
      <c r="AC46"/>
      <c r="AD46"/>
    </row>
    <row r="47" spans="1:30" ht="15" hidden="1" customHeight="1" x14ac:dyDescent="0.25">
      <c r="A47" s="50">
        <v>5555</v>
      </c>
      <c r="B47" s="51" t="s">
        <v>64</v>
      </c>
      <c r="C47" s="50"/>
      <c r="D47" s="51"/>
      <c r="E47" s="51"/>
      <c r="F47" s="51"/>
      <c r="G47" s="55">
        <v>1</v>
      </c>
      <c r="H47" s="56">
        <v>2015</v>
      </c>
      <c r="I47" s="51"/>
      <c r="J47" s="50"/>
      <c r="K47" s="57"/>
      <c r="L47" s="51"/>
      <c r="M47" s="51"/>
      <c r="N47" s="50">
        <v>5555</v>
      </c>
      <c r="O47" s="50" t="s">
        <v>0</v>
      </c>
      <c r="P47" s="58">
        <v>38.5</v>
      </c>
      <c r="Q47" s="50"/>
      <c r="R47" s="59"/>
      <c r="S47" s="60"/>
      <c r="T47" s="51"/>
      <c r="U47" s="51" t="s">
        <v>77</v>
      </c>
      <c r="V47" s="51"/>
      <c r="W47" s="59"/>
      <c r="X47" s="3" t="str">
        <f t="shared" si="2"/>
        <v>201501</v>
      </c>
      <c r="Y47" s="3" t="str">
        <f t="shared" si="3"/>
        <v>201501</v>
      </c>
      <c r="Z47" s="3" t="str">
        <f>VLOOKUP(TEXT(N47,"####"),MàJ!$H$1:$I$53,2,FALSE)</f>
        <v xml:space="preserve">CONCEPTION </v>
      </c>
      <c r="AC47"/>
      <c r="AD47"/>
    </row>
    <row r="48" spans="1:30" ht="15" customHeight="1" x14ac:dyDescent="0.25">
      <c r="A48" s="7">
        <v>5555</v>
      </c>
      <c r="B48" s="5" t="s">
        <v>64</v>
      </c>
      <c r="C48" s="7"/>
      <c r="D48" s="5"/>
      <c r="E48" s="5"/>
      <c r="F48" s="5"/>
      <c r="G48" s="11">
        <v>1</v>
      </c>
      <c r="H48" s="10">
        <v>2015</v>
      </c>
      <c r="I48" s="5"/>
      <c r="J48" s="7"/>
      <c r="K48" s="9"/>
      <c r="L48" s="5"/>
      <c r="M48" s="5"/>
      <c r="N48" s="7">
        <v>5555</v>
      </c>
      <c r="O48" s="7" t="s">
        <v>0</v>
      </c>
      <c r="P48" s="8">
        <v>6</v>
      </c>
      <c r="Q48" s="7"/>
      <c r="R48" s="4"/>
      <c r="S48" s="6"/>
      <c r="T48" s="5"/>
      <c r="U48" s="5" t="s">
        <v>72</v>
      </c>
      <c r="V48" s="5"/>
      <c r="W48" s="4"/>
      <c r="X48" s="3" t="str">
        <f t="shared" si="2"/>
        <v>201501</v>
      </c>
      <c r="Y48" s="3" t="str">
        <f t="shared" si="3"/>
        <v>201501</v>
      </c>
      <c r="Z48" s="3" t="str">
        <f>VLOOKUP(TEXT(N48,"####"),MàJ!$H$1:$I$53,2,FALSE)</f>
        <v xml:space="preserve">CONCEPTION </v>
      </c>
      <c r="AC48"/>
      <c r="AD48"/>
    </row>
    <row r="49" spans="1:30" ht="15" hidden="1" customHeight="1" x14ac:dyDescent="0.25">
      <c r="A49" s="50">
        <v>5555</v>
      </c>
      <c r="B49" s="51" t="s">
        <v>64</v>
      </c>
      <c r="C49" s="50"/>
      <c r="D49" s="51"/>
      <c r="E49" s="51"/>
      <c r="F49" s="51"/>
      <c r="G49" s="55">
        <v>1</v>
      </c>
      <c r="H49" s="56">
        <v>2015</v>
      </c>
      <c r="I49" s="51"/>
      <c r="J49" s="50"/>
      <c r="K49" s="57"/>
      <c r="L49" s="51"/>
      <c r="M49" s="51"/>
      <c r="N49" s="50">
        <v>5555</v>
      </c>
      <c r="O49" s="50" t="s">
        <v>0</v>
      </c>
      <c r="P49" s="58">
        <v>12</v>
      </c>
      <c r="Q49" s="50"/>
      <c r="R49" s="59"/>
      <c r="S49" s="60"/>
      <c r="T49" s="51"/>
      <c r="U49" s="51" t="s">
        <v>77</v>
      </c>
      <c r="V49" s="51"/>
      <c r="W49" s="59"/>
      <c r="X49" s="3" t="str">
        <f t="shared" si="2"/>
        <v>201501</v>
      </c>
      <c r="Y49" s="3" t="str">
        <f t="shared" si="3"/>
        <v>201501</v>
      </c>
      <c r="Z49" s="3" t="str">
        <f>VLOOKUP(TEXT(N49,"####"),MàJ!$H$1:$I$53,2,FALSE)</f>
        <v xml:space="preserve">CONCEPTION </v>
      </c>
      <c r="AC49"/>
      <c r="AD49"/>
    </row>
    <row r="50" spans="1:30" ht="15" hidden="1" customHeight="1" x14ac:dyDescent="0.25">
      <c r="A50" s="7">
        <v>5555</v>
      </c>
      <c r="B50" s="5" t="s">
        <v>64</v>
      </c>
      <c r="C50" s="7"/>
      <c r="D50" s="5"/>
      <c r="E50" s="5"/>
      <c r="F50" s="5"/>
      <c r="G50" s="11">
        <v>1</v>
      </c>
      <c r="H50" s="10">
        <v>2015</v>
      </c>
      <c r="I50" s="5"/>
      <c r="J50" s="7"/>
      <c r="K50" s="9"/>
      <c r="L50" s="5"/>
      <c r="M50" s="5"/>
      <c r="N50" s="7">
        <v>5555</v>
      </c>
      <c r="O50" s="7" t="s">
        <v>0</v>
      </c>
      <c r="P50" s="8">
        <v>12</v>
      </c>
      <c r="Q50" s="7"/>
      <c r="R50" s="4"/>
      <c r="S50" s="6"/>
      <c r="T50" s="5"/>
      <c r="U50" s="5" t="s">
        <v>71</v>
      </c>
      <c r="V50" s="5"/>
      <c r="W50" s="4"/>
      <c r="X50" s="3" t="str">
        <f t="shared" si="2"/>
        <v>201501</v>
      </c>
      <c r="Y50" s="3" t="str">
        <f t="shared" si="3"/>
        <v>201501</v>
      </c>
      <c r="Z50" s="3" t="str">
        <f>VLOOKUP(TEXT(N50,"####"),MàJ!$H$1:$I$53,2,FALSE)</f>
        <v xml:space="preserve">CONCEPTION </v>
      </c>
      <c r="AC50"/>
      <c r="AD50"/>
    </row>
    <row r="51" spans="1:30" ht="15" hidden="1" customHeight="1" x14ac:dyDescent="0.25">
      <c r="A51" s="7">
        <v>5555</v>
      </c>
      <c r="B51" s="5" t="s">
        <v>64</v>
      </c>
      <c r="C51" s="7"/>
      <c r="D51" s="5"/>
      <c r="E51" s="5"/>
      <c r="F51" s="5"/>
      <c r="G51" s="11">
        <v>1</v>
      </c>
      <c r="H51" s="10">
        <v>2015</v>
      </c>
      <c r="I51" s="5"/>
      <c r="J51" s="7"/>
      <c r="K51" s="9"/>
      <c r="L51" s="5"/>
      <c r="M51" s="5"/>
      <c r="N51" s="7">
        <v>5555</v>
      </c>
      <c r="O51" s="7" t="s">
        <v>0</v>
      </c>
      <c r="P51" s="8">
        <v>12</v>
      </c>
      <c r="Q51" s="7"/>
      <c r="R51" s="4"/>
      <c r="S51" s="6"/>
      <c r="T51" s="5"/>
      <c r="U51" s="5" t="s">
        <v>73</v>
      </c>
      <c r="V51" s="5"/>
      <c r="W51" s="4"/>
      <c r="X51" s="3" t="str">
        <f t="shared" si="2"/>
        <v>201501</v>
      </c>
      <c r="Y51" s="3" t="str">
        <f t="shared" si="3"/>
        <v>201501</v>
      </c>
      <c r="Z51" s="3" t="str">
        <f>VLOOKUP(TEXT(N51,"####"),MàJ!$H$1:$I$53,2,FALSE)</f>
        <v xml:space="preserve">CONCEPTION </v>
      </c>
      <c r="AC51"/>
      <c r="AD51"/>
    </row>
    <row r="52" spans="1:30" ht="15" hidden="1" customHeight="1" x14ac:dyDescent="0.25">
      <c r="A52" s="7">
        <v>5555</v>
      </c>
      <c r="B52" s="5" t="s">
        <v>64</v>
      </c>
      <c r="C52" s="7"/>
      <c r="D52" s="5"/>
      <c r="E52" s="5"/>
      <c r="F52" s="5"/>
      <c r="G52" s="11">
        <v>1</v>
      </c>
      <c r="H52" s="10">
        <v>2015</v>
      </c>
      <c r="I52" s="5"/>
      <c r="J52" s="7"/>
      <c r="K52" s="9"/>
      <c r="L52" s="5"/>
      <c r="M52" s="5"/>
      <c r="N52" s="7">
        <v>5555</v>
      </c>
      <c r="O52" s="7" t="s">
        <v>0</v>
      </c>
      <c r="P52" s="8">
        <v>3</v>
      </c>
      <c r="Q52" s="7"/>
      <c r="R52" s="4"/>
      <c r="S52" s="6"/>
      <c r="T52" s="5"/>
      <c r="U52" s="5" t="s">
        <v>73</v>
      </c>
      <c r="V52" s="5"/>
      <c r="W52" s="4"/>
      <c r="X52" s="3" t="str">
        <f t="shared" si="2"/>
        <v>201501</v>
      </c>
      <c r="Y52" s="3" t="str">
        <f t="shared" si="3"/>
        <v>201501</v>
      </c>
      <c r="Z52" s="3" t="str">
        <f>VLOOKUP(TEXT(N52,"####"),MàJ!$H$1:$I$53,2,FALSE)</f>
        <v xml:space="preserve">CONCEPTION </v>
      </c>
      <c r="AC52"/>
      <c r="AD52"/>
    </row>
    <row r="53" spans="1:30" ht="15" customHeight="1" x14ac:dyDescent="0.25">
      <c r="A53" s="50">
        <v>5555</v>
      </c>
      <c r="B53" s="51" t="s">
        <v>64</v>
      </c>
      <c r="C53" s="50"/>
      <c r="D53" s="51"/>
      <c r="E53" s="51"/>
      <c r="F53" s="51"/>
      <c r="G53" s="55">
        <v>1</v>
      </c>
      <c r="H53" s="56">
        <v>2015</v>
      </c>
      <c r="I53" s="51"/>
      <c r="J53" s="50"/>
      <c r="K53" s="57"/>
      <c r="L53" s="51"/>
      <c r="M53" s="51"/>
      <c r="N53" s="50">
        <v>5555</v>
      </c>
      <c r="O53" s="50" t="s">
        <v>0</v>
      </c>
      <c r="P53" s="58">
        <v>1</v>
      </c>
      <c r="Q53" s="50"/>
      <c r="R53" s="59"/>
      <c r="S53" s="60"/>
      <c r="T53" s="51"/>
      <c r="U53" s="51" t="s">
        <v>72</v>
      </c>
      <c r="V53" s="51"/>
      <c r="W53" s="59"/>
      <c r="X53" s="3" t="str">
        <f t="shared" si="2"/>
        <v>201501</v>
      </c>
      <c r="Y53" s="3" t="str">
        <f t="shared" si="3"/>
        <v>201501</v>
      </c>
      <c r="Z53" s="3" t="str">
        <f>VLOOKUP(TEXT(N53,"####"),MàJ!$H$1:$I$53,2,FALSE)</f>
        <v xml:space="preserve">CONCEPTION </v>
      </c>
      <c r="AC53"/>
      <c r="AD53"/>
    </row>
    <row r="54" spans="1:30" ht="15" customHeight="1" x14ac:dyDescent="0.25">
      <c r="A54" s="7">
        <v>5555</v>
      </c>
      <c r="B54" s="5" t="s">
        <v>64</v>
      </c>
      <c r="C54" s="7"/>
      <c r="D54" s="5"/>
      <c r="E54" s="5"/>
      <c r="F54" s="5"/>
      <c r="G54" s="11">
        <v>1</v>
      </c>
      <c r="H54" s="10">
        <v>2015</v>
      </c>
      <c r="I54" s="5"/>
      <c r="J54" s="7"/>
      <c r="K54" s="9"/>
      <c r="L54" s="5"/>
      <c r="M54" s="5"/>
      <c r="N54" s="7">
        <v>5555</v>
      </c>
      <c r="O54" s="7" t="s">
        <v>0</v>
      </c>
      <c r="P54" s="8">
        <v>2</v>
      </c>
      <c r="Q54" s="7"/>
      <c r="R54" s="4"/>
      <c r="S54" s="6"/>
      <c r="T54" s="5"/>
      <c r="U54" s="5" t="s">
        <v>72</v>
      </c>
      <c r="V54" s="5"/>
      <c r="W54" s="4"/>
      <c r="X54" s="3" t="str">
        <f t="shared" si="2"/>
        <v>201501</v>
      </c>
      <c r="Y54" s="3" t="str">
        <f t="shared" si="3"/>
        <v>201501</v>
      </c>
      <c r="Z54" s="3" t="str">
        <f>VLOOKUP(TEXT(N54,"####"),MàJ!$H$1:$I$53,2,FALSE)</f>
        <v xml:space="preserve">CONCEPTION </v>
      </c>
      <c r="AC54"/>
      <c r="AD54"/>
    </row>
    <row r="55" spans="1:30" ht="15" hidden="1" customHeight="1" x14ac:dyDescent="0.25">
      <c r="A55" s="50">
        <v>5555</v>
      </c>
      <c r="B55" s="51" t="s">
        <v>64</v>
      </c>
      <c r="C55" s="50"/>
      <c r="D55" s="51"/>
      <c r="E55" s="51"/>
      <c r="F55" s="51"/>
      <c r="G55" s="55">
        <v>1</v>
      </c>
      <c r="H55" s="56">
        <v>2015</v>
      </c>
      <c r="I55" s="51"/>
      <c r="J55" s="50"/>
      <c r="K55" s="57"/>
      <c r="L55" s="51"/>
      <c r="M55" s="51"/>
      <c r="N55" s="50">
        <v>5555</v>
      </c>
      <c r="O55" s="50" t="s">
        <v>0</v>
      </c>
      <c r="P55" s="58">
        <v>32</v>
      </c>
      <c r="Q55" s="50"/>
      <c r="R55" s="59"/>
      <c r="S55" s="60"/>
      <c r="T55" s="51"/>
      <c r="U55" s="51" t="s">
        <v>76</v>
      </c>
      <c r="V55" s="51"/>
      <c r="W55" s="59"/>
      <c r="X55" s="3" t="str">
        <f t="shared" si="2"/>
        <v>201501</v>
      </c>
      <c r="Y55" s="3" t="str">
        <f t="shared" si="3"/>
        <v>201501</v>
      </c>
      <c r="Z55" s="3" t="str">
        <f>VLOOKUP(TEXT(N55,"####"),MàJ!$H$1:$I$53,2,FALSE)</f>
        <v xml:space="preserve">CONCEPTION </v>
      </c>
      <c r="AC55"/>
      <c r="AD55"/>
    </row>
    <row r="56" spans="1:30" ht="15" hidden="1" customHeight="1" x14ac:dyDescent="0.25">
      <c r="A56" s="7">
        <v>5555</v>
      </c>
      <c r="B56" s="5" t="s">
        <v>64</v>
      </c>
      <c r="C56" s="7"/>
      <c r="D56" s="5"/>
      <c r="E56" s="5"/>
      <c r="F56" s="5"/>
      <c r="G56" s="11">
        <v>1</v>
      </c>
      <c r="H56" s="10">
        <v>2015</v>
      </c>
      <c r="I56" s="5"/>
      <c r="J56" s="7"/>
      <c r="K56" s="9"/>
      <c r="L56" s="5"/>
      <c r="M56" s="5"/>
      <c r="N56" s="7">
        <v>5555</v>
      </c>
      <c r="O56" s="7" t="s">
        <v>0</v>
      </c>
      <c r="P56" s="8">
        <v>3</v>
      </c>
      <c r="Q56" s="7"/>
      <c r="R56" s="4"/>
      <c r="S56" s="6"/>
      <c r="T56" s="5"/>
      <c r="U56" s="5" t="s">
        <v>73</v>
      </c>
      <c r="V56" s="5"/>
      <c r="W56" s="4"/>
      <c r="X56" s="3" t="str">
        <f t="shared" si="2"/>
        <v>201501</v>
      </c>
      <c r="Y56" s="3" t="str">
        <f t="shared" si="3"/>
        <v>201501</v>
      </c>
      <c r="Z56" s="3" t="str">
        <f>VLOOKUP(TEXT(N56,"####"),MàJ!$H$1:$I$53,2,FALSE)</f>
        <v xml:space="preserve">CONCEPTION </v>
      </c>
      <c r="AC56"/>
      <c r="AD56"/>
    </row>
    <row r="57" spans="1:30" ht="15" hidden="1" customHeight="1" x14ac:dyDescent="0.25">
      <c r="A57" s="50">
        <v>5555</v>
      </c>
      <c r="B57" s="51" t="s">
        <v>64</v>
      </c>
      <c r="C57" s="50"/>
      <c r="D57" s="51"/>
      <c r="E57" s="51"/>
      <c r="F57" s="51"/>
      <c r="G57" s="55">
        <v>1</v>
      </c>
      <c r="H57" s="56">
        <v>2015</v>
      </c>
      <c r="I57" s="51"/>
      <c r="J57" s="50"/>
      <c r="K57" s="57"/>
      <c r="L57" s="51"/>
      <c r="M57" s="51"/>
      <c r="N57" s="50">
        <v>5555</v>
      </c>
      <c r="O57" s="50" t="s">
        <v>0</v>
      </c>
      <c r="P57" s="58">
        <v>14</v>
      </c>
      <c r="Q57" s="50"/>
      <c r="R57" s="59"/>
      <c r="S57" s="60"/>
      <c r="T57" s="51"/>
      <c r="U57" s="51" t="s">
        <v>73</v>
      </c>
      <c r="V57" s="51"/>
      <c r="W57" s="59"/>
      <c r="X57" s="3" t="str">
        <f t="shared" si="2"/>
        <v>201501</v>
      </c>
      <c r="Y57" s="3" t="str">
        <f t="shared" si="3"/>
        <v>201501</v>
      </c>
      <c r="Z57" s="3" t="str">
        <f>VLOOKUP(TEXT(N57,"####"),MàJ!$H$1:$I$53,2,FALSE)</f>
        <v xml:space="preserve">CONCEPTION </v>
      </c>
      <c r="AC57"/>
      <c r="AD57"/>
    </row>
    <row r="58" spans="1:30" ht="15" hidden="1" customHeight="1" x14ac:dyDescent="0.25">
      <c r="A58" s="7">
        <v>5555</v>
      </c>
      <c r="B58" s="5" t="s">
        <v>64</v>
      </c>
      <c r="C58" s="7"/>
      <c r="D58" s="5"/>
      <c r="E58" s="5"/>
      <c r="F58" s="5"/>
      <c r="G58" s="11">
        <v>1</v>
      </c>
      <c r="H58" s="10">
        <v>2015</v>
      </c>
      <c r="I58" s="5"/>
      <c r="J58" s="7"/>
      <c r="K58" s="9"/>
      <c r="L58" s="5"/>
      <c r="M58" s="5"/>
      <c r="N58" s="7">
        <v>5555</v>
      </c>
      <c r="O58" s="7" t="s">
        <v>0</v>
      </c>
      <c r="P58" s="8">
        <v>13.8</v>
      </c>
      <c r="Q58" s="7"/>
      <c r="R58" s="4"/>
      <c r="S58" s="6"/>
      <c r="T58" s="5"/>
      <c r="U58" s="5" t="s">
        <v>73</v>
      </c>
      <c r="V58" s="5"/>
      <c r="W58" s="4"/>
      <c r="X58" s="3" t="str">
        <f t="shared" si="2"/>
        <v>201501</v>
      </c>
      <c r="Y58" s="3" t="str">
        <f t="shared" si="3"/>
        <v>201501</v>
      </c>
      <c r="Z58" s="3" t="str">
        <f>VLOOKUP(TEXT(N58,"####"),MàJ!$H$1:$I$53,2,FALSE)</f>
        <v xml:space="preserve">CONCEPTION </v>
      </c>
      <c r="AC58"/>
      <c r="AD58"/>
    </row>
    <row r="59" spans="1:30" ht="15" customHeight="1" x14ac:dyDescent="0.25">
      <c r="A59" s="50">
        <v>5555</v>
      </c>
      <c r="B59" s="51" t="s">
        <v>64</v>
      </c>
      <c r="C59" s="50"/>
      <c r="D59" s="51"/>
      <c r="E59" s="51"/>
      <c r="F59" s="51"/>
      <c r="G59" s="55">
        <v>1</v>
      </c>
      <c r="H59" s="56">
        <v>2015</v>
      </c>
      <c r="I59" s="51"/>
      <c r="J59" s="50"/>
      <c r="K59" s="57"/>
      <c r="L59" s="51"/>
      <c r="M59" s="51"/>
      <c r="N59" s="50">
        <v>5555</v>
      </c>
      <c r="O59" s="50" t="s">
        <v>0</v>
      </c>
      <c r="P59" s="58">
        <v>4</v>
      </c>
      <c r="Q59" s="50"/>
      <c r="R59" s="59"/>
      <c r="S59" s="60"/>
      <c r="T59" s="51"/>
      <c r="U59" s="51" t="s">
        <v>72</v>
      </c>
      <c r="V59" s="51"/>
      <c r="W59" s="59"/>
      <c r="X59" s="3" t="str">
        <f t="shared" si="2"/>
        <v>201501</v>
      </c>
      <c r="Y59" s="3" t="str">
        <f t="shared" si="3"/>
        <v>201501</v>
      </c>
      <c r="Z59" s="3" t="str">
        <f>VLOOKUP(TEXT(N59,"####"),MàJ!$H$1:$I$53,2,FALSE)</f>
        <v xml:space="preserve">CONCEPTION </v>
      </c>
      <c r="AC59"/>
      <c r="AD59"/>
    </row>
    <row r="60" spans="1:30" ht="15" hidden="1" customHeight="1" x14ac:dyDescent="0.25">
      <c r="A60" s="7">
        <v>5555</v>
      </c>
      <c r="B60" s="5" t="s">
        <v>64</v>
      </c>
      <c r="C60" s="7"/>
      <c r="D60" s="5"/>
      <c r="E60" s="5"/>
      <c r="F60" s="5"/>
      <c r="G60" s="11">
        <v>1</v>
      </c>
      <c r="H60" s="10">
        <v>2015</v>
      </c>
      <c r="I60" s="5"/>
      <c r="J60" s="7"/>
      <c r="K60" s="9"/>
      <c r="L60" s="5"/>
      <c r="M60" s="5"/>
      <c r="N60" s="7">
        <v>5555</v>
      </c>
      <c r="O60" s="7" t="s">
        <v>0</v>
      </c>
      <c r="P60" s="8">
        <v>106.5</v>
      </c>
      <c r="Q60" s="7"/>
      <c r="R60" s="4"/>
      <c r="S60" s="6"/>
      <c r="T60" s="5"/>
      <c r="U60" s="5" t="s">
        <v>70</v>
      </c>
      <c r="V60" s="5"/>
      <c r="W60" s="4"/>
      <c r="X60" s="3" t="str">
        <f t="shared" si="2"/>
        <v>201501</v>
      </c>
      <c r="Y60" s="3" t="str">
        <f t="shared" si="3"/>
        <v>201501</v>
      </c>
      <c r="Z60" s="3" t="str">
        <f>VLOOKUP(TEXT(N60,"####"),MàJ!$H$1:$I$53,2,FALSE)</f>
        <v xml:space="preserve">CONCEPTION </v>
      </c>
      <c r="AC60"/>
      <c r="AD60"/>
    </row>
    <row r="61" spans="1:30" ht="15" hidden="1" customHeight="1" x14ac:dyDescent="0.25">
      <c r="A61" s="7">
        <v>5555</v>
      </c>
      <c r="B61" s="5" t="s">
        <v>64</v>
      </c>
      <c r="C61" s="7"/>
      <c r="D61" s="5"/>
      <c r="E61" s="5"/>
      <c r="F61" s="5"/>
      <c r="G61" s="11">
        <v>1</v>
      </c>
      <c r="H61" s="10">
        <v>2015</v>
      </c>
      <c r="I61" s="5"/>
      <c r="J61" s="7"/>
      <c r="K61" s="9"/>
      <c r="L61" s="5"/>
      <c r="M61" s="5"/>
      <c r="N61" s="7">
        <v>5555</v>
      </c>
      <c r="O61" s="7" t="s">
        <v>0</v>
      </c>
      <c r="P61" s="8">
        <v>44</v>
      </c>
      <c r="Q61" s="7"/>
      <c r="R61" s="4"/>
      <c r="S61" s="6"/>
      <c r="T61" s="5"/>
      <c r="U61" s="5" t="s">
        <v>71</v>
      </c>
      <c r="V61" s="5"/>
      <c r="W61" s="4"/>
      <c r="X61" s="3" t="str">
        <f t="shared" si="2"/>
        <v>201501</v>
      </c>
      <c r="Y61" s="3" t="str">
        <f t="shared" si="3"/>
        <v>201501</v>
      </c>
      <c r="Z61" s="3" t="str">
        <f>VLOOKUP(TEXT(N61,"####"),MàJ!$H$1:$I$53,2,FALSE)</f>
        <v xml:space="preserve">CONCEPTION </v>
      </c>
      <c r="AC61"/>
      <c r="AD61"/>
    </row>
    <row r="62" spans="1:30" ht="15" hidden="1" customHeight="1" x14ac:dyDescent="0.25">
      <c r="A62" s="7">
        <v>5555</v>
      </c>
      <c r="B62" s="5" t="s">
        <v>64</v>
      </c>
      <c r="C62" s="7"/>
      <c r="D62" s="5"/>
      <c r="E62" s="5"/>
      <c r="F62" s="5"/>
      <c r="G62" s="11">
        <v>1</v>
      </c>
      <c r="H62" s="10">
        <v>2015</v>
      </c>
      <c r="I62" s="5"/>
      <c r="J62" s="7"/>
      <c r="K62" s="9"/>
      <c r="L62" s="5"/>
      <c r="M62" s="5"/>
      <c r="N62" s="7">
        <v>5555</v>
      </c>
      <c r="O62" s="7" t="s">
        <v>0</v>
      </c>
      <c r="P62" s="8">
        <v>2</v>
      </c>
      <c r="Q62" s="7"/>
      <c r="R62" s="4"/>
      <c r="S62" s="6"/>
      <c r="T62" s="5"/>
      <c r="U62" s="5" t="s">
        <v>73</v>
      </c>
      <c r="V62" s="5"/>
      <c r="W62" s="4"/>
      <c r="X62" s="3" t="str">
        <f t="shared" si="2"/>
        <v>201501</v>
      </c>
      <c r="Y62" s="3" t="str">
        <f t="shared" si="3"/>
        <v>201501</v>
      </c>
      <c r="Z62" s="3" t="str">
        <f>VLOOKUP(TEXT(N62,"####"),MàJ!$H$1:$I$53,2,FALSE)</f>
        <v xml:space="preserve">CONCEPTION </v>
      </c>
      <c r="AC62"/>
      <c r="AD62"/>
    </row>
    <row r="63" spans="1:30" ht="15" hidden="1" customHeight="1" x14ac:dyDescent="0.25">
      <c r="A63" s="7">
        <v>5555</v>
      </c>
      <c r="B63" s="5" t="s">
        <v>64</v>
      </c>
      <c r="C63" s="7"/>
      <c r="D63" s="5"/>
      <c r="E63" s="5"/>
      <c r="F63" s="5"/>
      <c r="G63" s="11">
        <v>1</v>
      </c>
      <c r="H63" s="10">
        <v>2015</v>
      </c>
      <c r="I63" s="5"/>
      <c r="J63" s="7"/>
      <c r="K63" s="9"/>
      <c r="L63" s="5"/>
      <c r="M63" s="5"/>
      <c r="N63" s="7">
        <v>5555</v>
      </c>
      <c r="O63" s="7" t="s">
        <v>0</v>
      </c>
      <c r="P63" s="8">
        <v>33.700000000000003</v>
      </c>
      <c r="Q63" s="7"/>
      <c r="R63" s="4"/>
      <c r="S63" s="6"/>
      <c r="T63" s="5"/>
      <c r="U63" s="5" t="s">
        <v>75</v>
      </c>
      <c r="V63" s="5"/>
      <c r="W63" s="4"/>
      <c r="X63" s="3" t="str">
        <f t="shared" si="2"/>
        <v>201501</v>
      </c>
      <c r="Y63" s="3" t="str">
        <f t="shared" si="3"/>
        <v>201501</v>
      </c>
      <c r="Z63" s="3" t="str">
        <f>VLOOKUP(TEXT(N63,"####"),MàJ!$H$1:$I$53,2,FALSE)</f>
        <v xml:space="preserve">CONCEPTION </v>
      </c>
      <c r="AC63"/>
      <c r="AD63"/>
    </row>
    <row r="64" spans="1:30" ht="15" hidden="1" customHeight="1" x14ac:dyDescent="0.25">
      <c r="A64" s="7">
        <v>5555</v>
      </c>
      <c r="B64" s="5" t="s">
        <v>64</v>
      </c>
      <c r="C64" s="7"/>
      <c r="D64" s="5"/>
      <c r="E64" s="5"/>
      <c r="F64" s="5"/>
      <c r="G64" s="11">
        <v>1</v>
      </c>
      <c r="H64" s="10">
        <v>2015</v>
      </c>
      <c r="I64" s="5"/>
      <c r="J64" s="7"/>
      <c r="K64" s="9"/>
      <c r="L64" s="5"/>
      <c r="M64" s="5"/>
      <c r="N64" s="7">
        <v>5555</v>
      </c>
      <c r="O64" s="7" t="s">
        <v>0</v>
      </c>
      <c r="P64" s="8">
        <v>15</v>
      </c>
      <c r="Q64" s="7"/>
      <c r="R64" s="4"/>
      <c r="S64" s="6"/>
      <c r="T64" s="5"/>
      <c r="U64" s="5" t="s">
        <v>75</v>
      </c>
      <c r="V64" s="5"/>
      <c r="W64" s="4"/>
      <c r="X64" s="3" t="str">
        <f t="shared" si="2"/>
        <v>201501</v>
      </c>
      <c r="Y64" s="3" t="str">
        <f t="shared" si="3"/>
        <v>201501</v>
      </c>
      <c r="Z64" s="3" t="str">
        <f>VLOOKUP(TEXT(N64,"####"),MàJ!$H$1:$I$53,2,FALSE)</f>
        <v xml:space="preserve">CONCEPTION </v>
      </c>
      <c r="AC64"/>
      <c r="AD64"/>
    </row>
    <row r="65" spans="1:30" ht="15" hidden="1" customHeight="1" x14ac:dyDescent="0.25">
      <c r="A65" s="7">
        <v>5555</v>
      </c>
      <c r="B65" s="5" t="s">
        <v>64</v>
      </c>
      <c r="C65" s="7"/>
      <c r="D65" s="5"/>
      <c r="E65" s="5"/>
      <c r="F65" s="5"/>
      <c r="G65" s="11">
        <v>1</v>
      </c>
      <c r="H65" s="10">
        <v>2015</v>
      </c>
      <c r="I65" s="5"/>
      <c r="J65" s="7"/>
      <c r="K65" s="9"/>
      <c r="L65" s="5"/>
      <c r="M65" s="5"/>
      <c r="N65" s="7">
        <v>5555</v>
      </c>
      <c r="O65" s="7" t="s">
        <v>0</v>
      </c>
      <c r="P65" s="8">
        <v>16</v>
      </c>
      <c r="Q65" s="7"/>
      <c r="R65" s="4"/>
      <c r="S65" s="6"/>
      <c r="T65" s="5"/>
      <c r="U65" s="5" t="s">
        <v>75</v>
      </c>
      <c r="V65" s="5"/>
      <c r="W65" s="4"/>
      <c r="X65" s="3" t="str">
        <f t="shared" si="2"/>
        <v>201501</v>
      </c>
      <c r="Y65" s="3" t="str">
        <f t="shared" si="3"/>
        <v>201501</v>
      </c>
      <c r="Z65" s="3" t="str">
        <f>VLOOKUP(TEXT(N65,"####"),MàJ!$H$1:$I$53,2,FALSE)</f>
        <v xml:space="preserve">CONCEPTION </v>
      </c>
      <c r="AC65"/>
      <c r="AD65"/>
    </row>
    <row r="66" spans="1:30" ht="15" customHeight="1" x14ac:dyDescent="0.25">
      <c r="A66" s="7">
        <v>5917</v>
      </c>
      <c r="B66" s="5" t="s">
        <v>65</v>
      </c>
      <c r="C66" s="7"/>
      <c r="D66" s="5"/>
      <c r="E66" s="5"/>
      <c r="F66" s="5"/>
      <c r="G66" s="11">
        <v>1</v>
      </c>
      <c r="H66" s="10">
        <v>2015</v>
      </c>
      <c r="I66" s="5"/>
      <c r="J66" s="7"/>
      <c r="K66" s="9"/>
      <c r="L66" s="5"/>
      <c r="M66" s="5"/>
      <c r="N66" s="7">
        <v>5917</v>
      </c>
      <c r="O66" s="7" t="s">
        <v>0</v>
      </c>
      <c r="P66" s="8">
        <v>50</v>
      </c>
      <c r="Q66" s="7"/>
      <c r="R66" s="4"/>
      <c r="S66" s="6"/>
      <c r="T66" s="5"/>
      <c r="U66" s="5" t="s">
        <v>72</v>
      </c>
      <c r="V66" s="5"/>
      <c r="W66" s="4"/>
      <c r="X66" s="3" t="str">
        <f t="shared" si="2"/>
        <v>201501</v>
      </c>
      <c r="Y66" s="3" t="str">
        <f t="shared" si="3"/>
        <v>201501</v>
      </c>
      <c r="Z66" s="3" t="str">
        <f>VLOOKUP(TEXT(N66,"####"),MàJ!$H$1:$I$53,2,FALSE)</f>
        <v xml:space="preserve">METHODES </v>
      </c>
      <c r="AC66"/>
      <c r="AD66"/>
    </row>
    <row r="67" spans="1:30" ht="15" customHeight="1" x14ac:dyDescent="0.25">
      <c r="A67" s="7">
        <v>5917</v>
      </c>
      <c r="B67" s="5" t="s">
        <v>65</v>
      </c>
      <c r="C67" s="7"/>
      <c r="D67" s="5"/>
      <c r="E67" s="5"/>
      <c r="F67" s="5"/>
      <c r="G67" s="11">
        <v>1</v>
      </c>
      <c r="H67" s="10">
        <v>2015</v>
      </c>
      <c r="I67" s="5"/>
      <c r="J67" s="7"/>
      <c r="K67" s="9"/>
      <c r="L67" s="5"/>
      <c r="M67" s="5"/>
      <c r="N67" s="7">
        <v>5917</v>
      </c>
      <c r="O67" s="7" t="s">
        <v>0</v>
      </c>
      <c r="P67" s="8">
        <v>4</v>
      </c>
      <c r="Q67" s="7"/>
      <c r="R67" s="4"/>
      <c r="S67" s="6"/>
      <c r="T67" s="5"/>
      <c r="U67" s="5" t="s">
        <v>72</v>
      </c>
      <c r="V67" s="5"/>
      <c r="W67" s="4"/>
      <c r="X67" s="3" t="str">
        <f t="shared" si="2"/>
        <v>201501</v>
      </c>
      <c r="Y67" s="3" t="str">
        <f t="shared" si="3"/>
        <v>201501</v>
      </c>
      <c r="Z67" s="3" t="str">
        <f>VLOOKUP(TEXT(N67,"####"),MàJ!$H$1:$I$53,2,FALSE)</f>
        <v xml:space="preserve">METHODES </v>
      </c>
      <c r="AC67"/>
      <c r="AD67"/>
    </row>
    <row r="68" spans="1:30" ht="15" hidden="1" customHeight="1" x14ac:dyDescent="0.25">
      <c r="A68" s="7">
        <v>5917</v>
      </c>
      <c r="B68" s="5" t="s">
        <v>65</v>
      </c>
      <c r="C68" s="7"/>
      <c r="D68" s="5"/>
      <c r="E68" s="5"/>
      <c r="F68" s="5"/>
      <c r="G68" s="11">
        <v>1</v>
      </c>
      <c r="H68" s="10">
        <v>2015</v>
      </c>
      <c r="I68" s="5"/>
      <c r="J68" s="7"/>
      <c r="K68" s="9"/>
      <c r="L68" s="5"/>
      <c r="M68" s="5"/>
      <c r="N68" s="7">
        <v>5917</v>
      </c>
      <c r="O68" s="7" t="s">
        <v>0</v>
      </c>
      <c r="P68" s="8">
        <v>16</v>
      </c>
      <c r="Q68" s="7"/>
      <c r="R68" s="4"/>
      <c r="S68" s="6"/>
      <c r="T68" s="5"/>
      <c r="U68" s="5" t="s">
        <v>70</v>
      </c>
      <c r="V68" s="5"/>
      <c r="W68" s="4"/>
      <c r="X68" s="3" t="str">
        <f t="shared" si="2"/>
        <v>201501</v>
      </c>
      <c r="Y68" s="3" t="str">
        <f t="shared" si="3"/>
        <v>201501</v>
      </c>
      <c r="Z68" s="3" t="str">
        <f>VLOOKUP(TEXT(N68,"####"),MàJ!$H$1:$I$53,2,FALSE)</f>
        <v xml:space="preserve">METHODES </v>
      </c>
      <c r="AC68"/>
      <c r="AD68"/>
    </row>
    <row r="69" spans="1:30" ht="15" customHeight="1" x14ac:dyDescent="0.25">
      <c r="A69" s="7">
        <v>5917</v>
      </c>
      <c r="B69" s="5" t="s">
        <v>66</v>
      </c>
      <c r="C69" s="7"/>
      <c r="D69" s="5"/>
      <c r="E69" s="5"/>
      <c r="F69" s="5"/>
      <c r="G69" s="11">
        <v>1</v>
      </c>
      <c r="H69" s="10">
        <v>2015</v>
      </c>
      <c r="I69" s="5"/>
      <c r="J69" s="7"/>
      <c r="K69" s="9"/>
      <c r="L69" s="5"/>
      <c r="M69" s="5"/>
      <c r="N69" s="7">
        <v>1011</v>
      </c>
      <c r="O69" s="7" t="s">
        <v>0</v>
      </c>
      <c r="P69" s="8">
        <v>2</v>
      </c>
      <c r="Q69" s="7"/>
      <c r="R69" s="4"/>
      <c r="S69" s="6"/>
      <c r="T69" s="5"/>
      <c r="U69" s="5" t="s">
        <v>72</v>
      </c>
      <c r="V69" s="5"/>
      <c r="W69" s="4"/>
      <c r="X69" s="3" t="str">
        <f t="shared" si="2"/>
        <v>201501</v>
      </c>
      <c r="Y69" s="3" t="str">
        <f t="shared" si="3"/>
        <v>201501</v>
      </c>
      <c r="Z69" s="3" t="str">
        <f>VLOOKUP(TEXT(N69,"####"),MàJ!$H$1:$I$53,2,FALSE)</f>
        <v xml:space="preserve">QUALITE </v>
      </c>
      <c r="AC69"/>
      <c r="AD69"/>
    </row>
    <row r="70" spans="1:30" ht="15" hidden="1" customHeight="1" x14ac:dyDescent="0.25">
      <c r="A70" s="50">
        <v>5917</v>
      </c>
      <c r="B70" s="51" t="s">
        <v>66</v>
      </c>
      <c r="C70" s="50"/>
      <c r="D70" s="51"/>
      <c r="E70" s="51"/>
      <c r="F70" s="51"/>
      <c r="G70" s="55">
        <v>1</v>
      </c>
      <c r="H70" s="56">
        <v>2015</v>
      </c>
      <c r="I70" s="51"/>
      <c r="J70" s="50"/>
      <c r="K70" s="57"/>
      <c r="L70" s="51"/>
      <c r="M70" s="51"/>
      <c r="N70" s="50">
        <v>5917</v>
      </c>
      <c r="O70" s="50" t="s">
        <v>0</v>
      </c>
      <c r="P70" s="58">
        <v>10</v>
      </c>
      <c r="Q70" s="50"/>
      <c r="R70" s="59"/>
      <c r="S70" s="60"/>
      <c r="T70" s="51"/>
      <c r="U70" s="51" t="s">
        <v>74</v>
      </c>
      <c r="V70" s="51"/>
      <c r="W70" s="59"/>
      <c r="X70" s="3" t="str">
        <f t="shared" si="2"/>
        <v>201501</v>
      </c>
      <c r="Y70" s="3" t="str">
        <f t="shared" si="3"/>
        <v>201501</v>
      </c>
      <c r="Z70" s="3" t="str">
        <f>VLOOKUP(TEXT(N70,"####"),MàJ!$H$1:$I$53,2,FALSE)</f>
        <v xml:space="preserve">METHODES </v>
      </c>
      <c r="AC70"/>
      <c r="AD70"/>
    </row>
    <row r="71" spans="1:30" ht="15" hidden="1" customHeight="1" x14ac:dyDescent="0.25">
      <c r="A71" s="50">
        <v>5917</v>
      </c>
      <c r="B71" s="51" t="s">
        <v>66</v>
      </c>
      <c r="C71" s="50"/>
      <c r="D71" s="51"/>
      <c r="E71" s="51"/>
      <c r="F71" s="51"/>
      <c r="G71" s="55">
        <v>1</v>
      </c>
      <c r="H71" s="56">
        <v>2015</v>
      </c>
      <c r="I71" s="51"/>
      <c r="J71" s="50"/>
      <c r="K71" s="57"/>
      <c r="L71" s="51"/>
      <c r="M71" s="51"/>
      <c r="N71" s="50">
        <v>3503</v>
      </c>
      <c r="O71" s="50" t="s">
        <v>0</v>
      </c>
      <c r="P71" s="58">
        <v>1</v>
      </c>
      <c r="Q71" s="50"/>
      <c r="R71" s="59"/>
      <c r="S71" s="60"/>
      <c r="T71" s="51"/>
      <c r="U71" s="51" t="s">
        <v>73</v>
      </c>
      <c r="V71" s="51"/>
      <c r="W71" s="59"/>
      <c r="X71" s="3" t="str">
        <f t="shared" si="2"/>
        <v>201501</v>
      </c>
      <c r="Y71" s="3" t="str">
        <f t="shared" si="3"/>
        <v>201501</v>
      </c>
      <c r="Z71" s="3" t="str">
        <f>VLOOKUP(TEXT(N71,"####"),MàJ!$H$1:$I$53,2,FALSE)</f>
        <v xml:space="preserve">MATERIAUX </v>
      </c>
      <c r="AC71"/>
      <c r="AD71"/>
    </row>
    <row r="72" spans="1:30" ht="15" hidden="1" customHeight="1" x14ac:dyDescent="0.25">
      <c r="A72" s="50">
        <v>5917</v>
      </c>
      <c r="B72" s="51" t="s">
        <v>66</v>
      </c>
      <c r="C72" s="50"/>
      <c r="D72" s="51"/>
      <c r="E72" s="51"/>
      <c r="F72" s="51"/>
      <c r="G72" s="55">
        <v>1</v>
      </c>
      <c r="H72" s="56">
        <v>2015</v>
      </c>
      <c r="I72" s="51"/>
      <c r="J72" s="50"/>
      <c r="K72" s="57"/>
      <c r="L72" s="51"/>
      <c r="M72" s="51"/>
      <c r="N72" s="50">
        <v>3503</v>
      </c>
      <c r="O72" s="50" t="s">
        <v>0</v>
      </c>
      <c r="P72" s="58">
        <v>3</v>
      </c>
      <c r="Q72" s="50"/>
      <c r="R72" s="59"/>
      <c r="S72" s="60"/>
      <c r="T72" s="51"/>
      <c r="U72" s="51" t="s">
        <v>71</v>
      </c>
      <c r="V72" s="51"/>
      <c r="W72" s="59"/>
      <c r="X72" s="3" t="str">
        <f t="shared" si="2"/>
        <v>201501</v>
      </c>
      <c r="Y72" s="3" t="str">
        <f t="shared" si="3"/>
        <v>201501</v>
      </c>
      <c r="Z72" s="3" t="str">
        <f>VLOOKUP(TEXT(N72,"####"),MàJ!$H$1:$I$53,2,FALSE)</f>
        <v xml:space="preserve">MATERIAUX </v>
      </c>
      <c r="AC72"/>
      <c r="AD72"/>
    </row>
    <row r="73" spans="1:30" ht="15" hidden="1" customHeight="1" x14ac:dyDescent="0.25">
      <c r="A73" s="50">
        <v>5917</v>
      </c>
      <c r="B73" s="51" t="s">
        <v>66</v>
      </c>
      <c r="C73" s="50"/>
      <c r="D73" s="51"/>
      <c r="E73" s="51"/>
      <c r="F73" s="51"/>
      <c r="G73" s="55">
        <v>1</v>
      </c>
      <c r="H73" s="56">
        <v>2015</v>
      </c>
      <c r="I73" s="51"/>
      <c r="J73" s="50"/>
      <c r="K73" s="57"/>
      <c r="L73" s="51"/>
      <c r="M73" s="51"/>
      <c r="N73" s="50">
        <v>3503</v>
      </c>
      <c r="O73" s="50" t="s">
        <v>0</v>
      </c>
      <c r="P73" s="58">
        <v>3</v>
      </c>
      <c r="Q73" s="50"/>
      <c r="R73" s="59"/>
      <c r="S73" s="60"/>
      <c r="T73" s="51"/>
      <c r="U73" s="51" t="s">
        <v>70</v>
      </c>
      <c r="V73" s="51"/>
      <c r="W73" s="59"/>
      <c r="X73" s="3" t="str">
        <f t="shared" si="2"/>
        <v>201501</v>
      </c>
      <c r="Y73" s="3" t="str">
        <f t="shared" si="3"/>
        <v>201501</v>
      </c>
      <c r="Z73" s="3" t="str">
        <f>VLOOKUP(TEXT(N73,"####"),MàJ!$H$1:$I$53,2,FALSE)</f>
        <v xml:space="preserve">MATERIAUX </v>
      </c>
      <c r="AC73"/>
      <c r="AD73"/>
    </row>
    <row r="74" spans="1:30" ht="15" hidden="1" customHeight="1" x14ac:dyDescent="0.25">
      <c r="A74" s="50">
        <v>5917</v>
      </c>
      <c r="B74" s="51" t="s">
        <v>66</v>
      </c>
      <c r="C74" s="50"/>
      <c r="D74" s="51"/>
      <c r="E74" s="51"/>
      <c r="F74" s="51"/>
      <c r="G74" s="55">
        <v>1</v>
      </c>
      <c r="H74" s="56">
        <v>2015</v>
      </c>
      <c r="I74" s="51"/>
      <c r="J74" s="50"/>
      <c r="K74" s="57"/>
      <c r="L74" s="51"/>
      <c r="M74" s="51"/>
      <c r="N74" s="50">
        <v>3503</v>
      </c>
      <c r="O74" s="50" t="s">
        <v>0</v>
      </c>
      <c r="P74" s="58">
        <v>2</v>
      </c>
      <c r="Q74" s="50"/>
      <c r="R74" s="59"/>
      <c r="S74" s="60"/>
      <c r="T74" s="51"/>
      <c r="U74" s="51" t="s">
        <v>71</v>
      </c>
      <c r="V74" s="51"/>
      <c r="W74" s="59"/>
      <c r="X74" s="3" t="str">
        <f t="shared" si="2"/>
        <v>201501</v>
      </c>
      <c r="Y74" s="3" t="str">
        <f t="shared" si="3"/>
        <v>201501</v>
      </c>
      <c r="Z74" s="3" t="str">
        <f>VLOOKUP(TEXT(N74,"####"),MàJ!$H$1:$I$53,2,FALSE)</f>
        <v xml:space="preserve">MATERIAUX </v>
      </c>
      <c r="AC74"/>
      <c r="AD74"/>
    </row>
    <row r="75" spans="1:30" ht="15" customHeight="1" x14ac:dyDescent="0.25">
      <c r="A75" s="50">
        <v>5917</v>
      </c>
      <c r="B75" s="51" t="s">
        <v>66</v>
      </c>
      <c r="C75" s="50"/>
      <c r="D75" s="51"/>
      <c r="E75" s="51"/>
      <c r="F75" s="51"/>
      <c r="G75" s="55">
        <v>1</v>
      </c>
      <c r="H75" s="56">
        <v>2015</v>
      </c>
      <c r="I75" s="51"/>
      <c r="J75" s="50"/>
      <c r="K75" s="57"/>
      <c r="L75" s="51"/>
      <c r="M75" s="51"/>
      <c r="N75" s="50">
        <v>5917</v>
      </c>
      <c r="O75" s="50" t="s">
        <v>0</v>
      </c>
      <c r="P75" s="58">
        <v>10</v>
      </c>
      <c r="Q75" s="50"/>
      <c r="R75" s="59"/>
      <c r="S75" s="60"/>
      <c r="T75" s="51"/>
      <c r="U75" s="51" t="s">
        <v>72</v>
      </c>
      <c r="V75" s="51"/>
      <c r="W75" s="59"/>
      <c r="X75" s="3" t="str">
        <f t="shared" si="2"/>
        <v>201501</v>
      </c>
      <c r="Y75" s="3" t="str">
        <f t="shared" si="3"/>
        <v>201501</v>
      </c>
      <c r="Z75" s="3" t="str">
        <f>VLOOKUP(TEXT(N75,"####"),MàJ!$H$1:$I$53,2,FALSE)</f>
        <v xml:space="preserve">METHODES </v>
      </c>
      <c r="AC75"/>
      <c r="AD75"/>
    </row>
    <row r="76" spans="1:30" ht="15" hidden="1" customHeight="1" x14ac:dyDescent="0.25">
      <c r="A76" s="50">
        <v>5917</v>
      </c>
      <c r="B76" s="51" t="s">
        <v>66</v>
      </c>
      <c r="C76" s="50"/>
      <c r="D76" s="51"/>
      <c r="E76" s="51"/>
      <c r="F76" s="51"/>
      <c r="G76" s="55">
        <v>1</v>
      </c>
      <c r="H76" s="56">
        <v>2015</v>
      </c>
      <c r="I76" s="51"/>
      <c r="J76" s="50"/>
      <c r="K76" s="57"/>
      <c r="L76" s="51"/>
      <c r="M76" s="51"/>
      <c r="N76" s="50">
        <v>5917</v>
      </c>
      <c r="O76" s="50" t="s">
        <v>0</v>
      </c>
      <c r="P76" s="58">
        <v>6</v>
      </c>
      <c r="Q76" s="50"/>
      <c r="R76" s="59"/>
      <c r="S76" s="60"/>
      <c r="T76" s="51"/>
      <c r="U76" s="51" t="s">
        <v>74</v>
      </c>
      <c r="V76" s="51"/>
      <c r="W76" s="59"/>
      <c r="X76" s="3" t="str">
        <f t="shared" si="2"/>
        <v>201501</v>
      </c>
      <c r="Y76" s="3" t="str">
        <f t="shared" si="3"/>
        <v>201501</v>
      </c>
      <c r="Z76" s="3" t="str">
        <f>VLOOKUP(TEXT(N76,"####"),MàJ!$H$1:$I$53,2,FALSE)</f>
        <v xml:space="preserve">METHODES </v>
      </c>
      <c r="AC76"/>
      <c r="AD76"/>
    </row>
    <row r="77" spans="1:30" ht="15" hidden="1" customHeight="1" x14ac:dyDescent="0.25">
      <c r="A77" s="50">
        <v>5917</v>
      </c>
      <c r="B77" s="51" t="s">
        <v>66</v>
      </c>
      <c r="C77" s="50"/>
      <c r="D77" s="51"/>
      <c r="E77" s="51"/>
      <c r="F77" s="51"/>
      <c r="G77" s="55">
        <v>1</v>
      </c>
      <c r="H77" s="56">
        <v>2015</v>
      </c>
      <c r="I77" s="51"/>
      <c r="J77" s="50"/>
      <c r="K77" s="57"/>
      <c r="L77" s="51"/>
      <c r="M77" s="51"/>
      <c r="N77" s="50">
        <v>5917</v>
      </c>
      <c r="O77" s="50" t="s">
        <v>0</v>
      </c>
      <c r="P77" s="58">
        <v>10</v>
      </c>
      <c r="Q77" s="50"/>
      <c r="R77" s="59"/>
      <c r="S77" s="60"/>
      <c r="T77" s="51"/>
      <c r="U77" s="51" t="s">
        <v>74</v>
      </c>
      <c r="V77" s="51"/>
      <c r="W77" s="59"/>
      <c r="X77" s="3" t="str">
        <f t="shared" si="2"/>
        <v>201501</v>
      </c>
      <c r="Y77" s="3" t="str">
        <f t="shared" si="3"/>
        <v>201501</v>
      </c>
      <c r="Z77" s="3" t="str">
        <f>VLOOKUP(TEXT(N77,"####"),MàJ!$H$1:$I$53,2,FALSE)</f>
        <v xml:space="preserve">METHODES </v>
      </c>
      <c r="AC77"/>
      <c r="AD77"/>
    </row>
    <row r="78" spans="1:30" ht="15" hidden="1" customHeight="1" x14ac:dyDescent="0.25">
      <c r="A78" s="50">
        <v>5917</v>
      </c>
      <c r="B78" s="51" t="s">
        <v>66</v>
      </c>
      <c r="C78" s="50"/>
      <c r="D78" s="51"/>
      <c r="E78" s="51"/>
      <c r="F78" s="51"/>
      <c r="G78" s="55">
        <v>1</v>
      </c>
      <c r="H78" s="56">
        <v>2015</v>
      </c>
      <c r="I78" s="51"/>
      <c r="J78" s="50"/>
      <c r="K78" s="57"/>
      <c r="L78" s="51"/>
      <c r="M78" s="51"/>
      <c r="N78" s="50">
        <v>7777</v>
      </c>
      <c r="O78" s="50" t="s">
        <v>0</v>
      </c>
      <c r="P78" s="58">
        <v>70</v>
      </c>
      <c r="Q78" s="50"/>
      <c r="R78" s="59"/>
      <c r="S78" s="60"/>
      <c r="T78" s="51"/>
      <c r="U78" s="51" t="s">
        <v>75</v>
      </c>
      <c r="V78" s="51"/>
      <c r="W78" s="59"/>
      <c r="X78" s="3" t="str">
        <f t="shared" si="2"/>
        <v>201501</v>
      </c>
      <c r="Y78" s="3" t="str">
        <f t="shared" si="3"/>
        <v>201501</v>
      </c>
      <c r="Z78" s="3" t="str">
        <f>VLOOKUP(TEXT(N78,"####"),MàJ!$H$1:$I$53,2,FALSE)</f>
        <v>PROGRAMME</v>
      </c>
      <c r="AC78"/>
      <c r="AD78"/>
    </row>
    <row r="79" spans="1:30" ht="15" hidden="1" customHeight="1" x14ac:dyDescent="0.25">
      <c r="A79" s="50">
        <v>5917</v>
      </c>
      <c r="B79" s="51" t="s">
        <v>66</v>
      </c>
      <c r="C79" s="50"/>
      <c r="D79" s="51"/>
      <c r="E79" s="51"/>
      <c r="F79" s="51"/>
      <c r="G79" s="55">
        <v>1</v>
      </c>
      <c r="H79" s="56">
        <v>2015</v>
      </c>
      <c r="I79" s="51"/>
      <c r="J79" s="50"/>
      <c r="K79" s="57"/>
      <c r="L79" s="51"/>
      <c r="M79" s="51"/>
      <c r="N79" s="50">
        <v>7777</v>
      </c>
      <c r="O79" s="50" t="s">
        <v>0</v>
      </c>
      <c r="P79" s="58">
        <v>10</v>
      </c>
      <c r="Q79" s="50"/>
      <c r="R79" s="59"/>
      <c r="S79" s="60"/>
      <c r="T79" s="51"/>
      <c r="U79" s="51" t="s">
        <v>78</v>
      </c>
      <c r="V79" s="51"/>
      <c r="W79" s="59"/>
      <c r="X79" s="3" t="str">
        <f t="shared" si="2"/>
        <v>201501</v>
      </c>
      <c r="Y79" s="3" t="str">
        <f t="shared" si="3"/>
        <v>201501</v>
      </c>
      <c r="Z79" s="3" t="str">
        <f>VLOOKUP(TEXT(N79,"####"),MàJ!$H$1:$I$53,2,FALSE)</f>
        <v>PROGRAMME</v>
      </c>
      <c r="AC79"/>
      <c r="AD79"/>
    </row>
    <row r="80" spans="1:30" ht="15" hidden="1" customHeight="1" x14ac:dyDescent="0.25">
      <c r="A80" s="50">
        <v>5917</v>
      </c>
      <c r="B80" s="51" t="s">
        <v>66</v>
      </c>
      <c r="C80" s="50"/>
      <c r="D80" s="51"/>
      <c r="E80" s="51"/>
      <c r="F80" s="51"/>
      <c r="G80" s="55">
        <v>1</v>
      </c>
      <c r="H80" s="56">
        <v>2015</v>
      </c>
      <c r="I80" s="51"/>
      <c r="J80" s="50"/>
      <c r="K80" s="57"/>
      <c r="L80" s="51"/>
      <c r="M80" s="51"/>
      <c r="N80" s="50">
        <v>3503</v>
      </c>
      <c r="O80" s="50" t="s">
        <v>0</v>
      </c>
      <c r="P80" s="58">
        <v>8</v>
      </c>
      <c r="Q80" s="50"/>
      <c r="R80" s="59"/>
      <c r="S80" s="60"/>
      <c r="T80" s="51"/>
      <c r="U80" s="51" t="s">
        <v>74</v>
      </c>
      <c r="V80" s="51"/>
      <c r="W80" s="59"/>
      <c r="X80" s="3" t="str">
        <f t="shared" si="2"/>
        <v>201501</v>
      </c>
      <c r="Y80" s="3" t="str">
        <f t="shared" si="3"/>
        <v>201501</v>
      </c>
      <c r="Z80" s="3" t="str">
        <f>VLOOKUP(TEXT(N80,"####"),MàJ!$H$1:$I$53,2,FALSE)</f>
        <v xml:space="preserve">MATERIAUX </v>
      </c>
      <c r="AC80"/>
      <c r="AD80"/>
    </row>
    <row r="81" spans="1:30" ht="15" hidden="1" customHeight="1" x14ac:dyDescent="0.25">
      <c r="A81" s="50">
        <v>5917</v>
      </c>
      <c r="B81" s="51" t="s">
        <v>66</v>
      </c>
      <c r="C81" s="50"/>
      <c r="D81" s="51"/>
      <c r="E81" s="51"/>
      <c r="F81" s="51"/>
      <c r="G81" s="55">
        <v>1</v>
      </c>
      <c r="H81" s="56">
        <v>2015</v>
      </c>
      <c r="I81" s="51"/>
      <c r="J81" s="50"/>
      <c r="K81" s="57"/>
      <c r="L81" s="51"/>
      <c r="M81" s="51"/>
      <c r="N81" s="50">
        <v>3503</v>
      </c>
      <c r="O81" s="50" t="s">
        <v>0</v>
      </c>
      <c r="P81" s="58">
        <v>2</v>
      </c>
      <c r="Q81" s="50"/>
      <c r="R81" s="59"/>
      <c r="S81" s="60"/>
      <c r="T81" s="51"/>
      <c r="U81" s="51" t="s">
        <v>74</v>
      </c>
      <c r="V81" s="51"/>
      <c r="W81" s="59"/>
      <c r="X81" s="3" t="str">
        <f t="shared" si="2"/>
        <v>201501</v>
      </c>
      <c r="Y81" s="3" t="str">
        <f t="shared" si="3"/>
        <v>201501</v>
      </c>
      <c r="Z81" s="3" t="str">
        <f>VLOOKUP(TEXT(N81,"####"),MàJ!$H$1:$I$53,2,FALSE)</f>
        <v xml:space="preserve">MATERIAUX </v>
      </c>
      <c r="AC81"/>
      <c r="AD81"/>
    </row>
    <row r="82" spans="1:30" ht="15" hidden="1" customHeight="1" x14ac:dyDescent="0.25">
      <c r="A82" s="7">
        <v>5917</v>
      </c>
      <c r="B82" s="5" t="s">
        <v>66</v>
      </c>
      <c r="C82" s="7"/>
      <c r="D82" s="5"/>
      <c r="E82" s="5"/>
      <c r="F82" s="5"/>
      <c r="G82" s="11">
        <v>1</v>
      </c>
      <c r="H82" s="10">
        <v>2015</v>
      </c>
      <c r="I82" s="5"/>
      <c r="J82" s="7"/>
      <c r="K82" s="9"/>
      <c r="L82" s="5"/>
      <c r="M82" s="5"/>
      <c r="N82" s="7">
        <v>3503</v>
      </c>
      <c r="O82" s="7" t="s">
        <v>0</v>
      </c>
      <c r="P82" s="8">
        <v>3</v>
      </c>
      <c r="Q82" s="7"/>
      <c r="R82" s="4"/>
      <c r="S82" s="6"/>
      <c r="T82" s="5"/>
      <c r="U82" s="5" t="s">
        <v>70</v>
      </c>
      <c r="V82" s="5"/>
      <c r="W82" s="4"/>
      <c r="X82" s="3" t="str">
        <f t="shared" si="2"/>
        <v>201501</v>
      </c>
      <c r="Y82" s="3" t="str">
        <f t="shared" si="3"/>
        <v>201501</v>
      </c>
      <c r="Z82" s="3" t="str">
        <f>VLOOKUP(TEXT(N82,"####"),MàJ!$H$1:$I$53,2,FALSE)</f>
        <v xml:space="preserve">MATERIAUX </v>
      </c>
      <c r="AC82"/>
      <c r="AD82"/>
    </row>
    <row r="83" spans="1:30" ht="15" hidden="1" customHeight="1" x14ac:dyDescent="0.25">
      <c r="A83" s="50">
        <v>5917</v>
      </c>
      <c r="B83" s="51" t="s">
        <v>66</v>
      </c>
      <c r="C83" s="50"/>
      <c r="D83" s="51"/>
      <c r="E83" s="51"/>
      <c r="F83" s="51"/>
      <c r="G83" s="55">
        <v>1</v>
      </c>
      <c r="H83" s="56">
        <v>2015</v>
      </c>
      <c r="I83" s="51"/>
      <c r="J83" s="50"/>
      <c r="K83" s="57"/>
      <c r="L83" s="51"/>
      <c r="M83" s="51"/>
      <c r="N83" s="50">
        <v>3503</v>
      </c>
      <c r="O83" s="50" t="s">
        <v>0</v>
      </c>
      <c r="P83" s="58">
        <v>3</v>
      </c>
      <c r="Q83" s="50"/>
      <c r="R83" s="59"/>
      <c r="S83" s="60"/>
      <c r="T83" s="51"/>
      <c r="U83" s="51" t="s">
        <v>74</v>
      </c>
      <c r="V83" s="51"/>
      <c r="W83" s="59"/>
      <c r="X83" s="3" t="str">
        <f t="shared" si="2"/>
        <v>201501</v>
      </c>
      <c r="Y83" s="3" t="str">
        <f t="shared" si="3"/>
        <v>201501</v>
      </c>
      <c r="Z83" s="3" t="str">
        <f>VLOOKUP(TEXT(N83,"####"),MàJ!$H$1:$I$53,2,FALSE)</f>
        <v xml:space="preserve">MATERIAUX </v>
      </c>
      <c r="AC83"/>
      <c r="AD83"/>
    </row>
    <row r="84" spans="1:30" ht="15" hidden="1" customHeight="1" x14ac:dyDescent="0.25">
      <c r="A84" s="50">
        <v>5917</v>
      </c>
      <c r="B84" s="51" t="s">
        <v>66</v>
      </c>
      <c r="C84" s="50"/>
      <c r="D84" s="51"/>
      <c r="E84" s="51"/>
      <c r="F84" s="51"/>
      <c r="G84" s="55">
        <v>1</v>
      </c>
      <c r="H84" s="56">
        <v>2015</v>
      </c>
      <c r="I84" s="51"/>
      <c r="J84" s="50"/>
      <c r="K84" s="57"/>
      <c r="L84" s="51"/>
      <c r="M84" s="51"/>
      <c r="N84" s="50">
        <v>3503</v>
      </c>
      <c r="O84" s="50" t="s">
        <v>0</v>
      </c>
      <c r="P84" s="58">
        <v>5</v>
      </c>
      <c r="Q84" s="50"/>
      <c r="R84" s="59"/>
      <c r="S84" s="60"/>
      <c r="T84" s="51"/>
      <c r="U84" s="51" t="s">
        <v>70</v>
      </c>
      <c r="V84" s="51"/>
      <c r="W84" s="59"/>
      <c r="X84" s="3" t="str">
        <f t="shared" si="2"/>
        <v>201501</v>
      </c>
      <c r="Y84" s="3" t="str">
        <f t="shared" si="3"/>
        <v>201501</v>
      </c>
      <c r="Z84" s="3" t="str">
        <f>VLOOKUP(TEXT(N84,"####"),MàJ!$H$1:$I$53,2,FALSE)</f>
        <v xml:space="preserve">MATERIAUX </v>
      </c>
      <c r="AC84"/>
      <c r="AD84"/>
    </row>
    <row r="85" spans="1:30" ht="15" customHeight="1" x14ac:dyDescent="0.25">
      <c r="A85" s="7">
        <v>5917</v>
      </c>
      <c r="B85" s="5" t="s">
        <v>66</v>
      </c>
      <c r="C85" s="7"/>
      <c r="D85" s="5"/>
      <c r="E85" s="5"/>
      <c r="F85" s="5"/>
      <c r="G85" s="11">
        <v>1</v>
      </c>
      <c r="H85" s="10">
        <v>2015</v>
      </c>
      <c r="I85" s="5"/>
      <c r="J85" s="7"/>
      <c r="K85" s="9"/>
      <c r="L85" s="5"/>
      <c r="M85" s="5"/>
      <c r="N85" s="7">
        <v>3503</v>
      </c>
      <c r="O85" s="7" t="s">
        <v>0</v>
      </c>
      <c r="P85" s="8">
        <v>2</v>
      </c>
      <c r="Q85" s="7"/>
      <c r="R85" s="4"/>
      <c r="S85" s="6"/>
      <c r="T85" s="5"/>
      <c r="U85" s="5" t="s">
        <v>72</v>
      </c>
      <c r="V85" s="5"/>
      <c r="W85" s="4"/>
      <c r="X85" s="3" t="str">
        <f t="shared" si="2"/>
        <v>201501</v>
      </c>
      <c r="Y85" s="3" t="str">
        <f t="shared" si="3"/>
        <v>201501</v>
      </c>
      <c r="Z85" s="3" t="str">
        <f>VLOOKUP(TEXT(N85,"####"),MàJ!$H$1:$I$53,2,FALSE)</f>
        <v xml:space="preserve">MATERIAUX </v>
      </c>
      <c r="AC85"/>
      <c r="AD85"/>
    </row>
    <row r="86" spans="1:30" ht="15" hidden="1" customHeight="1" x14ac:dyDescent="0.25">
      <c r="A86" s="50">
        <v>5917</v>
      </c>
      <c r="B86" s="51" t="s">
        <v>66</v>
      </c>
      <c r="C86" s="50"/>
      <c r="D86" s="51"/>
      <c r="E86" s="51"/>
      <c r="F86" s="51"/>
      <c r="G86" s="55">
        <v>1</v>
      </c>
      <c r="H86" s="56">
        <v>2015</v>
      </c>
      <c r="I86" s="51"/>
      <c r="J86" s="50"/>
      <c r="K86" s="57"/>
      <c r="L86" s="51"/>
      <c r="M86" s="51"/>
      <c r="N86" s="50">
        <v>3503</v>
      </c>
      <c r="O86" s="50" t="s">
        <v>0</v>
      </c>
      <c r="P86" s="58">
        <v>2</v>
      </c>
      <c r="Q86" s="50"/>
      <c r="R86" s="59"/>
      <c r="S86" s="60"/>
      <c r="T86" s="51"/>
      <c r="U86" s="51" t="s">
        <v>70</v>
      </c>
      <c r="V86" s="51"/>
      <c r="W86" s="59"/>
      <c r="X86" s="3" t="str">
        <f t="shared" si="2"/>
        <v>201501</v>
      </c>
      <c r="Y86" s="3" t="str">
        <f t="shared" si="3"/>
        <v>201501</v>
      </c>
      <c r="Z86" s="3" t="str">
        <f>VLOOKUP(TEXT(N86,"####"),MàJ!$H$1:$I$53,2,FALSE)</f>
        <v xml:space="preserve">MATERIAUX </v>
      </c>
      <c r="AC86"/>
      <c r="AD86"/>
    </row>
    <row r="87" spans="1:30" ht="15" hidden="1" customHeight="1" x14ac:dyDescent="0.25">
      <c r="A87" s="7">
        <v>5917</v>
      </c>
      <c r="B87" s="5" t="s">
        <v>66</v>
      </c>
      <c r="C87" s="7"/>
      <c r="D87" s="5"/>
      <c r="E87" s="5"/>
      <c r="F87" s="5"/>
      <c r="G87" s="11">
        <v>1</v>
      </c>
      <c r="H87" s="10">
        <v>2015</v>
      </c>
      <c r="I87" s="5"/>
      <c r="J87" s="7"/>
      <c r="K87" s="9"/>
      <c r="L87" s="5"/>
      <c r="M87" s="5"/>
      <c r="N87" s="7">
        <v>5917</v>
      </c>
      <c r="O87" s="7" t="s">
        <v>0</v>
      </c>
      <c r="P87" s="8">
        <v>8</v>
      </c>
      <c r="Q87" s="7"/>
      <c r="R87" s="4"/>
      <c r="S87" s="6"/>
      <c r="T87" s="5"/>
      <c r="U87" s="5" t="s">
        <v>74</v>
      </c>
      <c r="V87" s="5"/>
      <c r="W87" s="4"/>
      <c r="X87" s="3" t="str">
        <f t="shared" si="2"/>
        <v>201501</v>
      </c>
      <c r="Y87" s="3" t="str">
        <f t="shared" si="3"/>
        <v>201501</v>
      </c>
      <c r="Z87" s="3" t="str">
        <f>VLOOKUP(TEXT(N87,"####"),MàJ!$H$1:$I$53,2,FALSE)</f>
        <v xml:space="preserve">METHODES </v>
      </c>
      <c r="AC87"/>
      <c r="AD87"/>
    </row>
    <row r="88" spans="1:30" ht="15" hidden="1" customHeight="1" x14ac:dyDescent="0.25">
      <c r="A88" s="7">
        <v>5723</v>
      </c>
      <c r="B88" s="5" t="s">
        <v>67</v>
      </c>
      <c r="C88" s="7"/>
      <c r="D88" s="5"/>
      <c r="E88" s="5"/>
      <c r="F88" s="5"/>
      <c r="G88" s="11">
        <v>1</v>
      </c>
      <c r="H88" s="10">
        <v>2015</v>
      </c>
      <c r="I88" s="5"/>
      <c r="J88" s="7"/>
      <c r="K88" s="9"/>
      <c r="L88" s="5"/>
      <c r="M88" s="5"/>
      <c r="N88" s="7">
        <v>5723</v>
      </c>
      <c r="O88" s="7" t="s">
        <v>0</v>
      </c>
      <c r="P88" s="8">
        <v>100</v>
      </c>
      <c r="Q88" s="7"/>
      <c r="R88" s="4"/>
      <c r="S88" s="6"/>
      <c r="T88" s="5"/>
      <c r="U88" s="5" t="s">
        <v>73</v>
      </c>
      <c r="V88" s="5"/>
      <c r="W88" s="4"/>
      <c r="X88" s="3" t="str">
        <f t="shared" si="2"/>
        <v>201501</v>
      </c>
      <c r="Y88" s="3" t="str">
        <f t="shared" si="3"/>
        <v>201501</v>
      </c>
      <c r="Z88" s="3" t="str">
        <f>VLOOKUP(TEXT(N88,"####"),MàJ!$H$1:$I$53,2,FALSE)</f>
        <v xml:space="preserve">ESSAIS </v>
      </c>
      <c r="AC88"/>
      <c r="AD88"/>
    </row>
    <row r="89" spans="1:30" ht="15" hidden="1" customHeight="1" x14ac:dyDescent="0.25">
      <c r="A89" s="7">
        <v>5723</v>
      </c>
      <c r="B89" s="5" t="s">
        <v>67</v>
      </c>
      <c r="C89" s="7"/>
      <c r="D89" s="5"/>
      <c r="E89" s="5"/>
      <c r="F89" s="5"/>
      <c r="G89" s="11">
        <v>1</v>
      </c>
      <c r="H89" s="10">
        <v>2015</v>
      </c>
      <c r="I89" s="5"/>
      <c r="J89" s="7"/>
      <c r="K89" s="9"/>
      <c r="L89" s="5"/>
      <c r="M89" s="5"/>
      <c r="N89" s="7">
        <v>5723</v>
      </c>
      <c r="O89" s="7" t="s">
        <v>0</v>
      </c>
      <c r="P89" s="8">
        <v>10</v>
      </c>
      <c r="Q89" s="7"/>
      <c r="R89" s="4"/>
      <c r="S89" s="6"/>
      <c r="T89" s="5"/>
      <c r="U89" s="5" t="s">
        <v>73</v>
      </c>
      <c r="V89" s="5"/>
      <c r="W89" s="4"/>
      <c r="X89" s="3" t="str">
        <f t="shared" si="2"/>
        <v>201501</v>
      </c>
      <c r="Y89" s="3" t="str">
        <f t="shared" si="3"/>
        <v>201501</v>
      </c>
      <c r="Z89" s="3" t="str">
        <f>VLOOKUP(TEXT(N89,"####"),MàJ!$H$1:$I$53,2,FALSE)</f>
        <v xml:space="preserve">ESSAIS </v>
      </c>
      <c r="AC89"/>
      <c r="AD89"/>
    </row>
    <row r="90" spans="1:30" ht="15" hidden="1" customHeight="1" x14ac:dyDescent="0.25">
      <c r="A90" s="50">
        <v>5723</v>
      </c>
      <c r="B90" s="51" t="s">
        <v>67</v>
      </c>
      <c r="C90" s="50"/>
      <c r="D90" s="51"/>
      <c r="E90" s="51"/>
      <c r="F90" s="51"/>
      <c r="G90" s="55">
        <v>1</v>
      </c>
      <c r="H90" s="56">
        <v>2015</v>
      </c>
      <c r="I90" s="51"/>
      <c r="J90" s="50"/>
      <c r="K90" s="57"/>
      <c r="L90" s="51"/>
      <c r="M90" s="51"/>
      <c r="N90" s="50">
        <v>5723</v>
      </c>
      <c r="O90" s="50" t="s">
        <v>0</v>
      </c>
      <c r="P90" s="58">
        <v>10</v>
      </c>
      <c r="Q90" s="50"/>
      <c r="R90" s="59"/>
      <c r="S90" s="60"/>
      <c r="T90" s="51"/>
      <c r="U90" s="51" t="s">
        <v>73</v>
      </c>
      <c r="V90" s="51"/>
      <c r="W90" s="59"/>
      <c r="X90" s="3" t="str">
        <f t="shared" si="2"/>
        <v>201501</v>
      </c>
      <c r="Y90" s="3" t="str">
        <f t="shared" si="3"/>
        <v>201501</v>
      </c>
      <c r="Z90" s="3" t="str">
        <f>VLOOKUP(TEXT(N90,"####"),MàJ!$H$1:$I$53,2,FALSE)</f>
        <v xml:space="preserve">ESSAIS </v>
      </c>
      <c r="AC90"/>
      <c r="AD90"/>
    </row>
    <row r="91" spans="1:30" ht="15" hidden="1" customHeight="1" x14ac:dyDescent="0.25">
      <c r="A91" s="7">
        <v>5723</v>
      </c>
      <c r="B91" s="5" t="s">
        <v>67</v>
      </c>
      <c r="C91" s="7"/>
      <c r="D91" s="5"/>
      <c r="E91" s="5"/>
      <c r="F91" s="5"/>
      <c r="G91" s="11">
        <v>1</v>
      </c>
      <c r="H91" s="10">
        <v>2015</v>
      </c>
      <c r="I91" s="5"/>
      <c r="J91" s="7"/>
      <c r="K91" s="9"/>
      <c r="L91" s="5"/>
      <c r="M91" s="5"/>
      <c r="N91" s="7">
        <v>5723</v>
      </c>
      <c r="O91" s="7" t="s">
        <v>0</v>
      </c>
      <c r="P91" s="8">
        <v>20</v>
      </c>
      <c r="Q91" s="7"/>
      <c r="R91" s="4"/>
      <c r="S91" s="6"/>
      <c r="T91" s="5"/>
      <c r="U91" s="5" t="s">
        <v>74</v>
      </c>
      <c r="V91" s="5"/>
      <c r="W91" s="4"/>
      <c r="X91" s="3" t="str">
        <f t="shared" si="2"/>
        <v>201501</v>
      </c>
      <c r="Y91" s="3" t="str">
        <f t="shared" si="3"/>
        <v>201501</v>
      </c>
      <c r="Z91" s="3" t="str">
        <f>VLOOKUP(TEXT(N91,"####"),MàJ!$H$1:$I$53,2,FALSE)</f>
        <v xml:space="preserve">ESSAIS </v>
      </c>
      <c r="AC91"/>
      <c r="AD91"/>
    </row>
    <row r="92" spans="1:30" ht="15" hidden="1" customHeight="1" x14ac:dyDescent="0.25">
      <c r="A92" s="50">
        <v>7777</v>
      </c>
      <c r="B92" s="51" t="s">
        <v>68</v>
      </c>
      <c r="C92" s="50"/>
      <c r="D92" s="51"/>
      <c r="E92" s="51"/>
      <c r="F92" s="51"/>
      <c r="G92" s="55">
        <v>1</v>
      </c>
      <c r="H92" s="56">
        <v>2015</v>
      </c>
      <c r="I92" s="51"/>
      <c r="J92" s="50"/>
      <c r="K92" s="57"/>
      <c r="L92" s="51"/>
      <c r="M92" s="51"/>
      <c r="N92" s="50">
        <v>7777</v>
      </c>
      <c r="O92" s="50" t="s">
        <v>0</v>
      </c>
      <c r="P92" s="58">
        <v>48</v>
      </c>
      <c r="Q92" s="50"/>
      <c r="R92" s="59"/>
      <c r="S92" s="60"/>
      <c r="T92" s="51"/>
      <c r="U92" s="51" t="s">
        <v>70</v>
      </c>
      <c r="V92" s="51"/>
      <c r="W92" s="59"/>
      <c r="X92" s="3" t="str">
        <f t="shared" si="2"/>
        <v>201501</v>
      </c>
      <c r="Y92" s="3" t="str">
        <f t="shared" si="3"/>
        <v>201501</v>
      </c>
      <c r="Z92" s="3" t="str">
        <f>VLOOKUP(TEXT(N92,"####"),MàJ!$H$1:$I$53,2,FALSE)</f>
        <v>PROGRAMME</v>
      </c>
      <c r="AC92"/>
      <c r="AD92"/>
    </row>
    <row r="93" spans="1:30" ht="15" customHeight="1" x14ac:dyDescent="0.25">
      <c r="A93" s="50">
        <v>7777</v>
      </c>
      <c r="B93" s="51" t="s">
        <v>68</v>
      </c>
      <c r="C93" s="50"/>
      <c r="D93" s="51"/>
      <c r="E93" s="51"/>
      <c r="F93" s="51"/>
      <c r="G93" s="55">
        <v>1</v>
      </c>
      <c r="H93" s="56">
        <v>2015</v>
      </c>
      <c r="I93" s="51"/>
      <c r="J93" s="50"/>
      <c r="K93" s="57"/>
      <c r="L93" s="51"/>
      <c r="M93" s="51"/>
      <c r="N93" s="50">
        <v>7777</v>
      </c>
      <c r="O93" s="50" t="s">
        <v>0</v>
      </c>
      <c r="P93" s="58">
        <v>24</v>
      </c>
      <c r="Q93" s="50"/>
      <c r="R93" s="59"/>
      <c r="S93" s="60"/>
      <c r="T93" s="51"/>
      <c r="U93" s="51" t="s">
        <v>72</v>
      </c>
      <c r="V93" s="51"/>
      <c r="W93" s="59"/>
      <c r="X93" s="3" t="str">
        <f t="shared" si="2"/>
        <v>201501</v>
      </c>
      <c r="Y93" s="3" t="str">
        <f t="shared" si="3"/>
        <v>201501</v>
      </c>
      <c r="Z93" s="3" t="str">
        <f>VLOOKUP(TEXT(N93,"####"),MàJ!$H$1:$I$53,2,FALSE)</f>
        <v>PROGRAMME</v>
      </c>
      <c r="AC93"/>
      <c r="AD93"/>
    </row>
    <row r="94" spans="1:30" ht="15" hidden="1" customHeight="1" x14ac:dyDescent="0.25">
      <c r="A94" s="50">
        <v>7777</v>
      </c>
      <c r="B94" s="51" t="s">
        <v>68</v>
      </c>
      <c r="C94" s="50"/>
      <c r="D94" s="51"/>
      <c r="E94" s="51"/>
      <c r="F94" s="51"/>
      <c r="G94" s="55">
        <v>1</v>
      </c>
      <c r="H94" s="56">
        <v>2015</v>
      </c>
      <c r="I94" s="51"/>
      <c r="J94" s="50"/>
      <c r="K94" s="57"/>
      <c r="L94" s="51"/>
      <c r="M94" s="51"/>
      <c r="N94" s="50">
        <v>7777</v>
      </c>
      <c r="O94" s="50" t="s">
        <v>0</v>
      </c>
      <c r="P94" s="58">
        <v>8</v>
      </c>
      <c r="Q94" s="50"/>
      <c r="R94" s="59"/>
      <c r="S94" s="60"/>
      <c r="T94" s="51"/>
      <c r="U94" s="51" t="s">
        <v>76</v>
      </c>
      <c r="V94" s="51"/>
      <c r="W94" s="59"/>
      <c r="X94" s="3" t="str">
        <f t="shared" si="2"/>
        <v>201501</v>
      </c>
      <c r="Y94" s="3" t="str">
        <f t="shared" si="3"/>
        <v>201501</v>
      </c>
      <c r="Z94" s="3" t="str">
        <f>VLOOKUP(TEXT(N94,"####"),MàJ!$H$1:$I$53,2,FALSE)</f>
        <v>PROGRAMME</v>
      </c>
      <c r="AC94"/>
      <c r="AD94"/>
    </row>
    <row r="95" spans="1:30" ht="15" hidden="1" customHeight="1" x14ac:dyDescent="0.25">
      <c r="A95" s="50">
        <v>7777</v>
      </c>
      <c r="B95" s="51" t="s">
        <v>68</v>
      </c>
      <c r="C95" s="50"/>
      <c r="D95" s="51"/>
      <c r="E95" s="51"/>
      <c r="F95" s="51"/>
      <c r="G95" s="55">
        <v>1</v>
      </c>
      <c r="H95" s="56">
        <v>2015</v>
      </c>
      <c r="I95" s="51"/>
      <c r="J95" s="50"/>
      <c r="K95" s="57"/>
      <c r="L95" s="51"/>
      <c r="M95" s="51"/>
      <c r="N95" s="50">
        <v>7777</v>
      </c>
      <c r="O95" s="50" t="s">
        <v>0</v>
      </c>
      <c r="P95" s="58">
        <v>16</v>
      </c>
      <c r="Q95" s="50"/>
      <c r="R95" s="59"/>
      <c r="S95" s="60"/>
      <c r="T95" s="51"/>
      <c r="U95" s="51" t="s">
        <v>73</v>
      </c>
      <c r="V95" s="51"/>
      <c r="W95" s="59"/>
      <c r="X95" s="3" t="str">
        <f t="shared" si="2"/>
        <v>201501</v>
      </c>
      <c r="Y95" s="3" t="str">
        <f t="shared" si="3"/>
        <v>201501</v>
      </c>
      <c r="Z95" s="3" t="str">
        <f>VLOOKUP(TEXT(N95,"####"),MàJ!$H$1:$I$53,2,FALSE)</f>
        <v>PROGRAMME</v>
      </c>
      <c r="AC95"/>
      <c r="AD95"/>
    </row>
    <row r="96" spans="1:30" ht="15" hidden="1" customHeight="1" x14ac:dyDescent="0.25">
      <c r="A96" s="50">
        <v>7777</v>
      </c>
      <c r="B96" s="51" t="s">
        <v>68</v>
      </c>
      <c r="C96" s="50"/>
      <c r="D96" s="51"/>
      <c r="E96" s="51"/>
      <c r="F96" s="51"/>
      <c r="G96" s="55">
        <v>1</v>
      </c>
      <c r="H96" s="56">
        <v>2015</v>
      </c>
      <c r="I96" s="51"/>
      <c r="J96" s="50"/>
      <c r="K96" s="57"/>
      <c r="L96" s="51"/>
      <c r="M96" s="51"/>
      <c r="N96" s="50">
        <v>7777</v>
      </c>
      <c r="O96" s="50" t="s">
        <v>0</v>
      </c>
      <c r="P96" s="58">
        <v>8</v>
      </c>
      <c r="Q96" s="50"/>
      <c r="R96" s="59"/>
      <c r="S96" s="60"/>
      <c r="T96" s="51"/>
      <c r="U96" s="51" t="s">
        <v>74</v>
      </c>
      <c r="V96" s="51"/>
      <c r="W96" s="59"/>
      <c r="X96" s="3" t="str">
        <f t="shared" si="2"/>
        <v>201501</v>
      </c>
      <c r="Y96" s="3" t="str">
        <f t="shared" si="3"/>
        <v>201501</v>
      </c>
      <c r="Z96" s="3" t="str">
        <f>VLOOKUP(TEXT(N96,"####"),MàJ!$H$1:$I$53,2,FALSE)</f>
        <v>PROGRAMME</v>
      </c>
      <c r="AC96"/>
      <c r="AD96"/>
    </row>
    <row r="97" spans="1:30" ht="15" hidden="1" customHeight="1" x14ac:dyDescent="0.25">
      <c r="A97" s="50">
        <v>7777</v>
      </c>
      <c r="B97" s="51" t="s">
        <v>68</v>
      </c>
      <c r="C97" s="50"/>
      <c r="D97" s="51"/>
      <c r="E97" s="51"/>
      <c r="F97" s="51"/>
      <c r="G97" s="55">
        <v>1</v>
      </c>
      <c r="H97" s="56">
        <v>2015</v>
      </c>
      <c r="I97" s="51"/>
      <c r="J97" s="50"/>
      <c r="K97" s="57"/>
      <c r="L97" s="51"/>
      <c r="M97" s="51"/>
      <c r="N97" s="50">
        <v>7777</v>
      </c>
      <c r="O97" s="50" t="s">
        <v>0</v>
      </c>
      <c r="P97" s="58">
        <v>40</v>
      </c>
      <c r="Q97" s="50"/>
      <c r="R97" s="59"/>
      <c r="S97" s="60"/>
      <c r="T97" s="51"/>
      <c r="U97" s="51" t="s">
        <v>71</v>
      </c>
      <c r="V97" s="51"/>
      <c r="W97" s="59"/>
      <c r="X97" s="3" t="str">
        <f t="shared" si="2"/>
        <v>201501</v>
      </c>
      <c r="Y97" s="3" t="str">
        <f t="shared" si="3"/>
        <v>201501</v>
      </c>
      <c r="Z97" s="3" t="str">
        <f>VLOOKUP(TEXT(N97,"####"),MàJ!$H$1:$I$53,2,FALSE)</f>
        <v>PROGRAMME</v>
      </c>
      <c r="AC97"/>
      <c r="AD97"/>
    </row>
    <row r="98" spans="1:30" ht="15" hidden="1" customHeight="1" x14ac:dyDescent="0.25">
      <c r="A98" s="50">
        <v>1011</v>
      </c>
      <c r="B98" s="51" t="s">
        <v>59</v>
      </c>
      <c r="C98" s="50"/>
      <c r="D98" s="51"/>
      <c r="E98" s="51"/>
      <c r="F98" s="51"/>
      <c r="G98" s="55">
        <v>2</v>
      </c>
      <c r="H98" s="56">
        <v>2015</v>
      </c>
      <c r="I98" s="51"/>
      <c r="J98" s="50"/>
      <c r="K98" s="57"/>
      <c r="L98" s="51"/>
      <c r="M98" s="51"/>
      <c r="N98" s="50">
        <v>1011</v>
      </c>
      <c r="O98" s="50" t="s">
        <v>0</v>
      </c>
      <c r="P98" s="58">
        <v>20</v>
      </c>
      <c r="Q98" s="50"/>
      <c r="R98" s="59"/>
      <c r="S98" s="60"/>
      <c r="T98" s="51"/>
      <c r="U98" s="51" t="s">
        <v>70</v>
      </c>
      <c r="V98" s="51"/>
      <c r="W98" s="59"/>
      <c r="X98" s="3" t="str">
        <f t="shared" si="2"/>
        <v>201502</v>
      </c>
      <c r="Y98" s="3" t="str">
        <f t="shared" si="3"/>
        <v>201502</v>
      </c>
      <c r="Z98" s="3" t="str">
        <f>VLOOKUP(TEXT(N98,"####"),MàJ!$H$1:$I$53,2,FALSE)</f>
        <v xml:space="preserve">QUALITE </v>
      </c>
      <c r="AC98"/>
      <c r="AD98"/>
    </row>
    <row r="99" spans="1:30" ht="15" customHeight="1" x14ac:dyDescent="0.25">
      <c r="A99" s="50">
        <v>1011</v>
      </c>
      <c r="B99" s="51" t="s">
        <v>59</v>
      </c>
      <c r="C99" s="50"/>
      <c r="D99" s="51"/>
      <c r="E99" s="51"/>
      <c r="F99" s="51"/>
      <c r="G99" s="55">
        <v>2</v>
      </c>
      <c r="H99" s="56">
        <v>2015</v>
      </c>
      <c r="I99" s="51"/>
      <c r="J99" s="50"/>
      <c r="K99" s="57"/>
      <c r="L99" s="51"/>
      <c r="M99" s="51"/>
      <c r="N99" s="50">
        <v>1011</v>
      </c>
      <c r="O99" s="50" t="s">
        <v>0</v>
      </c>
      <c r="P99" s="58">
        <v>2.5</v>
      </c>
      <c r="Q99" s="50"/>
      <c r="R99" s="59"/>
      <c r="S99" s="60"/>
      <c r="T99" s="51"/>
      <c r="U99" s="51" t="s">
        <v>72</v>
      </c>
      <c r="V99" s="51"/>
      <c r="W99" s="59"/>
      <c r="X99" s="3" t="str">
        <f t="shared" si="2"/>
        <v>201502</v>
      </c>
      <c r="Y99" s="3" t="str">
        <f t="shared" si="3"/>
        <v>201502</v>
      </c>
      <c r="Z99" s="3" t="str">
        <f>VLOOKUP(TEXT(N99,"####"),MàJ!$H$1:$I$53,2,FALSE)</f>
        <v xml:space="preserve">QUALITE </v>
      </c>
      <c r="AC99"/>
      <c r="AD99"/>
    </row>
    <row r="100" spans="1:30" ht="15" hidden="1" customHeight="1" x14ac:dyDescent="0.25">
      <c r="A100" s="50">
        <v>1011</v>
      </c>
      <c r="B100" s="51" t="s">
        <v>59</v>
      </c>
      <c r="C100" s="50"/>
      <c r="D100" s="51"/>
      <c r="E100" s="51"/>
      <c r="F100" s="51"/>
      <c r="G100" s="55">
        <v>2</v>
      </c>
      <c r="H100" s="56">
        <v>2015</v>
      </c>
      <c r="I100" s="51"/>
      <c r="J100" s="50"/>
      <c r="K100" s="57"/>
      <c r="L100" s="51"/>
      <c r="M100" s="51"/>
      <c r="N100" s="50">
        <v>1011</v>
      </c>
      <c r="O100" s="50" t="s">
        <v>0</v>
      </c>
      <c r="P100" s="58">
        <v>60</v>
      </c>
      <c r="Q100" s="50"/>
      <c r="R100" s="59"/>
      <c r="S100" s="60"/>
      <c r="T100" s="51"/>
      <c r="U100" s="51" t="s">
        <v>70</v>
      </c>
      <c r="V100" s="51"/>
      <c r="W100" s="59"/>
      <c r="X100" s="3" t="str">
        <f t="shared" si="2"/>
        <v>201502</v>
      </c>
      <c r="Y100" s="3" t="str">
        <f t="shared" si="3"/>
        <v>201502</v>
      </c>
      <c r="Z100" s="3" t="str">
        <f>VLOOKUP(TEXT(N100,"####"),MàJ!$H$1:$I$53,2,FALSE)</f>
        <v xml:space="preserve">QUALITE </v>
      </c>
      <c r="AC100"/>
      <c r="AD100"/>
    </row>
    <row r="101" spans="1:30" ht="15" hidden="1" customHeight="1" x14ac:dyDescent="0.25">
      <c r="A101" s="50">
        <v>1011</v>
      </c>
      <c r="B101" s="51" t="s">
        <v>59</v>
      </c>
      <c r="C101" s="50"/>
      <c r="D101" s="51"/>
      <c r="E101" s="51"/>
      <c r="F101" s="51"/>
      <c r="G101" s="55">
        <v>2</v>
      </c>
      <c r="H101" s="56">
        <v>2015</v>
      </c>
      <c r="I101" s="51"/>
      <c r="J101" s="50"/>
      <c r="K101" s="57"/>
      <c r="L101" s="51"/>
      <c r="M101" s="51"/>
      <c r="N101" s="50">
        <v>1011</v>
      </c>
      <c r="O101" s="50" t="s">
        <v>0</v>
      </c>
      <c r="P101" s="58">
        <v>30</v>
      </c>
      <c r="Q101" s="50"/>
      <c r="R101" s="59"/>
      <c r="S101" s="60"/>
      <c r="T101" s="51"/>
      <c r="U101" s="51" t="s">
        <v>73</v>
      </c>
      <c r="V101" s="51"/>
      <c r="W101" s="59"/>
      <c r="X101" s="3" t="str">
        <f t="shared" si="2"/>
        <v>201502</v>
      </c>
      <c r="Y101" s="3" t="str">
        <f t="shared" si="3"/>
        <v>201502</v>
      </c>
      <c r="Z101" s="3" t="str">
        <f>VLOOKUP(TEXT(N101,"####"),MàJ!$H$1:$I$53,2,FALSE)</f>
        <v xml:space="preserve">QUALITE </v>
      </c>
      <c r="AC101"/>
      <c r="AD101"/>
    </row>
    <row r="102" spans="1:30" ht="15" hidden="1" customHeight="1" x14ac:dyDescent="0.25">
      <c r="A102" s="7">
        <v>1011</v>
      </c>
      <c r="B102" s="5" t="s">
        <v>59</v>
      </c>
      <c r="C102" s="7"/>
      <c r="D102" s="5"/>
      <c r="E102" s="5"/>
      <c r="F102" s="5"/>
      <c r="G102" s="11">
        <v>2</v>
      </c>
      <c r="H102" s="10">
        <v>2015</v>
      </c>
      <c r="I102" s="5"/>
      <c r="J102" s="7"/>
      <c r="K102" s="9"/>
      <c r="L102" s="5"/>
      <c r="M102" s="5"/>
      <c r="N102" s="7">
        <v>1011</v>
      </c>
      <c r="O102" s="7" t="s">
        <v>0</v>
      </c>
      <c r="P102" s="8">
        <v>16</v>
      </c>
      <c r="Q102" s="7"/>
      <c r="R102" s="4"/>
      <c r="S102" s="6"/>
      <c r="T102" s="5"/>
      <c r="U102" s="5" t="s">
        <v>70</v>
      </c>
      <c r="V102" s="5"/>
      <c r="W102" s="4"/>
      <c r="X102" s="3" t="str">
        <f t="shared" ref="X102:X161" si="4">H102&amp;IF(G102&lt;10,"0"&amp;G102,G102)</f>
        <v>201502</v>
      </c>
      <c r="Y102" s="3" t="str">
        <f t="shared" ref="Y102:Y161" si="5">X102</f>
        <v>201502</v>
      </c>
      <c r="Z102" s="3" t="str">
        <f>VLOOKUP(TEXT(N102,"####"),MàJ!$H$1:$I$53,2,FALSE)</f>
        <v xml:space="preserve">QUALITE </v>
      </c>
      <c r="AC102"/>
      <c r="AD102"/>
    </row>
    <row r="103" spans="1:30" ht="15" customHeight="1" x14ac:dyDescent="0.25">
      <c r="A103" s="50">
        <v>1011</v>
      </c>
      <c r="B103" s="51" t="s">
        <v>59</v>
      </c>
      <c r="C103" s="50"/>
      <c r="D103" s="51"/>
      <c r="E103" s="51"/>
      <c r="F103" s="51"/>
      <c r="G103" s="55">
        <v>2</v>
      </c>
      <c r="H103" s="56">
        <v>2015</v>
      </c>
      <c r="I103" s="51"/>
      <c r="J103" s="50"/>
      <c r="K103" s="57"/>
      <c r="L103" s="51"/>
      <c r="M103" s="51"/>
      <c r="N103" s="50">
        <v>1011</v>
      </c>
      <c r="O103" s="50" t="s">
        <v>0</v>
      </c>
      <c r="P103" s="58">
        <v>18</v>
      </c>
      <c r="Q103" s="50"/>
      <c r="R103" s="59"/>
      <c r="S103" s="60"/>
      <c r="T103" s="51"/>
      <c r="U103" s="51" t="s">
        <v>72</v>
      </c>
      <c r="V103" s="51"/>
      <c r="W103" s="59"/>
      <c r="X103" s="3" t="str">
        <f t="shared" si="4"/>
        <v>201502</v>
      </c>
      <c r="Y103" s="3" t="str">
        <f t="shared" si="5"/>
        <v>201502</v>
      </c>
      <c r="Z103" s="3" t="str">
        <f>VLOOKUP(TEXT(N103,"####"),MàJ!$H$1:$I$53,2,FALSE)</f>
        <v xml:space="preserve">QUALITE </v>
      </c>
      <c r="AC103"/>
      <c r="AD103"/>
    </row>
    <row r="104" spans="1:30" ht="15" customHeight="1" x14ac:dyDescent="0.25">
      <c r="A104" s="50">
        <v>1200</v>
      </c>
      <c r="B104" s="51" t="s">
        <v>60</v>
      </c>
      <c r="C104" s="50"/>
      <c r="D104" s="51"/>
      <c r="E104" s="51"/>
      <c r="F104" s="51"/>
      <c r="G104" s="55">
        <v>2</v>
      </c>
      <c r="H104" s="56">
        <v>2015</v>
      </c>
      <c r="I104" s="51"/>
      <c r="J104" s="50"/>
      <c r="K104" s="57"/>
      <c r="L104" s="51"/>
      <c r="M104" s="51"/>
      <c r="N104" s="50">
        <v>1200</v>
      </c>
      <c r="O104" s="50" t="s">
        <v>0</v>
      </c>
      <c r="P104" s="58">
        <v>2</v>
      </c>
      <c r="Q104" s="50"/>
      <c r="R104" s="59"/>
      <c r="S104" s="60"/>
      <c r="T104" s="51"/>
      <c r="U104" s="51" t="s">
        <v>72</v>
      </c>
      <c r="V104" s="51"/>
      <c r="W104" s="59"/>
      <c r="X104" s="3" t="str">
        <f t="shared" si="4"/>
        <v>201502</v>
      </c>
      <c r="Y104" s="3" t="str">
        <f t="shared" si="5"/>
        <v>201502</v>
      </c>
      <c r="Z104" s="3" t="str">
        <f>VLOOKUP(TEXT(N104,"####"),MàJ!$H$1:$I$53,2,FALSE)</f>
        <v xml:space="preserve">ACHATS </v>
      </c>
      <c r="AC104"/>
      <c r="AD104"/>
    </row>
    <row r="105" spans="1:30" ht="15" hidden="1" customHeight="1" x14ac:dyDescent="0.25">
      <c r="A105" s="50">
        <v>1200</v>
      </c>
      <c r="B105" s="51" t="s">
        <v>60</v>
      </c>
      <c r="C105" s="50"/>
      <c r="D105" s="51"/>
      <c r="E105" s="51"/>
      <c r="F105" s="51"/>
      <c r="G105" s="55">
        <v>2</v>
      </c>
      <c r="H105" s="56">
        <v>2015</v>
      </c>
      <c r="I105" s="51"/>
      <c r="J105" s="50"/>
      <c r="K105" s="57"/>
      <c r="L105" s="51"/>
      <c r="M105" s="51"/>
      <c r="N105" s="50">
        <v>1200</v>
      </c>
      <c r="O105" s="50" t="s">
        <v>0</v>
      </c>
      <c r="P105" s="58">
        <v>2</v>
      </c>
      <c r="Q105" s="50"/>
      <c r="R105" s="59"/>
      <c r="S105" s="60"/>
      <c r="T105" s="51"/>
      <c r="U105" s="51" t="s">
        <v>70</v>
      </c>
      <c r="V105" s="51"/>
      <c r="W105" s="59"/>
      <c r="X105" s="3" t="str">
        <f t="shared" si="4"/>
        <v>201502</v>
      </c>
      <c r="Y105" s="3" t="str">
        <f t="shared" si="5"/>
        <v>201502</v>
      </c>
      <c r="Z105" s="3" t="str">
        <f>VLOOKUP(TEXT(N105,"####"),MàJ!$H$1:$I$53,2,FALSE)</f>
        <v xml:space="preserve">ACHATS </v>
      </c>
      <c r="AC105"/>
      <c r="AD105"/>
    </row>
    <row r="106" spans="1:30" ht="15" hidden="1" customHeight="1" x14ac:dyDescent="0.25">
      <c r="A106" s="7">
        <v>1200</v>
      </c>
      <c r="B106" s="5" t="s">
        <v>69</v>
      </c>
      <c r="C106" s="7"/>
      <c r="D106" s="5"/>
      <c r="E106" s="5"/>
      <c r="F106" s="5"/>
      <c r="G106" s="11">
        <v>2</v>
      </c>
      <c r="H106" s="10">
        <v>2015</v>
      </c>
      <c r="I106" s="5"/>
      <c r="J106" s="7"/>
      <c r="K106" s="9"/>
      <c r="L106" s="5"/>
      <c r="M106" s="5"/>
      <c r="N106" s="7">
        <v>1200</v>
      </c>
      <c r="O106" s="7" t="s">
        <v>0</v>
      </c>
      <c r="P106" s="8">
        <v>5</v>
      </c>
      <c r="Q106" s="7"/>
      <c r="R106" s="4"/>
      <c r="S106" s="6"/>
      <c r="T106" s="5"/>
      <c r="U106" s="5" t="s">
        <v>70</v>
      </c>
      <c r="V106" s="5"/>
      <c r="W106" s="4"/>
      <c r="X106" s="3" t="str">
        <f t="shared" si="4"/>
        <v>201502</v>
      </c>
      <c r="Y106" s="3" t="str">
        <f t="shared" si="5"/>
        <v>201502</v>
      </c>
      <c r="Z106" s="3" t="str">
        <f>VLOOKUP(TEXT(N106,"####"),MàJ!$H$1:$I$53,2,FALSE)</f>
        <v xml:space="preserve">ACHATS </v>
      </c>
      <c r="AC106"/>
      <c r="AD106"/>
    </row>
    <row r="107" spans="1:30" ht="15" hidden="1" customHeight="1" x14ac:dyDescent="0.25">
      <c r="A107" s="7">
        <v>1200</v>
      </c>
      <c r="B107" s="5" t="s">
        <v>69</v>
      </c>
      <c r="C107" s="7"/>
      <c r="D107" s="5"/>
      <c r="E107" s="5"/>
      <c r="F107" s="5"/>
      <c r="G107" s="11">
        <v>2</v>
      </c>
      <c r="H107" s="10">
        <v>2015</v>
      </c>
      <c r="I107" s="5"/>
      <c r="J107" s="7"/>
      <c r="K107" s="9"/>
      <c r="L107" s="5"/>
      <c r="M107" s="5"/>
      <c r="N107" s="7">
        <v>1200</v>
      </c>
      <c r="O107" s="7" t="s">
        <v>0</v>
      </c>
      <c r="P107" s="8">
        <v>5</v>
      </c>
      <c r="Q107" s="7"/>
      <c r="R107" s="4"/>
      <c r="S107" s="6"/>
      <c r="T107" s="5"/>
      <c r="U107" s="5" t="s">
        <v>71</v>
      </c>
      <c r="V107" s="5"/>
      <c r="W107" s="4"/>
      <c r="X107" s="3" t="str">
        <f t="shared" si="4"/>
        <v>201502</v>
      </c>
      <c r="Y107" s="3" t="str">
        <f t="shared" si="5"/>
        <v>201502</v>
      </c>
      <c r="Z107" s="3" t="str">
        <f>VLOOKUP(TEXT(N107,"####"),MàJ!$H$1:$I$53,2,FALSE)</f>
        <v xml:space="preserve">ACHATS </v>
      </c>
      <c r="AC107"/>
      <c r="AD107"/>
    </row>
    <row r="108" spans="1:30" ht="15" customHeight="1" x14ac:dyDescent="0.25">
      <c r="A108" s="7">
        <v>1200</v>
      </c>
      <c r="B108" s="5" t="s">
        <v>69</v>
      </c>
      <c r="C108" s="7"/>
      <c r="D108" s="5"/>
      <c r="E108" s="5"/>
      <c r="F108" s="5"/>
      <c r="G108" s="11">
        <v>2</v>
      </c>
      <c r="H108" s="10">
        <v>2015</v>
      </c>
      <c r="I108" s="5"/>
      <c r="J108" s="7"/>
      <c r="K108" s="9"/>
      <c r="L108" s="5"/>
      <c r="M108" s="5"/>
      <c r="N108" s="7">
        <v>1200</v>
      </c>
      <c r="O108" s="7" t="s">
        <v>0</v>
      </c>
      <c r="P108" s="8">
        <v>2</v>
      </c>
      <c r="Q108" s="7"/>
      <c r="R108" s="4"/>
      <c r="S108" s="6"/>
      <c r="T108" s="5"/>
      <c r="U108" s="5" t="s">
        <v>72</v>
      </c>
      <c r="V108" s="5"/>
      <c r="W108" s="4"/>
      <c r="X108" s="3" t="str">
        <f t="shared" si="4"/>
        <v>201502</v>
      </c>
      <c r="Y108" s="3" t="str">
        <f t="shared" si="5"/>
        <v>201502</v>
      </c>
      <c r="Z108" s="3" t="str">
        <f>VLOOKUP(TEXT(N108,"####"),MàJ!$H$1:$I$53,2,FALSE)</f>
        <v xml:space="preserve">ACHATS </v>
      </c>
      <c r="AC108"/>
      <c r="AD108"/>
    </row>
    <row r="109" spans="1:30" ht="15" hidden="1" customHeight="1" x14ac:dyDescent="0.25">
      <c r="A109" s="7">
        <v>1200</v>
      </c>
      <c r="B109" s="5" t="s">
        <v>69</v>
      </c>
      <c r="C109" s="7"/>
      <c r="D109" s="5"/>
      <c r="E109" s="5"/>
      <c r="F109" s="5"/>
      <c r="G109" s="11">
        <v>2</v>
      </c>
      <c r="H109" s="10">
        <v>2015</v>
      </c>
      <c r="I109" s="5"/>
      <c r="J109" s="7"/>
      <c r="K109" s="9"/>
      <c r="L109" s="5"/>
      <c r="M109" s="5"/>
      <c r="N109" s="7">
        <v>1200</v>
      </c>
      <c r="O109" s="7" t="s">
        <v>0</v>
      </c>
      <c r="P109" s="8">
        <v>12</v>
      </c>
      <c r="Q109" s="7"/>
      <c r="R109" s="4"/>
      <c r="S109" s="6"/>
      <c r="T109" s="5"/>
      <c r="U109" s="5" t="s">
        <v>70</v>
      </c>
      <c r="V109" s="5"/>
      <c r="W109" s="4"/>
      <c r="X109" s="3" t="str">
        <f t="shared" si="4"/>
        <v>201502</v>
      </c>
      <c r="Y109" s="3" t="str">
        <f t="shared" si="5"/>
        <v>201502</v>
      </c>
      <c r="Z109" s="3" t="str">
        <f>VLOOKUP(TEXT(N109,"####"),MàJ!$H$1:$I$53,2,FALSE)</f>
        <v xml:space="preserve">ACHATS </v>
      </c>
      <c r="AC109"/>
      <c r="AD109"/>
    </row>
    <row r="110" spans="1:30" ht="15" customHeight="1" x14ac:dyDescent="0.25">
      <c r="A110" s="7">
        <v>1200</v>
      </c>
      <c r="B110" s="5" t="s">
        <v>69</v>
      </c>
      <c r="C110" s="7"/>
      <c r="D110" s="5"/>
      <c r="E110" s="5"/>
      <c r="F110" s="5"/>
      <c r="G110" s="11">
        <v>2</v>
      </c>
      <c r="H110" s="10">
        <v>2015</v>
      </c>
      <c r="I110" s="5"/>
      <c r="J110" s="7"/>
      <c r="K110" s="9"/>
      <c r="L110" s="5"/>
      <c r="M110" s="5"/>
      <c r="N110" s="7">
        <v>1200</v>
      </c>
      <c r="O110" s="7" t="s">
        <v>0</v>
      </c>
      <c r="P110" s="8">
        <v>6</v>
      </c>
      <c r="Q110" s="7"/>
      <c r="R110" s="4"/>
      <c r="S110" s="6"/>
      <c r="T110" s="5"/>
      <c r="U110" s="5" t="s">
        <v>72</v>
      </c>
      <c r="V110" s="5"/>
      <c r="W110" s="4"/>
      <c r="X110" s="3" t="str">
        <f t="shared" si="4"/>
        <v>201502</v>
      </c>
      <c r="Y110" s="3" t="str">
        <f t="shared" si="5"/>
        <v>201502</v>
      </c>
      <c r="Z110" s="3" t="str">
        <f>VLOOKUP(TEXT(N110,"####"),MàJ!$H$1:$I$53,2,FALSE)</f>
        <v xml:space="preserve">ACHATS </v>
      </c>
      <c r="AC110"/>
      <c r="AD110"/>
    </row>
    <row r="111" spans="1:30" ht="15" hidden="1" customHeight="1" x14ac:dyDescent="0.25">
      <c r="A111" s="50">
        <v>2536</v>
      </c>
      <c r="B111" s="51" t="s">
        <v>61</v>
      </c>
      <c r="C111" s="50"/>
      <c r="D111" s="51"/>
      <c r="E111" s="51"/>
      <c r="F111" s="51"/>
      <c r="G111" s="55">
        <v>2</v>
      </c>
      <c r="H111" s="56">
        <v>2015</v>
      </c>
      <c r="I111" s="51"/>
      <c r="J111" s="50"/>
      <c r="K111" s="57"/>
      <c r="L111" s="51"/>
      <c r="M111" s="51"/>
      <c r="N111" s="50">
        <v>2536</v>
      </c>
      <c r="O111" s="50" t="s">
        <v>0</v>
      </c>
      <c r="P111" s="58">
        <v>8.1300000000000008</v>
      </c>
      <c r="Q111" s="50"/>
      <c r="R111" s="59"/>
      <c r="S111" s="60"/>
      <c r="T111" s="51"/>
      <c r="U111" s="51" t="s">
        <v>74</v>
      </c>
      <c r="V111" s="51"/>
      <c r="W111" s="59"/>
      <c r="X111" s="3" t="str">
        <f t="shared" si="4"/>
        <v>201502</v>
      </c>
      <c r="Y111" s="3" t="str">
        <f t="shared" si="5"/>
        <v>201502</v>
      </c>
      <c r="Z111" s="3" t="str">
        <f>VLOOKUP(TEXT(N111,"####"),MàJ!$H$1:$I$53,2,FALSE)</f>
        <v>PRODUCTION</v>
      </c>
      <c r="AC111"/>
      <c r="AD111"/>
    </row>
    <row r="112" spans="1:30" ht="15" hidden="1" customHeight="1" x14ac:dyDescent="0.25">
      <c r="A112" s="7">
        <v>2752</v>
      </c>
      <c r="B112" s="5" t="s">
        <v>62</v>
      </c>
      <c r="C112" s="7"/>
      <c r="D112" s="5"/>
      <c r="E112" s="5"/>
      <c r="F112" s="5"/>
      <c r="G112" s="11">
        <v>2</v>
      </c>
      <c r="H112" s="10">
        <v>2015</v>
      </c>
      <c r="I112" s="5"/>
      <c r="J112" s="7"/>
      <c r="K112" s="9"/>
      <c r="L112" s="5"/>
      <c r="M112" s="5"/>
      <c r="N112" s="7">
        <v>2752</v>
      </c>
      <c r="O112" s="7" t="s">
        <v>0</v>
      </c>
      <c r="P112" s="8">
        <v>8</v>
      </c>
      <c r="Q112" s="7"/>
      <c r="R112" s="4"/>
      <c r="S112" s="6"/>
      <c r="T112" s="5"/>
      <c r="U112" s="5" t="s">
        <v>70</v>
      </c>
      <c r="V112" s="5"/>
      <c r="W112" s="4"/>
      <c r="X112" s="3" t="str">
        <f t="shared" si="4"/>
        <v>201502</v>
      </c>
      <c r="Y112" s="3" t="str">
        <f t="shared" si="5"/>
        <v>201502</v>
      </c>
      <c r="Z112" s="3" t="str">
        <f>VLOOKUP(TEXT(N112,"####"),MàJ!$H$1:$I$53,2,FALSE)</f>
        <v xml:space="preserve">LOGISTIQUE </v>
      </c>
      <c r="AC112"/>
      <c r="AD112"/>
    </row>
    <row r="113" spans="1:30" ht="15" customHeight="1" x14ac:dyDescent="0.25">
      <c r="A113" s="7">
        <v>2752</v>
      </c>
      <c r="B113" s="5" t="s">
        <v>62</v>
      </c>
      <c r="C113" s="7"/>
      <c r="D113" s="5"/>
      <c r="E113" s="5"/>
      <c r="F113" s="5"/>
      <c r="G113" s="11">
        <v>2</v>
      </c>
      <c r="H113" s="10">
        <v>2015</v>
      </c>
      <c r="I113" s="5"/>
      <c r="J113" s="7"/>
      <c r="K113" s="9"/>
      <c r="L113" s="5"/>
      <c r="M113" s="5"/>
      <c r="N113" s="7">
        <v>2752</v>
      </c>
      <c r="O113" s="7" t="s">
        <v>0</v>
      </c>
      <c r="P113" s="8">
        <v>8</v>
      </c>
      <c r="Q113" s="7"/>
      <c r="R113" s="4"/>
      <c r="S113" s="6"/>
      <c r="T113" s="5"/>
      <c r="U113" s="5" t="s">
        <v>72</v>
      </c>
      <c r="V113" s="5"/>
      <c r="W113" s="4"/>
      <c r="X113" s="3" t="str">
        <f t="shared" si="4"/>
        <v>201502</v>
      </c>
      <c r="Y113" s="3" t="str">
        <f t="shared" si="5"/>
        <v>201502</v>
      </c>
      <c r="Z113" s="3" t="str">
        <f>VLOOKUP(TEXT(N113,"####"),MàJ!$H$1:$I$53,2,FALSE)</f>
        <v xml:space="preserve">LOGISTIQUE </v>
      </c>
      <c r="AC113"/>
      <c r="AD113"/>
    </row>
    <row r="114" spans="1:30" ht="15" hidden="1" customHeight="1" x14ac:dyDescent="0.25">
      <c r="A114" s="7">
        <v>2752</v>
      </c>
      <c r="B114" s="5" t="s">
        <v>62</v>
      </c>
      <c r="C114" s="7"/>
      <c r="D114" s="5"/>
      <c r="E114" s="5"/>
      <c r="F114" s="5"/>
      <c r="G114" s="11">
        <v>2</v>
      </c>
      <c r="H114" s="10">
        <v>2015</v>
      </c>
      <c r="I114" s="5"/>
      <c r="J114" s="7"/>
      <c r="K114" s="9"/>
      <c r="L114" s="5"/>
      <c r="M114" s="5"/>
      <c r="N114" s="7">
        <v>2752</v>
      </c>
      <c r="O114" s="7" t="s">
        <v>0</v>
      </c>
      <c r="P114" s="8">
        <v>2</v>
      </c>
      <c r="Q114" s="7"/>
      <c r="R114" s="4"/>
      <c r="S114" s="6"/>
      <c r="T114" s="5"/>
      <c r="U114" s="5" t="s">
        <v>74</v>
      </c>
      <c r="V114" s="5"/>
      <c r="W114" s="4"/>
      <c r="X114" s="3" t="str">
        <f t="shared" si="4"/>
        <v>201502</v>
      </c>
      <c r="Y114" s="3" t="str">
        <f t="shared" si="5"/>
        <v>201502</v>
      </c>
      <c r="Z114" s="3" t="str">
        <f>VLOOKUP(TEXT(N114,"####"),MàJ!$H$1:$I$53,2,FALSE)</f>
        <v xml:space="preserve">LOGISTIQUE </v>
      </c>
      <c r="AC114"/>
      <c r="AD114"/>
    </row>
    <row r="115" spans="1:30" ht="15" customHeight="1" x14ac:dyDescent="0.25">
      <c r="A115" s="7">
        <v>2752</v>
      </c>
      <c r="B115" s="5" t="s">
        <v>62</v>
      </c>
      <c r="C115" s="7"/>
      <c r="D115" s="5"/>
      <c r="E115" s="5"/>
      <c r="F115" s="5"/>
      <c r="G115" s="11">
        <v>2</v>
      </c>
      <c r="H115" s="10">
        <v>2015</v>
      </c>
      <c r="I115" s="5"/>
      <c r="J115" s="7"/>
      <c r="K115" s="9"/>
      <c r="L115" s="5"/>
      <c r="M115" s="5"/>
      <c r="N115" s="7">
        <v>2752</v>
      </c>
      <c r="O115" s="7" t="s">
        <v>0</v>
      </c>
      <c r="P115" s="8">
        <v>8</v>
      </c>
      <c r="Q115" s="7"/>
      <c r="R115" s="4"/>
      <c r="S115" s="6"/>
      <c r="T115" s="5"/>
      <c r="U115" s="5" t="s">
        <v>72</v>
      </c>
      <c r="V115" s="5"/>
      <c r="W115" s="4"/>
      <c r="X115" s="3" t="str">
        <f t="shared" si="4"/>
        <v>201502</v>
      </c>
      <c r="Y115" s="3" t="str">
        <f t="shared" si="5"/>
        <v>201502</v>
      </c>
      <c r="Z115" s="3" t="str">
        <f>VLOOKUP(TEXT(N115,"####"),MàJ!$H$1:$I$53,2,FALSE)</f>
        <v xml:space="preserve">LOGISTIQUE </v>
      </c>
      <c r="AC115"/>
      <c r="AD115"/>
    </row>
    <row r="116" spans="1:30" ht="15" hidden="1" customHeight="1" x14ac:dyDescent="0.25">
      <c r="A116" s="7">
        <v>2752</v>
      </c>
      <c r="B116" s="5" t="s">
        <v>62</v>
      </c>
      <c r="C116" s="7"/>
      <c r="D116" s="5"/>
      <c r="E116" s="5"/>
      <c r="F116" s="5"/>
      <c r="G116" s="11">
        <v>2</v>
      </c>
      <c r="H116" s="10">
        <v>2015</v>
      </c>
      <c r="I116" s="5"/>
      <c r="J116" s="7"/>
      <c r="K116" s="9"/>
      <c r="L116" s="5"/>
      <c r="M116" s="5"/>
      <c r="N116" s="7">
        <v>2752</v>
      </c>
      <c r="O116" s="7" t="s">
        <v>0</v>
      </c>
      <c r="P116" s="8">
        <v>8</v>
      </c>
      <c r="Q116" s="7"/>
      <c r="R116" s="4"/>
      <c r="S116" s="6"/>
      <c r="T116" s="5"/>
      <c r="U116" s="5" t="s">
        <v>71</v>
      </c>
      <c r="V116" s="5"/>
      <c r="W116" s="4"/>
      <c r="X116" s="3" t="str">
        <f t="shared" si="4"/>
        <v>201502</v>
      </c>
      <c r="Y116" s="3" t="str">
        <f t="shared" si="5"/>
        <v>201502</v>
      </c>
      <c r="Z116" s="3" t="str">
        <f>VLOOKUP(TEXT(N116,"####"),MàJ!$H$1:$I$53,2,FALSE)</f>
        <v xml:space="preserve">LOGISTIQUE </v>
      </c>
      <c r="AC116"/>
      <c r="AD116"/>
    </row>
    <row r="117" spans="1:30" ht="15" hidden="1" customHeight="1" x14ac:dyDescent="0.25">
      <c r="A117" s="50">
        <v>2752</v>
      </c>
      <c r="B117" s="51" t="s">
        <v>62</v>
      </c>
      <c r="C117" s="50"/>
      <c r="D117" s="51"/>
      <c r="E117" s="51"/>
      <c r="F117" s="51"/>
      <c r="G117" s="55">
        <v>2</v>
      </c>
      <c r="H117" s="56">
        <v>2015</v>
      </c>
      <c r="I117" s="51"/>
      <c r="J117" s="50"/>
      <c r="K117" s="57"/>
      <c r="L117" s="51"/>
      <c r="M117" s="51"/>
      <c r="N117" s="50">
        <v>2752</v>
      </c>
      <c r="O117" s="50" t="s">
        <v>0</v>
      </c>
      <c r="P117" s="58">
        <v>8</v>
      </c>
      <c r="Q117" s="50"/>
      <c r="R117" s="59"/>
      <c r="S117" s="60"/>
      <c r="T117" s="51"/>
      <c r="U117" s="51" t="s">
        <v>70</v>
      </c>
      <c r="V117" s="51"/>
      <c r="W117" s="59"/>
      <c r="X117" s="3" t="str">
        <f t="shared" si="4"/>
        <v>201502</v>
      </c>
      <c r="Y117" s="3" t="str">
        <f t="shared" si="5"/>
        <v>201502</v>
      </c>
      <c r="Z117" s="3" t="str">
        <f>VLOOKUP(TEXT(N117,"####"),MàJ!$H$1:$I$53,2,FALSE)</f>
        <v xml:space="preserve">LOGISTIQUE </v>
      </c>
      <c r="AC117"/>
      <c r="AD117"/>
    </row>
    <row r="118" spans="1:30" ht="15" hidden="1" customHeight="1" x14ac:dyDescent="0.25">
      <c r="A118" s="50">
        <v>2752</v>
      </c>
      <c r="B118" s="51" t="s">
        <v>62</v>
      </c>
      <c r="C118" s="50"/>
      <c r="D118" s="51"/>
      <c r="E118" s="51"/>
      <c r="F118" s="51"/>
      <c r="G118" s="55">
        <v>2</v>
      </c>
      <c r="H118" s="56">
        <v>2015</v>
      </c>
      <c r="I118" s="51"/>
      <c r="J118" s="50"/>
      <c r="K118" s="57"/>
      <c r="L118" s="51"/>
      <c r="M118" s="51"/>
      <c r="N118" s="50">
        <v>2752</v>
      </c>
      <c r="O118" s="50" t="s">
        <v>0</v>
      </c>
      <c r="P118" s="58">
        <v>8</v>
      </c>
      <c r="Q118" s="50"/>
      <c r="R118" s="59"/>
      <c r="S118" s="60"/>
      <c r="T118" s="51"/>
      <c r="U118" s="51" t="s">
        <v>71</v>
      </c>
      <c r="V118" s="51"/>
      <c r="W118" s="59"/>
      <c r="X118" s="3" t="str">
        <f t="shared" si="4"/>
        <v>201502</v>
      </c>
      <c r="Y118" s="3" t="str">
        <f t="shared" si="5"/>
        <v>201502</v>
      </c>
      <c r="Z118" s="3" t="str">
        <f>VLOOKUP(TEXT(N118,"####"),MàJ!$H$1:$I$53,2,FALSE)</f>
        <v xml:space="preserve">LOGISTIQUE </v>
      </c>
      <c r="AC118"/>
      <c r="AD118"/>
    </row>
    <row r="119" spans="1:30" ht="15" hidden="1" customHeight="1" x14ac:dyDescent="0.25">
      <c r="A119" s="7">
        <v>2752</v>
      </c>
      <c r="B119" s="5" t="s">
        <v>62</v>
      </c>
      <c r="C119" s="7"/>
      <c r="D119" s="5"/>
      <c r="E119" s="5"/>
      <c r="F119" s="5"/>
      <c r="G119" s="11">
        <v>2</v>
      </c>
      <c r="H119" s="10">
        <v>2015</v>
      </c>
      <c r="I119" s="5"/>
      <c r="J119" s="7"/>
      <c r="K119" s="9"/>
      <c r="L119" s="5"/>
      <c r="M119" s="5"/>
      <c r="N119" s="7">
        <v>2752</v>
      </c>
      <c r="O119" s="7" t="s">
        <v>0</v>
      </c>
      <c r="P119" s="8">
        <v>5</v>
      </c>
      <c r="Q119" s="7"/>
      <c r="R119" s="4"/>
      <c r="S119" s="6"/>
      <c r="T119" s="5"/>
      <c r="U119" s="5" t="s">
        <v>76</v>
      </c>
      <c r="V119" s="5"/>
      <c r="W119" s="4"/>
      <c r="X119" s="3" t="str">
        <f t="shared" si="4"/>
        <v>201502</v>
      </c>
      <c r="Y119" s="3" t="str">
        <f t="shared" si="5"/>
        <v>201502</v>
      </c>
      <c r="Z119" s="3" t="str">
        <f>VLOOKUP(TEXT(N119,"####"),MàJ!$H$1:$I$53,2,FALSE)</f>
        <v xml:space="preserve">LOGISTIQUE </v>
      </c>
      <c r="AC119"/>
      <c r="AD119"/>
    </row>
    <row r="120" spans="1:30" ht="15" hidden="1" customHeight="1" x14ac:dyDescent="0.25">
      <c r="A120" s="7">
        <v>2752</v>
      </c>
      <c r="B120" s="5" t="s">
        <v>62</v>
      </c>
      <c r="C120" s="7"/>
      <c r="D120" s="5"/>
      <c r="E120" s="5"/>
      <c r="F120" s="5"/>
      <c r="G120" s="11">
        <v>2</v>
      </c>
      <c r="H120" s="10">
        <v>2015</v>
      </c>
      <c r="I120" s="5"/>
      <c r="J120" s="7"/>
      <c r="K120" s="9"/>
      <c r="L120" s="5"/>
      <c r="M120" s="5"/>
      <c r="N120" s="7">
        <v>2752</v>
      </c>
      <c r="O120" s="7" t="s">
        <v>0</v>
      </c>
      <c r="P120" s="8">
        <v>80</v>
      </c>
      <c r="Q120" s="7"/>
      <c r="R120" s="4"/>
      <c r="S120" s="6"/>
      <c r="T120" s="5"/>
      <c r="U120" s="5" t="s">
        <v>70</v>
      </c>
      <c r="V120" s="5"/>
      <c r="W120" s="4"/>
      <c r="X120" s="3" t="str">
        <f t="shared" si="4"/>
        <v>201502</v>
      </c>
      <c r="Y120" s="3" t="str">
        <f t="shared" si="5"/>
        <v>201502</v>
      </c>
      <c r="Z120" s="3" t="str">
        <f>VLOOKUP(TEXT(N120,"####"),MàJ!$H$1:$I$53,2,FALSE)</f>
        <v xml:space="preserve">LOGISTIQUE </v>
      </c>
      <c r="AC120"/>
      <c r="AD120"/>
    </row>
    <row r="121" spans="1:30" ht="15" customHeight="1" x14ac:dyDescent="0.25">
      <c r="A121" s="7">
        <v>2752</v>
      </c>
      <c r="B121" s="5" t="s">
        <v>62</v>
      </c>
      <c r="C121" s="7"/>
      <c r="D121" s="5"/>
      <c r="E121" s="5"/>
      <c r="F121" s="5"/>
      <c r="G121" s="11">
        <v>2</v>
      </c>
      <c r="H121" s="10">
        <v>2015</v>
      </c>
      <c r="I121" s="5"/>
      <c r="J121" s="7"/>
      <c r="K121" s="9"/>
      <c r="L121" s="5"/>
      <c r="M121" s="5"/>
      <c r="N121" s="7">
        <v>2752</v>
      </c>
      <c r="O121" s="7" t="s">
        <v>0</v>
      </c>
      <c r="P121" s="8">
        <v>7</v>
      </c>
      <c r="Q121" s="7"/>
      <c r="R121" s="4"/>
      <c r="S121" s="6"/>
      <c r="T121" s="5"/>
      <c r="U121" s="5" t="s">
        <v>72</v>
      </c>
      <c r="V121" s="5"/>
      <c r="W121" s="4"/>
      <c r="X121" s="3" t="str">
        <f t="shared" si="4"/>
        <v>201502</v>
      </c>
      <c r="Y121" s="3" t="str">
        <f t="shared" si="5"/>
        <v>201502</v>
      </c>
      <c r="Z121" s="3" t="str">
        <f>VLOOKUP(TEXT(N121,"####"),MàJ!$H$1:$I$53,2,FALSE)</f>
        <v xml:space="preserve">LOGISTIQUE </v>
      </c>
      <c r="AC121"/>
      <c r="AD121"/>
    </row>
    <row r="122" spans="1:30" ht="15" customHeight="1" x14ac:dyDescent="0.25">
      <c r="A122" s="7">
        <v>2752</v>
      </c>
      <c r="B122" s="5" t="s">
        <v>62</v>
      </c>
      <c r="C122" s="7"/>
      <c r="D122" s="5"/>
      <c r="E122" s="5"/>
      <c r="F122" s="5"/>
      <c r="G122" s="11">
        <v>2</v>
      </c>
      <c r="H122" s="10">
        <v>2015</v>
      </c>
      <c r="I122" s="5"/>
      <c r="J122" s="7"/>
      <c r="K122" s="9"/>
      <c r="L122" s="5"/>
      <c r="M122" s="5"/>
      <c r="N122" s="7">
        <v>2752</v>
      </c>
      <c r="O122" s="7" t="s">
        <v>0</v>
      </c>
      <c r="P122" s="8">
        <v>4.5</v>
      </c>
      <c r="Q122" s="7"/>
      <c r="R122" s="4"/>
      <c r="S122" s="6"/>
      <c r="T122" s="5"/>
      <c r="U122" s="5" t="s">
        <v>72</v>
      </c>
      <c r="V122" s="5"/>
      <c r="W122" s="4"/>
      <c r="X122" s="3" t="str">
        <f t="shared" si="4"/>
        <v>201502</v>
      </c>
      <c r="Y122" s="3" t="str">
        <f t="shared" si="5"/>
        <v>201502</v>
      </c>
      <c r="Z122" s="3" t="str">
        <f>VLOOKUP(TEXT(N122,"####"),MàJ!$H$1:$I$53,2,FALSE)</f>
        <v xml:space="preserve">LOGISTIQUE </v>
      </c>
      <c r="AC122"/>
      <c r="AD122"/>
    </row>
    <row r="123" spans="1:30" ht="15" hidden="1" customHeight="1" x14ac:dyDescent="0.25">
      <c r="A123" s="7" t="s">
        <v>5</v>
      </c>
      <c r="B123" s="5" t="s">
        <v>6</v>
      </c>
      <c r="C123" s="7"/>
      <c r="D123" s="5"/>
      <c r="E123" s="5"/>
      <c r="F123" s="5"/>
      <c r="G123" s="11">
        <v>2</v>
      </c>
      <c r="H123" s="10">
        <v>2015</v>
      </c>
      <c r="I123" s="5"/>
      <c r="J123" s="7"/>
      <c r="K123" s="9"/>
      <c r="L123" s="5"/>
      <c r="M123" s="5"/>
      <c r="N123" s="7" t="s">
        <v>5</v>
      </c>
      <c r="O123" s="7" t="s">
        <v>0</v>
      </c>
      <c r="P123" s="8">
        <v>4</v>
      </c>
      <c r="Q123" s="7"/>
      <c r="R123" s="4"/>
      <c r="S123" s="6"/>
      <c r="T123" s="5"/>
      <c r="U123" s="5" t="s">
        <v>73</v>
      </c>
      <c r="V123" s="5"/>
      <c r="W123" s="4"/>
      <c r="X123" s="3" t="str">
        <f t="shared" si="4"/>
        <v>201502</v>
      </c>
      <c r="Y123" s="3" t="str">
        <f t="shared" si="5"/>
        <v>201502</v>
      </c>
      <c r="Z123" s="3" t="str">
        <f>VLOOKUP(TEXT(N123,"####"),MàJ!$H$1:$I$53,2,FALSE)</f>
        <v>CTO OFFICE</v>
      </c>
      <c r="AC123"/>
      <c r="AD123"/>
    </row>
    <row r="124" spans="1:30" ht="15" hidden="1" customHeight="1" x14ac:dyDescent="0.25">
      <c r="A124" s="50">
        <v>3503</v>
      </c>
      <c r="B124" s="51" t="s">
        <v>63</v>
      </c>
      <c r="C124" s="50"/>
      <c r="D124" s="51"/>
      <c r="E124" s="51"/>
      <c r="F124" s="51"/>
      <c r="G124" s="55">
        <v>2</v>
      </c>
      <c r="H124" s="56">
        <v>2015</v>
      </c>
      <c r="I124" s="51"/>
      <c r="J124" s="50"/>
      <c r="K124" s="57"/>
      <c r="L124" s="51"/>
      <c r="M124" s="51"/>
      <c r="N124" s="50">
        <v>3503</v>
      </c>
      <c r="O124" s="50" t="s">
        <v>0</v>
      </c>
      <c r="P124" s="58">
        <v>25</v>
      </c>
      <c r="Q124" s="50"/>
      <c r="R124" s="59"/>
      <c r="S124" s="60"/>
      <c r="T124" s="51"/>
      <c r="U124" s="51" t="s">
        <v>70</v>
      </c>
      <c r="V124" s="51"/>
      <c r="W124" s="59"/>
      <c r="X124" s="3" t="str">
        <f t="shared" si="4"/>
        <v>201502</v>
      </c>
      <c r="Y124" s="3" t="str">
        <f t="shared" si="5"/>
        <v>201502</v>
      </c>
      <c r="Z124" s="3" t="str">
        <f>VLOOKUP(TEXT(N124,"####"),MàJ!$H$1:$I$53,2,FALSE)</f>
        <v xml:space="preserve">MATERIAUX </v>
      </c>
      <c r="AC124"/>
      <c r="AD124"/>
    </row>
    <row r="125" spans="1:30" ht="15" hidden="1" customHeight="1" x14ac:dyDescent="0.25">
      <c r="A125" s="50">
        <v>3503</v>
      </c>
      <c r="B125" s="51" t="s">
        <v>63</v>
      </c>
      <c r="C125" s="50"/>
      <c r="D125" s="51"/>
      <c r="E125" s="51"/>
      <c r="F125" s="51"/>
      <c r="G125" s="55">
        <v>2</v>
      </c>
      <c r="H125" s="56">
        <v>2015</v>
      </c>
      <c r="I125" s="51"/>
      <c r="J125" s="50"/>
      <c r="K125" s="57"/>
      <c r="L125" s="51"/>
      <c r="M125" s="51"/>
      <c r="N125" s="50">
        <v>3503</v>
      </c>
      <c r="O125" s="50" t="s">
        <v>0</v>
      </c>
      <c r="P125" s="58">
        <v>12</v>
      </c>
      <c r="Q125" s="50"/>
      <c r="R125" s="59"/>
      <c r="S125" s="60"/>
      <c r="T125" s="51"/>
      <c r="U125" s="51" t="s">
        <v>75</v>
      </c>
      <c r="V125" s="51"/>
      <c r="W125" s="59"/>
      <c r="X125" s="3" t="str">
        <f t="shared" si="4"/>
        <v>201502</v>
      </c>
      <c r="Y125" s="3" t="str">
        <f t="shared" si="5"/>
        <v>201502</v>
      </c>
      <c r="Z125" s="3" t="str">
        <f>VLOOKUP(TEXT(N125,"####"),MàJ!$H$1:$I$53,2,FALSE)</f>
        <v xml:space="preserve">MATERIAUX </v>
      </c>
      <c r="AC125"/>
      <c r="AD125"/>
    </row>
    <row r="126" spans="1:30" ht="15" hidden="1" customHeight="1" x14ac:dyDescent="0.25">
      <c r="A126" s="50">
        <v>3503</v>
      </c>
      <c r="B126" s="51" t="s">
        <v>63</v>
      </c>
      <c r="C126" s="50"/>
      <c r="D126" s="51"/>
      <c r="E126" s="51"/>
      <c r="F126" s="51"/>
      <c r="G126" s="55">
        <v>2</v>
      </c>
      <c r="H126" s="56">
        <v>2015</v>
      </c>
      <c r="I126" s="51"/>
      <c r="J126" s="50"/>
      <c r="K126" s="57"/>
      <c r="L126" s="51"/>
      <c r="M126" s="51"/>
      <c r="N126" s="50">
        <v>3503</v>
      </c>
      <c r="O126" s="50" t="s">
        <v>0</v>
      </c>
      <c r="P126" s="58">
        <v>5</v>
      </c>
      <c r="Q126" s="50"/>
      <c r="R126" s="59"/>
      <c r="S126" s="60"/>
      <c r="T126" s="51"/>
      <c r="U126" s="51" t="s">
        <v>71</v>
      </c>
      <c r="V126" s="51"/>
      <c r="W126" s="59"/>
      <c r="X126" s="3" t="str">
        <f t="shared" si="4"/>
        <v>201502</v>
      </c>
      <c r="Y126" s="3" t="str">
        <f t="shared" si="5"/>
        <v>201502</v>
      </c>
      <c r="Z126" s="3" t="str">
        <f>VLOOKUP(TEXT(N126,"####"),MàJ!$H$1:$I$53,2,FALSE)</f>
        <v xml:space="preserve">MATERIAUX </v>
      </c>
      <c r="AC126"/>
      <c r="AD126"/>
    </row>
    <row r="127" spans="1:30" ht="15" hidden="1" customHeight="1" x14ac:dyDescent="0.25">
      <c r="A127" s="7" t="s">
        <v>1</v>
      </c>
      <c r="B127" s="5" t="s">
        <v>2</v>
      </c>
      <c r="C127" s="7"/>
      <c r="D127" s="5"/>
      <c r="E127" s="5"/>
      <c r="F127" s="5"/>
      <c r="G127" s="11">
        <v>2</v>
      </c>
      <c r="H127" s="10">
        <v>2015</v>
      </c>
      <c r="I127" s="5"/>
      <c r="J127" s="7"/>
      <c r="K127" s="9"/>
      <c r="L127" s="5"/>
      <c r="M127" s="5"/>
      <c r="N127" s="7" t="s">
        <v>1</v>
      </c>
      <c r="O127" s="7" t="s">
        <v>0</v>
      </c>
      <c r="P127" s="8">
        <v>12</v>
      </c>
      <c r="Q127" s="7"/>
      <c r="R127" s="4"/>
      <c r="S127" s="6"/>
      <c r="T127" s="5"/>
      <c r="U127" s="5" t="s">
        <v>75</v>
      </c>
      <c r="V127" s="5"/>
      <c r="W127" s="4"/>
      <c r="X127" s="3" t="str">
        <f t="shared" si="4"/>
        <v>201502</v>
      </c>
      <c r="Y127" s="3" t="str">
        <f t="shared" si="5"/>
        <v>201502</v>
      </c>
      <c r="Z127" s="3" t="str">
        <f>VLOOKUP(TEXT(N127,"####"),MàJ!$H$1:$I$53,2,FALSE)</f>
        <v>SIMULATIONS NUMERIQUES</v>
      </c>
      <c r="AC127"/>
      <c r="AD127"/>
    </row>
    <row r="128" spans="1:30" ht="15" hidden="1" customHeight="1" x14ac:dyDescent="0.25">
      <c r="A128" s="7">
        <v>5555</v>
      </c>
      <c r="B128" s="5" t="s">
        <v>64</v>
      </c>
      <c r="C128" s="7"/>
      <c r="D128" s="5"/>
      <c r="E128" s="5"/>
      <c r="F128" s="5"/>
      <c r="G128" s="11">
        <v>2</v>
      </c>
      <c r="H128" s="10">
        <v>2015</v>
      </c>
      <c r="I128" s="5"/>
      <c r="J128" s="7"/>
      <c r="K128" s="9"/>
      <c r="L128" s="5"/>
      <c r="M128" s="5"/>
      <c r="N128" s="7">
        <v>5555</v>
      </c>
      <c r="O128" s="7" t="s">
        <v>0</v>
      </c>
      <c r="P128" s="8">
        <v>53</v>
      </c>
      <c r="Q128" s="7"/>
      <c r="R128" s="4"/>
      <c r="S128" s="6"/>
      <c r="T128" s="5"/>
      <c r="U128" s="5" t="s">
        <v>71</v>
      </c>
      <c r="V128" s="5"/>
      <c r="W128" s="4"/>
      <c r="X128" s="3" t="str">
        <f t="shared" si="4"/>
        <v>201502</v>
      </c>
      <c r="Y128" s="3" t="str">
        <f t="shared" si="5"/>
        <v>201502</v>
      </c>
      <c r="Z128" s="3" t="str">
        <f>VLOOKUP(TEXT(N128,"####"),MàJ!$H$1:$I$53,2,FALSE)</f>
        <v xml:space="preserve">CONCEPTION </v>
      </c>
      <c r="AC128"/>
      <c r="AD128"/>
    </row>
    <row r="129" spans="1:30" ht="15" hidden="1" customHeight="1" x14ac:dyDescent="0.25">
      <c r="A129" s="50">
        <v>5555</v>
      </c>
      <c r="B129" s="51" t="s">
        <v>64</v>
      </c>
      <c r="C129" s="50"/>
      <c r="D129" s="51"/>
      <c r="E129" s="51"/>
      <c r="F129" s="51"/>
      <c r="G129" s="55">
        <v>2</v>
      </c>
      <c r="H129" s="56">
        <v>2015</v>
      </c>
      <c r="I129" s="51"/>
      <c r="J129" s="50"/>
      <c r="K129" s="57"/>
      <c r="L129" s="51"/>
      <c r="M129" s="51"/>
      <c r="N129" s="50">
        <v>5555</v>
      </c>
      <c r="O129" s="50" t="s">
        <v>0</v>
      </c>
      <c r="P129" s="58">
        <v>80</v>
      </c>
      <c r="Q129" s="50"/>
      <c r="R129" s="59"/>
      <c r="S129" s="60"/>
      <c r="T129" s="51"/>
      <c r="U129" s="51" t="s">
        <v>70</v>
      </c>
      <c r="V129" s="51"/>
      <c r="W129" s="59"/>
      <c r="X129" s="3" t="str">
        <f t="shared" si="4"/>
        <v>201502</v>
      </c>
      <c r="Y129" s="3" t="str">
        <f t="shared" si="5"/>
        <v>201502</v>
      </c>
      <c r="Z129" s="3" t="str">
        <f>VLOOKUP(TEXT(N129,"####"),MàJ!$H$1:$I$53,2,FALSE)</f>
        <v xml:space="preserve">CONCEPTION </v>
      </c>
      <c r="AC129"/>
      <c r="AD129"/>
    </row>
    <row r="130" spans="1:30" ht="15" hidden="1" customHeight="1" x14ac:dyDescent="0.25">
      <c r="A130" s="50">
        <v>5555</v>
      </c>
      <c r="B130" s="51" t="s">
        <v>64</v>
      </c>
      <c r="C130" s="50"/>
      <c r="D130" s="51"/>
      <c r="E130" s="51"/>
      <c r="F130" s="51"/>
      <c r="G130" s="55">
        <v>2</v>
      </c>
      <c r="H130" s="56">
        <v>2015</v>
      </c>
      <c r="I130" s="51"/>
      <c r="J130" s="50"/>
      <c r="K130" s="57"/>
      <c r="L130" s="51"/>
      <c r="M130" s="51"/>
      <c r="N130" s="50">
        <v>5555</v>
      </c>
      <c r="O130" s="50" t="s">
        <v>0</v>
      </c>
      <c r="P130" s="58">
        <v>12</v>
      </c>
      <c r="Q130" s="50"/>
      <c r="R130" s="59"/>
      <c r="S130" s="60"/>
      <c r="T130" s="51"/>
      <c r="U130" s="51" t="s">
        <v>73</v>
      </c>
      <c r="V130" s="51"/>
      <c r="W130" s="59"/>
      <c r="X130" s="3" t="str">
        <f t="shared" si="4"/>
        <v>201502</v>
      </c>
      <c r="Y130" s="3" t="str">
        <f t="shared" si="5"/>
        <v>201502</v>
      </c>
      <c r="Z130" s="3" t="str">
        <f>VLOOKUP(TEXT(N130,"####"),MàJ!$H$1:$I$53,2,FALSE)</f>
        <v xml:space="preserve">CONCEPTION </v>
      </c>
      <c r="AC130"/>
      <c r="AD130"/>
    </row>
    <row r="131" spans="1:30" ht="15" hidden="1" customHeight="1" x14ac:dyDescent="0.25">
      <c r="A131" s="7">
        <v>5555</v>
      </c>
      <c r="B131" s="5" t="s">
        <v>64</v>
      </c>
      <c r="C131" s="7"/>
      <c r="D131" s="5"/>
      <c r="E131" s="5"/>
      <c r="F131" s="5"/>
      <c r="G131" s="11">
        <v>2</v>
      </c>
      <c r="H131" s="10">
        <v>2015</v>
      </c>
      <c r="I131" s="5"/>
      <c r="J131" s="7"/>
      <c r="K131" s="9"/>
      <c r="L131" s="5"/>
      <c r="M131" s="5"/>
      <c r="N131" s="7">
        <v>5555</v>
      </c>
      <c r="O131" s="7" t="s">
        <v>0</v>
      </c>
      <c r="P131" s="8">
        <v>7</v>
      </c>
      <c r="Q131" s="7"/>
      <c r="R131" s="4"/>
      <c r="S131" s="6"/>
      <c r="T131" s="5"/>
      <c r="U131" s="5" t="s">
        <v>70</v>
      </c>
      <c r="V131" s="5"/>
      <c r="W131" s="4"/>
      <c r="X131" s="3" t="str">
        <f t="shared" si="4"/>
        <v>201502</v>
      </c>
      <c r="Y131" s="3" t="str">
        <f t="shared" si="5"/>
        <v>201502</v>
      </c>
      <c r="Z131" s="3" t="str">
        <f>VLOOKUP(TEXT(N131,"####"),MàJ!$H$1:$I$53,2,FALSE)</f>
        <v xml:space="preserve">CONCEPTION </v>
      </c>
      <c r="AC131"/>
      <c r="AD131"/>
    </row>
    <row r="132" spans="1:30" ht="15" hidden="1" customHeight="1" x14ac:dyDescent="0.25">
      <c r="A132" s="7">
        <v>5555</v>
      </c>
      <c r="B132" s="5" t="s">
        <v>64</v>
      </c>
      <c r="C132" s="7"/>
      <c r="D132" s="5"/>
      <c r="E132" s="5"/>
      <c r="F132" s="5"/>
      <c r="G132" s="11">
        <v>2</v>
      </c>
      <c r="H132" s="10">
        <v>2015</v>
      </c>
      <c r="I132" s="5"/>
      <c r="J132" s="7"/>
      <c r="K132" s="9"/>
      <c r="L132" s="5"/>
      <c r="M132" s="5"/>
      <c r="N132" s="7">
        <v>5555</v>
      </c>
      <c r="O132" s="7" t="s">
        <v>0</v>
      </c>
      <c r="P132" s="8">
        <v>72.7</v>
      </c>
      <c r="Q132" s="7"/>
      <c r="R132" s="4"/>
      <c r="S132" s="6"/>
      <c r="T132" s="5"/>
      <c r="U132" s="5" t="s">
        <v>70</v>
      </c>
      <c r="V132" s="5"/>
      <c r="W132" s="4"/>
      <c r="X132" s="3" t="str">
        <f t="shared" si="4"/>
        <v>201502</v>
      </c>
      <c r="Y132" s="3" t="str">
        <f t="shared" si="5"/>
        <v>201502</v>
      </c>
      <c r="Z132" s="3" t="str">
        <f>VLOOKUP(TEXT(N132,"####"),MàJ!$H$1:$I$53,2,FALSE)</f>
        <v xml:space="preserve">CONCEPTION </v>
      </c>
      <c r="AC132"/>
      <c r="AD132"/>
    </row>
    <row r="133" spans="1:30" ht="15" hidden="1" customHeight="1" x14ac:dyDescent="0.25">
      <c r="A133" s="50">
        <v>5555</v>
      </c>
      <c r="B133" s="51" t="s">
        <v>64</v>
      </c>
      <c r="C133" s="50"/>
      <c r="D133" s="51"/>
      <c r="E133" s="51"/>
      <c r="F133" s="51"/>
      <c r="G133" s="55">
        <v>2</v>
      </c>
      <c r="H133" s="56">
        <v>2015</v>
      </c>
      <c r="I133" s="51"/>
      <c r="J133" s="50"/>
      <c r="K133" s="57"/>
      <c r="L133" s="51"/>
      <c r="M133" s="51"/>
      <c r="N133" s="50">
        <v>5555</v>
      </c>
      <c r="O133" s="50" t="s">
        <v>0</v>
      </c>
      <c r="P133" s="58">
        <v>10</v>
      </c>
      <c r="Q133" s="50"/>
      <c r="R133" s="59"/>
      <c r="S133" s="60"/>
      <c r="T133" s="51"/>
      <c r="U133" s="51" t="s">
        <v>70</v>
      </c>
      <c r="V133" s="51"/>
      <c r="W133" s="59"/>
      <c r="X133" s="3" t="str">
        <f t="shared" si="4"/>
        <v>201502</v>
      </c>
      <c r="Y133" s="3" t="str">
        <f t="shared" si="5"/>
        <v>201502</v>
      </c>
      <c r="Z133" s="3" t="str">
        <f>VLOOKUP(TEXT(N133,"####"),MàJ!$H$1:$I$53,2,FALSE)</f>
        <v xml:space="preserve">CONCEPTION </v>
      </c>
      <c r="AC133"/>
      <c r="AD133"/>
    </row>
    <row r="134" spans="1:30" ht="15" hidden="1" customHeight="1" x14ac:dyDescent="0.25">
      <c r="A134" s="7">
        <v>5555</v>
      </c>
      <c r="B134" s="5" t="s">
        <v>64</v>
      </c>
      <c r="C134" s="7"/>
      <c r="D134" s="5"/>
      <c r="E134" s="5"/>
      <c r="F134" s="5"/>
      <c r="G134" s="11">
        <v>2</v>
      </c>
      <c r="H134" s="10">
        <v>2015</v>
      </c>
      <c r="I134" s="5"/>
      <c r="J134" s="7"/>
      <c r="K134" s="9"/>
      <c r="L134" s="5"/>
      <c r="M134" s="5"/>
      <c r="N134" s="7">
        <v>5555</v>
      </c>
      <c r="O134" s="7" t="s">
        <v>0</v>
      </c>
      <c r="P134" s="8">
        <v>56</v>
      </c>
      <c r="Q134" s="7"/>
      <c r="R134" s="4"/>
      <c r="S134" s="6"/>
      <c r="T134" s="5"/>
      <c r="U134" s="5" t="s">
        <v>73</v>
      </c>
      <c r="V134" s="5"/>
      <c r="W134" s="4"/>
      <c r="X134" s="3" t="str">
        <f t="shared" si="4"/>
        <v>201502</v>
      </c>
      <c r="Y134" s="3" t="str">
        <f t="shared" si="5"/>
        <v>201502</v>
      </c>
      <c r="Z134" s="3" t="str">
        <f>VLOOKUP(TEXT(N134,"####"),MàJ!$H$1:$I$53,2,FALSE)</f>
        <v xml:space="preserve">CONCEPTION </v>
      </c>
      <c r="AC134"/>
      <c r="AD134"/>
    </row>
    <row r="135" spans="1:30" ht="15" hidden="1" customHeight="1" x14ac:dyDescent="0.25">
      <c r="A135" s="50">
        <v>5555</v>
      </c>
      <c r="B135" s="51" t="s">
        <v>64</v>
      </c>
      <c r="C135" s="50"/>
      <c r="D135" s="51"/>
      <c r="E135" s="51"/>
      <c r="F135" s="51"/>
      <c r="G135" s="55">
        <v>2</v>
      </c>
      <c r="H135" s="56">
        <v>2015</v>
      </c>
      <c r="I135" s="51"/>
      <c r="J135" s="50"/>
      <c r="K135" s="57"/>
      <c r="L135" s="51"/>
      <c r="M135" s="51"/>
      <c r="N135" s="50">
        <v>5555</v>
      </c>
      <c r="O135" s="50" t="s">
        <v>0</v>
      </c>
      <c r="P135" s="58">
        <v>11</v>
      </c>
      <c r="Q135" s="50"/>
      <c r="R135" s="59"/>
      <c r="S135" s="60"/>
      <c r="T135" s="51"/>
      <c r="U135" s="51" t="s">
        <v>73</v>
      </c>
      <c r="V135" s="51"/>
      <c r="W135" s="59"/>
      <c r="X135" s="3" t="str">
        <f t="shared" si="4"/>
        <v>201502</v>
      </c>
      <c r="Y135" s="3" t="str">
        <f t="shared" si="5"/>
        <v>201502</v>
      </c>
      <c r="Z135" s="3" t="str">
        <f>VLOOKUP(TEXT(N135,"####"),MàJ!$H$1:$I$53,2,FALSE)</f>
        <v xml:space="preserve">CONCEPTION </v>
      </c>
      <c r="AC135"/>
      <c r="AD135"/>
    </row>
    <row r="136" spans="1:30" ht="15" customHeight="1" x14ac:dyDescent="0.25">
      <c r="A136" s="7">
        <v>5555</v>
      </c>
      <c r="B136" s="5" t="s">
        <v>64</v>
      </c>
      <c r="C136" s="7"/>
      <c r="D136" s="5"/>
      <c r="E136" s="5"/>
      <c r="F136" s="5"/>
      <c r="G136" s="11">
        <v>2</v>
      </c>
      <c r="H136" s="10">
        <v>2015</v>
      </c>
      <c r="I136" s="5"/>
      <c r="J136" s="7"/>
      <c r="K136" s="9"/>
      <c r="L136" s="5"/>
      <c r="M136" s="5"/>
      <c r="N136" s="7">
        <v>5555</v>
      </c>
      <c r="O136" s="7" t="s">
        <v>0</v>
      </c>
      <c r="P136" s="8">
        <v>5</v>
      </c>
      <c r="Q136" s="7"/>
      <c r="R136" s="4"/>
      <c r="S136" s="6"/>
      <c r="T136" s="5"/>
      <c r="U136" s="5" t="s">
        <v>72</v>
      </c>
      <c r="V136" s="5"/>
      <c r="W136" s="4"/>
      <c r="X136" s="3" t="str">
        <f t="shared" si="4"/>
        <v>201502</v>
      </c>
      <c r="Y136" s="3" t="str">
        <f t="shared" si="5"/>
        <v>201502</v>
      </c>
      <c r="Z136" s="3" t="str">
        <f>VLOOKUP(TEXT(N136,"####"),MàJ!$H$1:$I$53,2,FALSE)</f>
        <v xml:space="preserve">CONCEPTION </v>
      </c>
      <c r="AC136"/>
      <c r="AD136"/>
    </row>
    <row r="137" spans="1:30" ht="15" customHeight="1" x14ac:dyDescent="0.25">
      <c r="A137" s="7">
        <v>5555</v>
      </c>
      <c r="B137" s="5" t="s">
        <v>64</v>
      </c>
      <c r="C137" s="7"/>
      <c r="D137" s="5"/>
      <c r="E137" s="5"/>
      <c r="F137" s="5"/>
      <c r="G137" s="11">
        <v>2</v>
      </c>
      <c r="H137" s="10">
        <v>2015</v>
      </c>
      <c r="I137" s="5"/>
      <c r="J137" s="7"/>
      <c r="K137" s="9"/>
      <c r="L137" s="5"/>
      <c r="M137" s="5"/>
      <c r="N137" s="7">
        <v>5555</v>
      </c>
      <c r="O137" s="7" t="s">
        <v>0</v>
      </c>
      <c r="P137" s="8">
        <v>7</v>
      </c>
      <c r="Q137" s="7"/>
      <c r="R137" s="4"/>
      <c r="S137" s="6"/>
      <c r="T137" s="5"/>
      <c r="U137" s="5" t="s">
        <v>72</v>
      </c>
      <c r="V137" s="5"/>
      <c r="W137" s="4"/>
      <c r="X137" s="3" t="str">
        <f t="shared" si="4"/>
        <v>201502</v>
      </c>
      <c r="Y137" s="3" t="str">
        <f t="shared" si="5"/>
        <v>201502</v>
      </c>
      <c r="Z137" s="3" t="str">
        <f>VLOOKUP(TEXT(N137,"####"),MàJ!$H$1:$I$53,2,FALSE)</f>
        <v xml:space="preserve">CONCEPTION </v>
      </c>
      <c r="AC137"/>
      <c r="AD137"/>
    </row>
    <row r="138" spans="1:30" ht="15" hidden="1" customHeight="1" x14ac:dyDescent="0.25">
      <c r="A138" s="50">
        <v>5555</v>
      </c>
      <c r="B138" s="51" t="s">
        <v>64</v>
      </c>
      <c r="C138" s="50"/>
      <c r="D138" s="51"/>
      <c r="E138" s="51"/>
      <c r="F138" s="51"/>
      <c r="G138" s="55">
        <v>2</v>
      </c>
      <c r="H138" s="56">
        <v>2015</v>
      </c>
      <c r="I138" s="51"/>
      <c r="J138" s="50"/>
      <c r="K138" s="57"/>
      <c r="L138" s="51"/>
      <c r="M138" s="51"/>
      <c r="N138" s="50">
        <v>5555</v>
      </c>
      <c r="O138" s="50" t="s">
        <v>0</v>
      </c>
      <c r="P138" s="58">
        <v>32.5</v>
      </c>
      <c r="Q138" s="50"/>
      <c r="R138" s="59"/>
      <c r="S138" s="60"/>
      <c r="T138" s="51"/>
      <c r="U138" s="51" t="s">
        <v>71</v>
      </c>
      <c r="V138" s="51"/>
      <c r="W138" s="59"/>
      <c r="X138" s="3" t="str">
        <f t="shared" si="4"/>
        <v>201502</v>
      </c>
      <c r="Y138" s="3" t="str">
        <f t="shared" si="5"/>
        <v>201502</v>
      </c>
      <c r="Z138" s="3" t="str">
        <f>VLOOKUP(TEXT(N138,"####"),MàJ!$H$1:$I$53,2,FALSE)</f>
        <v xml:space="preserve">CONCEPTION </v>
      </c>
      <c r="AC138"/>
      <c r="AD138"/>
    </row>
    <row r="139" spans="1:30" ht="15" hidden="1" customHeight="1" x14ac:dyDescent="0.25">
      <c r="A139" s="7">
        <v>5555</v>
      </c>
      <c r="B139" s="5" t="s">
        <v>64</v>
      </c>
      <c r="C139" s="7"/>
      <c r="D139" s="5"/>
      <c r="E139" s="5"/>
      <c r="F139" s="5"/>
      <c r="G139" s="11">
        <v>2</v>
      </c>
      <c r="H139" s="10">
        <v>2015</v>
      </c>
      <c r="I139" s="5"/>
      <c r="J139" s="7"/>
      <c r="K139" s="9"/>
      <c r="L139" s="5"/>
      <c r="M139" s="5"/>
      <c r="N139" s="7">
        <v>5555</v>
      </c>
      <c r="O139" s="7" t="s">
        <v>0</v>
      </c>
      <c r="P139" s="8">
        <v>10</v>
      </c>
      <c r="Q139" s="7"/>
      <c r="R139" s="4"/>
      <c r="S139" s="6"/>
      <c r="T139" s="5"/>
      <c r="U139" s="5" t="s">
        <v>75</v>
      </c>
      <c r="V139" s="5"/>
      <c r="W139" s="4"/>
      <c r="X139" s="3" t="str">
        <f t="shared" si="4"/>
        <v>201502</v>
      </c>
      <c r="Y139" s="3" t="str">
        <f t="shared" si="5"/>
        <v>201502</v>
      </c>
      <c r="Z139" s="3" t="str">
        <f>VLOOKUP(TEXT(N139,"####"),MàJ!$H$1:$I$53,2,FALSE)</f>
        <v xml:space="preserve">CONCEPTION </v>
      </c>
      <c r="AC139"/>
      <c r="AD139"/>
    </row>
    <row r="140" spans="1:30" ht="15" customHeight="1" x14ac:dyDescent="0.25">
      <c r="A140" s="7">
        <v>5555</v>
      </c>
      <c r="B140" s="5" t="s">
        <v>64</v>
      </c>
      <c r="C140" s="7"/>
      <c r="D140" s="5"/>
      <c r="E140" s="5"/>
      <c r="F140" s="5"/>
      <c r="G140" s="11">
        <v>2</v>
      </c>
      <c r="H140" s="10">
        <v>2015</v>
      </c>
      <c r="I140" s="5"/>
      <c r="J140" s="7"/>
      <c r="K140" s="9"/>
      <c r="L140" s="5"/>
      <c r="M140" s="5"/>
      <c r="N140" s="7">
        <v>5555</v>
      </c>
      <c r="O140" s="7" t="s">
        <v>0</v>
      </c>
      <c r="P140" s="8">
        <v>4</v>
      </c>
      <c r="Q140" s="7"/>
      <c r="R140" s="4"/>
      <c r="S140" s="6"/>
      <c r="T140" s="5"/>
      <c r="U140" s="5" t="s">
        <v>72</v>
      </c>
      <c r="V140" s="5"/>
      <c r="W140" s="4"/>
      <c r="X140" s="3" t="str">
        <f t="shared" si="4"/>
        <v>201502</v>
      </c>
      <c r="Y140" s="3" t="str">
        <f t="shared" si="5"/>
        <v>201502</v>
      </c>
      <c r="Z140" s="3" t="str">
        <f>VLOOKUP(TEXT(N140,"####"),MàJ!$H$1:$I$53,2,FALSE)</f>
        <v xml:space="preserve">CONCEPTION </v>
      </c>
      <c r="AC140"/>
      <c r="AD140"/>
    </row>
    <row r="141" spans="1:30" ht="15" customHeight="1" x14ac:dyDescent="0.25">
      <c r="A141" s="7">
        <v>5917</v>
      </c>
      <c r="B141" s="5" t="s">
        <v>65</v>
      </c>
      <c r="C141" s="7"/>
      <c r="D141" s="5"/>
      <c r="E141" s="5"/>
      <c r="F141" s="5"/>
      <c r="G141" s="11">
        <v>2</v>
      </c>
      <c r="H141" s="10">
        <v>2015</v>
      </c>
      <c r="I141" s="5"/>
      <c r="J141" s="7"/>
      <c r="K141" s="9"/>
      <c r="L141" s="5"/>
      <c r="M141" s="5"/>
      <c r="N141" s="7">
        <v>5917</v>
      </c>
      <c r="O141" s="7" t="s">
        <v>0</v>
      </c>
      <c r="P141" s="8">
        <v>10</v>
      </c>
      <c r="Q141" s="7"/>
      <c r="R141" s="4"/>
      <c r="S141" s="6"/>
      <c r="T141" s="5"/>
      <c r="U141" s="5" t="s">
        <v>72</v>
      </c>
      <c r="V141" s="5"/>
      <c r="W141" s="4"/>
      <c r="X141" s="3" t="str">
        <f t="shared" si="4"/>
        <v>201502</v>
      </c>
      <c r="Y141" s="3" t="str">
        <f t="shared" si="5"/>
        <v>201502</v>
      </c>
      <c r="Z141" s="3" t="str">
        <f>VLOOKUP(TEXT(N141,"####"),MàJ!$H$1:$I$53,2,FALSE)</f>
        <v xml:space="preserve">METHODES </v>
      </c>
      <c r="AC141"/>
      <c r="AD141"/>
    </row>
    <row r="142" spans="1:30" ht="15" hidden="1" customHeight="1" x14ac:dyDescent="0.25">
      <c r="A142" s="7">
        <v>5917</v>
      </c>
      <c r="B142" s="5" t="s">
        <v>66</v>
      </c>
      <c r="C142" s="7"/>
      <c r="D142" s="5"/>
      <c r="E142" s="5"/>
      <c r="F142" s="5"/>
      <c r="G142" s="11">
        <v>2</v>
      </c>
      <c r="H142" s="10">
        <v>2015</v>
      </c>
      <c r="I142" s="5"/>
      <c r="J142" s="7"/>
      <c r="K142" s="9"/>
      <c r="L142" s="5"/>
      <c r="M142" s="5"/>
      <c r="N142" s="7">
        <v>5917</v>
      </c>
      <c r="O142" s="7" t="s">
        <v>0</v>
      </c>
      <c r="P142" s="8">
        <v>80</v>
      </c>
      <c r="Q142" s="7"/>
      <c r="R142" s="4"/>
      <c r="S142" s="6"/>
      <c r="T142" s="5"/>
      <c r="U142" s="5" t="s">
        <v>70</v>
      </c>
      <c r="V142" s="5"/>
      <c r="W142" s="4"/>
      <c r="X142" s="3" t="str">
        <f t="shared" si="4"/>
        <v>201502</v>
      </c>
      <c r="Y142" s="3" t="str">
        <f t="shared" si="5"/>
        <v>201502</v>
      </c>
      <c r="Z142" s="3" t="str">
        <f>VLOOKUP(TEXT(N142,"####"),MàJ!$H$1:$I$53,2,FALSE)</f>
        <v xml:space="preserve">METHODES </v>
      </c>
      <c r="AC142"/>
      <c r="AD142"/>
    </row>
    <row r="143" spans="1:30" ht="15" hidden="1" customHeight="1" x14ac:dyDescent="0.25">
      <c r="A143" s="7">
        <v>5917</v>
      </c>
      <c r="B143" s="5" t="s">
        <v>66</v>
      </c>
      <c r="C143" s="7"/>
      <c r="D143" s="5"/>
      <c r="E143" s="5"/>
      <c r="F143" s="5"/>
      <c r="G143" s="11">
        <v>2</v>
      </c>
      <c r="H143" s="10">
        <v>2015</v>
      </c>
      <c r="I143" s="5"/>
      <c r="J143" s="7"/>
      <c r="K143" s="9"/>
      <c r="L143" s="5"/>
      <c r="M143" s="5"/>
      <c r="N143" s="7">
        <v>5917</v>
      </c>
      <c r="O143" s="7" t="s">
        <v>0</v>
      </c>
      <c r="P143" s="8">
        <v>10</v>
      </c>
      <c r="Q143" s="7"/>
      <c r="R143" s="4"/>
      <c r="S143" s="6"/>
      <c r="T143" s="5"/>
      <c r="U143" s="5" t="s">
        <v>76</v>
      </c>
      <c r="V143" s="5"/>
      <c r="W143" s="4"/>
      <c r="X143" s="3" t="str">
        <f t="shared" si="4"/>
        <v>201502</v>
      </c>
      <c r="Y143" s="3" t="str">
        <f t="shared" si="5"/>
        <v>201502</v>
      </c>
      <c r="Z143" s="3" t="str">
        <f>VLOOKUP(TEXT(N143,"####"),MàJ!$H$1:$I$53,2,FALSE)</f>
        <v xml:space="preserve">METHODES </v>
      </c>
      <c r="AC143"/>
      <c r="AD143"/>
    </row>
    <row r="144" spans="1:30" ht="15" hidden="1" customHeight="1" x14ac:dyDescent="0.25">
      <c r="A144" s="7">
        <v>5917</v>
      </c>
      <c r="B144" s="5" t="s">
        <v>66</v>
      </c>
      <c r="C144" s="7"/>
      <c r="D144" s="5"/>
      <c r="E144" s="5"/>
      <c r="F144" s="5"/>
      <c r="G144" s="11">
        <v>2</v>
      </c>
      <c r="H144" s="10">
        <v>2015</v>
      </c>
      <c r="I144" s="5"/>
      <c r="J144" s="7"/>
      <c r="K144" s="9"/>
      <c r="L144" s="5"/>
      <c r="M144" s="5"/>
      <c r="N144" s="7">
        <v>5917</v>
      </c>
      <c r="O144" s="7" t="s">
        <v>0</v>
      </c>
      <c r="P144" s="8">
        <v>-1.5</v>
      </c>
      <c r="Q144" s="7"/>
      <c r="R144" s="4"/>
      <c r="S144" s="6"/>
      <c r="T144" s="5"/>
      <c r="U144" s="5" t="s">
        <v>70</v>
      </c>
      <c r="V144" s="5"/>
      <c r="W144" s="4"/>
      <c r="X144" s="3" t="str">
        <f t="shared" si="4"/>
        <v>201502</v>
      </c>
      <c r="Y144" s="3" t="str">
        <f t="shared" si="5"/>
        <v>201502</v>
      </c>
      <c r="Z144" s="3" t="str">
        <f>VLOOKUP(TEXT(N144,"####"),MàJ!$H$1:$I$53,2,FALSE)</f>
        <v xml:space="preserve">METHODES </v>
      </c>
      <c r="AC144"/>
      <c r="AD144"/>
    </row>
    <row r="145" spans="1:30" ht="15" hidden="1" customHeight="1" x14ac:dyDescent="0.25">
      <c r="A145" s="7">
        <v>5917</v>
      </c>
      <c r="B145" s="5" t="s">
        <v>66</v>
      </c>
      <c r="C145" s="7"/>
      <c r="D145" s="5"/>
      <c r="E145" s="5"/>
      <c r="F145" s="5"/>
      <c r="G145" s="11">
        <v>2</v>
      </c>
      <c r="H145" s="10">
        <v>2015</v>
      </c>
      <c r="I145" s="5"/>
      <c r="J145" s="7"/>
      <c r="K145" s="9"/>
      <c r="L145" s="5"/>
      <c r="M145" s="5"/>
      <c r="N145" s="7">
        <v>5917</v>
      </c>
      <c r="O145" s="7" t="s">
        <v>0</v>
      </c>
      <c r="P145" s="8">
        <v>30</v>
      </c>
      <c r="Q145" s="7"/>
      <c r="R145" s="4"/>
      <c r="S145" s="6"/>
      <c r="T145" s="5"/>
      <c r="U145" s="5" t="s">
        <v>70</v>
      </c>
      <c r="V145" s="5"/>
      <c r="W145" s="4"/>
      <c r="X145" s="3" t="str">
        <f t="shared" si="4"/>
        <v>201502</v>
      </c>
      <c r="Y145" s="3" t="str">
        <f t="shared" si="5"/>
        <v>201502</v>
      </c>
      <c r="Z145" s="3" t="str">
        <f>VLOOKUP(TEXT(N145,"####"),MàJ!$H$1:$I$53,2,FALSE)</f>
        <v xml:space="preserve">METHODES </v>
      </c>
      <c r="AC145"/>
      <c r="AD145"/>
    </row>
    <row r="146" spans="1:30" ht="15" hidden="1" customHeight="1" x14ac:dyDescent="0.25">
      <c r="A146" s="50">
        <v>5917</v>
      </c>
      <c r="B146" s="51" t="s">
        <v>66</v>
      </c>
      <c r="C146" s="50"/>
      <c r="D146" s="51"/>
      <c r="E146" s="51"/>
      <c r="F146" s="51"/>
      <c r="G146" s="55">
        <v>2</v>
      </c>
      <c r="H146" s="56">
        <v>2015</v>
      </c>
      <c r="I146" s="51"/>
      <c r="J146" s="50"/>
      <c r="K146" s="57"/>
      <c r="L146" s="51"/>
      <c r="M146" s="51"/>
      <c r="N146" s="50">
        <v>5917</v>
      </c>
      <c r="O146" s="50" t="s">
        <v>0</v>
      </c>
      <c r="P146" s="58">
        <v>2</v>
      </c>
      <c r="Q146" s="50"/>
      <c r="R146" s="59"/>
      <c r="S146" s="60"/>
      <c r="T146" s="51"/>
      <c r="U146" s="51" t="s">
        <v>74</v>
      </c>
      <c r="V146" s="51"/>
      <c r="W146" s="59"/>
      <c r="X146" s="3" t="str">
        <f t="shared" si="4"/>
        <v>201502</v>
      </c>
      <c r="Y146" s="3" t="str">
        <f t="shared" si="5"/>
        <v>201502</v>
      </c>
      <c r="Z146" s="3" t="str">
        <f>VLOOKUP(TEXT(N146,"####"),MàJ!$H$1:$I$53,2,FALSE)</f>
        <v xml:space="preserve">METHODES </v>
      </c>
      <c r="AC146"/>
      <c r="AD146"/>
    </row>
    <row r="147" spans="1:30" ht="15" hidden="1" customHeight="1" x14ac:dyDescent="0.25">
      <c r="A147" s="50">
        <v>5917</v>
      </c>
      <c r="B147" s="51" t="s">
        <v>66</v>
      </c>
      <c r="C147" s="50"/>
      <c r="D147" s="51"/>
      <c r="E147" s="51"/>
      <c r="F147" s="51"/>
      <c r="G147" s="55">
        <v>2</v>
      </c>
      <c r="H147" s="56">
        <v>2015</v>
      </c>
      <c r="I147" s="51"/>
      <c r="J147" s="50"/>
      <c r="K147" s="57"/>
      <c r="L147" s="51"/>
      <c r="M147" s="51"/>
      <c r="N147" s="50">
        <v>7777</v>
      </c>
      <c r="O147" s="50" t="s">
        <v>0</v>
      </c>
      <c r="P147" s="58">
        <v>10</v>
      </c>
      <c r="Q147" s="50"/>
      <c r="R147" s="59"/>
      <c r="S147" s="60"/>
      <c r="T147" s="51"/>
      <c r="U147" s="51" t="s">
        <v>75</v>
      </c>
      <c r="V147" s="51"/>
      <c r="W147" s="59"/>
      <c r="X147" s="3" t="str">
        <f t="shared" si="4"/>
        <v>201502</v>
      </c>
      <c r="Y147" s="3" t="str">
        <f t="shared" si="5"/>
        <v>201502</v>
      </c>
      <c r="Z147" s="3" t="str">
        <f>VLOOKUP(TEXT(N147,"####"),MàJ!$H$1:$I$53,2,FALSE)</f>
        <v>PROGRAMME</v>
      </c>
      <c r="AC147"/>
      <c r="AD147"/>
    </row>
    <row r="148" spans="1:30" ht="15" hidden="1" customHeight="1" x14ac:dyDescent="0.25">
      <c r="A148" s="50">
        <v>5917</v>
      </c>
      <c r="B148" s="51" t="s">
        <v>66</v>
      </c>
      <c r="C148" s="50"/>
      <c r="D148" s="51"/>
      <c r="E148" s="51"/>
      <c r="F148" s="51"/>
      <c r="G148" s="55">
        <v>2</v>
      </c>
      <c r="H148" s="56">
        <v>2015</v>
      </c>
      <c r="I148" s="51"/>
      <c r="J148" s="50"/>
      <c r="K148" s="57"/>
      <c r="L148" s="51"/>
      <c r="M148" s="51"/>
      <c r="N148" s="50">
        <v>5917</v>
      </c>
      <c r="O148" s="50" t="s">
        <v>0</v>
      </c>
      <c r="P148" s="58">
        <v>2</v>
      </c>
      <c r="Q148" s="50"/>
      <c r="R148" s="59"/>
      <c r="S148" s="60"/>
      <c r="T148" s="51"/>
      <c r="U148" s="51" t="s">
        <v>74</v>
      </c>
      <c r="V148" s="51"/>
      <c r="W148" s="59"/>
      <c r="X148" s="3" t="str">
        <f t="shared" si="4"/>
        <v>201502</v>
      </c>
      <c r="Y148" s="3" t="str">
        <f t="shared" si="5"/>
        <v>201502</v>
      </c>
      <c r="Z148" s="3" t="str">
        <f>VLOOKUP(TEXT(N148,"####"),MàJ!$H$1:$I$53,2,FALSE)</f>
        <v xml:space="preserve">METHODES </v>
      </c>
      <c r="AC148"/>
      <c r="AD148"/>
    </row>
    <row r="149" spans="1:30" ht="15" customHeight="1" x14ac:dyDescent="0.25">
      <c r="A149" s="50">
        <v>5917</v>
      </c>
      <c r="B149" s="51" t="s">
        <v>66</v>
      </c>
      <c r="C149" s="50"/>
      <c r="D149" s="51"/>
      <c r="E149" s="51"/>
      <c r="F149" s="51"/>
      <c r="G149" s="55">
        <v>2</v>
      </c>
      <c r="H149" s="56">
        <v>2015</v>
      </c>
      <c r="I149" s="51"/>
      <c r="J149" s="50"/>
      <c r="K149" s="57"/>
      <c r="L149" s="51"/>
      <c r="M149" s="51"/>
      <c r="N149" s="50">
        <v>5917</v>
      </c>
      <c r="O149" s="50" t="s">
        <v>0</v>
      </c>
      <c r="P149" s="58">
        <v>8</v>
      </c>
      <c r="Q149" s="50"/>
      <c r="R149" s="59"/>
      <c r="S149" s="60"/>
      <c r="T149" s="51"/>
      <c r="U149" s="51" t="s">
        <v>72</v>
      </c>
      <c r="V149" s="51"/>
      <c r="W149" s="59"/>
      <c r="X149" s="3" t="str">
        <f t="shared" si="4"/>
        <v>201502</v>
      </c>
      <c r="Y149" s="3" t="str">
        <f t="shared" si="5"/>
        <v>201502</v>
      </c>
      <c r="Z149" s="3" t="str">
        <f>VLOOKUP(TEXT(N149,"####"),MàJ!$H$1:$I$53,2,FALSE)</f>
        <v xml:space="preserve">METHODES </v>
      </c>
      <c r="AC149"/>
      <c r="AD149"/>
    </row>
    <row r="150" spans="1:30" ht="15" hidden="1" customHeight="1" x14ac:dyDescent="0.25">
      <c r="A150" s="50">
        <v>5917</v>
      </c>
      <c r="B150" s="51" t="s">
        <v>66</v>
      </c>
      <c r="C150" s="50"/>
      <c r="D150" s="51"/>
      <c r="E150" s="51"/>
      <c r="F150" s="51"/>
      <c r="G150" s="55">
        <v>2</v>
      </c>
      <c r="H150" s="56">
        <v>2015</v>
      </c>
      <c r="I150" s="51"/>
      <c r="J150" s="50"/>
      <c r="K150" s="57"/>
      <c r="L150" s="51"/>
      <c r="M150" s="51"/>
      <c r="N150" s="50">
        <v>5917</v>
      </c>
      <c r="O150" s="50" t="s">
        <v>0</v>
      </c>
      <c r="P150" s="58">
        <v>4</v>
      </c>
      <c r="Q150" s="50"/>
      <c r="R150" s="59"/>
      <c r="S150" s="60"/>
      <c r="T150" s="51"/>
      <c r="U150" s="51" t="s">
        <v>74</v>
      </c>
      <c r="V150" s="51"/>
      <c r="W150" s="59"/>
      <c r="X150" s="3" t="str">
        <f t="shared" si="4"/>
        <v>201502</v>
      </c>
      <c r="Y150" s="3" t="str">
        <f t="shared" si="5"/>
        <v>201502</v>
      </c>
      <c r="Z150" s="3" t="str">
        <f>VLOOKUP(TEXT(N150,"####"),MàJ!$H$1:$I$53,2,FALSE)</f>
        <v xml:space="preserve">METHODES </v>
      </c>
      <c r="AC150"/>
      <c r="AD150"/>
    </row>
    <row r="151" spans="1:30" ht="15" hidden="1" customHeight="1" x14ac:dyDescent="0.25">
      <c r="A151" s="50">
        <v>5917</v>
      </c>
      <c r="B151" s="51" t="s">
        <v>66</v>
      </c>
      <c r="C151" s="50"/>
      <c r="D151" s="51"/>
      <c r="E151" s="51"/>
      <c r="F151" s="51"/>
      <c r="G151" s="55">
        <v>2</v>
      </c>
      <c r="H151" s="56">
        <v>2015</v>
      </c>
      <c r="I151" s="51"/>
      <c r="J151" s="50"/>
      <c r="K151" s="57"/>
      <c r="L151" s="51"/>
      <c r="M151" s="51"/>
      <c r="N151" s="50">
        <v>3503</v>
      </c>
      <c r="O151" s="50" t="s">
        <v>0</v>
      </c>
      <c r="P151" s="58">
        <v>3</v>
      </c>
      <c r="Q151" s="50"/>
      <c r="R151" s="59"/>
      <c r="S151" s="60"/>
      <c r="T151" s="51"/>
      <c r="U151" s="51" t="s">
        <v>70</v>
      </c>
      <c r="V151" s="51"/>
      <c r="W151" s="59"/>
      <c r="X151" s="3" t="str">
        <f t="shared" si="4"/>
        <v>201502</v>
      </c>
      <c r="Y151" s="3" t="str">
        <f t="shared" si="5"/>
        <v>201502</v>
      </c>
      <c r="Z151" s="3" t="str">
        <f>VLOOKUP(TEXT(N151,"####"),MàJ!$H$1:$I$53,2,FALSE)</f>
        <v xml:space="preserve">MATERIAUX </v>
      </c>
      <c r="AC151"/>
      <c r="AD151"/>
    </row>
    <row r="152" spans="1:30" ht="15" hidden="1" customHeight="1" x14ac:dyDescent="0.25">
      <c r="A152" s="50">
        <v>5917</v>
      </c>
      <c r="B152" s="51" t="s">
        <v>66</v>
      </c>
      <c r="C152" s="50"/>
      <c r="D152" s="51"/>
      <c r="E152" s="51"/>
      <c r="F152" s="51"/>
      <c r="G152" s="55">
        <v>2</v>
      </c>
      <c r="H152" s="56">
        <v>2015</v>
      </c>
      <c r="I152" s="51"/>
      <c r="J152" s="50"/>
      <c r="K152" s="57"/>
      <c r="L152" s="51"/>
      <c r="M152" s="51"/>
      <c r="N152" s="50">
        <v>5917</v>
      </c>
      <c r="O152" s="50" t="s">
        <v>0</v>
      </c>
      <c r="P152" s="58">
        <v>4</v>
      </c>
      <c r="Q152" s="50"/>
      <c r="R152" s="59"/>
      <c r="S152" s="60"/>
      <c r="T152" s="51"/>
      <c r="U152" s="51" t="s">
        <v>70</v>
      </c>
      <c r="V152" s="51"/>
      <c r="W152" s="59"/>
      <c r="X152" s="3" t="str">
        <f t="shared" si="4"/>
        <v>201502</v>
      </c>
      <c r="Y152" s="3" t="str">
        <f t="shared" si="5"/>
        <v>201502</v>
      </c>
      <c r="Z152" s="3" t="str">
        <f>VLOOKUP(TEXT(N152,"####"),MàJ!$H$1:$I$53,2,FALSE)</f>
        <v xml:space="preserve">METHODES </v>
      </c>
      <c r="AC152"/>
      <c r="AD152"/>
    </row>
    <row r="153" spans="1:30" ht="15" hidden="1" customHeight="1" x14ac:dyDescent="0.25">
      <c r="A153" s="50">
        <v>5917</v>
      </c>
      <c r="B153" s="51" t="s">
        <v>66</v>
      </c>
      <c r="C153" s="50"/>
      <c r="D153" s="51"/>
      <c r="E153" s="51"/>
      <c r="F153" s="51"/>
      <c r="G153" s="55">
        <v>2</v>
      </c>
      <c r="H153" s="56">
        <v>2015</v>
      </c>
      <c r="I153" s="51"/>
      <c r="J153" s="50"/>
      <c r="K153" s="57"/>
      <c r="L153" s="51"/>
      <c r="M153" s="51"/>
      <c r="N153" s="50">
        <v>5917</v>
      </c>
      <c r="O153" s="50" t="s">
        <v>0</v>
      </c>
      <c r="P153" s="58">
        <v>2</v>
      </c>
      <c r="Q153" s="50"/>
      <c r="R153" s="59"/>
      <c r="S153" s="60"/>
      <c r="T153" s="51"/>
      <c r="U153" s="51" t="s">
        <v>74</v>
      </c>
      <c r="V153" s="51"/>
      <c r="W153" s="59"/>
      <c r="X153" s="3" t="str">
        <f t="shared" si="4"/>
        <v>201502</v>
      </c>
      <c r="Y153" s="3" t="str">
        <f t="shared" si="5"/>
        <v>201502</v>
      </c>
      <c r="Z153" s="3" t="str">
        <f>VLOOKUP(TEXT(N153,"####"),MàJ!$H$1:$I$53,2,FALSE)</f>
        <v xml:space="preserve">METHODES </v>
      </c>
      <c r="AC153"/>
      <c r="AD153"/>
    </row>
    <row r="154" spans="1:30" ht="15" hidden="1" customHeight="1" x14ac:dyDescent="0.25">
      <c r="A154" s="7">
        <v>5917</v>
      </c>
      <c r="B154" s="5" t="s">
        <v>66</v>
      </c>
      <c r="C154" s="7"/>
      <c r="D154" s="5"/>
      <c r="E154" s="5"/>
      <c r="F154" s="5"/>
      <c r="G154" s="11">
        <v>2</v>
      </c>
      <c r="H154" s="10">
        <v>2015</v>
      </c>
      <c r="I154" s="5"/>
      <c r="J154" s="7"/>
      <c r="K154" s="9"/>
      <c r="L154" s="5"/>
      <c r="M154" s="5"/>
      <c r="N154" s="7">
        <v>3503</v>
      </c>
      <c r="O154" s="7" t="s">
        <v>0</v>
      </c>
      <c r="P154" s="8">
        <v>1</v>
      </c>
      <c r="Q154" s="7"/>
      <c r="R154" s="4"/>
      <c r="S154" s="6"/>
      <c r="T154" s="5"/>
      <c r="U154" s="5" t="s">
        <v>70</v>
      </c>
      <c r="V154" s="5"/>
      <c r="W154" s="4"/>
      <c r="X154" s="3" t="str">
        <f t="shared" si="4"/>
        <v>201502</v>
      </c>
      <c r="Y154" s="3" t="str">
        <f t="shared" si="5"/>
        <v>201502</v>
      </c>
      <c r="Z154" s="3" t="str">
        <f>VLOOKUP(TEXT(N154,"####"),MàJ!$H$1:$I$53,2,FALSE)</f>
        <v xml:space="preserve">MATERIAUX </v>
      </c>
      <c r="AC154"/>
      <c r="AD154"/>
    </row>
    <row r="155" spans="1:30" ht="15" customHeight="1" x14ac:dyDescent="0.25">
      <c r="A155" s="7">
        <v>5917</v>
      </c>
      <c r="B155" s="5" t="s">
        <v>66</v>
      </c>
      <c r="C155" s="7"/>
      <c r="D155" s="5"/>
      <c r="E155" s="5"/>
      <c r="F155" s="5"/>
      <c r="G155" s="11">
        <v>2</v>
      </c>
      <c r="H155" s="10">
        <v>2015</v>
      </c>
      <c r="I155" s="5"/>
      <c r="J155" s="7"/>
      <c r="K155" s="9"/>
      <c r="L155" s="5"/>
      <c r="M155" s="5"/>
      <c r="N155" s="7">
        <v>3503</v>
      </c>
      <c r="O155" s="7" t="s">
        <v>0</v>
      </c>
      <c r="P155" s="8">
        <v>3</v>
      </c>
      <c r="Q155" s="7"/>
      <c r="R155" s="4"/>
      <c r="S155" s="6"/>
      <c r="T155" s="5"/>
      <c r="U155" s="5" t="s">
        <v>72</v>
      </c>
      <c r="V155" s="5"/>
      <c r="W155" s="4"/>
      <c r="X155" s="3" t="str">
        <f t="shared" si="4"/>
        <v>201502</v>
      </c>
      <c r="Y155" s="3" t="str">
        <f t="shared" si="5"/>
        <v>201502</v>
      </c>
      <c r="Z155" s="3" t="str">
        <f>VLOOKUP(TEXT(N155,"####"),MàJ!$H$1:$I$53,2,FALSE)</f>
        <v xml:space="preserve">MATERIAUX </v>
      </c>
      <c r="AC155"/>
      <c r="AD155"/>
    </row>
    <row r="156" spans="1:30" ht="15" hidden="1" customHeight="1" x14ac:dyDescent="0.25">
      <c r="A156" s="50">
        <v>5917</v>
      </c>
      <c r="B156" s="51" t="s">
        <v>66</v>
      </c>
      <c r="C156" s="50"/>
      <c r="D156" s="51"/>
      <c r="E156" s="51"/>
      <c r="F156" s="51"/>
      <c r="G156" s="55">
        <v>2</v>
      </c>
      <c r="H156" s="56">
        <v>2015</v>
      </c>
      <c r="I156" s="51"/>
      <c r="J156" s="50"/>
      <c r="K156" s="57"/>
      <c r="L156" s="51"/>
      <c r="M156" s="51"/>
      <c r="N156" s="50">
        <v>3503</v>
      </c>
      <c r="O156" s="50" t="s">
        <v>0</v>
      </c>
      <c r="P156" s="58">
        <v>4</v>
      </c>
      <c r="Q156" s="50"/>
      <c r="R156" s="59"/>
      <c r="S156" s="60"/>
      <c r="T156" s="51"/>
      <c r="U156" s="51" t="s">
        <v>70</v>
      </c>
      <c r="V156" s="51"/>
      <c r="W156" s="59"/>
      <c r="X156" s="3" t="str">
        <f t="shared" si="4"/>
        <v>201502</v>
      </c>
      <c r="Y156" s="3" t="str">
        <f t="shared" si="5"/>
        <v>201502</v>
      </c>
      <c r="Z156" s="3" t="str">
        <f>VLOOKUP(TEXT(N156,"####"),MàJ!$H$1:$I$53,2,FALSE)</f>
        <v xml:space="preserve">MATERIAUX </v>
      </c>
      <c r="AC156"/>
      <c r="AD156"/>
    </row>
    <row r="157" spans="1:30" ht="15" hidden="1" customHeight="1" x14ac:dyDescent="0.25">
      <c r="A157" s="7">
        <v>5723</v>
      </c>
      <c r="B157" s="5" t="s">
        <v>67</v>
      </c>
      <c r="C157" s="7"/>
      <c r="D157" s="5"/>
      <c r="E157" s="5"/>
      <c r="F157" s="5"/>
      <c r="G157" s="11">
        <v>2</v>
      </c>
      <c r="H157" s="10">
        <v>2015</v>
      </c>
      <c r="I157" s="5"/>
      <c r="J157" s="7"/>
      <c r="K157" s="9"/>
      <c r="L157" s="5"/>
      <c r="M157" s="5"/>
      <c r="N157" s="7">
        <v>5723</v>
      </c>
      <c r="O157" s="7" t="s">
        <v>0</v>
      </c>
      <c r="P157" s="8">
        <v>-20</v>
      </c>
      <c r="Q157" s="7"/>
      <c r="R157" s="4"/>
      <c r="S157" s="6"/>
      <c r="T157" s="5"/>
      <c r="U157" s="5" t="s">
        <v>73</v>
      </c>
      <c r="V157" s="5"/>
      <c r="W157" s="4"/>
      <c r="X157" s="3" t="str">
        <f t="shared" si="4"/>
        <v>201502</v>
      </c>
      <c r="Y157" s="3" t="str">
        <f t="shared" si="5"/>
        <v>201502</v>
      </c>
      <c r="Z157" s="3" t="str">
        <f>VLOOKUP(TEXT(N157,"####"),MàJ!$H$1:$I$53,2,FALSE)</f>
        <v xml:space="preserve">ESSAIS </v>
      </c>
      <c r="AC157"/>
      <c r="AD157"/>
    </row>
    <row r="158" spans="1:30" ht="15" hidden="1" customHeight="1" x14ac:dyDescent="0.25">
      <c r="A158" s="7">
        <v>5723</v>
      </c>
      <c r="B158" s="5" t="s">
        <v>67</v>
      </c>
      <c r="C158" s="7"/>
      <c r="D158" s="5"/>
      <c r="E158" s="5"/>
      <c r="F158" s="5"/>
      <c r="G158" s="11">
        <v>2</v>
      </c>
      <c r="H158" s="10">
        <v>2015</v>
      </c>
      <c r="I158" s="5"/>
      <c r="J158" s="7"/>
      <c r="K158" s="9"/>
      <c r="L158" s="5"/>
      <c r="M158" s="5"/>
      <c r="N158" s="7">
        <v>5723</v>
      </c>
      <c r="O158" s="7" t="s">
        <v>0</v>
      </c>
      <c r="P158" s="8">
        <v>20</v>
      </c>
      <c r="Q158" s="7"/>
      <c r="R158" s="4"/>
      <c r="S158" s="6"/>
      <c r="T158" s="5"/>
      <c r="U158" s="5" t="s">
        <v>73</v>
      </c>
      <c r="V158" s="5"/>
      <c r="W158" s="4"/>
      <c r="X158" s="3" t="str">
        <f t="shared" si="4"/>
        <v>201502</v>
      </c>
      <c r="Y158" s="3" t="str">
        <f t="shared" si="5"/>
        <v>201502</v>
      </c>
      <c r="Z158" s="3" t="str">
        <f>VLOOKUP(TEXT(N158,"####"),MàJ!$H$1:$I$53,2,FALSE)</f>
        <v xml:space="preserve">ESSAIS </v>
      </c>
      <c r="AC158"/>
      <c r="AD158"/>
    </row>
    <row r="159" spans="1:30" ht="15" hidden="1" customHeight="1" x14ac:dyDescent="0.25">
      <c r="A159" s="50">
        <v>5723</v>
      </c>
      <c r="B159" s="51" t="s">
        <v>67</v>
      </c>
      <c r="C159" s="50"/>
      <c r="D159" s="51"/>
      <c r="E159" s="51"/>
      <c r="F159" s="51"/>
      <c r="G159" s="55">
        <v>2</v>
      </c>
      <c r="H159" s="56">
        <v>2015</v>
      </c>
      <c r="I159" s="51"/>
      <c r="J159" s="50"/>
      <c r="K159" s="57"/>
      <c r="L159" s="51"/>
      <c r="M159" s="51"/>
      <c r="N159" s="50">
        <v>5723</v>
      </c>
      <c r="O159" s="50" t="s">
        <v>0</v>
      </c>
      <c r="P159" s="58">
        <v>20</v>
      </c>
      <c r="Q159" s="50"/>
      <c r="R159" s="59"/>
      <c r="S159" s="60"/>
      <c r="T159" s="51"/>
      <c r="U159" s="51" t="s">
        <v>73</v>
      </c>
      <c r="V159" s="51"/>
      <c r="W159" s="59"/>
      <c r="X159" s="3" t="str">
        <f t="shared" si="4"/>
        <v>201502</v>
      </c>
      <c r="Y159" s="3" t="str">
        <f t="shared" si="5"/>
        <v>201502</v>
      </c>
      <c r="Z159" s="3" t="str">
        <f>VLOOKUP(TEXT(N159,"####"),MàJ!$H$1:$I$53,2,FALSE)</f>
        <v xml:space="preserve">ESSAIS </v>
      </c>
      <c r="AC159"/>
      <c r="AD159"/>
    </row>
    <row r="160" spans="1:30" ht="15" hidden="1" customHeight="1" x14ac:dyDescent="0.25">
      <c r="A160" s="50">
        <v>5723</v>
      </c>
      <c r="B160" s="51" t="s">
        <v>67</v>
      </c>
      <c r="C160" s="50"/>
      <c r="D160" s="51"/>
      <c r="E160" s="51"/>
      <c r="F160" s="51"/>
      <c r="G160" s="55">
        <v>2</v>
      </c>
      <c r="H160" s="56">
        <v>2015</v>
      </c>
      <c r="I160" s="51"/>
      <c r="J160" s="50"/>
      <c r="K160" s="57"/>
      <c r="L160" s="51"/>
      <c r="M160" s="51"/>
      <c r="N160" s="50">
        <v>5723</v>
      </c>
      <c r="O160" s="50" t="s">
        <v>0</v>
      </c>
      <c r="P160" s="58">
        <v>16</v>
      </c>
      <c r="Q160" s="50"/>
      <c r="R160" s="59"/>
      <c r="S160" s="60"/>
      <c r="T160" s="51"/>
      <c r="U160" s="51" t="s">
        <v>73</v>
      </c>
      <c r="V160" s="51"/>
      <c r="W160" s="59"/>
      <c r="X160" s="3" t="str">
        <f t="shared" si="4"/>
        <v>201502</v>
      </c>
      <c r="Y160" s="3" t="str">
        <f t="shared" si="5"/>
        <v>201502</v>
      </c>
      <c r="Z160" s="3" t="str">
        <f>VLOOKUP(TEXT(N160,"####"),MàJ!$H$1:$I$53,2,FALSE)</f>
        <v xml:space="preserve">ESSAIS </v>
      </c>
      <c r="AC160"/>
      <c r="AD160"/>
    </row>
    <row r="161" spans="1:30" ht="15" customHeight="1" x14ac:dyDescent="0.25">
      <c r="A161" s="50">
        <v>7777</v>
      </c>
      <c r="B161" s="51" t="s">
        <v>68</v>
      </c>
      <c r="C161" s="50"/>
      <c r="D161" s="51"/>
      <c r="E161" s="51"/>
      <c r="F161" s="51"/>
      <c r="G161" s="55">
        <v>2</v>
      </c>
      <c r="H161" s="56">
        <v>2015</v>
      </c>
      <c r="I161" s="51"/>
      <c r="J161" s="50"/>
      <c r="K161" s="57"/>
      <c r="L161" s="51"/>
      <c r="M161" s="51"/>
      <c r="N161" s="50">
        <v>7777</v>
      </c>
      <c r="O161" s="50" t="s">
        <v>0</v>
      </c>
      <c r="P161" s="58">
        <v>32</v>
      </c>
      <c r="Q161" s="50"/>
      <c r="R161" s="59"/>
      <c r="S161" s="60"/>
      <c r="T161" s="51"/>
      <c r="U161" s="51" t="s">
        <v>72</v>
      </c>
      <c r="V161" s="51"/>
      <c r="W161" s="59"/>
      <c r="X161" s="3" t="str">
        <f t="shared" si="4"/>
        <v>201502</v>
      </c>
      <c r="Y161" s="3" t="str">
        <f t="shared" si="5"/>
        <v>201502</v>
      </c>
      <c r="Z161" s="3" t="str">
        <f>VLOOKUP(TEXT(N161,"####"),MàJ!$H$1:$I$53,2,FALSE)</f>
        <v>PROGRAMME</v>
      </c>
      <c r="AC161"/>
      <c r="AD161"/>
    </row>
    <row r="162" spans="1:30" ht="15" hidden="1" customHeight="1" x14ac:dyDescent="0.25">
      <c r="A162" s="50">
        <v>7777</v>
      </c>
      <c r="B162" s="51" t="s">
        <v>68</v>
      </c>
      <c r="C162" s="50"/>
      <c r="D162" s="51"/>
      <c r="E162" s="51"/>
      <c r="F162" s="51"/>
      <c r="G162" s="55">
        <v>2</v>
      </c>
      <c r="H162" s="56">
        <v>2015</v>
      </c>
      <c r="I162" s="51"/>
      <c r="J162" s="50"/>
      <c r="K162" s="57"/>
      <c r="L162" s="51"/>
      <c r="M162" s="51"/>
      <c r="N162" s="50">
        <v>7777</v>
      </c>
      <c r="O162" s="50" t="s">
        <v>0</v>
      </c>
      <c r="P162" s="58">
        <v>10</v>
      </c>
      <c r="Q162" s="50"/>
      <c r="R162" s="59"/>
      <c r="S162" s="60"/>
      <c r="T162" s="51"/>
      <c r="U162" s="51" t="s">
        <v>79</v>
      </c>
      <c r="V162" s="51"/>
      <c r="W162" s="59"/>
      <c r="X162" s="3" t="str">
        <f t="shared" ref="X162:X225" si="6">H162&amp;IF(G162&lt;10,"0"&amp;G162,G162)</f>
        <v>201502</v>
      </c>
      <c r="Y162" s="3" t="str">
        <f t="shared" ref="Y162:Y225" si="7">X162</f>
        <v>201502</v>
      </c>
      <c r="Z162" s="3" t="str">
        <f>VLOOKUP(TEXT(N162,"####"),MàJ!$H$1:$I$53,2,FALSE)</f>
        <v>PROGRAMME</v>
      </c>
      <c r="AC162"/>
      <c r="AD162"/>
    </row>
    <row r="163" spans="1:30" ht="15" hidden="1" customHeight="1" x14ac:dyDescent="0.25">
      <c r="A163" s="50">
        <v>7777</v>
      </c>
      <c r="B163" s="51" t="s">
        <v>68</v>
      </c>
      <c r="C163" s="50"/>
      <c r="D163" s="51"/>
      <c r="E163" s="51"/>
      <c r="F163" s="51"/>
      <c r="G163" s="55">
        <v>2</v>
      </c>
      <c r="H163" s="56">
        <v>2015</v>
      </c>
      <c r="I163" s="51"/>
      <c r="J163" s="50"/>
      <c r="K163" s="57"/>
      <c r="L163" s="51"/>
      <c r="M163" s="51"/>
      <c r="N163" s="50">
        <v>7777</v>
      </c>
      <c r="O163" s="50" t="s">
        <v>0</v>
      </c>
      <c r="P163" s="58">
        <v>20</v>
      </c>
      <c r="Q163" s="50"/>
      <c r="R163" s="59"/>
      <c r="S163" s="60"/>
      <c r="T163" s="51"/>
      <c r="U163" s="51" t="s">
        <v>73</v>
      </c>
      <c r="V163" s="51"/>
      <c r="W163" s="59"/>
      <c r="X163" s="3" t="str">
        <f t="shared" si="6"/>
        <v>201502</v>
      </c>
      <c r="Y163" s="3" t="str">
        <f t="shared" si="7"/>
        <v>201502</v>
      </c>
      <c r="Z163" s="3" t="str">
        <f>VLOOKUP(TEXT(N163,"####"),MàJ!$H$1:$I$53,2,FALSE)</f>
        <v>PROGRAMME</v>
      </c>
      <c r="AC163"/>
      <c r="AD163"/>
    </row>
    <row r="164" spans="1:30" ht="15" hidden="1" customHeight="1" x14ac:dyDescent="0.25">
      <c r="A164" s="50">
        <v>7777</v>
      </c>
      <c r="B164" s="51" t="s">
        <v>68</v>
      </c>
      <c r="C164" s="50"/>
      <c r="D164" s="51"/>
      <c r="E164" s="51"/>
      <c r="F164" s="51"/>
      <c r="G164" s="55">
        <v>2</v>
      </c>
      <c r="H164" s="56">
        <v>2015</v>
      </c>
      <c r="I164" s="51"/>
      <c r="J164" s="50"/>
      <c r="K164" s="57"/>
      <c r="L164" s="51"/>
      <c r="M164" s="51"/>
      <c r="N164" s="50">
        <v>7777</v>
      </c>
      <c r="O164" s="50" t="s">
        <v>0</v>
      </c>
      <c r="P164" s="58">
        <v>20</v>
      </c>
      <c r="Q164" s="50"/>
      <c r="R164" s="59"/>
      <c r="S164" s="60"/>
      <c r="T164" s="51"/>
      <c r="U164" s="51" t="s">
        <v>74</v>
      </c>
      <c r="V164" s="51"/>
      <c r="W164" s="59"/>
      <c r="X164" s="3" t="str">
        <f t="shared" si="6"/>
        <v>201502</v>
      </c>
      <c r="Y164" s="3" t="str">
        <f t="shared" si="7"/>
        <v>201502</v>
      </c>
      <c r="Z164" s="3" t="str">
        <f>VLOOKUP(TEXT(N164,"####"),MàJ!$H$1:$I$53,2,FALSE)</f>
        <v>PROGRAMME</v>
      </c>
      <c r="AC164"/>
      <c r="AD164"/>
    </row>
    <row r="165" spans="1:30" ht="15" hidden="1" customHeight="1" x14ac:dyDescent="0.25">
      <c r="A165" s="50">
        <v>7777</v>
      </c>
      <c r="B165" s="51" t="s">
        <v>68</v>
      </c>
      <c r="C165" s="50"/>
      <c r="D165" s="51"/>
      <c r="E165" s="51"/>
      <c r="F165" s="51"/>
      <c r="G165" s="55">
        <v>2</v>
      </c>
      <c r="H165" s="56">
        <v>2015</v>
      </c>
      <c r="I165" s="51"/>
      <c r="J165" s="50"/>
      <c r="K165" s="57"/>
      <c r="L165" s="51"/>
      <c r="M165" s="51"/>
      <c r="N165" s="50">
        <v>7777</v>
      </c>
      <c r="O165" s="50" t="s">
        <v>0</v>
      </c>
      <c r="P165" s="58">
        <v>10</v>
      </c>
      <c r="Q165" s="50"/>
      <c r="R165" s="59"/>
      <c r="S165" s="60"/>
      <c r="T165" s="51"/>
      <c r="U165" s="51" t="s">
        <v>76</v>
      </c>
      <c r="V165" s="51"/>
      <c r="W165" s="59"/>
      <c r="X165" s="3" t="str">
        <f t="shared" si="6"/>
        <v>201502</v>
      </c>
      <c r="Y165" s="3" t="str">
        <f t="shared" si="7"/>
        <v>201502</v>
      </c>
      <c r="Z165" s="3" t="str">
        <f>VLOOKUP(TEXT(N165,"####"),MàJ!$H$1:$I$53,2,FALSE)</f>
        <v>PROGRAMME</v>
      </c>
      <c r="AC165"/>
      <c r="AD165"/>
    </row>
    <row r="166" spans="1:30" ht="15" hidden="1" customHeight="1" x14ac:dyDescent="0.25">
      <c r="A166" s="7">
        <v>7777</v>
      </c>
      <c r="B166" s="5" t="s">
        <v>68</v>
      </c>
      <c r="C166" s="7"/>
      <c r="D166" s="5"/>
      <c r="E166" s="5"/>
      <c r="F166" s="5"/>
      <c r="G166" s="11">
        <v>2</v>
      </c>
      <c r="H166" s="10">
        <v>2015</v>
      </c>
      <c r="I166" s="5"/>
      <c r="J166" s="7"/>
      <c r="K166" s="9"/>
      <c r="L166" s="5"/>
      <c r="M166" s="5"/>
      <c r="N166" s="7">
        <v>7777</v>
      </c>
      <c r="O166" s="7" t="s">
        <v>0</v>
      </c>
      <c r="P166" s="8">
        <v>20</v>
      </c>
      <c r="Q166" s="7"/>
      <c r="R166" s="4"/>
      <c r="S166" s="6"/>
      <c r="T166" s="5"/>
      <c r="U166" s="5" t="s">
        <v>71</v>
      </c>
      <c r="V166" s="5"/>
      <c r="W166" s="4"/>
      <c r="X166" s="3" t="str">
        <f t="shared" si="6"/>
        <v>201502</v>
      </c>
      <c r="Y166" s="3" t="str">
        <f t="shared" si="7"/>
        <v>201502</v>
      </c>
      <c r="Z166" s="3" t="str">
        <f>VLOOKUP(TEXT(N166,"####"),MàJ!$H$1:$I$53,2,FALSE)</f>
        <v>PROGRAMME</v>
      </c>
      <c r="AC166"/>
      <c r="AD166"/>
    </row>
    <row r="167" spans="1:30" ht="15" hidden="1" customHeight="1" x14ac:dyDescent="0.25">
      <c r="A167" s="50">
        <v>7777</v>
      </c>
      <c r="B167" s="51" t="s">
        <v>68</v>
      </c>
      <c r="C167" s="50"/>
      <c r="D167" s="51"/>
      <c r="E167" s="51"/>
      <c r="F167" s="51"/>
      <c r="G167" s="55">
        <v>2</v>
      </c>
      <c r="H167" s="56">
        <v>2015</v>
      </c>
      <c r="I167" s="51"/>
      <c r="J167" s="50"/>
      <c r="K167" s="57"/>
      <c r="L167" s="51"/>
      <c r="M167" s="51"/>
      <c r="N167" s="50">
        <v>7777</v>
      </c>
      <c r="O167" s="50" t="s">
        <v>0</v>
      </c>
      <c r="P167" s="58">
        <v>20</v>
      </c>
      <c r="Q167" s="50"/>
      <c r="R167" s="59"/>
      <c r="S167" s="60"/>
      <c r="T167" s="51"/>
      <c r="U167" s="51" t="s">
        <v>70</v>
      </c>
      <c r="V167" s="51"/>
      <c r="W167" s="59"/>
      <c r="X167" s="3" t="str">
        <f t="shared" si="6"/>
        <v>201502</v>
      </c>
      <c r="Y167" s="3" t="str">
        <f t="shared" si="7"/>
        <v>201502</v>
      </c>
      <c r="Z167" s="3" t="str">
        <f>VLOOKUP(TEXT(N167,"####"),MàJ!$H$1:$I$53,2,FALSE)</f>
        <v>PROGRAMME</v>
      </c>
      <c r="AC167"/>
      <c r="AD167"/>
    </row>
    <row r="168" spans="1:30" ht="15" hidden="1" customHeight="1" x14ac:dyDescent="0.25">
      <c r="A168" s="7">
        <v>1011</v>
      </c>
      <c r="B168" s="5" t="s">
        <v>59</v>
      </c>
      <c r="C168" s="7"/>
      <c r="D168" s="5"/>
      <c r="E168" s="5"/>
      <c r="F168" s="5"/>
      <c r="G168" s="11">
        <v>3</v>
      </c>
      <c r="H168" s="10">
        <v>2015</v>
      </c>
      <c r="I168" s="5"/>
      <c r="J168" s="7"/>
      <c r="K168" s="9"/>
      <c r="L168" s="5"/>
      <c r="M168" s="5"/>
      <c r="N168" s="7">
        <v>1011</v>
      </c>
      <c r="O168" s="7" t="s">
        <v>0</v>
      </c>
      <c r="P168" s="8">
        <v>20</v>
      </c>
      <c r="Q168" s="7"/>
      <c r="R168" s="4"/>
      <c r="S168" s="6"/>
      <c r="T168" s="5"/>
      <c r="U168" s="5" t="s">
        <v>73</v>
      </c>
      <c r="V168" s="5"/>
      <c r="W168" s="4"/>
      <c r="X168" s="3" t="str">
        <f t="shared" si="6"/>
        <v>201503</v>
      </c>
      <c r="Y168" s="3" t="str">
        <f t="shared" si="7"/>
        <v>201503</v>
      </c>
      <c r="Z168" s="3" t="str">
        <f>VLOOKUP(TEXT(N168,"####"),MàJ!$H$1:$I$53,2,FALSE)</f>
        <v xml:space="preserve">QUALITE </v>
      </c>
      <c r="AC168"/>
      <c r="AD168"/>
    </row>
    <row r="169" spans="1:30" ht="15" hidden="1" customHeight="1" x14ac:dyDescent="0.25">
      <c r="A169" s="7">
        <v>1011</v>
      </c>
      <c r="B169" s="5" t="s">
        <v>59</v>
      </c>
      <c r="C169" s="7"/>
      <c r="D169" s="5"/>
      <c r="E169" s="5"/>
      <c r="F169" s="5"/>
      <c r="G169" s="11">
        <v>3</v>
      </c>
      <c r="H169" s="10">
        <v>2015</v>
      </c>
      <c r="I169" s="5"/>
      <c r="J169" s="7"/>
      <c r="K169" s="9"/>
      <c r="L169" s="5"/>
      <c r="M169" s="5"/>
      <c r="N169" s="7">
        <v>1011</v>
      </c>
      <c r="O169" s="7" t="s">
        <v>0</v>
      </c>
      <c r="P169" s="8">
        <v>20</v>
      </c>
      <c r="Q169" s="7"/>
      <c r="R169" s="4"/>
      <c r="S169" s="6"/>
      <c r="T169" s="5"/>
      <c r="U169" s="5" t="s">
        <v>70</v>
      </c>
      <c r="V169" s="5"/>
      <c r="W169" s="4"/>
      <c r="X169" s="3" t="str">
        <f t="shared" si="6"/>
        <v>201503</v>
      </c>
      <c r="Y169" s="3" t="str">
        <f t="shared" si="7"/>
        <v>201503</v>
      </c>
      <c r="Z169" s="3" t="str">
        <f>VLOOKUP(TEXT(N169,"####"),MàJ!$H$1:$I$53,2,FALSE)</f>
        <v xml:space="preserve">QUALITE </v>
      </c>
      <c r="AC169"/>
      <c r="AD169"/>
    </row>
    <row r="170" spans="1:30" ht="15" hidden="1" customHeight="1" x14ac:dyDescent="0.25">
      <c r="A170" s="7">
        <v>1011</v>
      </c>
      <c r="B170" s="5" t="s">
        <v>59</v>
      </c>
      <c r="C170" s="7"/>
      <c r="D170" s="5"/>
      <c r="E170" s="5"/>
      <c r="F170" s="5"/>
      <c r="G170" s="11">
        <v>3</v>
      </c>
      <c r="H170" s="10">
        <v>2015</v>
      </c>
      <c r="I170" s="5"/>
      <c r="J170" s="7"/>
      <c r="K170" s="9"/>
      <c r="L170" s="5"/>
      <c r="M170" s="5"/>
      <c r="N170" s="7">
        <v>1011</v>
      </c>
      <c r="O170" s="7" t="s">
        <v>0</v>
      </c>
      <c r="P170" s="8">
        <v>30</v>
      </c>
      <c r="Q170" s="7"/>
      <c r="R170" s="4"/>
      <c r="S170" s="6"/>
      <c r="T170" s="5"/>
      <c r="U170" s="5" t="s">
        <v>76</v>
      </c>
      <c r="V170" s="5"/>
      <c r="W170" s="4"/>
      <c r="X170" s="3" t="str">
        <f t="shared" si="6"/>
        <v>201503</v>
      </c>
      <c r="Y170" s="3" t="str">
        <f t="shared" si="7"/>
        <v>201503</v>
      </c>
      <c r="Z170" s="3" t="str">
        <f>VLOOKUP(TEXT(N170,"####"),MàJ!$H$1:$I$53,2,FALSE)</f>
        <v xml:space="preserve">QUALITE </v>
      </c>
      <c r="AC170"/>
      <c r="AD170"/>
    </row>
    <row r="171" spans="1:30" ht="15" customHeight="1" x14ac:dyDescent="0.25">
      <c r="A171" s="50">
        <v>1011</v>
      </c>
      <c r="B171" s="51" t="s">
        <v>59</v>
      </c>
      <c r="C171" s="50"/>
      <c r="D171" s="51"/>
      <c r="E171" s="51"/>
      <c r="F171" s="51"/>
      <c r="G171" s="55">
        <v>3</v>
      </c>
      <c r="H171" s="56">
        <v>2015</v>
      </c>
      <c r="I171" s="51"/>
      <c r="J171" s="50"/>
      <c r="K171" s="57"/>
      <c r="L171" s="51"/>
      <c r="M171" s="51"/>
      <c r="N171" s="50">
        <v>1011</v>
      </c>
      <c r="O171" s="50" t="s">
        <v>0</v>
      </c>
      <c r="P171" s="58">
        <v>4</v>
      </c>
      <c r="Q171" s="50"/>
      <c r="R171" s="59"/>
      <c r="S171" s="60"/>
      <c r="T171" s="51"/>
      <c r="U171" s="51" t="s">
        <v>72</v>
      </c>
      <c r="V171" s="51"/>
      <c r="W171" s="59"/>
      <c r="X171" s="3" t="str">
        <f t="shared" si="6"/>
        <v>201503</v>
      </c>
      <c r="Y171" s="3" t="str">
        <f t="shared" si="7"/>
        <v>201503</v>
      </c>
      <c r="Z171" s="3" t="str">
        <f>VLOOKUP(TEXT(N171,"####"),MàJ!$H$1:$I$53,2,FALSE)</f>
        <v xml:space="preserve">QUALITE </v>
      </c>
      <c r="AC171"/>
      <c r="AD171"/>
    </row>
    <row r="172" spans="1:30" ht="15" customHeight="1" x14ac:dyDescent="0.25">
      <c r="A172" s="50">
        <v>1011</v>
      </c>
      <c r="B172" s="51" t="s">
        <v>59</v>
      </c>
      <c r="C172" s="50"/>
      <c r="D172" s="51"/>
      <c r="E172" s="51"/>
      <c r="F172" s="51"/>
      <c r="G172" s="55">
        <v>3</v>
      </c>
      <c r="H172" s="56">
        <v>2015</v>
      </c>
      <c r="I172" s="51"/>
      <c r="J172" s="50"/>
      <c r="K172" s="57"/>
      <c r="L172" s="51"/>
      <c r="M172" s="51"/>
      <c r="N172" s="50">
        <v>1011</v>
      </c>
      <c r="O172" s="50" t="s">
        <v>0</v>
      </c>
      <c r="P172" s="58">
        <v>1.5</v>
      </c>
      <c r="Q172" s="50"/>
      <c r="R172" s="59"/>
      <c r="S172" s="60"/>
      <c r="T172" s="51"/>
      <c r="U172" s="51" t="s">
        <v>72</v>
      </c>
      <c r="V172" s="51"/>
      <c r="W172" s="59"/>
      <c r="X172" s="3" t="str">
        <f t="shared" si="6"/>
        <v>201503</v>
      </c>
      <c r="Y172" s="3" t="str">
        <f t="shared" si="7"/>
        <v>201503</v>
      </c>
      <c r="Z172" s="3" t="str">
        <f>VLOOKUP(TEXT(N172,"####"),MàJ!$H$1:$I$53,2,FALSE)</f>
        <v xml:space="preserve">QUALITE </v>
      </c>
      <c r="AC172"/>
      <c r="AD172"/>
    </row>
    <row r="173" spans="1:30" ht="15" customHeight="1" x14ac:dyDescent="0.25">
      <c r="A173" s="50">
        <v>1011</v>
      </c>
      <c r="B173" s="51" t="s">
        <v>59</v>
      </c>
      <c r="C173" s="50"/>
      <c r="D173" s="51"/>
      <c r="E173" s="51"/>
      <c r="F173" s="51"/>
      <c r="G173" s="55">
        <v>3</v>
      </c>
      <c r="H173" s="56">
        <v>2015</v>
      </c>
      <c r="I173" s="51"/>
      <c r="J173" s="50"/>
      <c r="K173" s="57"/>
      <c r="L173" s="51"/>
      <c r="M173" s="51"/>
      <c r="N173" s="50">
        <v>1011</v>
      </c>
      <c r="O173" s="50" t="s">
        <v>0</v>
      </c>
      <c r="P173" s="58">
        <v>3</v>
      </c>
      <c r="Q173" s="50"/>
      <c r="R173" s="59"/>
      <c r="S173" s="60"/>
      <c r="T173" s="51"/>
      <c r="U173" s="51" t="s">
        <v>72</v>
      </c>
      <c r="V173" s="51"/>
      <c r="W173" s="59"/>
      <c r="X173" s="3" t="str">
        <f t="shared" si="6"/>
        <v>201503</v>
      </c>
      <c r="Y173" s="3" t="str">
        <f t="shared" si="7"/>
        <v>201503</v>
      </c>
      <c r="Z173" s="3" t="str">
        <f>VLOOKUP(TEXT(N173,"####"),MàJ!$H$1:$I$53,2,FALSE)</f>
        <v xml:space="preserve">QUALITE </v>
      </c>
      <c r="AC173"/>
      <c r="AD173"/>
    </row>
    <row r="174" spans="1:30" ht="15" hidden="1" customHeight="1" x14ac:dyDescent="0.25">
      <c r="A174" s="50">
        <v>1011</v>
      </c>
      <c r="B174" s="51" t="s">
        <v>59</v>
      </c>
      <c r="C174" s="50"/>
      <c r="D174" s="51"/>
      <c r="E174" s="51"/>
      <c r="F174" s="51"/>
      <c r="G174" s="55">
        <v>3</v>
      </c>
      <c r="H174" s="56">
        <v>2015</v>
      </c>
      <c r="I174" s="51"/>
      <c r="J174" s="50"/>
      <c r="K174" s="57"/>
      <c r="L174" s="51"/>
      <c r="M174" s="51"/>
      <c r="N174" s="50">
        <v>1011</v>
      </c>
      <c r="O174" s="50" t="s">
        <v>0</v>
      </c>
      <c r="P174" s="58">
        <v>40</v>
      </c>
      <c r="Q174" s="50"/>
      <c r="R174" s="59"/>
      <c r="S174" s="60"/>
      <c r="T174" s="51"/>
      <c r="U174" s="51" t="s">
        <v>70</v>
      </c>
      <c r="V174" s="51"/>
      <c r="W174" s="59"/>
      <c r="X174" s="3" t="str">
        <f t="shared" si="6"/>
        <v>201503</v>
      </c>
      <c r="Y174" s="3" t="str">
        <f t="shared" si="7"/>
        <v>201503</v>
      </c>
      <c r="Z174" s="3" t="str">
        <f>VLOOKUP(TEXT(N174,"####"),MàJ!$H$1:$I$53,2,FALSE)</f>
        <v xml:space="preserve">QUALITE </v>
      </c>
      <c r="AC174"/>
      <c r="AD174"/>
    </row>
    <row r="175" spans="1:30" ht="15" customHeight="1" x14ac:dyDescent="0.25">
      <c r="A175" s="50">
        <v>1011</v>
      </c>
      <c r="B175" s="51" t="s">
        <v>59</v>
      </c>
      <c r="C175" s="50"/>
      <c r="D175" s="51"/>
      <c r="E175" s="51"/>
      <c r="F175" s="51"/>
      <c r="G175" s="55">
        <v>3</v>
      </c>
      <c r="H175" s="56">
        <v>2015</v>
      </c>
      <c r="I175" s="51"/>
      <c r="J175" s="50"/>
      <c r="K175" s="57"/>
      <c r="L175" s="51"/>
      <c r="M175" s="51"/>
      <c r="N175" s="50">
        <v>1011</v>
      </c>
      <c r="O175" s="50" t="s">
        <v>0</v>
      </c>
      <c r="P175" s="58">
        <v>2.5</v>
      </c>
      <c r="Q175" s="50"/>
      <c r="R175" s="59"/>
      <c r="S175" s="60"/>
      <c r="T175" s="51"/>
      <c r="U175" s="51" t="s">
        <v>72</v>
      </c>
      <c r="V175" s="51"/>
      <c r="W175" s="59"/>
      <c r="X175" s="3" t="str">
        <f t="shared" si="6"/>
        <v>201503</v>
      </c>
      <c r="Y175" s="3" t="str">
        <f t="shared" si="7"/>
        <v>201503</v>
      </c>
      <c r="Z175" s="3" t="str">
        <f>VLOOKUP(TEXT(N175,"####"),MàJ!$H$1:$I$53,2,FALSE)</f>
        <v xml:space="preserve">QUALITE </v>
      </c>
      <c r="AC175"/>
      <c r="AD175"/>
    </row>
    <row r="176" spans="1:30" ht="15" hidden="1" customHeight="1" x14ac:dyDescent="0.25">
      <c r="A176" s="50">
        <v>1011</v>
      </c>
      <c r="B176" s="51" t="s">
        <v>59</v>
      </c>
      <c r="C176" s="50"/>
      <c r="D176" s="51"/>
      <c r="E176" s="51"/>
      <c r="F176" s="51"/>
      <c r="G176" s="55">
        <v>3</v>
      </c>
      <c r="H176" s="56">
        <v>2015</v>
      </c>
      <c r="I176" s="51"/>
      <c r="J176" s="50"/>
      <c r="K176" s="57"/>
      <c r="L176" s="51"/>
      <c r="M176" s="51"/>
      <c r="N176" s="50">
        <v>1011</v>
      </c>
      <c r="O176" s="50" t="s">
        <v>0</v>
      </c>
      <c r="P176" s="58">
        <v>1</v>
      </c>
      <c r="Q176" s="50"/>
      <c r="R176" s="59"/>
      <c r="S176" s="60"/>
      <c r="T176" s="51"/>
      <c r="U176" s="51" t="s">
        <v>76</v>
      </c>
      <c r="V176" s="51"/>
      <c r="W176" s="59"/>
      <c r="X176" s="3" t="str">
        <f t="shared" si="6"/>
        <v>201503</v>
      </c>
      <c r="Y176" s="3" t="str">
        <f t="shared" si="7"/>
        <v>201503</v>
      </c>
      <c r="Z176" s="3" t="str">
        <f>VLOOKUP(TEXT(N176,"####"),MàJ!$H$1:$I$53,2,FALSE)</f>
        <v xml:space="preserve">QUALITE </v>
      </c>
      <c r="AC176"/>
      <c r="AD176"/>
    </row>
    <row r="177" spans="1:30" ht="15" hidden="1" customHeight="1" x14ac:dyDescent="0.25">
      <c r="A177" s="50">
        <v>1011</v>
      </c>
      <c r="B177" s="51" t="s">
        <v>59</v>
      </c>
      <c r="C177" s="50"/>
      <c r="D177" s="51"/>
      <c r="E177" s="51"/>
      <c r="F177" s="51"/>
      <c r="G177" s="55">
        <v>3</v>
      </c>
      <c r="H177" s="56">
        <v>2015</v>
      </c>
      <c r="I177" s="51"/>
      <c r="J177" s="50"/>
      <c r="K177" s="57"/>
      <c r="L177" s="51"/>
      <c r="M177" s="51"/>
      <c r="N177" s="50">
        <v>1011</v>
      </c>
      <c r="O177" s="50" t="s">
        <v>0</v>
      </c>
      <c r="P177" s="58">
        <v>2</v>
      </c>
      <c r="Q177" s="50"/>
      <c r="R177" s="59"/>
      <c r="S177" s="60"/>
      <c r="T177" s="51"/>
      <c r="U177" s="51" t="s">
        <v>76</v>
      </c>
      <c r="V177" s="51"/>
      <c r="W177" s="59"/>
      <c r="X177" s="3" t="str">
        <f t="shared" si="6"/>
        <v>201503</v>
      </c>
      <c r="Y177" s="3" t="str">
        <f t="shared" si="7"/>
        <v>201503</v>
      </c>
      <c r="Z177" s="3" t="str">
        <f>VLOOKUP(TEXT(N177,"####"),MàJ!$H$1:$I$53,2,FALSE)</f>
        <v xml:space="preserve">QUALITE </v>
      </c>
      <c r="AC177"/>
      <c r="AD177"/>
    </row>
    <row r="178" spans="1:30" ht="15" customHeight="1" x14ac:dyDescent="0.25">
      <c r="A178" s="7">
        <v>1011</v>
      </c>
      <c r="B178" s="5" t="s">
        <v>59</v>
      </c>
      <c r="C178" s="7"/>
      <c r="D178" s="5"/>
      <c r="E178" s="5"/>
      <c r="F178" s="5"/>
      <c r="G178" s="11">
        <v>3</v>
      </c>
      <c r="H178" s="10">
        <v>2015</v>
      </c>
      <c r="I178" s="5"/>
      <c r="J178" s="7"/>
      <c r="K178" s="9"/>
      <c r="L178" s="5"/>
      <c r="M178" s="5"/>
      <c r="N178" s="7">
        <v>1011</v>
      </c>
      <c r="O178" s="7" t="s">
        <v>0</v>
      </c>
      <c r="P178" s="8">
        <v>18</v>
      </c>
      <c r="Q178" s="7"/>
      <c r="R178" s="4"/>
      <c r="S178" s="6"/>
      <c r="T178" s="5"/>
      <c r="U178" s="5" t="s">
        <v>72</v>
      </c>
      <c r="V178" s="5"/>
      <c r="W178" s="4"/>
      <c r="X178" s="3" t="str">
        <f t="shared" si="6"/>
        <v>201503</v>
      </c>
      <c r="Y178" s="3" t="str">
        <f t="shared" si="7"/>
        <v>201503</v>
      </c>
      <c r="Z178" s="3" t="str">
        <f>VLOOKUP(TEXT(N178,"####"),MàJ!$H$1:$I$53,2,FALSE)</f>
        <v xml:space="preserve">QUALITE </v>
      </c>
      <c r="AC178"/>
      <c r="AD178"/>
    </row>
    <row r="179" spans="1:30" ht="15" customHeight="1" x14ac:dyDescent="0.25">
      <c r="A179" s="50">
        <v>1200</v>
      </c>
      <c r="B179" s="51" t="s">
        <v>60</v>
      </c>
      <c r="C179" s="50"/>
      <c r="D179" s="51"/>
      <c r="E179" s="51"/>
      <c r="F179" s="51"/>
      <c r="G179" s="55">
        <v>3</v>
      </c>
      <c r="H179" s="56">
        <v>2015</v>
      </c>
      <c r="I179" s="51"/>
      <c r="J179" s="50"/>
      <c r="K179" s="57"/>
      <c r="L179" s="51"/>
      <c r="M179" s="51"/>
      <c r="N179" s="50">
        <v>1200</v>
      </c>
      <c r="O179" s="50" t="s">
        <v>0</v>
      </c>
      <c r="P179" s="58">
        <v>2</v>
      </c>
      <c r="Q179" s="50"/>
      <c r="R179" s="59"/>
      <c r="S179" s="60"/>
      <c r="T179" s="51"/>
      <c r="U179" s="51" t="s">
        <v>72</v>
      </c>
      <c r="V179" s="51"/>
      <c r="W179" s="59"/>
      <c r="X179" s="3" t="str">
        <f t="shared" si="6"/>
        <v>201503</v>
      </c>
      <c r="Y179" s="3" t="str">
        <f t="shared" si="7"/>
        <v>201503</v>
      </c>
      <c r="Z179" s="3" t="str">
        <f>VLOOKUP(TEXT(N179,"####"),MàJ!$H$1:$I$53,2,FALSE)</f>
        <v xml:space="preserve">ACHATS </v>
      </c>
      <c r="AC179"/>
      <c r="AD179"/>
    </row>
    <row r="180" spans="1:30" ht="15" hidden="1" customHeight="1" x14ac:dyDescent="0.25">
      <c r="A180" s="50">
        <v>1200</v>
      </c>
      <c r="B180" s="51" t="s">
        <v>60</v>
      </c>
      <c r="C180" s="50"/>
      <c r="D180" s="51"/>
      <c r="E180" s="51"/>
      <c r="F180" s="51"/>
      <c r="G180" s="55">
        <v>3</v>
      </c>
      <c r="H180" s="56">
        <v>2015</v>
      </c>
      <c r="I180" s="51"/>
      <c r="J180" s="50"/>
      <c r="K180" s="57"/>
      <c r="L180" s="51"/>
      <c r="M180" s="51"/>
      <c r="N180" s="50">
        <v>1200</v>
      </c>
      <c r="O180" s="50" t="s">
        <v>0</v>
      </c>
      <c r="P180" s="58">
        <v>2</v>
      </c>
      <c r="Q180" s="50"/>
      <c r="R180" s="59"/>
      <c r="S180" s="60"/>
      <c r="T180" s="51"/>
      <c r="U180" s="51" t="s">
        <v>70</v>
      </c>
      <c r="V180" s="51"/>
      <c r="W180" s="59"/>
      <c r="X180" s="3" t="str">
        <f t="shared" si="6"/>
        <v>201503</v>
      </c>
      <c r="Y180" s="3" t="str">
        <f t="shared" si="7"/>
        <v>201503</v>
      </c>
      <c r="Z180" s="3" t="str">
        <f>VLOOKUP(TEXT(N180,"####"),MàJ!$H$1:$I$53,2,FALSE)</f>
        <v xml:space="preserve">ACHATS </v>
      </c>
      <c r="AC180"/>
      <c r="AD180"/>
    </row>
    <row r="181" spans="1:30" ht="15" hidden="1" customHeight="1" x14ac:dyDescent="0.25">
      <c r="A181" s="50">
        <v>1200</v>
      </c>
      <c r="B181" s="51" t="s">
        <v>69</v>
      </c>
      <c r="C181" s="50"/>
      <c r="D181" s="51"/>
      <c r="E181" s="51"/>
      <c r="F181" s="51"/>
      <c r="G181" s="55">
        <v>3</v>
      </c>
      <c r="H181" s="56">
        <v>2015</v>
      </c>
      <c r="I181" s="51"/>
      <c r="J181" s="50"/>
      <c r="K181" s="57"/>
      <c r="L181" s="51"/>
      <c r="M181" s="51"/>
      <c r="N181" s="50">
        <v>1200</v>
      </c>
      <c r="O181" s="50" t="s">
        <v>0</v>
      </c>
      <c r="P181" s="58">
        <v>13</v>
      </c>
      <c r="Q181" s="50"/>
      <c r="R181" s="59"/>
      <c r="S181" s="60"/>
      <c r="T181" s="51"/>
      <c r="U181" s="51" t="s">
        <v>70</v>
      </c>
      <c r="V181" s="51"/>
      <c r="W181" s="59"/>
      <c r="X181" s="3" t="str">
        <f t="shared" si="6"/>
        <v>201503</v>
      </c>
      <c r="Y181" s="3" t="str">
        <f t="shared" si="7"/>
        <v>201503</v>
      </c>
      <c r="Z181" s="3" t="str">
        <f>VLOOKUP(TEXT(N181,"####"),MàJ!$H$1:$I$53,2,FALSE)</f>
        <v xml:space="preserve">ACHATS </v>
      </c>
      <c r="AC181"/>
      <c r="AD181"/>
    </row>
    <row r="182" spans="1:30" ht="15" customHeight="1" x14ac:dyDescent="0.25">
      <c r="A182" s="50">
        <v>1200</v>
      </c>
      <c r="B182" s="51" t="s">
        <v>69</v>
      </c>
      <c r="C182" s="50"/>
      <c r="D182" s="51"/>
      <c r="E182" s="51"/>
      <c r="F182" s="51"/>
      <c r="G182" s="55">
        <v>3</v>
      </c>
      <c r="H182" s="56">
        <v>2015</v>
      </c>
      <c r="I182" s="51"/>
      <c r="J182" s="50"/>
      <c r="K182" s="57"/>
      <c r="L182" s="51"/>
      <c r="M182" s="51"/>
      <c r="N182" s="50">
        <v>1200</v>
      </c>
      <c r="O182" s="50" t="s">
        <v>0</v>
      </c>
      <c r="P182" s="58">
        <v>5</v>
      </c>
      <c r="Q182" s="50"/>
      <c r="R182" s="59"/>
      <c r="S182" s="60"/>
      <c r="T182" s="51"/>
      <c r="U182" s="51" t="s">
        <v>72</v>
      </c>
      <c r="V182" s="51"/>
      <c r="W182" s="59"/>
      <c r="X182" s="3" t="str">
        <f t="shared" si="6"/>
        <v>201503</v>
      </c>
      <c r="Y182" s="3" t="str">
        <f t="shared" si="7"/>
        <v>201503</v>
      </c>
      <c r="Z182" s="3" t="str">
        <f>VLOOKUP(TEXT(N182,"####"),MàJ!$H$1:$I$53,2,FALSE)</f>
        <v xml:space="preserve">ACHATS </v>
      </c>
      <c r="AC182"/>
      <c r="AD182"/>
    </row>
    <row r="183" spans="1:30" ht="15" customHeight="1" x14ac:dyDescent="0.25">
      <c r="A183" s="50">
        <v>1200</v>
      </c>
      <c r="B183" s="51" t="s">
        <v>69</v>
      </c>
      <c r="C183" s="50"/>
      <c r="D183" s="51"/>
      <c r="E183" s="51"/>
      <c r="F183" s="51"/>
      <c r="G183" s="55">
        <v>3</v>
      </c>
      <c r="H183" s="56">
        <v>2015</v>
      </c>
      <c r="I183" s="51"/>
      <c r="J183" s="50"/>
      <c r="K183" s="57"/>
      <c r="L183" s="51"/>
      <c r="M183" s="51"/>
      <c r="N183" s="50">
        <v>1200</v>
      </c>
      <c r="O183" s="50" t="s">
        <v>0</v>
      </c>
      <c r="P183" s="58">
        <v>5</v>
      </c>
      <c r="Q183" s="50"/>
      <c r="R183" s="59"/>
      <c r="S183" s="60"/>
      <c r="T183" s="51"/>
      <c r="U183" s="51" t="s">
        <v>72</v>
      </c>
      <c r="V183" s="51"/>
      <c r="W183" s="59"/>
      <c r="X183" s="3" t="str">
        <f t="shared" si="6"/>
        <v>201503</v>
      </c>
      <c r="Y183" s="3" t="str">
        <f t="shared" si="7"/>
        <v>201503</v>
      </c>
      <c r="Z183" s="3" t="str">
        <f>VLOOKUP(TEXT(N183,"####"),MàJ!$H$1:$I$53,2,FALSE)</f>
        <v xml:space="preserve">ACHATS </v>
      </c>
      <c r="AC183"/>
      <c r="AD183"/>
    </row>
    <row r="184" spans="1:30" ht="15" hidden="1" customHeight="1" x14ac:dyDescent="0.25">
      <c r="A184" s="7">
        <v>1200</v>
      </c>
      <c r="B184" s="5" t="s">
        <v>69</v>
      </c>
      <c r="C184" s="7"/>
      <c r="D184" s="5"/>
      <c r="E184" s="5"/>
      <c r="F184" s="5"/>
      <c r="G184" s="11">
        <v>3</v>
      </c>
      <c r="H184" s="10">
        <v>2015</v>
      </c>
      <c r="I184" s="5"/>
      <c r="J184" s="7"/>
      <c r="K184" s="9"/>
      <c r="L184" s="5"/>
      <c r="M184" s="5"/>
      <c r="N184" s="7">
        <v>1200</v>
      </c>
      <c r="O184" s="7" t="s">
        <v>0</v>
      </c>
      <c r="P184" s="8">
        <v>5</v>
      </c>
      <c r="Q184" s="7"/>
      <c r="R184" s="4"/>
      <c r="S184" s="6"/>
      <c r="T184" s="5"/>
      <c r="U184" s="5" t="s">
        <v>70</v>
      </c>
      <c r="V184" s="5"/>
      <c r="W184" s="4"/>
      <c r="X184" s="3" t="str">
        <f t="shared" si="6"/>
        <v>201503</v>
      </c>
      <c r="Y184" s="3" t="str">
        <f t="shared" si="7"/>
        <v>201503</v>
      </c>
      <c r="Z184" s="3" t="str">
        <f>VLOOKUP(TEXT(N184,"####"),MàJ!$H$1:$I$53,2,FALSE)</f>
        <v xml:space="preserve">ACHATS </v>
      </c>
      <c r="AC184"/>
      <c r="AD184"/>
    </row>
    <row r="185" spans="1:30" ht="15" hidden="1" customHeight="1" x14ac:dyDescent="0.25">
      <c r="A185" s="7">
        <v>2752</v>
      </c>
      <c r="B185" s="5" t="s">
        <v>62</v>
      </c>
      <c r="C185" s="7"/>
      <c r="D185" s="5"/>
      <c r="E185" s="5"/>
      <c r="F185" s="5"/>
      <c r="G185" s="11">
        <v>3</v>
      </c>
      <c r="H185" s="10">
        <v>2015</v>
      </c>
      <c r="I185" s="5"/>
      <c r="J185" s="7"/>
      <c r="K185" s="9"/>
      <c r="L185" s="5"/>
      <c r="M185" s="5"/>
      <c r="N185" s="7">
        <v>2752</v>
      </c>
      <c r="O185" s="7" t="s">
        <v>0</v>
      </c>
      <c r="P185" s="8">
        <v>8</v>
      </c>
      <c r="Q185" s="7"/>
      <c r="R185" s="4"/>
      <c r="S185" s="6"/>
      <c r="T185" s="5"/>
      <c r="U185" s="5" t="s">
        <v>71</v>
      </c>
      <c r="V185" s="5"/>
      <c r="W185" s="4"/>
      <c r="X185" s="3" t="str">
        <f t="shared" si="6"/>
        <v>201503</v>
      </c>
      <c r="Y185" s="3" t="str">
        <f t="shared" si="7"/>
        <v>201503</v>
      </c>
      <c r="Z185" s="3" t="str">
        <f>VLOOKUP(TEXT(N185,"####"),MàJ!$H$1:$I$53,2,FALSE)</f>
        <v xml:space="preserve">LOGISTIQUE </v>
      </c>
      <c r="AC185"/>
      <c r="AD185"/>
    </row>
    <row r="186" spans="1:30" ht="15" hidden="1" customHeight="1" x14ac:dyDescent="0.25">
      <c r="A186" s="7">
        <v>2752</v>
      </c>
      <c r="B186" s="5" t="s">
        <v>62</v>
      </c>
      <c r="C186" s="7"/>
      <c r="D186" s="5"/>
      <c r="E186" s="5"/>
      <c r="F186" s="5"/>
      <c r="G186" s="11">
        <v>3</v>
      </c>
      <c r="H186" s="10">
        <v>2015</v>
      </c>
      <c r="I186" s="5"/>
      <c r="J186" s="7"/>
      <c r="K186" s="9"/>
      <c r="L186" s="5"/>
      <c r="M186" s="5"/>
      <c r="N186" s="7">
        <v>2752</v>
      </c>
      <c r="O186" s="7" t="s">
        <v>0</v>
      </c>
      <c r="P186" s="8">
        <v>8</v>
      </c>
      <c r="Q186" s="7"/>
      <c r="R186" s="4"/>
      <c r="S186" s="6"/>
      <c r="T186" s="5"/>
      <c r="U186" s="5" t="s">
        <v>74</v>
      </c>
      <c r="V186" s="5"/>
      <c r="W186" s="4"/>
      <c r="X186" s="3" t="str">
        <f t="shared" si="6"/>
        <v>201503</v>
      </c>
      <c r="Y186" s="3" t="str">
        <f t="shared" si="7"/>
        <v>201503</v>
      </c>
      <c r="Z186" s="3" t="str">
        <f>VLOOKUP(TEXT(N186,"####"),MàJ!$H$1:$I$53,2,FALSE)</f>
        <v xml:space="preserve">LOGISTIQUE </v>
      </c>
      <c r="AC186"/>
      <c r="AD186"/>
    </row>
    <row r="187" spans="1:30" ht="15" hidden="1" customHeight="1" x14ac:dyDescent="0.25">
      <c r="A187" s="7">
        <v>2752</v>
      </c>
      <c r="B187" s="5" t="s">
        <v>62</v>
      </c>
      <c r="C187" s="7"/>
      <c r="D187" s="5"/>
      <c r="E187" s="5"/>
      <c r="F187" s="5"/>
      <c r="G187" s="11">
        <v>3</v>
      </c>
      <c r="H187" s="10">
        <v>2015</v>
      </c>
      <c r="I187" s="5"/>
      <c r="J187" s="7"/>
      <c r="K187" s="9"/>
      <c r="L187" s="5"/>
      <c r="M187" s="5"/>
      <c r="N187" s="7">
        <v>2752</v>
      </c>
      <c r="O187" s="7" t="s">
        <v>0</v>
      </c>
      <c r="P187" s="8">
        <v>5</v>
      </c>
      <c r="Q187" s="7"/>
      <c r="R187" s="4"/>
      <c r="S187" s="6"/>
      <c r="T187" s="5"/>
      <c r="U187" s="5" t="s">
        <v>70</v>
      </c>
      <c r="V187" s="5"/>
      <c r="W187" s="4"/>
      <c r="X187" s="3" t="str">
        <f t="shared" si="6"/>
        <v>201503</v>
      </c>
      <c r="Y187" s="3" t="str">
        <f t="shared" si="7"/>
        <v>201503</v>
      </c>
      <c r="Z187" s="3" t="str">
        <f>VLOOKUP(TEXT(N187,"####"),MàJ!$H$1:$I$53,2,FALSE)</f>
        <v xml:space="preserve">LOGISTIQUE </v>
      </c>
      <c r="AC187"/>
      <c r="AD187"/>
    </row>
    <row r="188" spans="1:30" ht="15" customHeight="1" x14ac:dyDescent="0.25">
      <c r="A188" s="7">
        <v>2752</v>
      </c>
      <c r="B188" s="5" t="s">
        <v>62</v>
      </c>
      <c r="C188" s="7"/>
      <c r="D188" s="5"/>
      <c r="E188" s="5"/>
      <c r="F188" s="5"/>
      <c r="G188" s="11">
        <v>3</v>
      </c>
      <c r="H188" s="10">
        <v>2015</v>
      </c>
      <c r="I188" s="5"/>
      <c r="J188" s="7"/>
      <c r="K188" s="9"/>
      <c r="L188" s="5"/>
      <c r="M188" s="5"/>
      <c r="N188" s="7">
        <v>2752</v>
      </c>
      <c r="O188" s="7" t="s">
        <v>0</v>
      </c>
      <c r="P188" s="8">
        <v>12.5</v>
      </c>
      <c r="Q188" s="7"/>
      <c r="R188" s="4"/>
      <c r="S188" s="6"/>
      <c r="T188" s="5"/>
      <c r="U188" s="5" t="s">
        <v>72</v>
      </c>
      <c r="V188" s="5"/>
      <c r="W188" s="4"/>
      <c r="X188" s="3" t="str">
        <f t="shared" si="6"/>
        <v>201503</v>
      </c>
      <c r="Y188" s="3" t="str">
        <f t="shared" si="7"/>
        <v>201503</v>
      </c>
      <c r="Z188" s="3" t="str">
        <f>VLOOKUP(TEXT(N188,"####"),MàJ!$H$1:$I$53,2,FALSE)</f>
        <v xml:space="preserve">LOGISTIQUE </v>
      </c>
      <c r="AC188"/>
      <c r="AD188"/>
    </row>
    <row r="189" spans="1:30" ht="15" hidden="1" customHeight="1" x14ac:dyDescent="0.25">
      <c r="A189" s="7">
        <v>2752</v>
      </c>
      <c r="B189" s="5" t="s">
        <v>62</v>
      </c>
      <c r="C189" s="7"/>
      <c r="D189" s="5"/>
      <c r="E189" s="5"/>
      <c r="F189" s="5"/>
      <c r="G189" s="11">
        <v>3</v>
      </c>
      <c r="H189" s="10">
        <v>2015</v>
      </c>
      <c r="I189" s="5"/>
      <c r="J189" s="7"/>
      <c r="K189" s="9"/>
      <c r="L189" s="5"/>
      <c r="M189" s="5"/>
      <c r="N189" s="7">
        <v>2752</v>
      </c>
      <c r="O189" s="7" t="s">
        <v>0</v>
      </c>
      <c r="P189" s="8">
        <v>80</v>
      </c>
      <c r="Q189" s="7"/>
      <c r="R189" s="4"/>
      <c r="S189" s="6"/>
      <c r="T189" s="5"/>
      <c r="U189" s="5" t="s">
        <v>70</v>
      </c>
      <c r="V189" s="5"/>
      <c r="W189" s="4"/>
      <c r="X189" s="3" t="str">
        <f t="shared" si="6"/>
        <v>201503</v>
      </c>
      <c r="Y189" s="3" t="str">
        <f t="shared" si="7"/>
        <v>201503</v>
      </c>
      <c r="Z189" s="3" t="str">
        <f>VLOOKUP(TEXT(N189,"####"),MàJ!$H$1:$I$53,2,FALSE)</f>
        <v xml:space="preserve">LOGISTIQUE </v>
      </c>
      <c r="AC189"/>
      <c r="AD189"/>
    </row>
    <row r="190" spans="1:30" ht="15" hidden="1" customHeight="1" x14ac:dyDescent="0.25">
      <c r="A190" s="7">
        <v>2752</v>
      </c>
      <c r="B190" s="5" t="s">
        <v>62</v>
      </c>
      <c r="C190" s="7"/>
      <c r="D190" s="5"/>
      <c r="E190" s="5"/>
      <c r="F190" s="5"/>
      <c r="G190" s="11">
        <v>3</v>
      </c>
      <c r="H190" s="10">
        <v>2015</v>
      </c>
      <c r="I190" s="5"/>
      <c r="J190" s="7"/>
      <c r="K190" s="9"/>
      <c r="L190" s="5"/>
      <c r="M190" s="5"/>
      <c r="N190" s="7">
        <v>2752</v>
      </c>
      <c r="O190" s="7" t="s">
        <v>0</v>
      </c>
      <c r="P190" s="8">
        <v>35</v>
      </c>
      <c r="Q190" s="7"/>
      <c r="R190" s="4"/>
      <c r="S190" s="6"/>
      <c r="T190" s="5"/>
      <c r="U190" s="5" t="s">
        <v>76</v>
      </c>
      <c r="V190" s="5"/>
      <c r="W190" s="4"/>
      <c r="X190" s="3" t="str">
        <f t="shared" si="6"/>
        <v>201503</v>
      </c>
      <c r="Y190" s="3" t="str">
        <f t="shared" si="7"/>
        <v>201503</v>
      </c>
      <c r="Z190" s="3" t="str">
        <f>VLOOKUP(TEXT(N190,"####"),MàJ!$H$1:$I$53,2,FALSE)</f>
        <v xml:space="preserve">LOGISTIQUE </v>
      </c>
      <c r="AC190"/>
      <c r="AD190"/>
    </row>
    <row r="191" spans="1:30" ht="15" customHeight="1" x14ac:dyDescent="0.25">
      <c r="A191" s="7">
        <v>2752</v>
      </c>
      <c r="B191" s="5" t="s">
        <v>62</v>
      </c>
      <c r="C191" s="7"/>
      <c r="D191" s="5"/>
      <c r="E191" s="5"/>
      <c r="F191" s="5"/>
      <c r="G191" s="11">
        <v>3</v>
      </c>
      <c r="H191" s="10">
        <v>2015</v>
      </c>
      <c r="I191" s="5"/>
      <c r="J191" s="7"/>
      <c r="K191" s="9"/>
      <c r="L191" s="5"/>
      <c r="M191" s="5"/>
      <c r="N191" s="7">
        <v>2752</v>
      </c>
      <c r="O191" s="7" t="s">
        <v>0</v>
      </c>
      <c r="P191" s="8">
        <v>1</v>
      </c>
      <c r="Q191" s="7"/>
      <c r="R191" s="4"/>
      <c r="S191" s="6"/>
      <c r="T191" s="5"/>
      <c r="U191" s="5" t="s">
        <v>72</v>
      </c>
      <c r="V191" s="5"/>
      <c r="W191" s="4"/>
      <c r="X191" s="3" t="str">
        <f t="shared" si="6"/>
        <v>201503</v>
      </c>
      <c r="Y191" s="3" t="str">
        <f t="shared" si="7"/>
        <v>201503</v>
      </c>
      <c r="Z191" s="3" t="str">
        <f>VLOOKUP(TEXT(N191,"####"),MàJ!$H$1:$I$53,2,FALSE)</f>
        <v xml:space="preserve">LOGISTIQUE </v>
      </c>
      <c r="AC191"/>
      <c r="AD191"/>
    </row>
    <row r="192" spans="1:30" ht="15" customHeight="1" x14ac:dyDescent="0.25">
      <c r="A192" s="7">
        <v>2752</v>
      </c>
      <c r="B192" s="5" t="s">
        <v>62</v>
      </c>
      <c r="C192" s="7"/>
      <c r="D192" s="5"/>
      <c r="E192" s="5"/>
      <c r="F192" s="5"/>
      <c r="G192" s="11">
        <v>3</v>
      </c>
      <c r="H192" s="10">
        <v>2015</v>
      </c>
      <c r="I192" s="5"/>
      <c r="J192" s="7"/>
      <c r="K192" s="9"/>
      <c r="L192" s="5"/>
      <c r="M192" s="5"/>
      <c r="N192" s="7">
        <v>2752</v>
      </c>
      <c r="O192" s="7" t="s">
        <v>0</v>
      </c>
      <c r="P192" s="8">
        <v>10</v>
      </c>
      <c r="Q192" s="7"/>
      <c r="R192" s="4"/>
      <c r="S192" s="6"/>
      <c r="T192" s="5"/>
      <c r="U192" s="5" t="s">
        <v>72</v>
      </c>
      <c r="V192" s="5"/>
      <c r="W192" s="4"/>
      <c r="X192" s="3" t="str">
        <f t="shared" si="6"/>
        <v>201503</v>
      </c>
      <c r="Y192" s="3" t="str">
        <f t="shared" si="7"/>
        <v>201503</v>
      </c>
      <c r="Z192" s="3" t="str">
        <f>VLOOKUP(TEXT(N192,"####"),MàJ!$H$1:$I$53,2,FALSE)</f>
        <v xml:space="preserve">LOGISTIQUE </v>
      </c>
      <c r="AC192"/>
      <c r="AD192"/>
    </row>
    <row r="193" spans="1:30" ht="15" hidden="1" customHeight="1" x14ac:dyDescent="0.25">
      <c r="A193" s="7">
        <v>3503</v>
      </c>
      <c r="B193" s="5" t="s">
        <v>63</v>
      </c>
      <c r="C193" s="7"/>
      <c r="D193" s="5"/>
      <c r="E193" s="5"/>
      <c r="F193" s="5"/>
      <c r="G193" s="11">
        <v>3</v>
      </c>
      <c r="H193" s="10">
        <v>2015</v>
      </c>
      <c r="I193" s="5"/>
      <c r="J193" s="7"/>
      <c r="K193" s="9"/>
      <c r="L193" s="5"/>
      <c r="M193" s="5"/>
      <c r="N193" s="7">
        <v>3503</v>
      </c>
      <c r="O193" s="7" t="s">
        <v>0</v>
      </c>
      <c r="P193" s="8">
        <v>25</v>
      </c>
      <c r="Q193" s="7"/>
      <c r="R193" s="4"/>
      <c r="S193" s="6"/>
      <c r="T193" s="5"/>
      <c r="U193" s="5" t="s">
        <v>73</v>
      </c>
      <c r="V193" s="5"/>
      <c r="W193" s="4"/>
      <c r="X193" s="3" t="str">
        <f t="shared" si="6"/>
        <v>201503</v>
      </c>
      <c r="Y193" s="3" t="str">
        <f t="shared" si="7"/>
        <v>201503</v>
      </c>
      <c r="Z193" s="3" t="str">
        <f>VLOOKUP(TEXT(N193,"####"),MàJ!$H$1:$I$53,2,FALSE)</f>
        <v xml:space="preserve">MATERIAUX </v>
      </c>
      <c r="AC193"/>
      <c r="AD193"/>
    </row>
    <row r="194" spans="1:30" ht="15" hidden="1" customHeight="1" x14ac:dyDescent="0.25">
      <c r="A194" s="50">
        <v>3503</v>
      </c>
      <c r="B194" s="51" t="s">
        <v>63</v>
      </c>
      <c r="C194" s="50"/>
      <c r="D194" s="51"/>
      <c r="E194" s="51"/>
      <c r="F194" s="51"/>
      <c r="G194" s="55">
        <v>3</v>
      </c>
      <c r="H194" s="56">
        <v>2015</v>
      </c>
      <c r="I194" s="51"/>
      <c r="J194" s="50"/>
      <c r="K194" s="57"/>
      <c r="L194" s="51"/>
      <c r="M194" s="51"/>
      <c r="N194" s="50">
        <v>3503</v>
      </c>
      <c r="O194" s="50" t="s">
        <v>0</v>
      </c>
      <c r="P194" s="58">
        <v>2</v>
      </c>
      <c r="Q194" s="50"/>
      <c r="R194" s="59"/>
      <c r="S194" s="60"/>
      <c r="T194" s="51"/>
      <c r="U194" s="51" t="s">
        <v>75</v>
      </c>
      <c r="V194" s="51"/>
      <c r="W194" s="59"/>
      <c r="X194" s="3" t="str">
        <f t="shared" si="6"/>
        <v>201503</v>
      </c>
      <c r="Y194" s="3" t="str">
        <f t="shared" si="7"/>
        <v>201503</v>
      </c>
      <c r="Z194" s="3" t="str">
        <f>VLOOKUP(TEXT(N194,"####"),MàJ!$H$1:$I$53,2,FALSE)</f>
        <v xml:space="preserve">MATERIAUX </v>
      </c>
      <c r="AC194"/>
      <c r="AD194"/>
    </row>
    <row r="195" spans="1:30" ht="15" hidden="1" customHeight="1" x14ac:dyDescent="0.25">
      <c r="A195" s="50">
        <v>3503</v>
      </c>
      <c r="B195" s="51" t="s">
        <v>63</v>
      </c>
      <c r="C195" s="50"/>
      <c r="D195" s="51"/>
      <c r="E195" s="51"/>
      <c r="F195" s="51"/>
      <c r="G195" s="55">
        <v>3</v>
      </c>
      <c r="H195" s="56">
        <v>2015</v>
      </c>
      <c r="I195" s="51"/>
      <c r="J195" s="50"/>
      <c r="K195" s="57"/>
      <c r="L195" s="51"/>
      <c r="M195" s="51"/>
      <c r="N195" s="50">
        <v>3503</v>
      </c>
      <c r="O195" s="50" t="s">
        <v>0</v>
      </c>
      <c r="P195" s="58">
        <v>8</v>
      </c>
      <c r="Q195" s="50"/>
      <c r="R195" s="59"/>
      <c r="S195" s="60"/>
      <c r="T195" s="51"/>
      <c r="U195" s="51" t="s">
        <v>71</v>
      </c>
      <c r="V195" s="51"/>
      <c r="W195" s="59"/>
      <c r="X195" s="3" t="str">
        <f t="shared" si="6"/>
        <v>201503</v>
      </c>
      <c r="Y195" s="3" t="str">
        <f t="shared" si="7"/>
        <v>201503</v>
      </c>
      <c r="Z195" s="3" t="str">
        <f>VLOOKUP(TEXT(N195,"####"),MàJ!$H$1:$I$53,2,FALSE)</f>
        <v xml:space="preserve">MATERIAUX </v>
      </c>
      <c r="AC195"/>
      <c r="AD195"/>
    </row>
    <row r="196" spans="1:30" ht="15" customHeight="1" x14ac:dyDescent="0.25">
      <c r="A196" s="50">
        <v>3503</v>
      </c>
      <c r="B196" s="51" t="s">
        <v>63</v>
      </c>
      <c r="C196" s="50"/>
      <c r="D196" s="51"/>
      <c r="E196" s="51"/>
      <c r="F196" s="51"/>
      <c r="G196" s="55">
        <v>3</v>
      </c>
      <c r="H196" s="56">
        <v>2015</v>
      </c>
      <c r="I196" s="51"/>
      <c r="J196" s="50"/>
      <c r="K196" s="57"/>
      <c r="L196" s="51"/>
      <c r="M196" s="51"/>
      <c r="N196" s="50">
        <v>3503</v>
      </c>
      <c r="O196" s="50" t="s">
        <v>0</v>
      </c>
      <c r="P196" s="58">
        <v>15</v>
      </c>
      <c r="Q196" s="50"/>
      <c r="R196" s="59"/>
      <c r="S196" s="60"/>
      <c r="T196" s="51"/>
      <c r="U196" s="51" t="s">
        <v>72</v>
      </c>
      <c r="V196" s="51"/>
      <c r="W196" s="59"/>
      <c r="X196" s="3" t="str">
        <f t="shared" si="6"/>
        <v>201503</v>
      </c>
      <c r="Y196" s="3" t="str">
        <f t="shared" si="7"/>
        <v>201503</v>
      </c>
      <c r="Z196" s="3" t="str">
        <f>VLOOKUP(TEXT(N196,"####"),MàJ!$H$1:$I$53,2,FALSE)</f>
        <v xml:space="preserve">MATERIAUX </v>
      </c>
      <c r="AC196"/>
      <c r="AD196"/>
    </row>
    <row r="197" spans="1:30" ht="15" hidden="1" customHeight="1" x14ac:dyDescent="0.25">
      <c r="A197" s="50">
        <v>3503</v>
      </c>
      <c r="B197" s="51" t="s">
        <v>63</v>
      </c>
      <c r="C197" s="50"/>
      <c r="D197" s="51"/>
      <c r="E197" s="51"/>
      <c r="F197" s="51"/>
      <c r="G197" s="55">
        <v>3</v>
      </c>
      <c r="H197" s="56">
        <v>2015</v>
      </c>
      <c r="I197" s="51"/>
      <c r="J197" s="50"/>
      <c r="K197" s="57"/>
      <c r="L197" s="51"/>
      <c r="M197" s="51"/>
      <c r="N197" s="50">
        <v>3503</v>
      </c>
      <c r="O197" s="50" t="s">
        <v>0</v>
      </c>
      <c r="P197" s="58">
        <v>5</v>
      </c>
      <c r="Q197" s="50"/>
      <c r="R197" s="59"/>
      <c r="S197" s="60"/>
      <c r="T197" s="51"/>
      <c r="U197" s="51" t="s">
        <v>71</v>
      </c>
      <c r="V197" s="51"/>
      <c r="W197" s="59"/>
      <c r="X197" s="3" t="str">
        <f t="shared" si="6"/>
        <v>201503</v>
      </c>
      <c r="Y197" s="3" t="str">
        <f t="shared" si="7"/>
        <v>201503</v>
      </c>
      <c r="Z197" s="3" t="str">
        <f>VLOOKUP(TEXT(N197,"####"),MàJ!$H$1:$I$53,2,FALSE)</f>
        <v xml:space="preserve">MATERIAUX </v>
      </c>
      <c r="AC197"/>
      <c r="AD197"/>
    </row>
    <row r="198" spans="1:30" ht="15" hidden="1" customHeight="1" x14ac:dyDescent="0.25">
      <c r="A198" s="50">
        <v>3503</v>
      </c>
      <c r="B198" s="51" t="s">
        <v>63</v>
      </c>
      <c r="C198" s="50"/>
      <c r="D198" s="51"/>
      <c r="E198" s="51"/>
      <c r="F198" s="51"/>
      <c r="G198" s="55">
        <v>3</v>
      </c>
      <c r="H198" s="56">
        <v>2015</v>
      </c>
      <c r="I198" s="51"/>
      <c r="J198" s="50"/>
      <c r="K198" s="57"/>
      <c r="L198" s="51"/>
      <c r="M198" s="51"/>
      <c r="N198" s="50">
        <v>3503</v>
      </c>
      <c r="O198" s="50" t="s">
        <v>0</v>
      </c>
      <c r="P198" s="58">
        <v>12</v>
      </c>
      <c r="Q198" s="50"/>
      <c r="R198" s="59"/>
      <c r="S198" s="60"/>
      <c r="T198" s="51"/>
      <c r="U198" s="51" t="s">
        <v>70</v>
      </c>
      <c r="V198" s="51"/>
      <c r="W198" s="59"/>
      <c r="X198" s="3" t="str">
        <f t="shared" si="6"/>
        <v>201503</v>
      </c>
      <c r="Y198" s="3" t="str">
        <f t="shared" si="7"/>
        <v>201503</v>
      </c>
      <c r="Z198" s="3" t="str">
        <f>VLOOKUP(TEXT(N198,"####"),MàJ!$H$1:$I$53,2,FALSE)</f>
        <v xml:space="preserve">MATERIAUX </v>
      </c>
      <c r="AC198"/>
      <c r="AD198"/>
    </row>
    <row r="199" spans="1:30" ht="15" hidden="1" customHeight="1" x14ac:dyDescent="0.25">
      <c r="A199" s="50">
        <v>3503</v>
      </c>
      <c r="B199" s="51" t="s">
        <v>63</v>
      </c>
      <c r="C199" s="50"/>
      <c r="D199" s="51"/>
      <c r="E199" s="51"/>
      <c r="F199" s="51"/>
      <c r="G199" s="55">
        <v>3</v>
      </c>
      <c r="H199" s="56">
        <v>2015</v>
      </c>
      <c r="I199" s="51"/>
      <c r="J199" s="50"/>
      <c r="K199" s="57"/>
      <c r="L199" s="51"/>
      <c r="M199" s="51"/>
      <c r="N199" s="50">
        <v>3503</v>
      </c>
      <c r="O199" s="50" t="s">
        <v>0</v>
      </c>
      <c r="P199" s="58">
        <v>28</v>
      </c>
      <c r="Q199" s="50"/>
      <c r="R199" s="59"/>
      <c r="S199" s="60"/>
      <c r="T199" s="51"/>
      <c r="U199" s="51" t="s">
        <v>75</v>
      </c>
      <c r="V199" s="51"/>
      <c r="W199" s="59"/>
      <c r="X199" s="3" t="str">
        <f t="shared" si="6"/>
        <v>201503</v>
      </c>
      <c r="Y199" s="3" t="str">
        <f t="shared" si="7"/>
        <v>201503</v>
      </c>
      <c r="Z199" s="3" t="str">
        <f>VLOOKUP(TEXT(N199,"####"),MàJ!$H$1:$I$53,2,FALSE)</f>
        <v xml:space="preserve">MATERIAUX </v>
      </c>
      <c r="AC199"/>
      <c r="AD199"/>
    </row>
    <row r="200" spans="1:30" ht="15" hidden="1" customHeight="1" x14ac:dyDescent="0.25">
      <c r="A200" s="7" t="s">
        <v>1</v>
      </c>
      <c r="B200" s="5" t="s">
        <v>2</v>
      </c>
      <c r="C200" s="7"/>
      <c r="D200" s="5"/>
      <c r="E200" s="5"/>
      <c r="F200" s="5"/>
      <c r="G200" s="11">
        <v>3</v>
      </c>
      <c r="H200" s="10">
        <v>2015</v>
      </c>
      <c r="I200" s="5"/>
      <c r="J200" s="7"/>
      <c r="K200" s="9"/>
      <c r="L200" s="5"/>
      <c r="M200" s="5"/>
      <c r="N200" s="7" t="s">
        <v>1</v>
      </c>
      <c r="O200" s="7" t="s">
        <v>0</v>
      </c>
      <c r="P200" s="8">
        <v>38</v>
      </c>
      <c r="Q200" s="7"/>
      <c r="R200" s="4"/>
      <c r="S200" s="6"/>
      <c r="T200" s="5"/>
      <c r="U200" s="5" t="s">
        <v>75</v>
      </c>
      <c r="V200" s="5"/>
      <c r="W200" s="4"/>
      <c r="X200" s="3" t="str">
        <f t="shared" si="6"/>
        <v>201503</v>
      </c>
      <c r="Y200" s="3" t="str">
        <f t="shared" si="7"/>
        <v>201503</v>
      </c>
      <c r="Z200" s="3" t="str">
        <f>VLOOKUP(TEXT(N200,"####"),MàJ!$H$1:$I$53,2,FALSE)</f>
        <v>SIMULATIONS NUMERIQUES</v>
      </c>
      <c r="AC200"/>
      <c r="AD200"/>
    </row>
    <row r="201" spans="1:30" ht="15" hidden="1" customHeight="1" x14ac:dyDescent="0.25">
      <c r="A201" s="7">
        <v>5555</v>
      </c>
      <c r="B201" s="5" t="s">
        <v>64</v>
      </c>
      <c r="C201" s="7"/>
      <c r="D201" s="5"/>
      <c r="E201" s="5"/>
      <c r="F201" s="5"/>
      <c r="G201" s="11">
        <v>3</v>
      </c>
      <c r="H201" s="10">
        <v>2015</v>
      </c>
      <c r="I201" s="5"/>
      <c r="J201" s="7"/>
      <c r="K201" s="9"/>
      <c r="L201" s="5"/>
      <c r="M201" s="5"/>
      <c r="N201" s="7">
        <v>5555</v>
      </c>
      <c r="O201" s="7" t="s">
        <v>0</v>
      </c>
      <c r="P201" s="8">
        <v>16</v>
      </c>
      <c r="Q201" s="7"/>
      <c r="R201" s="4"/>
      <c r="S201" s="6"/>
      <c r="T201" s="5"/>
      <c r="U201" s="5" t="s">
        <v>73</v>
      </c>
      <c r="V201" s="5"/>
      <c r="W201" s="4"/>
      <c r="X201" s="3" t="str">
        <f t="shared" si="6"/>
        <v>201503</v>
      </c>
      <c r="Y201" s="3" t="str">
        <f t="shared" si="7"/>
        <v>201503</v>
      </c>
      <c r="Z201" s="3" t="str">
        <f>VLOOKUP(TEXT(N201,"####"),MàJ!$H$1:$I$53,2,FALSE)</f>
        <v xml:space="preserve">CONCEPTION </v>
      </c>
      <c r="AC201"/>
      <c r="AD201"/>
    </row>
    <row r="202" spans="1:30" ht="15" customHeight="1" x14ac:dyDescent="0.25">
      <c r="A202" s="7">
        <v>5555</v>
      </c>
      <c r="B202" s="5" t="s">
        <v>64</v>
      </c>
      <c r="C202" s="7"/>
      <c r="D202" s="5"/>
      <c r="E202" s="5"/>
      <c r="F202" s="5"/>
      <c r="G202" s="11">
        <v>3</v>
      </c>
      <c r="H202" s="10">
        <v>2015</v>
      </c>
      <c r="I202" s="5"/>
      <c r="J202" s="7"/>
      <c r="K202" s="9"/>
      <c r="L202" s="5"/>
      <c r="M202" s="5"/>
      <c r="N202" s="7">
        <v>5555</v>
      </c>
      <c r="O202" s="7" t="s">
        <v>0</v>
      </c>
      <c r="P202" s="8">
        <v>20</v>
      </c>
      <c r="Q202" s="7"/>
      <c r="R202" s="4"/>
      <c r="S202" s="6"/>
      <c r="T202" s="5"/>
      <c r="U202" s="5" t="s">
        <v>72</v>
      </c>
      <c r="V202" s="5"/>
      <c r="W202" s="4"/>
      <c r="X202" s="3" t="str">
        <f t="shared" si="6"/>
        <v>201503</v>
      </c>
      <c r="Y202" s="3" t="str">
        <f t="shared" si="7"/>
        <v>201503</v>
      </c>
      <c r="Z202" s="3" t="str">
        <f>VLOOKUP(TEXT(N202,"####"),MàJ!$H$1:$I$53,2,FALSE)</f>
        <v xml:space="preserve">CONCEPTION </v>
      </c>
      <c r="AC202"/>
      <c r="AD202"/>
    </row>
    <row r="203" spans="1:30" ht="15" hidden="1" customHeight="1" x14ac:dyDescent="0.25">
      <c r="A203" s="7">
        <v>5555</v>
      </c>
      <c r="B203" s="5" t="s">
        <v>64</v>
      </c>
      <c r="C203" s="7"/>
      <c r="D203" s="5"/>
      <c r="E203" s="5"/>
      <c r="F203" s="5"/>
      <c r="G203" s="11">
        <v>3</v>
      </c>
      <c r="H203" s="10">
        <v>2015</v>
      </c>
      <c r="I203" s="5"/>
      <c r="J203" s="7"/>
      <c r="K203" s="9"/>
      <c r="L203" s="5"/>
      <c r="M203" s="5"/>
      <c r="N203" s="7">
        <v>5555</v>
      </c>
      <c r="O203" s="7" t="s">
        <v>0</v>
      </c>
      <c r="P203" s="8">
        <v>68</v>
      </c>
      <c r="Q203" s="7"/>
      <c r="R203" s="4"/>
      <c r="S203" s="6"/>
      <c r="T203" s="5"/>
      <c r="U203" s="5" t="s">
        <v>73</v>
      </c>
      <c r="V203" s="5"/>
      <c r="W203" s="4"/>
      <c r="X203" s="3" t="str">
        <f t="shared" si="6"/>
        <v>201503</v>
      </c>
      <c r="Y203" s="3" t="str">
        <f t="shared" si="7"/>
        <v>201503</v>
      </c>
      <c r="Z203" s="3" t="str">
        <f>VLOOKUP(TEXT(N203,"####"),MàJ!$H$1:$I$53,2,FALSE)</f>
        <v xml:space="preserve">CONCEPTION </v>
      </c>
      <c r="AC203"/>
      <c r="AD203"/>
    </row>
    <row r="204" spans="1:30" ht="15" hidden="1" customHeight="1" x14ac:dyDescent="0.25">
      <c r="A204" s="7">
        <v>5555</v>
      </c>
      <c r="B204" s="5" t="s">
        <v>64</v>
      </c>
      <c r="C204" s="7"/>
      <c r="D204" s="5"/>
      <c r="E204" s="5"/>
      <c r="F204" s="5"/>
      <c r="G204" s="11">
        <v>3</v>
      </c>
      <c r="H204" s="10">
        <v>2015</v>
      </c>
      <c r="I204" s="5"/>
      <c r="J204" s="7"/>
      <c r="K204" s="9"/>
      <c r="L204" s="5"/>
      <c r="M204" s="5"/>
      <c r="N204" s="7">
        <v>5555</v>
      </c>
      <c r="O204" s="7" t="s">
        <v>0</v>
      </c>
      <c r="P204" s="8">
        <v>1.5</v>
      </c>
      <c r="Q204" s="7"/>
      <c r="R204" s="4"/>
      <c r="S204" s="6"/>
      <c r="T204" s="5"/>
      <c r="U204" s="5" t="s">
        <v>76</v>
      </c>
      <c r="V204" s="5"/>
      <c r="W204" s="4"/>
      <c r="X204" s="3" t="str">
        <f t="shared" si="6"/>
        <v>201503</v>
      </c>
      <c r="Y204" s="3" t="str">
        <f t="shared" si="7"/>
        <v>201503</v>
      </c>
      <c r="Z204" s="3" t="str">
        <f>VLOOKUP(TEXT(N204,"####"),MàJ!$H$1:$I$53,2,FALSE)</f>
        <v xml:space="preserve">CONCEPTION </v>
      </c>
      <c r="AC204"/>
      <c r="AD204"/>
    </row>
    <row r="205" spans="1:30" ht="15" hidden="1" customHeight="1" x14ac:dyDescent="0.25">
      <c r="A205" s="50">
        <v>5555</v>
      </c>
      <c r="B205" s="51" t="s">
        <v>64</v>
      </c>
      <c r="C205" s="50"/>
      <c r="D205" s="51"/>
      <c r="E205" s="51"/>
      <c r="F205" s="51"/>
      <c r="G205" s="55">
        <v>3</v>
      </c>
      <c r="H205" s="56">
        <v>2015</v>
      </c>
      <c r="I205" s="51"/>
      <c r="J205" s="50"/>
      <c r="K205" s="57"/>
      <c r="L205" s="51"/>
      <c r="M205" s="51"/>
      <c r="N205" s="50">
        <v>5555</v>
      </c>
      <c r="O205" s="50" t="s">
        <v>0</v>
      </c>
      <c r="P205" s="58">
        <v>35</v>
      </c>
      <c r="Q205" s="50"/>
      <c r="R205" s="59"/>
      <c r="S205" s="60"/>
      <c r="T205" s="51"/>
      <c r="U205" s="51" t="s">
        <v>73</v>
      </c>
      <c r="V205" s="51"/>
      <c r="W205" s="59"/>
      <c r="X205" s="3" t="str">
        <f t="shared" si="6"/>
        <v>201503</v>
      </c>
      <c r="Y205" s="3" t="str">
        <f t="shared" si="7"/>
        <v>201503</v>
      </c>
      <c r="Z205" s="3" t="str">
        <f>VLOOKUP(TEXT(N205,"####"),MàJ!$H$1:$I$53,2,FALSE)</f>
        <v xml:space="preserve">CONCEPTION </v>
      </c>
      <c r="AC205"/>
      <c r="AD205"/>
    </row>
    <row r="206" spans="1:30" ht="15" hidden="1" customHeight="1" x14ac:dyDescent="0.25">
      <c r="A206" s="50">
        <v>5555</v>
      </c>
      <c r="B206" s="51" t="s">
        <v>64</v>
      </c>
      <c r="C206" s="50"/>
      <c r="D206" s="51"/>
      <c r="E206" s="51"/>
      <c r="F206" s="51"/>
      <c r="G206" s="55">
        <v>3</v>
      </c>
      <c r="H206" s="56">
        <v>2015</v>
      </c>
      <c r="I206" s="51"/>
      <c r="J206" s="50"/>
      <c r="K206" s="57"/>
      <c r="L206" s="51"/>
      <c r="M206" s="51"/>
      <c r="N206" s="50">
        <v>5555</v>
      </c>
      <c r="O206" s="50" t="s">
        <v>0</v>
      </c>
      <c r="P206" s="58">
        <v>17</v>
      </c>
      <c r="Q206" s="50"/>
      <c r="R206" s="59"/>
      <c r="S206" s="60"/>
      <c r="T206" s="51"/>
      <c r="U206" s="51" t="s">
        <v>71</v>
      </c>
      <c r="V206" s="51"/>
      <c r="W206" s="59"/>
      <c r="X206" s="3" t="str">
        <f t="shared" si="6"/>
        <v>201503</v>
      </c>
      <c r="Y206" s="3" t="str">
        <f t="shared" si="7"/>
        <v>201503</v>
      </c>
      <c r="Z206" s="3" t="str">
        <f>VLOOKUP(TEXT(N206,"####"),MàJ!$H$1:$I$53,2,FALSE)</f>
        <v xml:space="preserve">CONCEPTION </v>
      </c>
      <c r="AC206"/>
      <c r="AD206"/>
    </row>
    <row r="207" spans="1:30" ht="15" hidden="1" customHeight="1" x14ac:dyDescent="0.25">
      <c r="A207" s="50">
        <v>5555</v>
      </c>
      <c r="B207" s="51" t="s">
        <v>64</v>
      </c>
      <c r="C207" s="50"/>
      <c r="D207" s="51"/>
      <c r="E207" s="51"/>
      <c r="F207" s="51"/>
      <c r="G207" s="55">
        <v>3</v>
      </c>
      <c r="H207" s="56">
        <v>2015</v>
      </c>
      <c r="I207" s="51"/>
      <c r="J207" s="50"/>
      <c r="K207" s="57"/>
      <c r="L207" s="51"/>
      <c r="M207" s="51"/>
      <c r="N207" s="50">
        <v>5555</v>
      </c>
      <c r="O207" s="50" t="s">
        <v>0</v>
      </c>
      <c r="P207" s="58">
        <v>5</v>
      </c>
      <c r="Q207" s="50"/>
      <c r="R207" s="59"/>
      <c r="S207" s="60"/>
      <c r="T207" s="51"/>
      <c r="U207" s="51" t="s">
        <v>78</v>
      </c>
      <c r="V207" s="51"/>
      <c r="W207" s="59"/>
      <c r="X207" s="3" t="str">
        <f t="shared" si="6"/>
        <v>201503</v>
      </c>
      <c r="Y207" s="3" t="str">
        <f t="shared" si="7"/>
        <v>201503</v>
      </c>
      <c r="Z207" s="3" t="str">
        <f>VLOOKUP(TEXT(N207,"####"),MàJ!$H$1:$I$53,2,FALSE)</f>
        <v xml:space="preserve">CONCEPTION </v>
      </c>
      <c r="AC207"/>
      <c r="AD207"/>
    </row>
    <row r="208" spans="1:30" ht="15" hidden="1" customHeight="1" x14ac:dyDescent="0.25">
      <c r="A208" s="7">
        <v>5555</v>
      </c>
      <c r="B208" s="5" t="s">
        <v>64</v>
      </c>
      <c r="C208" s="7"/>
      <c r="D208" s="5"/>
      <c r="E208" s="5"/>
      <c r="F208" s="5"/>
      <c r="G208" s="11">
        <v>3</v>
      </c>
      <c r="H208" s="10">
        <v>2015</v>
      </c>
      <c r="I208" s="5"/>
      <c r="J208" s="7"/>
      <c r="K208" s="9"/>
      <c r="L208" s="5"/>
      <c r="M208" s="5"/>
      <c r="N208" s="7">
        <v>5555</v>
      </c>
      <c r="O208" s="7" t="s">
        <v>0</v>
      </c>
      <c r="P208" s="8">
        <v>18</v>
      </c>
      <c r="Q208" s="7"/>
      <c r="R208" s="4"/>
      <c r="S208" s="6"/>
      <c r="T208" s="5"/>
      <c r="U208" s="5" t="s">
        <v>73</v>
      </c>
      <c r="V208" s="5"/>
      <c r="W208" s="4"/>
      <c r="X208" s="3" t="str">
        <f t="shared" si="6"/>
        <v>201503</v>
      </c>
      <c r="Y208" s="3" t="str">
        <f t="shared" si="7"/>
        <v>201503</v>
      </c>
      <c r="Z208" s="3" t="str">
        <f>VLOOKUP(TEXT(N208,"####"),MàJ!$H$1:$I$53,2,FALSE)</f>
        <v xml:space="preserve">CONCEPTION </v>
      </c>
      <c r="AC208"/>
      <c r="AD208"/>
    </row>
    <row r="209" spans="1:30" ht="15" hidden="1" customHeight="1" x14ac:dyDescent="0.25">
      <c r="A209" s="50">
        <v>5555</v>
      </c>
      <c r="B209" s="51" t="s">
        <v>64</v>
      </c>
      <c r="C209" s="50"/>
      <c r="D209" s="51"/>
      <c r="E209" s="51"/>
      <c r="F209" s="51"/>
      <c r="G209" s="55">
        <v>3</v>
      </c>
      <c r="H209" s="56">
        <v>2015</v>
      </c>
      <c r="I209" s="51"/>
      <c r="J209" s="50"/>
      <c r="K209" s="57"/>
      <c r="L209" s="51"/>
      <c r="M209" s="51"/>
      <c r="N209" s="50">
        <v>5555</v>
      </c>
      <c r="O209" s="50" t="s">
        <v>0</v>
      </c>
      <c r="P209" s="58">
        <v>10</v>
      </c>
      <c r="Q209" s="50"/>
      <c r="R209" s="59"/>
      <c r="S209" s="60"/>
      <c r="T209" s="51"/>
      <c r="U209" s="51" t="s">
        <v>70</v>
      </c>
      <c r="V209" s="51"/>
      <c r="W209" s="59"/>
      <c r="X209" s="3" t="str">
        <f t="shared" si="6"/>
        <v>201503</v>
      </c>
      <c r="Y209" s="3" t="str">
        <f t="shared" si="7"/>
        <v>201503</v>
      </c>
      <c r="Z209" s="3" t="str">
        <f>VLOOKUP(TEXT(N209,"####"),MàJ!$H$1:$I$53,2,FALSE)</f>
        <v xml:space="preserve">CONCEPTION </v>
      </c>
      <c r="AC209"/>
      <c r="AD209"/>
    </row>
    <row r="210" spans="1:30" ht="15" hidden="1" customHeight="1" x14ac:dyDescent="0.25">
      <c r="A210" s="7">
        <v>5555</v>
      </c>
      <c r="B210" s="5" t="s">
        <v>64</v>
      </c>
      <c r="C210" s="7"/>
      <c r="D210" s="5"/>
      <c r="E210" s="5"/>
      <c r="F210" s="5"/>
      <c r="G210" s="11">
        <v>3</v>
      </c>
      <c r="H210" s="10">
        <v>2015</v>
      </c>
      <c r="I210" s="5"/>
      <c r="J210" s="7"/>
      <c r="K210" s="9"/>
      <c r="L210" s="5"/>
      <c r="M210" s="5"/>
      <c r="N210" s="7">
        <v>5555</v>
      </c>
      <c r="O210" s="7" t="s">
        <v>0</v>
      </c>
      <c r="P210" s="8">
        <v>48</v>
      </c>
      <c r="Q210" s="7"/>
      <c r="R210" s="4"/>
      <c r="S210" s="6"/>
      <c r="T210" s="5"/>
      <c r="U210" s="5" t="s">
        <v>70</v>
      </c>
      <c r="V210" s="5"/>
      <c r="W210" s="4"/>
      <c r="X210" s="3" t="str">
        <f t="shared" si="6"/>
        <v>201503</v>
      </c>
      <c r="Y210" s="3" t="str">
        <f t="shared" si="7"/>
        <v>201503</v>
      </c>
      <c r="Z210" s="3" t="str">
        <f>VLOOKUP(TEXT(N210,"####"),MàJ!$H$1:$I$53,2,FALSE)</f>
        <v xml:space="preserve">CONCEPTION </v>
      </c>
      <c r="AC210"/>
      <c r="AD210"/>
    </row>
    <row r="211" spans="1:30" ht="15" hidden="1" customHeight="1" x14ac:dyDescent="0.25">
      <c r="A211" s="50">
        <v>5555</v>
      </c>
      <c r="B211" s="51" t="s">
        <v>64</v>
      </c>
      <c r="C211" s="50"/>
      <c r="D211" s="51"/>
      <c r="E211" s="51"/>
      <c r="F211" s="51"/>
      <c r="G211" s="55">
        <v>3</v>
      </c>
      <c r="H211" s="56">
        <v>2015</v>
      </c>
      <c r="I211" s="51"/>
      <c r="J211" s="50"/>
      <c r="K211" s="57"/>
      <c r="L211" s="51"/>
      <c r="M211" s="51"/>
      <c r="N211" s="50">
        <v>5555</v>
      </c>
      <c r="O211" s="50" t="s">
        <v>0</v>
      </c>
      <c r="P211" s="58">
        <v>66</v>
      </c>
      <c r="Q211" s="50"/>
      <c r="R211" s="59"/>
      <c r="S211" s="60"/>
      <c r="T211" s="51"/>
      <c r="U211" s="51" t="s">
        <v>71</v>
      </c>
      <c r="V211" s="51"/>
      <c r="W211" s="59"/>
      <c r="X211" s="3" t="str">
        <f t="shared" si="6"/>
        <v>201503</v>
      </c>
      <c r="Y211" s="3" t="str">
        <f t="shared" si="7"/>
        <v>201503</v>
      </c>
      <c r="Z211" s="3" t="str">
        <f>VLOOKUP(TEXT(N211,"####"),MàJ!$H$1:$I$53,2,FALSE)</f>
        <v xml:space="preserve">CONCEPTION </v>
      </c>
      <c r="AC211"/>
      <c r="AD211"/>
    </row>
    <row r="212" spans="1:30" ht="15" hidden="1" customHeight="1" x14ac:dyDescent="0.25">
      <c r="A212" s="50">
        <v>5555</v>
      </c>
      <c r="B212" s="51" t="s">
        <v>64</v>
      </c>
      <c r="C212" s="50"/>
      <c r="D212" s="51"/>
      <c r="E212" s="51"/>
      <c r="F212" s="51"/>
      <c r="G212" s="55">
        <v>3</v>
      </c>
      <c r="H212" s="56">
        <v>2015</v>
      </c>
      <c r="I212" s="51"/>
      <c r="J212" s="50"/>
      <c r="K212" s="57"/>
      <c r="L212" s="51"/>
      <c r="M212" s="51"/>
      <c r="N212" s="50">
        <v>5555</v>
      </c>
      <c r="O212" s="50" t="s">
        <v>0</v>
      </c>
      <c r="P212" s="58">
        <v>2</v>
      </c>
      <c r="Q212" s="50"/>
      <c r="R212" s="59"/>
      <c r="S212" s="60"/>
      <c r="T212" s="51"/>
      <c r="U212" s="51" t="s">
        <v>80</v>
      </c>
      <c r="V212" s="51"/>
      <c r="W212" s="59"/>
      <c r="X212" s="3" t="str">
        <f t="shared" si="6"/>
        <v>201503</v>
      </c>
      <c r="Y212" s="3" t="str">
        <f t="shared" si="7"/>
        <v>201503</v>
      </c>
      <c r="Z212" s="3" t="str">
        <f>VLOOKUP(TEXT(N212,"####"),MàJ!$H$1:$I$53,2,FALSE)</f>
        <v xml:space="preserve">CONCEPTION </v>
      </c>
      <c r="AC212"/>
      <c r="AD212"/>
    </row>
    <row r="213" spans="1:30" ht="15" hidden="1" customHeight="1" x14ac:dyDescent="0.25">
      <c r="A213" s="50">
        <v>5555</v>
      </c>
      <c r="B213" s="51" t="s">
        <v>64</v>
      </c>
      <c r="C213" s="50"/>
      <c r="D213" s="51"/>
      <c r="E213" s="51"/>
      <c r="F213" s="51"/>
      <c r="G213" s="55">
        <v>3</v>
      </c>
      <c r="H213" s="56">
        <v>2015</v>
      </c>
      <c r="I213" s="51"/>
      <c r="J213" s="50"/>
      <c r="K213" s="57"/>
      <c r="L213" s="51"/>
      <c r="M213" s="51"/>
      <c r="N213" s="50">
        <v>5555</v>
      </c>
      <c r="O213" s="50" t="s">
        <v>0</v>
      </c>
      <c r="P213" s="58">
        <v>11</v>
      </c>
      <c r="Q213" s="50"/>
      <c r="R213" s="59"/>
      <c r="S213" s="60"/>
      <c r="T213" s="51"/>
      <c r="U213" s="51" t="s">
        <v>70</v>
      </c>
      <c r="V213" s="51"/>
      <c r="W213" s="59"/>
      <c r="X213" s="3" t="str">
        <f t="shared" si="6"/>
        <v>201503</v>
      </c>
      <c r="Y213" s="3" t="str">
        <f t="shared" si="7"/>
        <v>201503</v>
      </c>
      <c r="Z213" s="3" t="str">
        <f>VLOOKUP(TEXT(N213,"####"),MàJ!$H$1:$I$53,2,FALSE)</f>
        <v xml:space="preserve">CONCEPTION </v>
      </c>
      <c r="AC213"/>
      <c r="AD213"/>
    </row>
    <row r="214" spans="1:30" ht="15" customHeight="1" x14ac:dyDescent="0.25">
      <c r="A214" s="7">
        <v>5555</v>
      </c>
      <c r="B214" s="5" t="s">
        <v>64</v>
      </c>
      <c r="C214" s="7"/>
      <c r="D214" s="5"/>
      <c r="E214" s="5"/>
      <c r="F214" s="5"/>
      <c r="G214" s="11">
        <v>3</v>
      </c>
      <c r="H214" s="10">
        <v>2015</v>
      </c>
      <c r="I214" s="5"/>
      <c r="J214" s="7"/>
      <c r="K214" s="9"/>
      <c r="L214" s="5"/>
      <c r="M214" s="5"/>
      <c r="N214" s="7">
        <v>5555</v>
      </c>
      <c r="O214" s="7" t="s">
        <v>0</v>
      </c>
      <c r="P214" s="8">
        <v>2</v>
      </c>
      <c r="Q214" s="7"/>
      <c r="R214" s="4"/>
      <c r="S214" s="6"/>
      <c r="T214" s="5"/>
      <c r="U214" s="5" t="s">
        <v>72</v>
      </c>
      <c r="V214" s="5"/>
      <c r="W214" s="4"/>
      <c r="X214" s="3" t="str">
        <f t="shared" si="6"/>
        <v>201503</v>
      </c>
      <c r="Y214" s="3" t="str">
        <f t="shared" si="7"/>
        <v>201503</v>
      </c>
      <c r="Z214" s="3" t="str">
        <f>VLOOKUP(TEXT(N214,"####"),MàJ!$H$1:$I$53,2,FALSE)</f>
        <v xml:space="preserve">CONCEPTION </v>
      </c>
      <c r="AC214"/>
      <c r="AD214"/>
    </row>
    <row r="215" spans="1:30" ht="15" hidden="1" customHeight="1" x14ac:dyDescent="0.25">
      <c r="A215" s="7">
        <v>5555</v>
      </c>
      <c r="B215" s="5" t="s">
        <v>64</v>
      </c>
      <c r="C215" s="7"/>
      <c r="D215" s="5"/>
      <c r="E215" s="5"/>
      <c r="F215" s="5"/>
      <c r="G215" s="11">
        <v>3</v>
      </c>
      <c r="H215" s="10">
        <v>2015</v>
      </c>
      <c r="I215" s="5"/>
      <c r="J215" s="7"/>
      <c r="K215" s="9"/>
      <c r="L215" s="5"/>
      <c r="M215" s="5"/>
      <c r="N215" s="7">
        <v>5555</v>
      </c>
      <c r="O215" s="7" t="s">
        <v>0</v>
      </c>
      <c r="P215" s="8">
        <v>12</v>
      </c>
      <c r="Q215" s="7"/>
      <c r="R215" s="4"/>
      <c r="S215" s="6"/>
      <c r="T215" s="5"/>
      <c r="U215" s="5" t="s">
        <v>75</v>
      </c>
      <c r="V215" s="5"/>
      <c r="W215" s="4"/>
      <c r="X215" s="3" t="str">
        <f t="shared" si="6"/>
        <v>201503</v>
      </c>
      <c r="Y215" s="3" t="str">
        <f t="shared" si="7"/>
        <v>201503</v>
      </c>
      <c r="Z215" s="3" t="str">
        <f>VLOOKUP(TEXT(N215,"####"),MàJ!$H$1:$I$53,2,FALSE)</f>
        <v xml:space="preserve">CONCEPTION </v>
      </c>
      <c r="AC215"/>
      <c r="AD215"/>
    </row>
    <row r="216" spans="1:30" ht="15" hidden="1" customHeight="1" x14ac:dyDescent="0.25">
      <c r="A216" s="7">
        <v>5555</v>
      </c>
      <c r="B216" s="5" t="s">
        <v>64</v>
      </c>
      <c r="C216" s="7"/>
      <c r="D216" s="5"/>
      <c r="E216" s="5"/>
      <c r="F216" s="5"/>
      <c r="G216" s="11">
        <v>3</v>
      </c>
      <c r="H216" s="10">
        <v>2015</v>
      </c>
      <c r="I216" s="5"/>
      <c r="J216" s="7"/>
      <c r="K216" s="9"/>
      <c r="L216" s="5"/>
      <c r="M216" s="5"/>
      <c r="N216" s="7">
        <v>5555</v>
      </c>
      <c r="O216" s="7" t="s">
        <v>0</v>
      </c>
      <c r="P216" s="8">
        <v>20</v>
      </c>
      <c r="Q216" s="7"/>
      <c r="R216" s="4"/>
      <c r="S216" s="6"/>
      <c r="T216" s="5"/>
      <c r="U216" s="5" t="s">
        <v>81</v>
      </c>
      <c r="V216" s="5"/>
      <c r="W216" s="4"/>
      <c r="X216" s="3" t="str">
        <f t="shared" si="6"/>
        <v>201503</v>
      </c>
      <c r="Y216" s="3" t="str">
        <f t="shared" si="7"/>
        <v>201503</v>
      </c>
      <c r="Z216" s="3" t="str">
        <f>VLOOKUP(TEXT(N216,"####"),MàJ!$H$1:$I$53,2,FALSE)</f>
        <v xml:space="preserve">CONCEPTION </v>
      </c>
      <c r="AC216"/>
      <c r="AD216"/>
    </row>
    <row r="217" spans="1:30" ht="15" customHeight="1" x14ac:dyDescent="0.25">
      <c r="A217" s="7">
        <v>5555</v>
      </c>
      <c r="B217" s="5" t="s">
        <v>64</v>
      </c>
      <c r="C217" s="7"/>
      <c r="D217" s="5"/>
      <c r="E217" s="5"/>
      <c r="F217" s="5"/>
      <c r="G217" s="11">
        <v>3</v>
      </c>
      <c r="H217" s="10">
        <v>2015</v>
      </c>
      <c r="I217" s="5"/>
      <c r="J217" s="7"/>
      <c r="K217" s="9"/>
      <c r="L217" s="5"/>
      <c r="M217" s="5"/>
      <c r="N217" s="7">
        <v>5555</v>
      </c>
      <c r="O217" s="7" t="s">
        <v>0</v>
      </c>
      <c r="P217" s="8">
        <v>10</v>
      </c>
      <c r="Q217" s="7"/>
      <c r="R217" s="4"/>
      <c r="S217" s="6"/>
      <c r="T217" s="5"/>
      <c r="U217" s="5" t="s">
        <v>72</v>
      </c>
      <c r="V217" s="5"/>
      <c r="W217" s="4"/>
      <c r="X217" s="3" t="str">
        <f t="shared" si="6"/>
        <v>201503</v>
      </c>
      <c r="Y217" s="3" t="str">
        <f t="shared" si="7"/>
        <v>201503</v>
      </c>
      <c r="Z217" s="3" t="str">
        <f>VLOOKUP(TEXT(N217,"####"),MàJ!$H$1:$I$53,2,FALSE)</f>
        <v xml:space="preserve">CONCEPTION </v>
      </c>
      <c r="AC217"/>
      <c r="AD217"/>
    </row>
    <row r="218" spans="1:30" ht="15" hidden="1" customHeight="1" x14ac:dyDescent="0.25">
      <c r="A218" s="7">
        <v>5555</v>
      </c>
      <c r="B218" s="5" t="s">
        <v>64</v>
      </c>
      <c r="C218" s="7"/>
      <c r="D218" s="5"/>
      <c r="E218" s="5"/>
      <c r="F218" s="5"/>
      <c r="G218" s="11">
        <v>3</v>
      </c>
      <c r="H218" s="10">
        <v>2015</v>
      </c>
      <c r="I218" s="5"/>
      <c r="J218" s="7"/>
      <c r="K218" s="9"/>
      <c r="L218" s="5"/>
      <c r="M218" s="5"/>
      <c r="N218" s="7">
        <v>5555</v>
      </c>
      <c r="O218" s="7" t="s">
        <v>0</v>
      </c>
      <c r="P218" s="8">
        <v>17</v>
      </c>
      <c r="Q218" s="7"/>
      <c r="R218" s="4"/>
      <c r="S218" s="6"/>
      <c r="T218" s="5"/>
      <c r="U218" s="5" t="s">
        <v>75</v>
      </c>
      <c r="V218" s="5"/>
      <c r="W218" s="4"/>
      <c r="X218" s="3" t="str">
        <f t="shared" si="6"/>
        <v>201503</v>
      </c>
      <c r="Y218" s="3" t="str">
        <f t="shared" si="7"/>
        <v>201503</v>
      </c>
      <c r="Z218" s="3" t="str">
        <f>VLOOKUP(TEXT(N218,"####"),MàJ!$H$1:$I$53,2,FALSE)</f>
        <v xml:space="preserve">CONCEPTION </v>
      </c>
      <c r="AC218"/>
      <c r="AD218"/>
    </row>
    <row r="219" spans="1:30" ht="15" customHeight="1" x14ac:dyDescent="0.25">
      <c r="A219" s="7">
        <v>5917</v>
      </c>
      <c r="B219" s="5" t="s">
        <v>65</v>
      </c>
      <c r="C219" s="7"/>
      <c r="D219" s="5"/>
      <c r="E219" s="5"/>
      <c r="F219" s="5"/>
      <c r="G219" s="11">
        <v>3</v>
      </c>
      <c r="H219" s="10">
        <v>2015</v>
      </c>
      <c r="I219" s="5"/>
      <c r="J219" s="7"/>
      <c r="K219" s="9"/>
      <c r="L219" s="5"/>
      <c r="M219" s="5"/>
      <c r="N219" s="7">
        <v>5917</v>
      </c>
      <c r="O219" s="7" t="s">
        <v>0</v>
      </c>
      <c r="P219" s="8">
        <v>4</v>
      </c>
      <c r="Q219" s="7"/>
      <c r="R219" s="4"/>
      <c r="S219" s="6"/>
      <c r="T219" s="5"/>
      <c r="U219" s="5" t="s">
        <v>72</v>
      </c>
      <c r="V219" s="5"/>
      <c r="W219" s="4"/>
      <c r="X219" s="3" t="str">
        <f t="shared" si="6"/>
        <v>201503</v>
      </c>
      <c r="Y219" s="3" t="str">
        <f t="shared" si="7"/>
        <v>201503</v>
      </c>
      <c r="Z219" s="3" t="str">
        <f>VLOOKUP(TEXT(N219,"####"),MàJ!$H$1:$I$53,2,FALSE)</f>
        <v xml:space="preserve">METHODES </v>
      </c>
      <c r="AC219"/>
      <c r="AD219"/>
    </row>
    <row r="220" spans="1:30" ht="15" customHeight="1" x14ac:dyDescent="0.25">
      <c r="A220" s="7">
        <v>5917</v>
      </c>
      <c r="B220" s="5" t="s">
        <v>65</v>
      </c>
      <c r="C220" s="7"/>
      <c r="D220" s="5"/>
      <c r="E220" s="5"/>
      <c r="F220" s="5"/>
      <c r="G220" s="11">
        <v>3</v>
      </c>
      <c r="H220" s="10">
        <v>2015</v>
      </c>
      <c r="I220" s="5"/>
      <c r="J220" s="7"/>
      <c r="K220" s="9"/>
      <c r="L220" s="5"/>
      <c r="M220" s="5"/>
      <c r="N220" s="7">
        <v>5917</v>
      </c>
      <c r="O220" s="7" t="s">
        <v>0</v>
      </c>
      <c r="P220" s="8">
        <v>4</v>
      </c>
      <c r="Q220" s="7"/>
      <c r="R220" s="4"/>
      <c r="S220" s="6"/>
      <c r="T220" s="5"/>
      <c r="U220" s="5" t="s">
        <v>72</v>
      </c>
      <c r="V220" s="5"/>
      <c r="W220" s="4"/>
      <c r="X220" s="3" t="str">
        <f t="shared" si="6"/>
        <v>201503</v>
      </c>
      <c r="Y220" s="3" t="str">
        <f t="shared" si="7"/>
        <v>201503</v>
      </c>
      <c r="Z220" s="3" t="str">
        <f>VLOOKUP(TEXT(N220,"####"),MàJ!$H$1:$I$53,2,FALSE)</f>
        <v xml:space="preserve">METHODES </v>
      </c>
      <c r="AC220"/>
      <c r="AD220"/>
    </row>
    <row r="221" spans="1:30" ht="15" hidden="1" customHeight="1" x14ac:dyDescent="0.25">
      <c r="A221" s="7">
        <v>5917</v>
      </c>
      <c r="B221" s="5" t="s">
        <v>66</v>
      </c>
      <c r="C221" s="7"/>
      <c r="D221" s="5"/>
      <c r="E221" s="5"/>
      <c r="F221" s="5"/>
      <c r="G221" s="11">
        <v>3</v>
      </c>
      <c r="H221" s="10">
        <v>2015</v>
      </c>
      <c r="I221" s="5"/>
      <c r="J221" s="7"/>
      <c r="K221" s="9"/>
      <c r="L221" s="5"/>
      <c r="M221" s="5"/>
      <c r="N221" s="7">
        <v>5917</v>
      </c>
      <c r="O221" s="7" t="s">
        <v>0</v>
      </c>
      <c r="P221" s="8">
        <v>50</v>
      </c>
      <c r="Q221" s="7"/>
      <c r="R221" s="4"/>
      <c r="S221" s="6"/>
      <c r="T221" s="5"/>
      <c r="U221" s="5" t="s">
        <v>70</v>
      </c>
      <c r="V221" s="5"/>
      <c r="W221" s="4"/>
      <c r="X221" s="3" t="str">
        <f t="shared" si="6"/>
        <v>201503</v>
      </c>
      <c r="Y221" s="3" t="str">
        <f t="shared" si="7"/>
        <v>201503</v>
      </c>
      <c r="Z221" s="3" t="str">
        <f>VLOOKUP(TEXT(N221,"####"),MàJ!$H$1:$I$53,2,FALSE)</f>
        <v xml:space="preserve">METHODES </v>
      </c>
      <c r="AC221"/>
      <c r="AD221"/>
    </row>
    <row r="222" spans="1:30" ht="15" hidden="1" customHeight="1" x14ac:dyDescent="0.25">
      <c r="A222" s="50">
        <v>5917</v>
      </c>
      <c r="B222" s="51" t="s">
        <v>66</v>
      </c>
      <c r="C222" s="50"/>
      <c r="D222" s="51"/>
      <c r="E222" s="51"/>
      <c r="F222" s="51"/>
      <c r="G222" s="55">
        <v>3</v>
      </c>
      <c r="H222" s="56">
        <v>2015</v>
      </c>
      <c r="I222" s="51"/>
      <c r="J222" s="50"/>
      <c r="K222" s="57"/>
      <c r="L222" s="51"/>
      <c r="M222" s="51"/>
      <c r="N222" s="50">
        <v>5917</v>
      </c>
      <c r="O222" s="50" t="s">
        <v>0</v>
      </c>
      <c r="P222" s="58">
        <v>2</v>
      </c>
      <c r="Q222" s="50"/>
      <c r="R222" s="59"/>
      <c r="S222" s="60"/>
      <c r="T222" s="51"/>
      <c r="U222" s="51" t="s">
        <v>74</v>
      </c>
      <c r="V222" s="51"/>
      <c r="W222" s="59"/>
      <c r="X222" s="3" t="str">
        <f t="shared" si="6"/>
        <v>201503</v>
      </c>
      <c r="Y222" s="3" t="str">
        <f t="shared" si="7"/>
        <v>201503</v>
      </c>
      <c r="Z222" s="3" t="str">
        <f>VLOOKUP(TEXT(N222,"####"),MàJ!$H$1:$I$53,2,FALSE)</f>
        <v xml:space="preserve">METHODES </v>
      </c>
      <c r="AC222"/>
      <c r="AD222"/>
    </row>
    <row r="223" spans="1:30" ht="15" hidden="1" customHeight="1" x14ac:dyDescent="0.25">
      <c r="A223" s="50">
        <v>5917</v>
      </c>
      <c r="B223" s="51" t="s">
        <v>66</v>
      </c>
      <c r="C223" s="50"/>
      <c r="D223" s="51"/>
      <c r="E223" s="51"/>
      <c r="F223" s="51"/>
      <c r="G223" s="55">
        <v>3</v>
      </c>
      <c r="H223" s="56">
        <v>2015</v>
      </c>
      <c r="I223" s="51"/>
      <c r="J223" s="50"/>
      <c r="K223" s="57"/>
      <c r="L223" s="51"/>
      <c r="M223" s="51"/>
      <c r="N223" s="50">
        <v>7777</v>
      </c>
      <c r="O223" s="50" t="s">
        <v>0</v>
      </c>
      <c r="P223" s="58">
        <v>50</v>
      </c>
      <c r="Q223" s="50"/>
      <c r="R223" s="59"/>
      <c r="S223" s="60"/>
      <c r="T223" s="51"/>
      <c r="U223" s="51" t="s">
        <v>75</v>
      </c>
      <c r="V223" s="51"/>
      <c r="W223" s="59"/>
      <c r="X223" s="3" t="str">
        <f t="shared" si="6"/>
        <v>201503</v>
      </c>
      <c r="Y223" s="3" t="str">
        <f t="shared" si="7"/>
        <v>201503</v>
      </c>
      <c r="Z223" s="3" t="str">
        <f>VLOOKUP(TEXT(N223,"####"),MàJ!$H$1:$I$53,2,FALSE)</f>
        <v>PROGRAMME</v>
      </c>
      <c r="AC223"/>
      <c r="AD223"/>
    </row>
    <row r="224" spans="1:30" ht="15" customHeight="1" x14ac:dyDescent="0.25">
      <c r="A224" s="50">
        <v>5917</v>
      </c>
      <c r="B224" s="51" t="s">
        <v>66</v>
      </c>
      <c r="C224" s="50"/>
      <c r="D224" s="51"/>
      <c r="E224" s="51"/>
      <c r="F224" s="51"/>
      <c r="G224" s="55">
        <v>3</v>
      </c>
      <c r="H224" s="56">
        <v>2015</v>
      </c>
      <c r="I224" s="51"/>
      <c r="J224" s="50"/>
      <c r="K224" s="57"/>
      <c r="L224" s="51"/>
      <c r="M224" s="51"/>
      <c r="N224" s="50">
        <v>5917</v>
      </c>
      <c r="O224" s="50" t="s">
        <v>0</v>
      </c>
      <c r="P224" s="58">
        <v>12</v>
      </c>
      <c r="Q224" s="50"/>
      <c r="R224" s="59"/>
      <c r="S224" s="60"/>
      <c r="T224" s="51"/>
      <c r="U224" s="51" t="s">
        <v>72</v>
      </c>
      <c r="V224" s="51"/>
      <c r="W224" s="59"/>
      <c r="X224" s="3" t="str">
        <f t="shared" si="6"/>
        <v>201503</v>
      </c>
      <c r="Y224" s="3" t="str">
        <f t="shared" si="7"/>
        <v>201503</v>
      </c>
      <c r="Z224" s="3" t="str">
        <f>VLOOKUP(TEXT(N224,"####"),MàJ!$H$1:$I$53,2,FALSE)</f>
        <v xml:space="preserve">METHODES </v>
      </c>
      <c r="AC224"/>
      <c r="AD224"/>
    </row>
    <row r="225" spans="1:30" ht="15" hidden="1" customHeight="1" x14ac:dyDescent="0.25">
      <c r="A225" s="50">
        <v>5917</v>
      </c>
      <c r="B225" s="51" t="s">
        <v>66</v>
      </c>
      <c r="C225" s="50"/>
      <c r="D225" s="51"/>
      <c r="E225" s="51"/>
      <c r="F225" s="51"/>
      <c r="G225" s="55">
        <v>3</v>
      </c>
      <c r="H225" s="56">
        <v>2015</v>
      </c>
      <c r="I225" s="51"/>
      <c r="J225" s="50"/>
      <c r="K225" s="57"/>
      <c r="L225" s="51"/>
      <c r="M225" s="51"/>
      <c r="N225" s="50">
        <v>3503</v>
      </c>
      <c r="O225" s="50" t="s">
        <v>0</v>
      </c>
      <c r="P225" s="58">
        <v>2</v>
      </c>
      <c r="Q225" s="50"/>
      <c r="R225" s="59"/>
      <c r="S225" s="60"/>
      <c r="T225" s="51"/>
      <c r="U225" s="51" t="s">
        <v>71</v>
      </c>
      <c r="V225" s="51"/>
      <c r="W225" s="59"/>
      <c r="X225" s="3" t="str">
        <f t="shared" si="6"/>
        <v>201503</v>
      </c>
      <c r="Y225" s="3" t="str">
        <f t="shared" si="7"/>
        <v>201503</v>
      </c>
      <c r="Z225" s="3" t="str">
        <f>VLOOKUP(TEXT(N225,"####"),MàJ!$H$1:$I$53,2,FALSE)</f>
        <v xml:space="preserve">MATERIAUX </v>
      </c>
      <c r="AC225"/>
      <c r="AD225"/>
    </row>
    <row r="226" spans="1:30" ht="15" hidden="1" customHeight="1" x14ac:dyDescent="0.25">
      <c r="A226" s="50">
        <v>7777</v>
      </c>
      <c r="B226" s="51" t="s">
        <v>68</v>
      </c>
      <c r="C226" s="50"/>
      <c r="D226" s="51"/>
      <c r="E226" s="51"/>
      <c r="F226" s="51"/>
      <c r="G226" s="55">
        <v>3</v>
      </c>
      <c r="H226" s="56">
        <v>2015</v>
      </c>
      <c r="I226" s="51"/>
      <c r="J226" s="50"/>
      <c r="K226" s="57"/>
      <c r="L226" s="51"/>
      <c r="M226" s="51"/>
      <c r="N226" s="50">
        <v>7777</v>
      </c>
      <c r="O226" s="50" t="s">
        <v>0</v>
      </c>
      <c r="P226" s="58">
        <v>24</v>
      </c>
      <c r="Q226" s="50"/>
      <c r="R226" s="59"/>
      <c r="S226" s="60"/>
      <c r="T226" s="51"/>
      <c r="U226" s="51" t="s">
        <v>74</v>
      </c>
      <c r="V226" s="51"/>
      <c r="W226" s="59"/>
      <c r="X226" s="3" t="str">
        <f t="shared" ref="X226:X287" si="8">H226&amp;IF(G226&lt;10,"0"&amp;G226,G226)</f>
        <v>201503</v>
      </c>
      <c r="Y226" s="3" t="str">
        <f t="shared" ref="Y226:Y287" si="9">X226</f>
        <v>201503</v>
      </c>
      <c r="Z226" s="3" t="str">
        <f>VLOOKUP(TEXT(N226,"####"),MàJ!$H$1:$I$53,2,FALSE)</f>
        <v>PROGRAMME</v>
      </c>
      <c r="AC226"/>
      <c r="AD226"/>
    </row>
    <row r="227" spans="1:30" ht="15" hidden="1" customHeight="1" x14ac:dyDescent="0.25">
      <c r="A227" s="50">
        <v>7777</v>
      </c>
      <c r="B227" s="51" t="s">
        <v>68</v>
      </c>
      <c r="C227" s="50"/>
      <c r="D227" s="51"/>
      <c r="E227" s="51"/>
      <c r="F227" s="51"/>
      <c r="G227" s="55">
        <v>3</v>
      </c>
      <c r="H227" s="56">
        <v>2015</v>
      </c>
      <c r="I227" s="51"/>
      <c r="J227" s="50"/>
      <c r="K227" s="57"/>
      <c r="L227" s="51"/>
      <c r="M227" s="51"/>
      <c r="N227" s="50">
        <v>7777</v>
      </c>
      <c r="O227" s="50" t="s">
        <v>0</v>
      </c>
      <c r="P227" s="58">
        <v>56</v>
      </c>
      <c r="Q227" s="50"/>
      <c r="R227" s="59"/>
      <c r="S227" s="60"/>
      <c r="T227" s="51"/>
      <c r="U227" s="51" t="s">
        <v>70</v>
      </c>
      <c r="V227" s="51"/>
      <c r="W227" s="59"/>
      <c r="X227" s="3" t="str">
        <f t="shared" si="8"/>
        <v>201503</v>
      </c>
      <c r="Y227" s="3" t="str">
        <f t="shared" si="9"/>
        <v>201503</v>
      </c>
      <c r="Z227" s="3" t="str">
        <f>VLOOKUP(TEXT(N227,"####"),MàJ!$H$1:$I$53,2,FALSE)</f>
        <v>PROGRAMME</v>
      </c>
      <c r="AC227"/>
      <c r="AD227"/>
    </row>
    <row r="228" spans="1:30" ht="15" hidden="1" customHeight="1" x14ac:dyDescent="0.25">
      <c r="A228" s="50">
        <v>7777</v>
      </c>
      <c r="B228" s="51" t="s">
        <v>68</v>
      </c>
      <c r="C228" s="50"/>
      <c r="D228" s="51"/>
      <c r="E228" s="51"/>
      <c r="F228" s="51"/>
      <c r="G228" s="55">
        <v>3</v>
      </c>
      <c r="H228" s="56">
        <v>2015</v>
      </c>
      <c r="I228" s="51"/>
      <c r="J228" s="50"/>
      <c r="K228" s="57"/>
      <c r="L228" s="51"/>
      <c r="M228" s="51"/>
      <c r="N228" s="50">
        <v>7777</v>
      </c>
      <c r="O228" s="50" t="s">
        <v>0</v>
      </c>
      <c r="P228" s="58">
        <v>16</v>
      </c>
      <c r="Q228" s="50"/>
      <c r="R228" s="59"/>
      <c r="S228" s="60"/>
      <c r="T228" s="51"/>
      <c r="U228" s="51" t="s">
        <v>71</v>
      </c>
      <c r="V228" s="51"/>
      <c r="W228" s="59"/>
      <c r="X228" s="3" t="str">
        <f t="shared" si="8"/>
        <v>201503</v>
      </c>
      <c r="Y228" s="3" t="str">
        <f t="shared" si="9"/>
        <v>201503</v>
      </c>
      <c r="Z228" s="3" t="str">
        <f>VLOOKUP(TEXT(N228,"####"),MàJ!$H$1:$I$53,2,FALSE)</f>
        <v>PROGRAMME</v>
      </c>
      <c r="AC228"/>
      <c r="AD228"/>
    </row>
    <row r="229" spans="1:30" ht="15" hidden="1" customHeight="1" x14ac:dyDescent="0.25">
      <c r="A229" s="50">
        <v>7777</v>
      </c>
      <c r="B229" s="51" t="s">
        <v>68</v>
      </c>
      <c r="C229" s="50"/>
      <c r="D229" s="51"/>
      <c r="E229" s="51"/>
      <c r="F229" s="51"/>
      <c r="G229" s="55">
        <v>3</v>
      </c>
      <c r="H229" s="56">
        <v>2015</v>
      </c>
      <c r="I229" s="51"/>
      <c r="J229" s="50"/>
      <c r="K229" s="57"/>
      <c r="L229" s="51"/>
      <c r="M229" s="51"/>
      <c r="N229" s="50">
        <v>7777</v>
      </c>
      <c r="O229" s="50" t="s">
        <v>0</v>
      </c>
      <c r="P229" s="58">
        <v>24</v>
      </c>
      <c r="Q229" s="50"/>
      <c r="R229" s="59"/>
      <c r="S229" s="60"/>
      <c r="T229" s="51"/>
      <c r="U229" s="51" t="s">
        <v>73</v>
      </c>
      <c r="V229" s="51"/>
      <c r="W229" s="59"/>
      <c r="X229" s="3" t="str">
        <f t="shared" si="8"/>
        <v>201503</v>
      </c>
      <c r="Y229" s="3" t="str">
        <f t="shared" si="9"/>
        <v>201503</v>
      </c>
      <c r="Z229" s="3" t="str">
        <f>VLOOKUP(TEXT(N229,"####"),MàJ!$H$1:$I$53,2,FALSE)</f>
        <v>PROGRAMME</v>
      </c>
      <c r="AC229"/>
      <c r="AD229"/>
    </row>
    <row r="230" spans="1:30" ht="15" hidden="1" customHeight="1" x14ac:dyDescent="0.25">
      <c r="A230" s="50">
        <v>7777</v>
      </c>
      <c r="B230" s="51" t="s">
        <v>68</v>
      </c>
      <c r="C230" s="50"/>
      <c r="D230" s="51"/>
      <c r="E230" s="51"/>
      <c r="F230" s="51"/>
      <c r="G230" s="55">
        <v>3</v>
      </c>
      <c r="H230" s="56">
        <v>2015</v>
      </c>
      <c r="I230" s="51"/>
      <c r="J230" s="50"/>
      <c r="K230" s="57"/>
      <c r="L230" s="51"/>
      <c r="M230" s="51"/>
      <c r="N230" s="50">
        <v>7777</v>
      </c>
      <c r="O230" s="50" t="s">
        <v>0</v>
      </c>
      <c r="P230" s="58">
        <v>4</v>
      </c>
      <c r="Q230" s="50"/>
      <c r="R230" s="59"/>
      <c r="S230" s="60"/>
      <c r="T230" s="51"/>
      <c r="U230" s="51" t="s">
        <v>79</v>
      </c>
      <c r="V230" s="51"/>
      <c r="W230" s="59"/>
      <c r="X230" s="3" t="str">
        <f t="shared" si="8"/>
        <v>201503</v>
      </c>
      <c r="Y230" s="3" t="str">
        <f t="shared" si="9"/>
        <v>201503</v>
      </c>
      <c r="Z230" s="3" t="str">
        <f>VLOOKUP(TEXT(N230,"####"),MàJ!$H$1:$I$53,2,FALSE)</f>
        <v>PROGRAMME</v>
      </c>
      <c r="AC230"/>
      <c r="AD230"/>
    </row>
    <row r="231" spans="1:30" ht="15" customHeight="1" x14ac:dyDescent="0.25">
      <c r="A231" s="50">
        <v>7777</v>
      </c>
      <c r="B231" s="51" t="s">
        <v>68</v>
      </c>
      <c r="C231" s="50"/>
      <c r="D231" s="51"/>
      <c r="E231" s="51"/>
      <c r="F231" s="51"/>
      <c r="G231" s="55">
        <v>3</v>
      </c>
      <c r="H231" s="56">
        <v>2015</v>
      </c>
      <c r="I231" s="51"/>
      <c r="J231" s="50"/>
      <c r="K231" s="57"/>
      <c r="L231" s="51"/>
      <c r="M231" s="51"/>
      <c r="N231" s="50">
        <v>7777</v>
      </c>
      <c r="O231" s="50" t="s">
        <v>0</v>
      </c>
      <c r="P231" s="58">
        <v>3</v>
      </c>
      <c r="Q231" s="50"/>
      <c r="R231" s="59"/>
      <c r="S231" s="60"/>
      <c r="T231" s="51"/>
      <c r="U231" s="51" t="s">
        <v>72</v>
      </c>
      <c r="V231" s="51"/>
      <c r="W231" s="59"/>
      <c r="X231" s="3" t="str">
        <f t="shared" si="8"/>
        <v>201503</v>
      </c>
      <c r="Y231" s="3" t="str">
        <f t="shared" si="9"/>
        <v>201503</v>
      </c>
      <c r="Z231" s="3" t="str">
        <f>VLOOKUP(TEXT(N231,"####"),MàJ!$H$1:$I$53,2,FALSE)</f>
        <v>PROGRAMME</v>
      </c>
      <c r="AC231"/>
      <c r="AD231"/>
    </row>
    <row r="232" spans="1:30" ht="15" hidden="1" customHeight="1" x14ac:dyDescent="0.25">
      <c r="A232" s="50">
        <v>7777</v>
      </c>
      <c r="B232" s="51" t="s">
        <v>68</v>
      </c>
      <c r="C232" s="50"/>
      <c r="D232" s="51"/>
      <c r="E232" s="51"/>
      <c r="F232" s="51"/>
      <c r="G232" s="55">
        <v>3</v>
      </c>
      <c r="H232" s="56">
        <v>2015</v>
      </c>
      <c r="I232" s="51"/>
      <c r="J232" s="50"/>
      <c r="K232" s="57"/>
      <c r="L232" s="51"/>
      <c r="M232" s="51"/>
      <c r="N232" s="50">
        <v>7777</v>
      </c>
      <c r="O232" s="50" t="s">
        <v>0</v>
      </c>
      <c r="P232" s="58">
        <v>3</v>
      </c>
      <c r="Q232" s="50"/>
      <c r="R232" s="59"/>
      <c r="S232" s="60"/>
      <c r="T232" s="51"/>
      <c r="U232" s="51" t="s">
        <v>70</v>
      </c>
      <c r="V232" s="51"/>
      <c r="W232" s="59"/>
      <c r="X232" s="3" t="str">
        <f t="shared" si="8"/>
        <v>201503</v>
      </c>
      <c r="Y232" s="3" t="str">
        <f t="shared" si="9"/>
        <v>201503</v>
      </c>
      <c r="Z232" s="3" t="str">
        <f>VLOOKUP(TEXT(N232,"####"),MàJ!$H$1:$I$53,2,FALSE)</f>
        <v>PROGRAMME</v>
      </c>
      <c r="AC232"/>
      <c r="AD232"/>
    </row>
    <row r="233" spans="1:30" ht="15" hidden="1" customHeight="1" x14ac:dyDescent="0.25">
      <c r="A233" s="50">
        <v>7777</v>
      </c>
      <c r="B233" s="51" t="s">
        <v>68</v>
      </c>
      <c r="C233" s="50"/>
      <c r="D233" s="51"/>
      <c r="E233" s="51"/>
      <c r="F233" s="51"/>
      <c r="G233" s="55">
        <v>3</v>
      </c>
      <c r="H233" s="56">
        <v>2015</v>
      </c>
      <c r="I233" s="51"/>
      <c r="J233" s="50"/>
      <c r="K233" s="57"/>
      <c r="L233" s="51"/>
      <c r="M233" s="51"/>
      <c r="N233" s="50">
        <v>7777</v>
      </c>
      <c r="O233" s="50" t="s">
        <v>0</v>
      </c>
      <c r="P233" s="58">
        <v>24</v>
      </c>
      <c r="Q233" s="50"/>
      <c r="R233" s="59"/>
      <c r="S233" s="60"/>
      <c r="T233" s="51"/>
      <c r="U233" s="51" t="s">
        <v>76</v>
      </c>
      <c r="V233" s="51"/>
      <c r="W233" s="59"/>
      <c r="X233" s="3" t="str">
        <f t="shared" si="8"/>
        <v>201503</v>
      </c>
      <c r="Y233" s="3" t="str">
        <f t="shared" si="9"/>
        <v>201503</v>
      </c>
      <c r="Z233" s="3" t="str">
        <f>VLOOKUP(TEXT(N233,"####"),MàJ!$H$1:$I$53,2,FALSE)</f>
        <v>PROGRAMME</v>
      </c>
      <c r="AC233"/>
      <c r="AD233"/>
    </row>
    <row r="234" spans="1:30" ht="15" customHeight="1" x14ac:dyDescent="0.25">
      <c r="A234" s="7">
        <v>7777</v>
      </c>
      <c r="B234" s="5" t="s">
        <v>68</v>
      </c>
      <c r="C234" s="7"/>
      <c r="D234" s="5"/>
      <c r="E234" s="5"/>
      <c r="F234" s="5"/>
      <c r="G234" s="11">
        <v>3</v>
      </c>
      <c r="H234" s="10">
        <v>2015</v>
      </c>
      <c r="I234" s="5"/>
      <c r="J234" s="7"/>
      <c r="K234" s="9"/>
      <c r="L234" s="5"/>
      <c r="M234" s="5"/>
      <c r="N234" s="7">
        <v>7777</v>
      </c>
      <c r="O234" s="7" t="s">
        <v>0</v>
      </c>
      <c r="P234" s="8">
        <v>32</v>
      </c>
      <c r="Q234" s="7"/>
      <c r="R234" s="4"/>
      <c r="S234" s="6"/>
      <c r="T234" s="5"/>
      <c r="U234" s="5" t="s">
        <v>72</v>
      </c>
      <c r="V234" s="5"/>
      <c r="W234" s="4"/>
      <c r="X234" s="3" t="str">
        <f t="shared" si="8"/>
        <v>201503</v>
      </c>
      <c r="Y234" s="3" t="str">
        <f t="shared" si="9"/>
        <v>201503</v>
      </c>
      <c r="Z234" s="3" t="str">
        <f>VLOOKUP(TEXT(N234,"####"),MàJ!$H$1:$I$53,2,FALSE)</f>
        <v>PROGRAMME</v>
      </c>
      <c r="AC234"/>
      <c r="AD234"/>
    </row>
    <row r="235" spans="1:30" ht="15" customHeight="1" x14ac:dyDescent="0.25">
      <c r="A235" s="7">
        <v>1011</v>
      </c>
      <c r="B235" s="5" t="s">
        <v>59</v>
      </c>
      <c r="C235" s="7"/>
      <c r="D235" s="5"/>
      <c r="E235" s="5"/>
      <c r="F235" s="5"/>
      <c r="G235" s="11">
        <v>4</v>
      </c>
      <c r="H235" s="10">
        <v>2015</v>
      </c>
      <c r="I235" s="5"/>
      <c r="J235" s="7"/>
      <c r="K235" s="9"/>
      <c r="L235" s="5"/>
      <c r="M235" s="5"/>
      <c r="N235" s="7">
        <v>1011</v>
      </c>
      <c r="O235" s="7" t="s">
        <v>0</v>
      </c>
      <c r="P235" s="8">
        <v>6</v>
      </c>
      <c r="Q235" s="7"/>
      <c r="R235" s="4"/>
      <c r="S235" s="6"/>
      <c r="T235" s="5"/>
      <c r="U235" s="5" t="s">
        <v>72</v>
      </c>
      <c r="V235" s="5"/>
      <c r="W235" s="4"/>
      <c r="X235" s="3" t="str">
        <f t="shared" si="8"/>
        <v>201504</v>
      </c>
      <c r="Y235" s="3" t="str">
        <f t="shared" si="9"/>
        <v>201504</v>
      </c>
      <c r="Z235" s="3" t="str">
        <f>VLOOKUP(TEXT(N235,"####"),MàJ!$H$1:$I$53,2,FALSE)</f>
        <v xml:space="preserve">QUALITE </v>
      </c>
      <c r="AC235"/>
      <c r="AD235"/>
    </row>
    <row r="236" spans="1:30" ht="15" customHeight="1" x14ac:dyDescent="0.25">
      <c r="A236" s="7">
        <v>1011</v>
      </c>
      <c r="B236" s="5" t="s">
        <v>59</v>
      </c>
      <c r="C236" s="7"/>
      <c r="D236" s="5"/>
      <c r="E236" s="5"/>
      <c r="F236" s="5"/>
      <c r="G236" s="11">
        <v>4</v>
      </c>
      <c r="H236" s="10">
        <v>2015</v>
      </c>
      <c r="I236" s="5"/>
      <c r="J236" s="7"/>
      <c r="K236" s="9"/>
      <c r="L236" s="5"/>
      <c r="M236" s="5"/>
      <c r="N236" s="7">
        <v>1011</v>
      </c>
      <c r="O236" s="7" t="s">
        <v>0</v>
      </c>
      <c r="P236" s="8">
        <v>8</v>
      </c>
      <c r="Q236" s="7"/>
      <c r="R236" s="4"/>
      <c r="S236" s="6"/>
      <c r="T236" s="5"/>
      <c r="U236" s="5" t="s">
        <v>72</v>
      </c>
      <c r="V236" s="5"/>
      <c r="W236" s="4"/>
      <c r="X236" s="3" t="str">
        <f t="shared" si="8"/>
        <v>201504</v>
      </c>
      <c r="Y236" s="3" t="str">
        <f t="shared" si="9"/>
        <v>201504</v>
      </c>
      <c r="Z236" s="3" t="str">
        <f>VLOOKUP(TEXT(N236,"####"),MàJ!$H$1:$I$53,2,FALSE)</f>
        <v xml:space="preserve">QUALITE </v>
      </c>
      <c r="AC236"/>
      <c r="AD236"/>
    </row>
    <row r="237" spans="1:30" ht="15" hidden="1" customHeight="1" x14ac:dyDescent="0.25">
      <c r="A237" s="7">
        <v>1011</v>
      </c>
      <c r="B237" s="5" t="s">
        <v>59</v>
      </c>
      <c r="C237" s="7"/>
      <c r="D237" s="5"/>
      <c r="E237" s="5"/>
      <c r="F237" s="5"/>
      <c r="G237" s="11">
        <v>4</v>
      </c>
      <c r="H237" s="10">
        <v>2015</v>
      </c>
      <c r="I237" s="5"/>
      <c r="J237" s="7"/>
      <c r="K237" s="9"/>
      <c r="L237" s="5"/>
      <c r="M237" s="5"/>
      <c r="N237" s="7">
        <v>1011</v>
      </c>
      <c r="O237" s="7" t="s">
        <v>0</v>
      </c>
      <c r="P237" s="8">
        <v>2</v>
      </c>
      <c r="Q237" s="7"/>
      <c r="R237" s="4"/>
      <c r="S237" s="6"/>
      <c r="T237" s="5"/>
      <c r="U237" s="5" t="s">
        <v>76</v>
      </c>
      <c r="V237" s="5"/>
      <c r="W237" s="4"/>
      <c r="X237" s="3" t="str">
        <f t="shared" si="8"/>
        <v>201504</v>
      </c>
      <c r="Y237" s="3" t="str">
        <f t="shared" si="9"/>
        <v>201504</v>
      </c>
      <c r="Z237" s="3" t="str">
        <f>VLOOKUP(TEXT(N237,"####"),MàJ!$H$1:$I$53,2,FALSE)</f>
        <v xml:space="preserve">QUALITE </v>
      </c>
      <c r="AC237"/>
      <c r="AD237"/>
    </row>
    <row r="238" spans="1:30" ht="15" customHeight="1" x14ac:dyDescent="0.25">
      <c r="A238" s="7">
        <v>1011</v>
      </c>
      <c r="B238" s="5" t="s">
        <v>59</v>
      </c>
      <c r="C238" s="7"/>
      <c r="D238" s="5"/>
      <c r="E238" s="5"/>
      <c r="F238" s="5"/>
      <c r="G238" s="11">
        <v>4</v>
      </c>
      <c r="H238" s="10">
        <v>2015</v>
      </c>
      <c r="I238" s="5"/>
      <c r="J238" s="7"/>
      <c r="K238" s="9"/>
      <c r="L238" s="5"/>
      <c r="M238" s="5"/>
      <c r="N238" s="7">
        <v>1011</v>
      </c>
      <c r="O238" s="7" t="s">
        <v>0</v>
      </c>
      <c r="P238" s="8">
        <v>8</v>
      </c>
      <c r="Q238" s="7"/>
      <c r="R238" s="4"/>
      <c r="S238" s="6"/>
      <c r="T238" s="5"/>
      <c r="U238" s="5" t="s">
        <v>72</v>
      </c>
      <c r="V238" s="5"/>
      <c r="W238" s="4"/>
      <c r="X238" s="3" t="str">
        <f t="shared" si="8"/>
        <v>201504</v>
      </c>
      <c r="Y238" s="3" t="str">
        <f t="shared" si="9"/>
        <v>201504</v>
      </c>
      <c r="Z238" s="3" t="str">
        <f>VLOOKUP(TEXT(N238,"####"),MàJ!$H$1:$I$53,2,FALSE)</f>
        <v xml:space="preserve">QUALITE </v>
      </c>
      <c r="AC238"/>
      <c r="AD238"/>
    </row>
    <row r="239" spans="1:30" ht="15" customHeight="1" x14ac:dyDescent="0.25">
      <c r="A239" s="7">
        <v>1011</v>
      </c>
      <c r="B239" s="5" t="s">
        <v>59</v>
      </c>
      <c r="C239" s="7"/>
      <c r="D239" s="5"/>
      <c r="E239" s="5"/>
      <c r="F239" s="5"/>
      <c r="G239" s="11">
        <v>4</v>
      </c>
      <c r="H239" s="10">
        <v>2015</v>
      </c>
      <c r="I239" s="5"/>
      <c r="J239" s="7"/>
      <c r="K239" s="9"/>
      <c r="L239" s="5"/>
      <c r="M239" s="5"/>
      <c r="N239" s="7">
        <v>1011</v>
      </c>
      <c r="O239" s="7" t="s">
        <v>0</v>
      </c>
      <c r="P239" s="8">
        <v>11.5</v>
      </c>
      <c r="Q239" s="7"/>
      <c r="R239" s="4"/>
      <c r="S239" s="6"/>
      <c r="T239" s="5"/>
      <c r="U239" s="5" t="s">
        <v>72</v>
      </c>
      <c r="V239" s="5"/>
      <c r="W239" s="4"/>
      <c r="X239" s="3" t="str">
        <f t="shared" si="8"/>
        <v>201504</v>
      </c>
      <c r="Y239" s="3" t="str">
        <f t="shared" si="9"/>
        <v>201504</v>
      </c>
      <c r="Z239" s="3" t="str">
        <f>VLOOKUP(TEXT(N239,"####"),MàJ!$H$1:$I$53,2,FALSE)</f>
        <v xml:space="preserve">QUALITE </v>
      </c>
      <c r="AC239"/>
      <c r="AD239"/>
    </row>
    <row r="240" spans="1:30" ht="15" hidden="1" customHeight="1" x14ac:dyDescent="0.25">
      <c r="A240" s="7">
        <v>1011</v>
      </c>
      <c r="B240" s="5" t="s">
        <v>59</v>
      </c>
      <c r="C240" s="7"/>
      <c r="D240" s="5"/>
      <c r="E240" s="5"/>
      <c r="F240" s="5"/>
      <c r="G240" s="11">
        <v>4</v>
      </c>
      <c r="H240" s="10">
        <v>2015</v>
      </c>
      <c r="I240" s="5"/>
      <c r="J240" s="7"/>
      <c r="K240" s="9"/>
      <c r="L240" s="5"/>
      <c r="M240" s="5"/>
      <c r="N240" s="7">
        <v>1011</v>
      </c>
      <c r="O240" s="7" t="s">
        <v>0</v>
      </c>
      <c r="P240" s="8">
        <v>30</v>
      </c>
      <c r="Q240" s="7"/>
      <c r="R240" s="4"/>
      <c r="S240" s="6"/>
      <c r="T240" s="5"/>
      <c r="U240" s="5" t="s">
        <v>76</v>
      </c>
      <c r="V240" s="5"/>
      <c r="W240" s="4"/>
      <c r="X240" s="3" t="str">
        <f t="shared" si="8"/>
        <v>201504</v>
      </c>
      <c r="Y240" s="3" t="str">
        <f t="shared" si="9"/>
        <v>201504</v>
      </c>
      <c r="Z240" s="3" t="str">
        <f>VLOOKUP(TEXT(N240,"####"),MàJ!$H$1:$I$53,2,FALSE)</f>
        <v xml:space="preserve">QUALITE </v>
      </c>
      <c r="AC240"/>
      <c r="AD240"/>
    </row>
    <row r="241" spans="1:30" ht="15" hidden="1" customHeight="1" x14ac:dyDescent="0.25">
      <c r="A241" s="7">
        <v>1011</v>
      </c>
      <c r="B241" s="5" t="s">
        <v>59</v>
      </c>
      <c r="C241" s="7"/>
      <c r="D241" s="5"/>
      <c r="E241" s="5"/>
      <c r="F241" s="5"/>
      <c r="G241" s="11">
        <v>4</v>
      </c>
      <c r="H241" s="10">
        <v>2015</v>
      </c>
      <c r="I241" s="5"/>
      <c r="J241" s="7"/>
      <c r="K241" s="9"/>
      <c r="L241" s="5"/>
      <c r="M241" s="5"/>
      <c r="N241" s="7">
        <v>1011</v>
      </c>
      <c r="O241" s="7" t="s">
        <v>0</v>
      </c>
      <c r="P241" s="8">
        <v>50</v>
      </c>
      <c r="Q241" s="7"/>
      <c r="R241" s="4"/>
      <c r="S241" s="6"/>
      <c r="T241" s="5"/>
      <c r="U241" s="5" t="s">
        <v>70</v>
      </c>
      <c r="V241" s="5"/>
      <c r="W241" s="4"/>
      <c r="X241" s="3" t="str">
        <f t="shared" si="8"/>
        <v>201504</v>
      </c>
      <c r="Y241" s="3" t="str">
        <f t="shared" si="9"/>
        <v>201504</v>
      </c>
      <c r="Z241" s="3" t="str">
        <f>VLOOKUP(TEXT(N241,"####"),MàJ!$H$1:$I$53,2,FALSE)</f>
        <v xml:space="preserve">QUALITE </v>
      </c>
      <c r="AC241"/>
      <c r="AD241"/>
    </row>
    <row r="242" spans="1:30" ht="15" hidden="1" customHeight="1" x14ac:dyDescent="0.25">
      <c r="A242" s="7">
        <v>1011</v>
      </c>
      <c r="B242" s="5" t="s">
        <v>59</v>
      </c>
      <c r="C242" s="7"/>
      <c r="D242" s="5"/>
      <c r="E242" s="5"/>
      <c r="F242" s="5"/>
      <c r="G242" s="11">
        <v>4</v>
      </c>
      <c r="H242" s="10">
        <v>2015</v>
      </c>
      <c r="I242" s="5"/>
      <c r="J242" s="7"/>
      <c r="K242" s="9"/>
      <c r="L242" s="5"/>
      <c r="M242" s="5"/>
      <c r="N242" s="7">
        <v>1011</v>
      </c>
      <c r="O242" s="7" t="s">
        <v>0</v>
      </c>
      <c r="P242" s="8">
        <v>5</v>
      </c>
      <c r="Q242" s="7"/>
      <c r="R242" s="4"/>
      <c r="S242" s="6"/>
      <c r="T242" s="5"/>
      <c r="U242" s="5" t="s">
        <v>76</v>
      </c>
      <c r="V242" s="5"/>
      <c r="W242" s="4"/>
      <c r="X242" s="3" t="str">
        <f t="shared" si="8"/>
        <v>201504</v>
      </c>
      <c r="Y242" s="3" t="str">
        <f t="shared" si="9"/>
        <v>201504</v>
      </c>
      <c r="Z242" s="3" t="str">
        <f>VLOOKUP(TEXT(N242,"####"),MàJ!$H$1:$I$53,2,FALSE)</f>
        <v xml:space="preserve">QUALITE </v>
      </c>
      <c r="AC242"/>
      <c r="AD242"/>
    </row>
    <row r="243" spans="1:30" ht="15" hidden="1" customHeight="1" x14ac:dyDescent="0.25">
      <c r="A243" s="7">
        <v>1011</v>
      </c>
      <c r="B243" s="5" t="s">
        <v>59</v>
      </c>
      <c r="C243" s="7"/>
      <c r="D243" s="5"/>
      <c r="E243" s="5"/>
      <c r="F243" s="5"/>
      <c r="G243" s="11">
        <v>4</v>
      </c>
      <c r="H243" s="10">
        <v>2015</v>
      </c>
      <c r="I243" s="5"/>
      <c r="J243" s="7"/>
      <c r="K243" s="9"/>
      <c r="L243" s="5"/>
      <c r="M243" s="5"/>
      <c r="N243" s="7">
        <v>1011</v>
      </c>
      <c r="O243" s="7" t="s">
        <v>0</v>
      </c>
      <c r="P243" s="8">
        <v>15</v>
      </c>
      <c r="Q243" s="7"/>
      <c r="R243" s="4"/>
      <c r="S243" s="6"/>
      <c r="T243" s="5"/>
      <c r="U243" s="5" t="s">
        <v>70</v>
      </c>
      <c r="V243" s="5"/>
      <c r="W243" s="4"/>
      <c r="X243" s="3" t="str">
        <f t="shared" si="8"/>
        <v>201504</v>
      </c>
      <c r="Y243" s="3" t="str">
        <f t="shared" si="9"/>
        <v>201504</v>
      </c>
      <c r="Z243" s="3" t="str">
        <f>VLOOKUP(TEXT(N243,"####"),MàJ!$H$1:$I$53,2,FALSE)</f>
        <v xml:space="preserve">QUALITE </v>
      </c>
      <c r="AC243"/>
      <c r="AD243"/>
    </row>
    <row r="244" spans="1:30" ht="15" hidden="1" customHeight="1" x14ac:dyDescent="0.25">
      <c r="A244" s="7">
        <v>1011</v>
      </c>
      <c r="B244" s="5" t="s">
        <v>59</v>
      </c>
      <c r="C244" s="7"/>
      <c r="D244" s="5"/>
      <c r="E244" s="5"/>
      <c r="F244" s="5"/>
      <c r="G244" s="11">
        <v>4</v>
      </c>
      <c r="H244" s="10">
        <v>2015</v>
      </c>
      <c r="I244" s="5"/>
      <c r="J244" s="7"/>
      <c r="K244" s="9"/>
      <c r="L244" s="5"/>
      <c r="M244" s="5"/>
      <c r="N244" s="7">
        <v>1011</v>
      </c>
      <c r="O244" s="7" t="s">
        <v>0</v>
      </c>
      <c r="P244" s="8">
        <v>20</v>
      </c>
      <c r="Q244" s="7"/>
      <c r="R244" s="4"/>
      <c r="S244" s="6"/>
      <c r="T244" s="5"/>
      <c r="U244" s="5" t="s">
        <v>70</v>
      </c>
      <c r="V244" s="5"/>
      <c r="W244" s="4"/>
      <c r="X244" s="3" t="str">
        <f t="shared" si="8"/>
        <v>201504</v>
      </c>
      <c r="Y244" s="3" t="str">
        <f t="shared" si="9"/>
        <v>201504</v>
      </c>
      <c r="Z244" s="3" t="str">
        <f>VLOOKUP(TEXT(N244,"####"),MàJ!$H$1:$I$53,2,FALSE)</f>
        <v xml:space="preserve">QUALITE </v>
      </c>
      <c r="AC244"/>
      <c r="AD244"/>
    </row>
    <row r="245" spans="1:30" ht="15" customHeight="1" x14ac:dyDescent="0.25">
      <c r="A245" s="7">
        <v>1011</v>
      </c>
      <c r="B245" s="5" t="s">
        <v>59</v>
      </c>
      <c r="C245" s="7"/>
      <c r="D245" s="5"/>
      <c r="E245" s="5"/>
      <c r="F245" s="5"/>
      <c r="G245" s="11">
        <v>4</v>
      </c>
      <c r="H245" s="10">
        <v>2015</v>
      </c>
      <c r="I245" s="5"/>
      <c r="J245" s="7"/>
      <c r="K245" s="9"/>
      <c r="L245" s="5"/>
      <c r="M245" s="5"/>
      <c r="N245" s="7">
        <v>1011</v>
      </c>
      <c r="O245" s="7" t="s">
        <v>0</v>
      </c>
      <c r="P245" s="8">
        <v>13.5</v>
      </c>
      <c r="Q245" s="7"/>
      <c r="R245" s="4"/>
      <c r="S245" s="6"/>
      <c r="T245" s="5"/>
      <c r="U245" s="5" t="s">
        <v>72</v>
      </c>
      <c r="V245" s="5"/>
      <c r="W245" s="4"/>
      <c r="X245" s="3" t="str">
        <f t="shared" si="8"/>
        <v>201504</v>
      </c>
      <c r="Y245" s="3" t="str">
        <f t="shared" si="9"/>
        <v>201504</v>
      </c>
      <c r="Z245" s="3" t="str">
        <f>VLOOKUP(TEXT(N245,"####"),MàJ!$H$1:$I$53,2,FALSE)</f>
        <v xml:space="preserve">QUALITE </v>
      </c>
      <c r="AC245"/>
      <c r="AD245"/>
    </row>
    <row r="246" spans="1:30" ht="15" customHeight="1" x14ac:dyDescent="0.25">
      <c r="A246" s="50">
        <v>1011</v>
      </c>
      <c r="B246" s="51" t="s">
        <v>59</v>
      </c>
      <c r="C246" s="50"/>
      <c r="D246" s="51"/>
      <c r="E246" s="51"/>
      <c r="F246" s="51"/>
      <c r="G246" s="55">
        <v>4</v>
      </c>
      <c r="H246" s="56">
        <v>2015</v>
      </c>
      <c r="I246" s="51"/>
      <c r="J246" s="50"/>
      <c r="K246" s="57"/>
      <c r="L246" s="51"/>
      <c r="M246" s="51"/>
      <c r="N246" s="50">
        <v>1011</v>
      </c>
      <c r="O246" s="50" t="s">
        <v>0</v>
      </c>
      <c r="P246" s="58">
        <v>5</v>
      </c>
      <c r="Q246" s="50"/>
      <c r="R246" s="59"/>
      <c r="S246" s="60"/>
      <c r="T246" s="51"/>
      <c r="U246" s="51" t="s">
        <v>72</v>
      </c>
      <c r="V246" s="51"/>
      <c r="W246" s="59"/>
      <c r="X246" s="3" t="str">
        <f t="shared" si="8"/>
        <v>201504</v>
      </c>
      <c r="Y246" s="3" t="str">
        <f t="shared" si="9"/>
        <v>201504</v>
      </c>
      <c r="Z246" s="3" t="str">
        <f>VLOOKUP(TEXT(N246,"####"),MàJ!$H$1:$I$53,2,FALSE)</f>
        <v xml:space="preserve">QUALITE </v>
      </c>
      <c r="AC246"/>
      <c r="AD246"/>
    </row>
    <row r="247" spans="1:30" ht="15" hidden="1" customHeight="1" x14ac:dyDescent="0.25">
      <c r="A247" s="7">
        <v>1011</v>
      </c>
      <c r="B247" s="5" t="s">
        <v>59</v>
      </c>
      <c r="C247" s="7"/>
      <c r="D247" s="5"/>
      <c r="E247" s="5"/>
      <c r="F247" s="5"/>
      <c r="G247" s="11">
        <v>4</v>
      </c>
      <c r="H247" s="10">
        <v>2015</v>
      </c>
      <c r="I247" s="5"/>
      <c r="J247" s="7"/>
      <c r="K247" s="9"/>
      <c r="L247" s="5"/>
      <c r="M247" s="5"/>
      <c r="N247" s="7">
        <v>1011</v>
      </c>
      <c r="O247" s="7" t="s">
        <v>0</v>
      </c>
      <c r="P247" s="8">
        <v>2</v>
      </c>
      <c r="Q247" s="7"/>
      <c r="R247" s="4"/>
      <c r="S247" s="6"/>
      <c r="T247" s="5"/>
      <c r="U247" s="5" t="s">
        <v>71</v>
      </c>
      <c r="V247" s="5"/>
      <c r="W247" s="4"/>
      <c r="X247" s="3" t="str">
        <f t="shared" si="8"/>
        <v>201504</v>
      </c>
      <c r="Y247" s="3" t="str">
        <f t="shared" si="9"/>
        <v>201504</v>
      </c>
      <c r="Z247" s="3" t="str">
        <f>VLOOKUP(TEXT(N247,"####"),MàJ!$H$1:$I$53,2,FALSE)</f>
        <v xml:space="preserve">QUALITE </v>
      </c>
      <c r="AC247"/>
      <c r="AD247"/>
    </row>
    <row r="248" spans="1:30" ht="15" hidden="1" customHeight="1" x14ac:dyDescent="0.25">
      <c r="A248" s="50">
        <v>1011</v>
      </c>
      <c r="B248" s="51" t="s">
        <v>59</v>
      </c>
      <c r="C248" s="50"/>
      <c r="D248" s="51"/>
      <c r="E248" s="51"/>
      <c r="F248" s="51"/>
      <c r="G248" s="55">
        <v>4</v>
      </c>
      <c r="H248" s="56">
        <v>2015</v>
      </c>
      <c r="I248" s="51"/>
      <c r="J248" s="50"/>
      <c r="K248" s="57"/>
      <c r="L248" s="51"/>
      <c r="M248" s="51"/>
      <c r="N248" s="50">
        <v>1011</v>
      </c>
      <c r="O248" s="50" t="s">
        <v>0</v>
      </c>
      <c r="P248" s="58">
        <v>12</v>
      </c>
      <c r="Q248" s="50"/>
      <c r="R248" s="59"/>
      <c r="S248" s="60"/>
      <c r="T248" s="51"/>
      <c r="U248" s="51" t="s">
        <v>70</v>
      </c>
      <c r="V248" s="51"/>
      <c r="W248" s="59"/>
      <c r="X248" s="3" t="str">
        <f t="shared" si="8"/>
        <v>201504</v>
      </c>
      <c r="Y248" s="3" t="str">
        <f t="shared" si="9"/>
        <v>201504</v>
      </c>
      <c r="Z248" s="3" t="str">
        <f>VLOOKUP(TEXT(N248,"####"),MàJ!$H$1:$I$53,2,FALSE)</f>
        <v xml:space="preserve">QUALITE </v>
      </c>
      <c r="AC248"/>
      <c r="AD248"/>
    </row>
    <row r="249" spans="1:30" ht="15" customHeight="1" x14ac:dyDescent="0.25">
      <c r="A249" s="7">
        <v>1200</v>
      </c>
      <c r="B249" s="5" t="s">
        <v>60</v>
      </c>
      <c r="C249" s="7"/>
      <c r="D249" s="5"/>
      <c r="E249" s="5"/>
      <c r="F249" s="5"/>
      <c r="G249" s="11">
        <v>4</v>
      </c>
      <c r="H249" s="10">
        <v>2015</v>
      </c>
      <c r="I249" s="5"/>
      <c r="J249" s="7"/>
      <c r="K249" s="9"/>
      <c r="L249" s="5"/>
      <c r="M249" s="5"/>
      <c r="N249" s="7">
        <v>1200</v>
      </c>
      <c r="O249" s="7" t="s">
        <v>0</v>
      </c>
      <c r="P249" s="8">
        <v>2</v>
      </c>
      <c r="Q249" s="7"/>
      <c r="R249" s="4"/>
      <c r="S249" s="6"/>
      <c r="T249" s="5"/>
      <c r="U249" s="5" t="s">
        <v>72</v>
      </c>
      <c r="V249" s="5"/>
      <c r="W249" s="4"/>
      <c r="X249" s="3" t="str">
        <f t="shared" si="8"/>
        <v>201504</v>
      </c>
      <c r="Y249" s="3" t="str">
        <f t="shared" si="9"/>
        <v>201504</v>
      </c>
      <c r="Z249" s="3" t="str">
        <f>VLOOKUP(TEXT(N249,"####"),MàJ!$H$1:$I$53,2,FALSE)</f>
        <v xml:space="preserve">ACHATS </v>
      </c>
      <c r="AC249"/>
      <c r="AD249"/>
    </row>
    <row r="250" spans="1:30" ht="15" hidden="1" customHeight="1" x14ac:dyDescent="0.25">
      <c r="A250" s="7">
        <v>1200</v>
      </c>
      <c r="B250" s="5" t="s">
        <v>60</v>
      </c>
      <c r="C250" s="7"/>
      <c r="D250" s="5"/>
      <c r="E250" s="5"/>
      <c r="F250" s="5"/>
      <c r="G250" s="11">
        <v>4</v>
      </c>
      <c r="H250" s="10">
        <v>2015</v>
      </c>
      <c r="I250" s="5"/>
      <c r="J250" s="7"/>
      <c r="K250" s="9"/>
      <c r="L250" s="5"/>
      <c r="M250" s="5"/>
      <c r="N250" s="7">
        <v>1200</v>
      </c>
      <c r="O250" s="7" t="s">
        <v>0</v>
      </c>
      <c r="P250" s="8">
        <v>2</v>
      </c>
      <c r="Q250" s="7"/>
      <c r="R250" s="4"/>
      <c r="S250" s="6"/>
      <c r="T250" s="5"/>
      <c r="U250" s="5" t="s">
        <v>70</v>
      </c>
      <c r="V250" s="5"/>
      <c r="W250" s="4"/>
      <c r="X250" s="3" t="str">
        <f t="shared" si="8"/>
        <v>201504</v>
      </c>
      <c r="Y250" s="3" t="str">
        <f t="shared" si="9"/>
        <v>201504</v>
      </c>
      <c r="Z250" s="3" t="str">
        <f>VLOOKUP(TEXT(N250,"####"),MàJ!$H$1:$I$53,2,FALSE)</f>
        <v xml:space="preserve">ACHATS </v>
      </c>
      <c r="AC250"/>
      <c r="AD250"/>
    </row>
    <row r="251" spans="1:30" ht="15" hidden="1" customHeight="1" x14ac:dyDescent="0.25">
      <c r="A251" s="7">
        <v>1200</v>
      </c>
      <c r="B251" s="5" t="s">
        <v>60</v>
      </c>
      <c r="C251" s="7"/>
      <c r="D251" s="5"/>
      <c r="E251" s="5"/>
      <c r="F251" s="5"/>
      <c r="G251" s="11">
        <v>4</v>
      </c>
      <c r="H251" s="10">
        <v>2015</v>
      </c>
      <c r="I251" s="5"/>
      <c r="J251" s="7"/>
      <c r="K251" s="9"/>
      <c r="L251" s="5"/>
      <c r="M251" s="5"/>
      <c r="N251" s="7">
        <v>1200</v>
      </c>
      <c r="O251" s="7" t="s">
        <v>0</v>
      </c>
      <c r="P251" s="8">
        <v>10</v>
      </c>
      <c r="Q251" s="7"/>
      <c r="R251" s="4"/>
      <c r="S251" s="6"/>
      <c r="T251" s="5"/>
      <c r="U251" s="5" t="s">
        <v>70</v>
      </c>
      <c r="V251" s="5"/>
      <c r="W251" s="4"/>
      <c r="X251" s="3" t="str">
        <f t="shared" si="8"/>
        <v>201504</v>
      </c>
      <c r="Y251" s="3" t="str">
        <f t="shared" si="9"/>
        <v>201504</v>
      </c>
      <c r="Z251" s="3" t="str">
        <f>VLOOKUP(TEXT(N251,"####"),MàJ!$H$1:$I$53,2,FALSE)</f>
        <v xml:space="preserve">ACHATS </v>
      </c>
      <c r="AC251"/>
      <c r="AD251"/>
    </row>
    <row r="252" spans="1:30" ht="15" hidden="1" customHeight="1" x14ac:dyDescent="0.25">
      <c r="A252" s="50">
        <v>1200</v>
      </c>
      <c r="B252" s="51" t="s">
        <v>69</v>
      </c>
      <c r="C252" s="50"/>
      <c r="D252" s="51"/>
      <c r="E252" s="51"/>
      <c r="F252" s="51"/>
      <c r="G252" s="55">
        <v>4</v>
      </c>
      <c r="H252" s="56">
        <v>2015</v>
      </c>
      <c r="I252" s="51"/>
      <c r="J252" s="50"/>
      <c r="K252" s="57"/>
      <c r="L252" s="51"/>
      <c r="M252" s="51"/>
      <c r="N252" s="50">
        <v>1200</v>
      </c>
      <c r="O252" s="50" t="s">
        <v>0</v>
      </c>
      <c r="P252" s="58">
        <v>13</v>
      </c>
      <c r="Q252" s="50"/>
      <c r="R252" s="59"/>
      <c r="S252" s="60"/>
      <c r="T252" s="51"/>
      <c r="U252" s="51" t="s">
        <v>71</v>
      </c>
      <c r="V252" s="51"/>
      <c r="W252" s="59"/>
      <c r="X252" s="3" t="str">
        <f t="shared" si="8"/>
        <v>201504</v>
      </c>
      <c r="Y252" s="3" t="str">
        <f t="shared" si="9"/>
        <v>201504</v>
      </c>
      <c r="Z252" s="3" t="str">
        <f>VLOOKUP(TEXT(N252,"####"),MàJ!$H$1:$I$53,2,FALSE)</f>
        <v xml:space="preserve">ACHATS </v>
      </c>
      <c r="AC252"/>
      <c r="AD252"/>
    </row>
    <row r="253" spans="1:30" ht="15" customHeight="1" x14ac:dyDescent="0.25">
      <c r="A253" s="50">
        <v>1200</v>
      </c>
      <c r="B253" s="51" t="s">
        <v>69</v>
      </c>
      <c r="C253" s="50"/>
      <c r="D253" s="51"/>
      <c r="E253" s="51"/>
      <c r="F253" s="51"/>
      <c r="G253" s="55">
        <v>4</v>
      </c>
      <c r="H253" s="56">
        <v>2015</v>
      </c>
      <c r="I253" s="51"/>
      <c r="J253" s="50"/>
      <c r="K253" s="57"/>
      <c r="L253" s="51"/>
      <c r="M253" s="51"/>
      <c r="N253" s="50">
        <v>1200</v>
      </c>
      <c r="O253" s="50" t="s">
        <v>0</v>
      </c>
      <c r="P253" s="58">
        <v>5</v>
      </c>
      <c r="Q253" s="50"/>
      <c r="R253" s="59"/>
      <c r="S253" s="60"/>
      <c r="T253" s="51"/>
      <c r="U253" s="51" t="s">
        <v>72</v>
      </c>
      <c r="V253" s="51"/>
      <c r="W253" s="59"/>
      <c r="X253" s="3" t="str">
        <f t="shared" si="8"/>
        <v>201504</v>
      </c>
      <c r="Y253" s="3" t="str">
        <f t="shared" si="9"/>
        <v>201504</v>
      </c>
      <c r="Z253" s="3" t="str">
        <f>VLOOKUP(TEXT(N253,"####"),MàJ!$H$1:$I$53,2,FALSE)</f>
        <v xml:space="preserve">ACHATS </v>
      </c>
      <c r="AC253"/>
      <c r="AD253"/>
    </row>
    <row r="254" spans="1:30" ht="15" customHeight="1" x14ac:dyDescent="0.25">
      <c r="A254" s="7">
        <v>2752</v>
      </c>
      <c r="B254" s="5" t="s">
        <v>62</v>
      </c>
      <c r="C254" s="7"/>
      <c r="D254" s="5"/>
      <c r="E254" s="5"/>
      <c r="F254" s="5"/>
      <c r="G254" s="11">
        <v>4</v>
      </c>
      <c r="H254" s="10">
        <v>2015</v>
      </c>
      <c r="I254" s="5"/>
      <c r="J254" s="7"/>
      <c r="K254" s="9"/>
      <c r="L254" s="5"/>
      <c r="M254" s="5"/>
      <c r="N254" s="7">
        <v>2752</v>
      </c>
      <c r="O254" s="7" t="s">
        <v>0</v>
      </c>
      <c r="P254" s="8">
        <v>2</v>
      </c>
      <c r="Q254" s="7"/>
      <c r="R254" s="4"/>
      <c r="S254" s="6"/>
      <c r="T254" s="5"/>
      <c r="U254" s="5" t="s">
        <v>72</v>
      </c>
      <c r="V254" s="5"/>
      <c r="W254" s="4"/>
      <c r="X254" s="3" t="str">
        <f t="shared" si="8"/>
        <v>201504</v>
      </c>
      <c r="Y254" s="3" t="str">
        <f t="shared" si="9"/>
        <v>201504</v>
      </c>
      <c r="Z254" s="3" t="str">
        <f>VLOOKUP(TEXT(N254,"####"),MàJ!$H$1:$I$53,2,FALSE)</f>
        <v xml:space="preserve">LOGISTIQUE </v>
      </c>
      <c r="AC254"/>
      <c r="AD254"/>
    </row>
    <row r="255" spans="1:30" ht="15" hidden="1" customHeight="1" x14ac:dyDescent="0.25">
      <c r="A255" s="7">
        <v>2752</v>
      </c>
      <c r="B255" s="5" t="s">
        <v>62</v>
      </c>
      <c r="C255" s="7"/>
      <c r="D255" s="5"/>
      <c r="E255" s="5"/>
      <c r="F255" s="5"/>
      <c r="G255" s="11">
        <v>4</v>
      </c>
      <c r="H255" s="10">
        <v>2015</v>
      </c>
      <c r="I255" s="5"/>
      <c r="J255" s="7"/>
      <c r="K255" s="9"/>
      <c r="L255" s="5"/>
      <c r="M255" s="5"/>
      <c r="N255" s="7">
        <v>2752</v>
      </c>
      <c r="O255" s="7" t="s">
        <v>0</v>
      </c>
      <c r="P255" s="8">
        <v>8</v>
      </c>
      <c r="Q255" s="7"/>
      <c r="R255" s="4"/>
      <c r="S255" s="6"/>
      <c r="T255" s="5"/>
      <c r="U255" s="5" t="s">
        <v>70</v>
      </c>
      <c r="V255" s="5"/>
      <c r="W255" s="4"/>
      <c r="X255" s="3" t="str">
        <f t="shared" si="8"/>
        <v>201504</v>
      </c>
      <c r="Y255" s="3" t="str">
        <f t="shared" si="9"/>
        <v>201504</v>
      </c>
      <c r="Z255" s="3" t="str">
        <f>VLOOKUP(TEXT(N255,"####"),MàJ!$H$1:$I$53,2,FALSE)</f>
        <v xml:space="preserve">LOGISTIQUE </v>
      </c>
      <c r="AC255"/>
      <c r="AD255"/>
    </row>
    <row r="256" spans="1:30" ht="15" hidden="1" customHeight="1" x14ac:dyDescent="0.25">
      <c r="A256" s="7">
        <v>2752</v>
      </c>
      <c r="B256" s="5" t="s">
        <v>62</v>
      </c>
      <c r="C256" s="7"/>
      <c r="D256" s="5"/>
      <c r="E256" s="5"/>
      <c r="F256" s="5"/>
      <c r="G256" s="11">
        <v>4</v>
      </c>
      <c r="H256" s="10">
        <v>2015</v>
      </c>
      <c r="I256" s="5"/>
      <c r="J256" s="7"/>
      <c r="K256" s="9"/>
      <c r="L256" s="5"/>
      <c r="M256" s="5"/>
      <c r="N256" s="7">
        <v>2752</v>
      </c>
      <c r="O256" s="7" t="s">
        <v>0</v>
      </c>
      <c r="P256" s="8">
        <v>8</v>
      </c>
      <c r="Q256" s="7"/>
      <c r="R256" s="4"/>
      <c r="S256" s="6"/>
      <c r="T256" s="5"/>
      <c r="U256" s="5" t="s">
        <v>71</v>
      </c>
      <c r="V256" s="5"/>
      <c r="W256" s="4"/>
      <c r="X256" s="3" t="str">
        <f t="shared" si="8"/>
        <v>201504</v>
      </c>
      <c r="Y256" s="3" t="str">
        <f t="shared" si="9"/>
        <v>201504</v>
      </c>
      <c r="Z256" s="3" t="str">
        <f>VLOOKUP(TEXT(N256,"####"),MàJ!$H$1:$I$53,2,FALSE)</f>
        <v xml:space="preserve">LOGISTIQUE </v>
      </c>
      <c r="AC256"/>
      <c r="AD256"/>
    </row>
    <row r="257" spans="1:30" ht="15" hidden="1" customHeight="1" x14ac:dyDescent="0.25">
      <c r="A257" s="7">
        <v>2752</v>
      </c>
      <c r="B257" s="5" t="s">
        <v>62</v>
      </c>
      <c r="C257" s="7"/>
      <c r="D257" s="5"/>
      <c r="E257" s="5"/>
      <c r="F257" s="5"/>
      <c r="G257" s="11">
        <v>4</v>
      </c>
      <c r="H257" s="10">
        <v>2015</v>
      </c>
      <c r="I257" s="5"/>
      <c r="J257" s="7"/>
      <c r="K257" s="9"/>
      <c r="L257" s="5"/>
      <c r="M257" s="5"/>
      <c r="N257" s="7">
        <v>2752</v>
      </c>
      <c r="O257" s="7" t="s">
        <v>0</v>
      </c>
      <c r="P257" s="8">
        <v>-6</v>
      </c>
      <c r="Q257" s="7"/>
      <c r="R257" s="4"/>
      <c r="S257" s="6"/>
      <c r="T257" s="5"/>
      <c r="U257" s="5" t="s">
        <v>71</v>
      </c>
      <c r="V257" s="5"/>
      <c r="W257" s="4"/>
      <c r="X257" s="3" t="str">
        <f t="shared" si="8"/>
        <v>201504</v>
      </c>
      <c r="Y257" s="3" t="str">
        <f t="shared" si="9"/>
        <v>201504</v>
      </c>
      <c r="Z257" s="3" t="str">
        <f>VLOOKUP(TEXT(N257,"####"),MàJ!$H$1:$I$53,2,FALSE)</f>
        <v xml:space="preserve">LOGISTIQUE </v>
      </c>
      <c r="AC257"/>
      <c r="AD257"/>
    </row>
    <row r="258" spans="1:30" ht="15" customHeight="1" x14ac:dyDescent="0.25">
      <c r="A258" s="50">
        <v>2752</v>
      </c>
      <c r="B258" s="51" t="s">
        <v>62</v>
      </c>
      <c r="C258" s="50"/>
      <c r="D258" s="51"/>
      <c r="E258" s="51"/>
      <c r="F258" s="51"/>
      <c r="G258" s="55">
        <v>4</v>
      </c>
      <c r="H258" s="56">
        <v>2015</v>
      </c>
      <c r="I258" s="51"/>
      <c r="J258" s="50"/>
      <c r="K258" s="57"/>
      <c r="L258" s="51"/>
      <c r="M258" s="51"/>
      <c r="N258" s="50">
        <v>2752</v>
      </c>
      <c r="O258" s="50" t="s">
        <v>0</v>
      </c>
      <c r="P258" s="58">
        <v>18.5</v>
      </c>
      <c r="Q258" s="50"/>
      <c r="R258" s="59"/>
      <c r="S258" s="60"/>
      <c r="T258" s="51"/>
      <c r="U258" s="51" t="s">
        <v>72</v>
      </c>
      <c r="V258" s="51"/>
      <c r="W258" s="59"/>
      <c r="X258" s="3" t="str">
        <f t="shared" si="8"/>
        <v>201504</v>
      </c>
      <c r="Y258" s="3" t="str">
        <f t="shared" si="9"/>
        <v>201504</v>
      </c>
      <c r="Z258" s="3" t="str">
        <f>VLOOKUP(TEXT(N258,"####"),MàJ!$H$1:$I$53,2,FALSE)</f>
        <v xml:space="preserve">LOGISTIQUE </v>
      </c>
      <c r="AC258"/>
      <c r="AD258"/>
    </row>
    <row r="259" spans="1:30" ht="15" hidden="1" customHeight="1" x14ac:dyDescent="0.25">
      <c r="A259" s="50">
        <v>2752</v>
      </c>
      <c r="B259" s="51" t="s">
        <v>62</v>
      </c>
      <c r="C259" s="50"/>
      <c r="D259" s="51"/>
      <c r="E259" s="51"/>
      <c r="F259" s="51"/>
      <c r="G259" s="55">
        <v>4</v>
      </c>
      <c r="H259" s="56">
        <v>2015</v>
      </c>
      <c r="I259" s="51"/>
      <c r="J259" s="50"/>
      <c r="K259" s="57"/>
      <c r="L259" s="51"/>
      <c r="M259" s="51"/>
      <c r="N259" s="50">
        <v>2752</v>
      </c>
      <c r="O259" s="50" t="s">
        <v>0</v>
      </c>
      <c r="P259" s="58">
        <v>50</v>
      </c>
      <c r="Q259" s="50"/>
      <c r="R259" s="59"/>
      <c r="S259" s="60"/>
      <c r="T259" s="51"/>
      <c r="U259" s="51" t="s">
        <v>70</v>
      </c>
      <c r="V259" s="51"/>
      <c r="W259" s="59"/>
      <c r="X259" s="3" t="str">
        <f t="shared" si="8"/>
        <v>201504</v>
      </c>
      <c r="Y259" s="3" t="str">
        <f t="shared" si="9"/>
        <v>201504</v>
      </c>
      <c r="Z259" s="3" t="str">
        <f>VLOOKUP(TEXT(N259,"####"),MàJ!$H$1:$I$53,2,FALSE)</f>
        <v xml:space="preserve">LOGISTIQUE </v>
      </c>
      <c r="AC259"/>
      <c r="AD259"/>
    </row>
    <row r="260" spans="1:30" ht="15" hidden="1" customHeight="1" x14ac:dyDescent="0.25">
      <c r="A260" s="50">
        <v>2752</v>
      </c>
      <c r="B260" s="51" t="s">
        <v>62</v>
      </c>
      <c r="C260" s="50"/>
      <c r="D260" s="51"/>
      <c r="E260" s="51"/>
      <c r="F260" s="51"/>
      <c r="G260" s="55">
        <v>4</v>
      </c>
      <c r="H260" s="56">
        <v>2015</v>
      </c>
      <c r="I260" s="51"/>
      <c r="J260" s="50"/>
      <c r="K260" s="57"/>
      <c r="L260" s="51"/>
      <c r="M260" s="51"/>
      <c r="N260" s="50">
        <v>2752</v>
      </c>
      <c r="O260" s="50" t="s">
        <v>0</v>
      </c>
      <c r="P260" s="58">
        <v>41</v>
      </c>
      <c r="Q260" s="50"/>
      <c r="R260" s="59"/>
      <c r="S260" s="60"/>
      <c r="T260" s="51"/>
      <c r="U260" s="51" t="s">
        <v>76</v>
      </c>
      <c r="V260" s="51"/>
      <c r="W260" s="59"/>
      <c r="X260" s="3" t="str">
        <f t="shared" si="8"/>
        <v>201504</v>
      </c>
      <c r="Y260" s="3" t="str">
        <f t="shared" si="9"/>
        <v>201504</v>
      </c>
      <c r="Z260" s="3" t="str">
        <f>VLOOKUP(TEXT(N260,"####"),MàJ!$H$1:$I$53,2,FALSE)</f>
        <v xml:space="preserve">LOGISTIQUE </v>
      </c>
      <c r="AC260"/>
      <c r="AD260"/>
    </row>
    <row r="261" spans="1:30" ht="15" customHeight="1" x14ac:dyDescent="0.25">
      <c r="A261" s="50">
        <v>2752</v>
      </c>
      <c r="B261" s="51" t="s">
        <v>62</v>
      </c>
      <c r="C261" s="50"/>
      <c r="D261" s="51"/>
      <c r="E261" s="51"/>
      <c r="F261" s="51"/>
      <c r="G261" s="55">
        <v>4</v>
      </c>
      <c r="H261" s="56">
        <v>2015</v>
      </c>
      <c r="I261" s="51"/>
      <c r="J261" s="50"/>
      <c r="K261" s="57"/>
      <c r="L261" s="51"/>
      <c r="M261" s="51"/>
      <c r="N261" s="50">
        <v>2752</v>
      </c>
      <c r="O261" s="50" t="s">
        <v>0</v>
      </c>
      <c r="P261" s="58">
        <v>27</v>
      </c>
      <c r="Q261" s="50"/>
      <c r="R261" s="59"/>
      <c r="S261" s="60"/>
      <c r="T261" s="51"/>
      <c r="U261" s="51" t="s">
        <v>72</v>
      </c>
      <c r="V261" s="51"/>
      <c r="W261" s="59"/>
      <c r="X261" s="3" t="str">
        <f t="shared" si="8"/>
        <v>201504</v>
      </c>
      <c r="Y261" s="3" t="str">
        <f t="shared" si="9"/>
        <v>201504</v>
      </c>
      <c r="Z261" s="3" t="str">
        <f>VLOOKUP(TEXT(N261,"####"),MàJ!$H$1:$I$53,2,FALSE)</f>
        <v xml:space="preserve">LOGISTIQUE </v>
      </c>
      <c r="AC261"/>
      <c r="AD261"/>
    </row>
    <row r="262" spans="1:30" ht="15" hidden="1" customHeight="1" x14ac:dyDescent="0.25">
      <c r="A262" s="7">
        <v>3503</v>
      </c>
      <c r="B262" s="5" t="s">
        <v>63</v>
      </c>
      <c r="C262" s="7"/>
      <c r="D262" s="5"/>
      <c r="E262" s="5"/>
      <c r="F262" s="5"/>
      <c r="G262" s="11">
        <v>4</v>
      </c>
      <c r="H262" s="10">
        <v>2015</v>
      </c>
      <c r="I262" s="5"/>
      <c r="J262" s="7"/>
      <c r="K262" s="9"/>
      <c r="L262" s="5"/>
      <c r="M262" s="5"/>
      <c r="N262" s="7">
        <v>3503</v>
      </c>
      <c r="O262" s="7" t="s">
        <v>0</v>
      </c>
      <c r="P262" s="8">
        <v>24</v>
      </c>
      <c r="Q262" s="7"/>
      <c r="R262" s="4"/>
      <c r="S262" s="6"/>
      <c r="T262" s="5"/>
      <c r="U262" s="5" t="s">
        <v>75</v>
      </c>
      <c r="V262" s="5"/>
      <c r="W262" s="4"/>
      <c r="X262" s="3" t="str">
        <f t="shared" si="8"/>
        <v>201504</v>
      </c>
      <c r="Y262" s="3" t="str">
        <f t="shared" si="9"/>
        <v>201504</v>
      </c>
      <c r="Z262" s="3" t="str">
        <f>VLOOKUP(TEXT(N262,"####"),MàJ!$H$1:$I$53,2,FALSE)</f>
        <v xml:space="preserve">MATERIAUX </v>
      </c>
      <c r="AC262"/>
      <c r="AD262"/>
    </row>
    <row r="263" spans="1:30" ht="15" hidden="1" customHeight="1" x14ac:dyDescent="0.25">
      <c r="A263" s="7">
        <v>3503</v>
      </c>
      <c r="B263" s="5" t="s">
        <v>63</v>
      </c>
      <c r="C263" s="7"/>
      <c r="D263" s="5"/>
      <c r="E263" s="5"/>
      <c r="F263" s="5"/>
      <c r="G263" s="11">
        <v>4</v>
      </c>
      <c r="H263" s="10">
        <v>2015</v>
      </c>
      <c r="I263" s="5"/>
      <c r="J263" s="7"/>
      <c r="K263" s="9"/>
      <c r="L263" s="5"/>
      <c r="M263" s="5"/>
      <c r="N263" s="7">
        <v>3503</v>
      </c>
      <c r="O263" s="7" t="s">
        <v>0</v>
      </c>
      <c r="P263" s="8">
        <v>10</v>
      </c>
      <c r="Q263" s="7"/>
      <c r="R263" s="4"/>
      <c r="S263" s="6"/>
      <c r="T263" s="5"/>
      <c r="U263" s="5" t="s">
        <v>71</v>
      </c>
      <c r="V263" s="5"/>
      <c r="W263" s="4"/>
      <c r="X263" s="3" t="str">
        <f t="shared" si="8"/>
        <v>201504</v>
      </c>
      <c r="Y263" s="3" t="str">
        <f t="shared" si="9"/>
        <v>201504</v>
      </c>
      <c r="Z263" s="3" t="str">
        <f>VLOOKUP(TEXT(N263,"####"),MàJ!$H$1:$I$53,2,FALSE)</f>
        <v xml:space="preserve">MATERIAUX </v>
      </c>
      <c r="AC263"/>
      <c r="AD263"/>
    </row>
    <row r="264" spans="1:30" ht="15" hidden="1" customHeight="1" x14ac:dyDescent="0.25">
      <c r="A264" s="7">
        <v>3503</v>
      </c>
      <c r="B264" s="5" t="s">
        <v>63</v>
      </c>
      <c r="C264" s="7"/>
      <c r="D264" s="5"/>
      <c r="E264" s="5"/>
      <c r="F264" s="5"/>
      <c r="G264" s="11">
        <v>4</v>
      </c>
      <c r="H264" s="10">
        <v>2015</v>
      </c>
      <c r="I264" s="5"/>
      <c r="J264" s="7"/>
      <c r="K264" s="9"/>
      <c r="L264" s="5"/>
      <c r="M264" s="5"/>
      <c r="N264" s="7">
        <v>3503</v>
      </c>
      <c r="O264" s="7" t="s">
        <v>0</v>
      </c>
      <c r="P264" s="8">
        <v>2</v>
      </c>
      <c r="Q264" s="7"/>
      <c r="R264" s="4"/>
      <c r="S264" s="6"/>
      <c r="T264" s="5"/>
      <c r="U264" s="5" t="s">
        <v>81</v>
      </c>
      <c r="V264" s="5"/>
      <c r="W264" s="4"/>
      <c r="X264" s="3" t="str">
        <f t="shared" si="8"/>
        <v>201504</v>
      </c>
      <c r="Y264" s="3" t="str">
        <f t="shared" si="9"/>
        <v>201504</v>
      </c>
      <c r="Z264" s="3" t="str">
        <f>VLOOKUP(TEXT(N264,"####"),MàJ!$H$1:$I$53,2,FALSE)</f>
        <v xml:space="preserve">MATERIAUX </v>
      </c>
      <c r="AC264"/>
      <c r="AD264"/>
    </row>
    <row r="265" spans="1:30" ht="15" customHeight="1" x14ac:dyDescent="0.25">
      <c r="A265" s="7">
        <v>3503</v>
      </c>
      <c r="B265" s="5" t="s">
        <v>63</v>
      </c>
      <c r="C265" s="7"/>
      <c r="D265" s="5"/>
      <c r="E265" s="5"/>
      <c r="F265" s="5"/>
      <c r="G265" s="11">
        <v>4</v>
      </c>
      <c r="H265" s="10">
        <v>2015</v>
      </c>
      <c r="I265" s="5"/>
      <c r="J265" s="7"/>
      <c r="K265" s="9"/>
      <c r="L265" s="5"/>
      <c r="M265" s="5"/>
      <c r="N265" s="7">
        <v>3503</v>
      </c>
      <c r="O265" s="7" t="s">
        <v>0</v>
      </c>
      <c r="P265" s="8">
        <v>10</v>
      </c>
      <c r="Q265" s="7"/>
      <c r="R265" s="4"/>
      <c r="S265" s="6"/>
      <c r="T265" s="5"/>
      <c r="U265" s="5" t="s">
        <v>72</v>
      </c>
      <c r="V265" s="5"/>
      <c r="W265" s="4"/>
      <c r="X265" s="3" t="str">
        <f t="shared" si="8"/>
        <v>201504</v>
      </c>
      <c r="Y265" s="3" t="str">
        <f t="shared" si="9"/>
        <v>201504</v>
      </c>
      <c r="Z265" s="3" t="str">
        <f>VLOOKUP(TEXT(N265,"####"),MàJ!$H$1:$I$53,2,FALSE)</f>
        <v xml:space="preserve">MATERIAUX </v>
      </c>
      <c r="AC265"/>
      <c r="AD265"/>
    </row>
    <row r="266" spans="1:30" ht="15" hidden="1" customHeight="1" x14ac:dyDescent="0.25">
      <c r="A266" s="7" t="s">
        <v>1</v>
      </c>
      <c r="B266" s="5" t="s">
        <v>2</v>
      </c>
      <c r="C266" s="7"/>
      <c r="D266" s="5"/>
      <c r="E266" s="5"/>
      <c r="F266" s="5"/>
      <c r="G266" s="11">
        <v>4</v>
      </c>
      <c r="H266" s="10">
        <v>2015</v>
      </c>
      <c r="I266" s="5"/>
      <c r="J266" s="7"/>
      <c r="K266" s="9"/>
      <c r="L266" s="5"/>
      <c r="M266" s="5"/>
      <c r="N266" s="7" t="s">
        <v>1</v>
      </c>
      <c r="O266" s="7" t="s">
        <v>0</v>
      </c>
      <c r="P266" s="8">
        <v>36</v>
      </c>
      <c r="Q266" s="7"/>
      <c r="R266" s="4"/>
      <c r="S266" s="6"/>
      <c r="T266" s="5"/>
      <c r="U266" s="5" t="s">
        <v>75</v>
      </c>
      <c r="V266" s="5"/>
      <c r="W266" s="4"/>
      <c r="X266" s="3" t="str">
        <f t="shared" si="8"/>
        <v>201504</v>
      </c>
      <c r="Y266" s="3" t="str">
        <f t="shared" si="9"/>
        <v>201504</v>
      </c>
      <c r="Z266" s="3" t="str">
        <f>VLOOKUP(TEXT(N266,"####"),MàJ!$H$1:$I$53,2,FALSE)</f>
        <v>SIMULATIONS NUMERIQUES</v>
      </c>
      <c r="AC266"/>
      <c r="AD266"/>
    </row>
    <row r="267" spans="1:30" ht="15" hidden="1" customHeight="1" x14ac:dyDescent="0.25">
      <c r="A267" s="7" t="s">
        <v>1</v>
      </c>
      <c r="B267" s="5" t="s">
        <v>2</v>
      </c>
      <c r="C267" s="7"/>
      <c r="D267" s="5"/>
      <c r="E267" s="5"/>
      <c r="F267" s="5"/>
      <c r="G267" s="11">
        <v>4</v>
      </c>
      <c r="H267" s="10">
        <v>2015</v>
      </c>
      <c r="I267" s="5"/>
      <c r="J267" s="7"/>
      <c r="K267" s="9"/>
      <c r="L267" s="5"/>
      <c r="M267" s="5"/>
      <c r="N267" s="7" t="s">
        <v>1</v>
      </c>
      <c r="O267" s="7" t="s">
        <v>0</v>
      </c>
      <c r="P267" s="8">
        <v>4</v>
      </c>
      <c r="Q267" s="7"/>
      <c r="R267" s="4"/>
      <c r="S267" s="6"/>
      <c r="T267" s="5"/>
      <c r="U267" s="5" t="s">
        <v>75</v>
      </c>
      <c r="V267" s="5"/>
      <c r="W267" s="4"/>
      <c r="X267" s="3" t="str">
        <f t="shared" si="8"/>
        <v>201504</v>
      </c>
      <c r="Y267" s="3" t="str">
        <f t="shared" si="9"/>
        <v>201504</v>
      </c>
      <c r="Z267" s="3" t="str">
        <f>VLOOKUP(TEXT(N267,"####"),MàJ!$H$1:$I$53,2,FALSE)</f>
        <v>SIMULATIONS NUMERIQUES</v>
      </c>
      <c r="AC267"/>
      <c r="AD267"/>
    </row>
    <row r="268" spans="1:30" ht="15" hidden="1" customHeight="1" x14ac:dyDescent="0.25">
      <c r="A268" s="7" t="s">
        <v>1</v>
      </c>
      <c r="B268" s="5" t="s">
        <v>2</v>
      </c>
      <c r="C268" s="7"/>
      <c r="D268" s="5"/>
      <c r="E268" s="5"/>
      <c r="F268" s="5"/>
      <c r="G268" s="11">
        <v>4</v>
      </c>
      <c r="H268" s="10">
        <v>2015</v>
      </c>
      <c r="I268" s="5"/>
      <c r="J268" s="7"/>
      <c r="K268" s="9"/>
      <c r="L268" s="5"/>
      <c r="M268" s="5"/>
      <c r="N268" s="7" t="s">
        <v>1</v>
      </c>
      <c r="O268" s="7" t="s">
        <v>0</v>
      </c>
      <c r="P268" s="8">
        <v>30</v>
      </c>
      <c r="Q268" s="7"/>
      <c r="R268" s="4"/>
      <c r="S268" s="6"/>
      <c r="T268" s="5"/>
      <c r="U268" s="5" t="s">
        <v>75</v>
      </c>
      <c r="V268" s="5"/>
      <c r="W268" s="4"/>
      <c r="X268" s="3" t="str">
        <f t="shared" si="8"/>
        <v>201504</v>
      </c>
      <c r="Y268" s="3" t="str">
        <f t="shared" si="9"/>
        <v>201504</v>
      </c>
      <c r="Z268" s="3" t="str">
        <f>VLOOKUP(TEXT(N268,"####"),MàJ!$H$1:$I$53,2,FALSE)</f>
        <v>SIMULATIONS NUMERIQUES</v>
      </c>
      <c r="AC268"/>
      <c r="AD268"/>
    </row>
    <row r="269" spans="1:30" ht="15" customHeight="1" x14ac:dyDescent="0.25">
      <c r="A269" s="7" t="s">
        <v>1</v>
      </c>
      <c r="B269" s="5" t="s">
        <v>2</v>
      </c>
      <c r="C269" s="7"/>
      <c r="D269" s="5"/>
      <c r="E269" s="5"/>
      <c r="F269" s="5"/>
      <c r="G269" s="11">
        <v>4</v>
      </c>
      <c r="H269" s="10">
        <v>2015</v>
      </c>
      <c r="I269" s="5"/>
      <c r="J269" s="7"/>
      <c r="K269" s="9"/>
      <c r="L269" s="5"/>
      <c r="M269" s="5"/>
      <c r="N269" s="7" t="s">
        <v>1</v>
      </c>
      <c r="O269" s="7" t="s">
        <v>0</v>
      </c>
      <c r="P269" s="8">
        <v>3</v>
      </c>
      <c r="Q269" s="7"/>
      <c r="R269" s="4"/>
      <c r="S269" s="6"/>
      <c r="T269" s="5"/>
      <c r="U269" s="5" t="s">
        <v>72</v>
      </c>
      <c r="V269" s="5"/>
      <c r="W269" s="4"/>
      <c r="X269" s="3" t="str">
        <f t="shared" si="8"/>
        <v>201504</v>
      </c>
      <c r="Y269" s="3" t="str">
        <f t="shared" si="9"/>
        <v>201504</v>
      </c>
      <c r="Z269" s="3" t="str">
        <f>VLOOKUP(TEXT(N269,"####"),MàJ!$H$1:$I$53,2,FALSE)</f>
        <v>SIMULATIONS NUMERIQUES</v>
      </c>
      <c r="AC269"/>
      <c r="AD269"/>
    </row>
    <row r="270" spans="1:30" ht="15" hidden="1" customHeight="1" x14ac:dyDescent="0.25">
      <c r="A270" s="7">
        <v>5555</v>
      </c>
      <c r="B270" s="5" t="s">
        <v>64</v>
      </c>
      <c r="C270" s="7"/>
      <c r="D270" s="5"/>
      <c r="E270" s="5"/>
      <c r="F270" s="5"/>
      <c r="G270" s="11">
        <v>4</v>
      </c>
      <c r="H270" s="10">
        <v>2015</v>
      </c>
      <c r="I270" s="5"/>
      <c r="J270" s="7"/>
      <c r="K270" s="9"/>
      <c r="L270" s="5"/>
      <c r="M270" s="5"/>
      <c r="N270" s="7">
        <v>5555</v>
      </c>
      <c r="O270" s="7" t="s">
        <v>0</v>
      </c>
      <c r="P270" s="8">
        <v>53</v>
      </c>
      <c r="Q270" s="7"/>
      <c r="R270" s="4"/>
      <c r="S270" s="6"/>
      <c r="T270" s="5"/>
      <c r="U270" s="5" t="s">
        <v>70</v>
      </c>
      <c r="V270" s="5"/>
      <c r="W270" s="4"/>
      <c r="X270" s="3" t="str">
        <f t="shared" si="8"/>
        <v>201504</v>
      </c>
      <c r="Y270" s="3" t="str">
        <f t="shared" si="9"/>
        <v>201504</v>
      </c>
      <c r="Z270" s="3" t="str">
        <f>VLOOKUP(TEXT(N270,"####"),MàJ!$H$1:$I$53,2,FALSE)</f>
        <v xml:space="preserve">CONCEPTION </v>
      </c>
      <c r="AC270"/>
      <c r="AD270"/>
    </row>
    <row r="271" spans="1:30" ht="15" hidden="1" customHeight="1" x14ac:dyDescent="0.25">
      <c r="A271" s="7">
        <v>5555</v>
      </c>
      <c r="B271" s="5" t="s">
        <v>64</v>
      </c>
      <c r="C271" s="7"/>
      <c r="D271" s="5"/>
      <c r="E271" s="5"/>
      <c r="F271" s="5"/>
      <c r="G271" s="11">
        <v>4</v>
      </c>
      <c r="H271" s="10">
        <v>2015</v>
      </c>
      <c r="I271" s="5"/>
      <c r="J271" s="7"/>
      <c r="K271" s="9"/>
      <c r="L271" s="5"/>
      <c r="M271" s="5"/>
      <c r="N271" s="7">
        <v>5555</v>
      </c>
      <c r="O271" s="7" t="s">
        <v>0</v>
      </c>
      <c r="P271" s="8">
        <v>15</v>
      </c>
      <c r="Q271" s="7"/>
      <c r="R271" s="4"/>
      <c r="S271" s="6"/>
      <c r="T271" s="5"/>
      <c r="U271" s="5" t="s">
        <v>73</v>
      </c>
      <c r="V271" s="5"/>
      <c r="W271" s="4"/>
      <c r="X271" s="3" t="str">
        <f t="shared" si="8"/>
        <v>201504</v>
      </c>
      <c r="Y271" s="3" t="str">
        <f t="shared" si="9"/>
        <v>201504</v>
      </c>
      <c r="Z271" s="3" t="str">
        <f>VLOOKUP(TEXT(N271,"####"),MàJ!$H$1:$I$53,2,FALSE)</f>
        <v xml:space="preserve">CONCEPTION </v>
      </c>
      <c r="AC271"/>
      <c r="AD271"/>
    </row>
    <row r="272" spans="1:30" ht="15" customHeight="1" x14ac:dyDescent="0.25">
      <c r="A272" s="7">
        <v>5555</v>
      </c>
      <c r="B272" s="5" t="s">
        <v>64</v>
      </c>
      <c r="C272" s="7"/>
      <c r="D272" s="5"/>
      <c r="E272" s="5"/>
      <c r="F272" s="5"/>
      <c r="G272" s="11">
        <v>4</v>
      </c>
      <c r="H272" s="10">
        <v>2015</v>
      </c>
      <c r="I272" s="5"/>
      <c r="J272" s="7"/>
      <c r="K272" s="9"/>
      <c r="L272" s="5"/>
      <c r="M272" s="5"/>
      <c r="N272" s="7">
        <v>5555</v>
      </c>
      <c r="O272" s="7" t="s">
        <v>0</v>
      </c>
      <c r="P272" s="8">
        <v>6</v>
      </c>
      <c r="Q272" s="7"/>
      <c r="R272" s="4"/>
      <c r="S272" s="6"/>
      <c r="T272" s="5"/>
      <c r="U272" s="5" t="s">
        <v>72</v>
      </c>
      <c r="V272" s="5"/>
      <c r="W272" s="4"/>
      <c r="X272" s="3" t="str">
        <f t="shared" si="8"/>
        <v>201504</v>
      </c>
      <c r="Y272" s="3" t="str">
        <f t="shared" si="9"/>
        <v>201504</v>
      </c>
      <c r="Z272" s="3" t="str">
        <f>VLOOKUP(TEXT(N272,"####"),MàJ!$H$1:$I$53,2,FALSE)</f>
        <v xml:space="preserve">CONCEPTION </v>
      </c>
      <c r="AC272"/>
      <c r="AD272"/>
    </row>
    <row r="273" spans="1:30" ht="15" hidden="1" customHeight="1" x14ac:dyDescent="0.25">
      <c r="A273" s="7">
        <v>5555</v>
      </c>
      <c r="B273" s="5" t="s">
        <v>64</v>
      </c>
      <c r="C273" s="7"/>
      <c r="D273" s="5"/>
      <c r="E273" s="5"/>
      <c r="F273" s="5"/>
      <c r="G273" s="11">
        <v>4</v>
      </c>
      <c r="H273" s="10">
        <v>2015</v>
      </c>
      <c r="I273" s="5"/>
      <c r="J273" s="7"/>
      <c r="K273" s="9"/>
      <c r="L273" s="5"/>
      <c r="M273" s="5"/>
      <c r="N273" s="7">
        <v>5555</v>
      </c>
      <c r="O273" s="7" t="s">
        <v>0</v>
      </c>
      <c r="P273" s="8">
        <v>14.4</v>
      </c>
      <c r="Q273" s="7"/>
      <c r="R273" s="4"/>
      <c r="S273" s="6"/>
      <c r="T273" s="5"/>
      <c r="U273" s="5" t="s">
        <v>73</v>
      </c>
      <c r="V273" s="5"/>
      <c r="W273" s="4"/>
      <c r="X273" s="3" t="str">
        <f t="shared" si="8"/>
        <v>201504</v>
      </c>
      <c r="Y273" s="3" t="str">
        <f t="shared" si="9"/>
        <v>201504</v>
      </c>
      <c r="Z273" s="3" t="str">
        <f>VLOOKUP(TEXT(N273,"####"),MàJ!$H$1:$I$53,2,FALSE)</f>
        <v xml:space="preserve">CONCEPTION </v>
      </c>
      <c r="AC273"/>
      <c r="AD273"/>
    </row>
    <row r="274" spans="1:30" ht="15" hidden="1" customHeight="1" x14ac:dyDescent="0.25">
      <c r="A274" s="7">
        <v>5555</v>
      </c>
      <c r="B274" s="5" t="s">
        <v>64</v>
      </c>
      <c r="C274" s="7"/>
      <c r="D274" s="5"/>
      <c r="E274" s="5"/>
      <c r="F274" s="5"/>
      <c r="G274" s="11">
        <v>4</v>
      </c>
      <c r="H274" s="10">
        <v>2015</v>
      </c>
      <c r="I274" s="5"/>
      <c r="J274" s="7"/>
      <c r="K274" s="9"/>
      <c r="L274" s="5"/>
      <c r="M274" s="5"/>
      <c r="N274" s="7">
        <v>5555</v>
      </c>
      <c r="O274" s="7" t="s">
        <v>0</v>
      </c>
      <c r="P274" s="8">
        <v>21.6</v>
      </c>
      <c r="Q274" s="7"/>
      <c r="R274" s="4"/>
      <c r="S274" s="6"/>
      <c r="T274" s="5"/>
      <c r="U274" s="5" t="s">
        <v>70</v>
      </c>
      <c r="V274" s="5"/>
      <c r="W274" s="4"/>
      <c r="X274" s="3" t="str">
        <f t="shared" si="8"/>
        <v>201504</v>
      </c>
      <c r="Y274" s="3" t="str">
        <f t="shared" si="9"/>
        <v>201504</v>
      </c>
      <c r="Z274" s="3" t="str">
        <f>VLOOKUP(TEXT(N274,"####"),MàJ!$H$1:$I$53,2,FALSE)</f>
        <v xml:space="preserve">CONCEPTION </v>
      </c>
      <c r="AC274"/>
      <c r="AD274"/>
    </row>
    <row r="275" spans="1:30" ht="15" hidden="1" customHeight="1" x14ac:dyDescent="0.25">
      <c r="A275" s="7">
        <v>5555</v>
      </c>
      <c r="B275" s="5" t="s">
        <v>64</v>
      </c>
      <c r="C275" s="7"/>
      <c r="D275" s="5"/>
      <c r="E275" s="5"/>
      <c r="F275" s="5"/>
      <c r="G275" s="11">
        <v>4</v>
      </c>
      <c r="H275" s="10">
        <v>2015</v>
      </c>
      <c r="I275" s="5"/>
      <c r="J275" s="7"/>
      <c r="K275" s="9"/>
      <c r="L275" s="5"/>
      <c r="M275" s="5"/>
      <c r="N275" s="7">
        <v>5555</v>
      </c>
      <c r="O275" s="7" t="s">
        <v>0</v>
      </c>
      <c r="P275" s="8">
        <v>35</v>
      </c>
      <c r="Q275" s="7"/>
      <c r="R275" s="4"/>
      <c r="S275" s="6"/>
      <c r="T275" s="5"/>
      <c r="U275" s="5" t="s">
        <v>71</v>
      </c>
      <c r="V275" s="5"/>
      <c r="W275" s="4"/>
      <c r="X275" s="3" t="str">
        <f t="shared" si="8"/>
        <v>201504</v>
      </c>
      <c r="Y275" s="3" t="str">
        <f t="shared" si="9"/>
        <v>201504</v>
      </c>
      <c r="Z275" s="3" t="str">
        <f>VLOOKUP(TEXT(N275,"####"),MàJ!$H$1:$I$53,2,FALSE)</f>
        <v xml:space="preserve">CONCEPTION </v>
      </c>
      <c r="AC275"/>
      <c r="AD275"/>
    </row>
    <row r="276" spans="1:30" ht="15" hidden="1" customHeight="1" x14ac:dyDescent="0.25">
      <c r="A276" s="7">
        <v>5555</v>
      </c>
      <c r="B276" s="5" t="s">
        <v>64</v>
      </c>
      <c r="C276" s="7"/>
      <c r="D276" s="5"/>
      <c r="E276" s="5"/>
      <c r="F276" s="5"/>
      <c r="G276" s="11">
        <v>4</v>
      </c>
      <c r="H276" s="10">
        <v>2015</v>
      </c>
      <c r="I276" s="5"/>
      <c r="J276" s="7"/>
      <c r="K276" s="9"/>
      <c r="L276" s="5"/>
      <c r="M276" s="5"/>
      <c r="N276" s="7">
        <v>5555</v>
      </c>
      <c r="O276" s="7" t="s">
        <v>0</v>
      </c>
      <c r="P276" s="8">
        <v>1.5</v>
      </c>
      <c r="Q276" s="7"/>
      <c r="R276" s="4"/>
      <c r="S276" s="6"/>
      <c r="T276" s="5"/>
      <c r="U276" s="5" t="s">
        <v>70</v>
      </c>
      <c r="V276" s="5"/>
      <c r="W276" s="4"/>
      <c r="X276" s="3" t="str">
        <f t="shared" si="8"/>
        <v>201504</v>
      </c>
      <c r="Y276" s="3" t="str">
        <f t="shared" si="9"/>
        <v>201504</v>
      </c>
      <c r="Z276" s="3" t="str">
        <f>VLOOKUP(TEXT(N276,"####"),MàJ!$H$1:$I$53,2,FALSE)</f>
        <v xml:space="preserve">CONCEPTION </v>
      </c>
      <c r="AC276"/>
      <c r="AD276"/>
    </row>
    <row r="277" spans="1:30" ht="15" hidden="1" customHeight="1" x14ac:dyDescent="0.25">
      <c r="A277" s="7">
        <v>5555</v>
      </c>
      <c r="B277" s="5" t="s">
        <v>64</v>
      </c>
      <c r="C277" s="7"/>
      <c r="D277" s="5"/>
      <c r="E277" s="5"/>
      <c r="F277" s="5"/>
      <c r="G277" s="11">
        <v>4</v>
      </c>
      <c r="H277" s="10">
        <v>2015</v>
      </c>
      <c r="I277" s="5"/>
      <c r="J277" s="7"/>
      <c r="K277" s="9"/>
      <c r="L277" s="5"/>
      <c r="M277" s="5"/>
      <c r="N277" s="7">
        <v>5555</v>
      </c>
      <c r="O277" s="7" t="s">
        <v>0</v>
      </c>
      <c r="P277" s="8">
        <v>57</v>
      </c>
      <c r="Q277" s="7"/>
      <c r="R277" s="4"/>
      <c r="S277" s="6"/>
      <c r="T277" s="5"/>
      <c r="U277" s="5" t="s">
        <v>71</v>
      </c>
      <c r="V277" s="5"/>
      <c r="W277" s="4"/>
      <c r="X277" s="3" t="str">
        <f t="shared" si="8"/>
        <v>201504</v>
      </c>
      <c r="Y277" s="3" t="str">
        <f t="shared" si="9"/>
        <v>201504</v>
      </c>
      <c r="Z277" s="3" t="str">
        <f>VLOOKUP(TEXT(N277,"####"),MàJ!$H$1:$I$53,2,FALSE)</f>
        <v xml:space="preserve">CONCEPTION </v>
      </c>
      <c r="AC277"/>
      <c r="AD277"/>
    </row>
    <row r="278" spans="1:30" ht="15" hidden="1" customHeight="1" x14ac:dyDescent="0.25">
      <c r="A278" s="7">
        <v>5555</v>
      </c>
      <c r="B278" s="5" t="s">
        <v>64</v>
      </c>
      <c r="C278" s="7"/>
      <c r="D278" s="5"/>
      <c r="E278" s="5"/>
      <c r="F278" s="5"/>
      <c r="G278" s="11">
        <v>4</v>
      </c>
      <c r="H278" s="10">
        <v>2015</v>
      </c>
      <c r="I278" s="5"/>
      <c r="J278" s="7"/>
      <c r="K278" s="9"/>
      <c r="L278" s="5"/>
      <c r="M278" s="5"/>
      <c r="N278" s="7">
        <v>5555</v>
      </c>
      <c r="O278" s="7" t="s">
        <v>0</v>
      </c>
      <c r="P278" s="8">
        <v>24</v>
      </c>
      <c r="Q278" s="7"/>
      <c r="R278" s="4"/>
      <c r="S278" s="6"/>
      <c r="T278" s="5"/>
      <c r="U278" s="5" t="s">
        <v>75</v>
      </c>
      <c r="V278" s="5"/>
      <c r="W278" s="4"/>
      <c r="X278" s="3" t="str">
        <f t="shared" si="8"/>
        <v>201504</v>
      </c>
      <c r="Y278" s="3" t="str">
        <f t="shared" si="9"/>
        <v>201504</v>
      </c>
      <c r="Z278" s="3" t="str">
        <f>VLOOKUP(TEXT(N278,"####"),MàJ!$H$1:$I$53,2,FALSE)</f>
        <v xml:space="preserve">CONCEPTION </v>
      </c>
      <c r="AC278"/>
      <c r="AD278"/>
    </row>
    <row r="279" spans="1:30" ht="15" customHeight="1" x14ac:dyDescent="0.25">
      <c r="A279" s="7">
        <v>5555</v>
      </c>
      <c r="B279" s="5" t="s">
        <v>64</v>
      </c>
      <c r="C279" s="7"/>
      <c r="D279" s="5"/>
      <c r="E279" s="5"/>
      <c r="F279" s="5"/>
      <c r="G279" s="11">
        <v>4</v>
      </c>
      <c r="H279" s="10">
        <v>2015</v>
      </c>
      <c r="I279" s="5"/>
      <c r="J279" s="7"/>
      <c r="K279" s="9"/>
      <c r="L279" s="5"/>
      <c r="M279" s="5"/>
      <c r="N279" s="7">
        <v>5555</v>
      </c>
      <c r="O279" s="7" t="s">
        <v>0</v>
      </c>
      <c r="P279" s="8">
        <v>16</v>
      </c>
      <c r="Q279" s="7"/>
      <c r="R279" s="4"/>
      <c r="S279" s="6"/>
      <c r="T279" s="5"/>
      <c r="U279" s="5" t="s">
        <v>72</v>
      </c>
      <c r="V279" s="5"/>
      <c r="W279" s="4"/>
      <c r="X279" s="3" t="str">
        <f t="shared" si="8"/>
        <v>201504</v>
      </c>
      <c r="Y279" s="3" t="str">
        <f t="shared" si="9"/>
        <v>201504</v>
      </c>
      <c r="Z279" s="3" t="str">
        <f>VLOOKUP(TEXT(N279,"####"),MàJ!$H$1:$I$53,2,FALSE)</f>
        <v xml:space="preserve">CONCEPTION </v>
      </c>
      <c r="AC279"/>
      <c r="AD279"/>
    </row>
    <row r="280" spans="1:30" ht="15" hidden="1" customHeight="1" x14ac:dyDescent="0.25">
      <c r="A280" s="7">
        <v>5555</v>
      </c>
      <c r="B280" s="5" t="s">
        <v>64</v>
      </c>
      <c r="C280" s="7"/>
      <c r="D280" s="5"/>
      <c r="E280" s="5"/>
      <c r="F280" s="5"/>
      <c r="G280" s="11">
        <v>4</v>
      </c>
      <c r="H280" s="10">
        <v>2015</v>
      </c>
      <c r="I280" s="5"/>
      <c r="J280" s="7"/>
      <c r="K280" s="9"/>
      <c r="L280" s="5"/>
      <c r="M280" s="5"/>
      <c r="N280" s="7">
        <v>5555</v>
      </c>
      <c r="O280" s="7" t="s">
        <v>0</v>
      </c>
      <c r="P280" s="8">
        <v>90</v>
      </c>
      <c r="Q280" s="7"/>
      <c r="R280" s="4"/>
      <c r="S280" s="6"/>
      <c r="T280" s="5"/>
      <c r="U280" s="5" t="s">
        <v>75</v>
      </c>
      <c r="V280" s="5"/>
      <c r="W280" s="4"/>
      <c r="X280" s="3" t="str">
        <f t="shared" si="8"/>
        <v>201504</v>
      </c>
      <c r="Y280" s="3" t="str">
        <f t="shared" si="9"/>
        <v>201504</v>
      </c>
      <c r="Z280" s="3" t="str">
        <f>VLOOKUP(TEXT(N280,"####"),MàJ!$H$1:$I$53,2,FALSE)</f>
        <v xml:space="preserve">CONCEPTION </v>
      </c>
      <c r="AC280"/>
      <c r="AD280"/>
    </row>
    <row r="281" spans="1:30" ht="15" hidden="1" customHeight="1" x14ac:dyDescent="0.25">
      <c r="A281" s="7">
        <v>5555</v>
      </c>
      <c r="B281" s="5" t="s">
        <v>64</v>
      </c>
      <c r="C281" s="7"/>
      <c r="D281" s="5"/>
      <c r="E281" s="5"/>
      <c r="F281" s="5"/>
      <c r="G281" s="11">
        <v>4</v>
      </c>
      <c r="H281" s="10">
        <v>2015</v>
      </c>
      <c r="I281" s="5"/>
      <c r="J281" s="7"/>
      <c r="K281" s="9"/>
      <c r="L281" s="5"/>
      <c r="M281" s="5"/>
      <c r="N281" s="7">
        <v>5555</v>
      </c>
      <c r="O281" s="7" t="s">
        <v>0</v>
      </c>
      <c r="P281" s="8">
        <v>30</v>
      </c>
      <c r="Q281" s="7"/>
      <c r="R281" s="4"/>
      <c r="S281" s="6"/>
      <c r="T281" s="5"/>
      <c r="U281" s="5" t="s">
        <v>75</v>
      </c>
      <c r="V281" s="5"/>
      <c r="W281" s="4"/>
      <c r="X281" s="3" t="str">
        <f t="shared" si="8"/>
        <v>201504</v>
      </c>
      <c r="Y281" s="3" t="str">
        <f t="shared" si="9"/>
        <v>201504</v>
      </c>
      <c r="Z281" s="3" t="str">
        <f>VLOOKUP(TEXT(N281,"####"),MàJ!$H$1:$I$53,2,FALSE)</f>
        <v xml:space="preserve">CONCEPTION </v>
      </c>
      <c r="AC281"/>
      <c r="AD281"/>
    </row>
    <row r="282" spans="1:30" ht="15" customHeight="1" x14ac:dyDescent="0.25">
      <c r="A282" s="7">
        <v>5917</v>
      </c>
      <c r="B282" s="5" t="s">
        <v>65</v>
      </c>
      <c r="C282" s="7"/>
      <c r="D282" s="5"/>
      <c r="E282" s="5"/>
      <c r="F282" s="5"/>
      <c r="G282" s="11">
        <v>4</v>
      </c>
      <c r="H282" s="10">
        <v>2015</v>
      </c>
      <c r="I282" s="5"/>
      <c r="J282" s="7"/>
      <c r="K282" s="9"/>
      <c r="L282" s="5"/>
      <c r="M282" s="5"/>
      <c r="N282" s="7">
        <v>5917</v>
      </c>
      <c r="O282" s="7" t="s">
        <v>0</v>
      </c>
      <c r="P282" s="8">
        <v>16</v>
      </c>
      <c r="Q282" s="7"/>
      <c r="R282" s="4"/>
      <c r="S282" s="6"/>
      <c r="T282" s="5"/>
      <c r="U282" s="5" t="s">
        <v>72</v>
      </c>
      <c r="V282" s="5"/>
      <c r="W282" s="4"/>
      <c r="X282" s="3" t="str">
        <f t="shared" si="8"/>
        <v>201504</v>
      </c>
      <c r="Y282" s="3" t="str">
        <f t="shared" si="9"/>
        <v>201504</v>
      </c>
      <c r="Z282" s="3" t="str">
        <f>VLOOKUP(TEXT(N282,"####"),MàJ!$H$1:$I$53,2,FALSE)</f>
        <v xml:space="preserve">METHODES </v>
      </c>
      <c r="AC282"/>
      <c r="AD282"/>
    </row>
    <row r="283" spans="1:30" ht="15" customHeight="1" x14ac:dyDescent="0.25">
      <c r="A283" s="7">
        <v>5917</v>
      </c>
      <c r="B283" s="5" t="s">
        <v>66</v>
      </c>
      <c r="C283" s="7"/>
      <c r="D283" s="5"/>
      <c r="E283" s="5"/>
      <c r="F283" s="5"/>
      <c r="G283" s="11">
        <v>4</v>
      </c>
      <c r="H283" s="10">
        <v>2015</v>
      </c>
      <c r="I283" s="5"/>
      <c r="J283" s="7"/>
      <c r="K283" s="9"/>
      <c r="L283" s="5"/>
      <c r="M283" s="5"/>
      <c r="N283" s="7">
        <v>5917</v>
      </c>
      <c r="O283" s="7" t="s">
        <v>0</v>
      </c>
      <c r="P283" s="8">
        <v>10</v>
      </c>
      <c r="Q283" s="7"/>
      <c r="R283" s="4"/>
      <c r="S283" s="6"/>
      <c r="T283" s="5"/>
      <c r="U283" s="5" t="s">
        <v>72</v>
      </c>
      <c r="V283" s="5"/>
      <c r="W283" s="4"/>
      <c r="X283" s="3" t="str">
        <f t="shared" si="8"/>
        <v>201504</v>
      </c>
      <c r="Y283" s="3" t="str">
        <f t="shared" si="9"/>
        <v>201504</v>
      </c>
      <c r="Z283" s="3" t="str">
        <f>VLOOKUP(TEXT(N283,"####"),MàJ!$H$1:$I$53,2,FALSE)</f>
        <v xml:space="preserve">METHODES </v>
      </c>
      <c r="AC283"/>
      <c r="AD283"/>
    </row>
    <row r="284" spans="1:30" ht="15" hidden="1" customHeight="1" x14ac:dyDescent="0.25">
      <c r="A284" s="50">
        <v>5917</v>
      </c>
      <c r="B284" s="51" t="s">
        <v>66</v>
      </c>
      <c r="C284" s="50"/>
      <c r="D284" s="51"/>
      <c r="E284" s="51"/>
      <c r="F284" s="51"/>
      <c r="G284" s="55">
        <v>4</v>
      </c>
      <c r="H284" s="56">
        <v>2015</v>
      </c>
      <c r="I284" s="51"/>
      <c r="J284" s="50"/>
      <c r="K284" s="57"/>
      <c r="L284" s="51"/>
      <c r="M284" s="51"/>
      <c r="N284" s="50">
        <v>3503</v>
      </c>
      <c r="O284" s="50" t="s">
        <v>0</v>
      </c>
      <c r="P284" s="58">
        <v>3</v>
      </c>
      <c r="Q284" s="50"/>
      <c r="R284" s="59"/>
      <c r="S284" s="60"/>
      <c r="T284" s="51"/>
      <c r="U284" s="51" t="s">
        <v>81</v>
      </c>
      <c r="V284" s="51"/>
      <c r="W284" s="59"/>
      <c r="X284" s="3" t="str">
        <f t="shared" si="8"/>
        <v>201504</v>
      </c>
      <c r="Y284" s="3" t="str">
        <f t="shared" si="9"/>
        <v>201504</v>
      </c>
      <c r="Z284" s="3" t="str">
        <f>VLOOKUP(TEXT(N284,"####"),MàJ!$H$1:$I$53,2,FALSE)</f>
        <v xml:space="preserve">MATERIAUX </v>
      </c>
      <c r="AC284"/>
      <c r="AD284"/>
    </row>
    <row r="285" spans="1:30" ht="15" hidden="1" customHeight="1" x14ac:dyDescent="0.25">
      <c r="A285" s="50">
        <v>5917</v>
      </c>
      <c r="B285" s="51" t="s">
        <v>66</v>
      </c>
      <c r="C285" s="50"/>
      <c r="D285" s="51"/>
      <c r="E285" s="51"/>
      <c r="F285" s="51"/>
      <c r="G285" s="55">
        <v>4</v>
      </c>
      <c r="H285" s="56">
        <v>2015</v>
      </c>
      <c r="I285" s="51"/>
      <c r="J285" s="50"/>
      <c r="K285" s="57"/>
      <c r="L285" s="51"/>
      <c r="M285" s="51"/>
      <c r="N285" s="50">
        <v>7777</v>
      </c>
      <c r="O285" s="50" t="s">
        <v>0</v>
      </c>
      <c r="P285" s="58">
        <v>15</v>
      </c>
      <c r="Q285" s="50"/>
      <c r="R285" s="59"/>
      <c r="S285" s="60"/>
      <c r="T285" s="51"/>
      <c r="U285" s="51" t="s">
        <v>75</v>
      </c>
      <c r="V285" s="51"/>
      <c r="W285" s="59"/>
      <c r="X285" s="3" t="str">
        <f t="shared" si="8"/>
        <v>201504</v>
      </c>
      <c r="Y285" s="3" t="str">
        <f t="shared" si="9"/>
        <v>201504</v>
      </c>
      <c r="Z285" s="3" t="str">
        <f>VLOOKUP(TEXT(N285,"####"),MàJ!$H$1:$I$53,2,FALSE)</f>
        <v>PROGRAMME</v>
      </c>
      <c r="AC285"/>
      <c r="AD285"/>
    </row>
    <row r="286" spans="1:30" ht="15" hidden="1" customHeight="1" x14ac:dyDescent="0.25">
      <c r="A286" s="50">
        <v>5917</v>
      </c>
      <c r="B286" s="51" t="s">
        <v>66</v>
      </c>
      <c r="C286" s="50"/>
      <c r="D286" s="51"/>
      <c r="E286" s="51"/>
      <c r="F286" s="51"/>
      <c r="G286" s="55">
        <v>4</v>
      </c>
      <c r="H286" s="56">
        <v>2015</v>
      </c>
      <c r="I286" s="51"/>
      <c r="J286" s="50"/>
      <c r="K286" s="57"/>
      <c r="L286" s="51"/>
      <c r="M286" s="51"/>
      <c r="N286" s="50">
        <v>5917</v>
      </c>
      <c r="O286" s="50" t="s">
        <v>0</v>
      </c>
      <c r="P286" s="58">
        <v>3</v>
      </c>
      <c r="Q286" s="50"/>
      <c r="R286" s="59"/>
      <c r="S286" s="60"/>
      <c r="T286" s="51"/>
      <c r="U286" s="51" t="s">
        <v>74</v>
      </c>
      <c r="V286" s="51"/>
      <c r="W286" s="59"/>
      <c r="X286" s="3" t="str">
        <f t="shared" si="8"/>
        <v>201504</v>
      </c>
      <c r="Y286" s="3" t="str">
        <f t="shared" si="9"/>
        <v>201504</v>
      </c>
      <c r="Z286" s="3" t="str">
        <f>VLOOKUP(TEXT(N286,"####"),MàJ!$H$1:$I$53,2,FALSE)</f>
        <v xml:space="preserve">METHODES </v>
      </c>
      <c r="AC286"/>
      <c r="AD286"/>
    </row>
    <row r="287" spans="1:30" ht="15" hidden="1" customHeight="1" x14ac:dyDescent="0.25">
      <c r="A287" s="50">
        <v>5723</v>
      </c>
      <c r="B287" s="51" t="s">
        <v>67</v>
      </c>
      <c r="C287" s="50"/>
      <c r="D287" s="51"/>
      <c r="E287" s="51"/>
      <c r="F287" s="51"/>
      <c r="G287" s="55">
        <v>4</v>
      </c>
      <c r="H287" s="56">
        <v>2015</v>
      </c>
      <c r="I287" s="51"/>
      <c r="J287" s="50"/>
      <c r="K287" s="57"/>
      <c r="L287" s="51"/>
      <c r="M287" s="51"/>
      <c r="N287" s="50">
        <v>5723</v>
      </c>
      <c r="O287" s="50" t="s">
        <v>0</v>
      </c>
      <c r="P287" s="58">
        <v>120</v>
      </c>
      <c r="Q287" s="50"/>
      <c r="R287" s="59"/>
      <c r="S287" s="60"/>
      <c r="T287" s="51"/>
      <c r="U287" s="51" t="s">
        <v>75</v>
      </c>
      <c r="V287" s="51"/>
      <c r="W287" s="59"/>
      <c r="X287" s="3" t="str">
        <f t="shared" si="8"/>
        <v>201504</v>
      </c>
      <c r="Y287" s="3" t="str">
        <f t="shared" si="9"/>
        <v>201504</v>
      </c>
      <c r="Z287" s="3" t="str">
        <f>VLOOKUP(TEXT(N287,"####"),MàJ!$H$1:$I$53,2,FALSE)</f>
        <v xml:space="preserve">ESSAIS </v>
      </c>
      <c r="AC287"/>
      <c r="AD287"/>
    </row>
    <row r="288" spans="1:30" ht="15" hidden="1" customHeight="1" x14ac:dyDescent="0.25">
      <c r="A288" s="50">
        <v>5723</v>
      </c>
      <c r="B288" s="51" t="s">
        <v>67</v>
      </c>
      <c r="C288" s="50"/>
      <c r="D288" s="51"/>
      <c r="E288" s="51"/>
      <c r="F288" s="51"/>
      <c r="G288" s="55">
        <v>4</v>
      </c>
      <c r="H288" s="56">
        <v>2015</v>
      </c>
      <c r="I288" s="51"/>
      <c r="J288" s="50"/>
      <c r="K288" s="57"/>
      <c r="L288" s="51"/>
      <c r="M288" s="51"/>
      <c r="N288" s="50">
        <v>5723</v>
      </c>
      <c r="O288" s="50" t="s">
        <v>0</v>
      </c>
      <c r="P288" s="58">
        <v>50</v>
      </c>
      <c r="Q288" s="50"/>
      <c r="R288" s="59"/>
      <c r="S288" s="60"/>
      <c r="T288" s="51"/>
      <c r="U288" s="51" t="s">
        <v>70</v>
      </c>
      <c r="V288" s="51"/>
      <c r="W288" s="59"/>
      <c r="X288" s="3" t="str">
        <f t="shared" ref="X288:X350" si="10">H288&amp;IF(G288&lt;10,"0"&amp;G288,G288)</f>
        <v>201504</v>
      </c>
      <c r="Y288" s="3" t="str">
        <f t="shared" ref="Y288:Y350" si="11">X288</f>
        <v>201504</v>
      </c>
      <c r="Z288" s="3" t="str">
        <f>VLOOKUP(TEXT(N288,"####"),MàJ!$H$1:$I$53,2,FALSE)</f>
        <v xml:space="preserve">ESSAIS </v>
      </c>
      <c r="AC288"/>
      <c r="AD288"/>
    </row>
    <row r="289" spans="1:30" ht="15" hidden="1" customHeight="1" x14ac:dyDescent="0.25">
      <c r="A289" s="7" t="s">
        <v>4</v>
      </c>
      <c r="B289" s="5" t="s">
        <v>67</v>
      </c>
      <c r="C289" s="7"/>
      <c r="D289" s="5"/>
      <c r="E289" s="5"/>
      <c r="F289" s="5"/>
      <c r="G289" s="11">
        <v>4</v>
      </c>
      <c r="H289" s="10">
        <v>2015</v>
      </c>
      <c r="I289" s="5"/>
      <c r="J289" s="7"/>
      <c r="K289" s="9"/>
      <c r="L289" s="5"/>
      <c r="M289" s="5"/>
      <c r="N289" s="7" t="s">
        <v>3</v>
      </c>
      <c r="O289" s="7" t="s">
        <v>0</v>
      </c>
      <c r="P289" s="8">
        <v>4.5</v>
      </c>
      <c r="Q289" s="7"/>
      <c r="R289" s="4"/>
      <c r="S289" s="6"/>
      <c r="T289" s="5"/>
      <c r="U289" s="5" t="s">
        <v>73</v>
      </c>
      <c r="V289" s="5"/>
      <c r="W289" s="4"/>
      <c r="X289" s="3" t="str">
        <f t="shared" si="10"/>
        <v>201504</v>
      </c>
      <c r="Y289" s="3" t="str">
        <f t="shared" si="11"/>
        <v>201504</v>
      </c>
      <c r="Z289" s="3" t="e">
        <f>VLOOKUP(TEXT(N289,"####"),MàJ!$H$1:$I$53,2,FALSE)</f>
        <v>#N/A</v>
      </c>
      <c r="AC289"/>
      <c r="AD289"/>
    </row>
    <row r="290" spans="1:30" ht="15" hidden="1" customHeight="1" x14ac:dyDescent="0.25">
      <c r="A290" s="50" t="s">
        <v>4</v>
      </c>
      <c r="B290" s="51" t="s">
        <v>67</v>
      </c>
      <c r="C290" s="50"/>
      <c r="D290" s="51"/>
      <c r="E290" s="51"/>
      <c r="F290" s="51"/>
      <c r="G290" s="55">
        <v>4</v>
      </c>
      <c r="H290" s="56">
        <v>2015</v>
      </c>
      <c r="I290" s="51"/>
      <c r="J290" s="50"/>
      <c r="K290" s="57"/>
      <c r="L290" s="51"/>
      <c r="M290" s="51"/>
      <c r="N290" s="50" t="s">
        <v>3</v>
      </c>
      <c r="O290" s="50" t="s">
        <v>0</v>
      </c>
      <c r="P290" s="58">
        <v>13.5</v>
      </c>
      <c r="Q290" s="50"/>
      <c r="R290" s="59"/>
      <c r="S290" s="60"/>
      <c r="T290" s="51"/>
      <c r="U290" s="51" t="s">
        <v>73</v>
      </c>
      <c r="V290" s="51"/>
      <c r="W290" s="59"/>
      <c r="X290" s="3" t="str">
        <f t="shared" si="10"/>
        <v>201504</v>
      </c>
      <c r="Y290" s="3" t="str">
        <f t="shared" si="11"/>
        <v>201504</v>
      </c>
      <c r="Z290" s="3" t="e">
        <f>VLOOKUP(TEXT(N290,"####"),MàJ!$H$1:$I$53,2,FALSE)</f>
        <v>#N/A</v>
      </c>
      <c r="AC290"/>
      <c r="AD290"/>
    </row>
    <row r="291" spans="1:30" ht="15" hidden="1" customHeight="1" x14ac:dyDescent="0.25">
      <c r="A291" s="7" t="s">
        <v>4</v>
      </c>
      <c r="B291" s="5" t="s">
        <v>67</v>
      </c>
      <c r="C291" s="7"/>
      <c r="D291" s="5"/>
      <c r="E291" s="5"/>
      <c r="F291" s="5"/>
      <c r="G291" s="11">
        <v>4</v>
      </c>
      <c r="H291" s="10">
        <v>2015</v>
      </c>
      <c r="I291" s="5"/>
      <c r="J291" s="7"/>
      <c r="K291" s="9"/>
      <c r="L291" s="5"/>
      <c r="M291" s="5"/>
      <c r="N291" s="7" t="s">
        <v>3</v>
      </c>
      <c r="O291" s="7" t="s">
        <v>0</v>
      </c>
      <c r="P291" s="8">
        <v>3.25</v>
      </c>
      <c r="Q291" s="7"/>
      <c r="R291" s="4"/>
      <c r="S291" s="6"/>
      <c r="T291" s="5"/>
      <c r="U291" s="5" t="s">
        <v>73</v>
      </c>
      <c r="V291" s="5"/>
      <c r="W291" s="4"/>
      <c r="X291" s="3" t="str">
        <f t="shared" si="10"/>
        <v>201504</v>
      </c>
      <c r="Y291" s="3" t="str">
        <f t="shared" si="11"/>
        <v>201504</v>
      </c>
      <c r="Z291" s="3" t="e">
        <f>VLOOKUP(TEXT(N291,"####"),MàJ!$H$1:$I$53,2,FALSE)</f>
        <v>#N/A</v>
      </c>
      <c r="AC291"/>
      <c r="AD291"/>
    </row>
    <row r="292" spans="1:30" ht="15" hidden="1" customHeight="1" x14ac:dyDescent="0.25">
      <c r="A292" s="50">
        <v>7777</v>
      </c>
      <c r="B292" s="51" t="s">
        <v>68</v>
      </c>
      <c r="C292" s="50"/>
      <c r="D292" s="51"/>
      <c r="E292" s="51"/>
      <c r="F292" s="51"/>
      <c r="G292" s="55">
        <v>4</v>
      </c>
      <c r="H292" s="56">
        <v>2015</v>
      </c>
      <c r="I292" s="51"/>
      <c r="J292" s="50"/>
      <c r="K292" s="57"/>
      <c r="L292" s="51"/>
      <c r="M292" s="51"/>
      <c r="N292" s="50">
        <v>7777</v>
      </c>
      <c r="O292" s="50" t="s">
        <v>0</v>
      </c>
      <c r="P292" s="58">
        <v>8</v>
      </c>
      <c r="Q292" s="50"/>
      <c r="R292" s="59"/>
      <c r="S292" s="60"/>
      <c r="T292" s="51"/>
      <c r="U292" s="51" t="s">
        <v>71</v>
      </c>
      <c r="V292" s="51"/>
      <c r="W292" s="59"/>
      <c r="X292" s="3" t="str">
        <f t="shared" si="10"/>
        <v>201504</v>
      </c>
      <c r="Y292" s="3" t="str">
        <f t="shared" si="11"/>
        <v>201504</v>
      </c>
      <c r="Z292" s="3" t="str">
        <f>VLOOKUP(TEXT(N292,"####"),MàJ!$H$1:$I$53,2,FALSE)</f>
        <v>PROGRAMME</v>
      </c>
      <c r="AC292"/>
      <c r="AD292"/>
    </row>
    <row r="293" spans="1:30" ht="15" customHeight="1" x14ac:dyDescent="0.25">
      <c r="A293" s="50">
        <v>7777</v>
      </c>
      <c r="B293" s="51" t="s">
        <v>68</v>
      </c>
      <c r="C293" s="50"/>
      <c r="D293" s="51"/>
      <c r="E293" s="51"/>
      <c r="F293" s="51"/>
      <c r="G293" s="55">
        <v>4</v>
      </c>
      <c r="H293" s="56">
        <v>2015</v>
      </c>
      <c r="I293" s="51"/>
      <c r="J293" s="50"/>
      <c r="K293" s="57"/>
      <c r="L293" s="51"/>
      <c r="M293" s="51"/>
      <c r="N293" s="50">
        <v>7777</v>
      </c>
      <c r="O293" s="50" t="s">
        <v>0</v>
      </c>
      <c r="P293" s="58">
        <v>5</v>
      </c>
      <c r="Q293" s="50"/>
      <c r="R293" s="59"/>
      <c r="S293" s="60"/>
      <c r="T293" s="51"/>
      <c r="U293" s="51" t="s">
        <v>72</v>
      </c>
      <c r="V293" s="51"/>
      <c r="W293" s="59"/>
      <c r="X293" s="3" t="str">
        <f t="shared" si="10"/>
        <v>201504</v>
      </c>
      <c r="Y293" s="3" t="str">
        <f t="shared" si="11"/>
        <v>201504</v>
      </c>
      <c r="Z293" s="3" t="str">
        <f>VLOOKUP(TEXT(N293,"####"),MàJ!$H$1:$I$53,2,FALSE)</f>
        <v>PROGRAMME</v>
      </c>
      <c r="AC293"/>
      <c r="AD293"/>
    </row>
    <row r="294" spans="1:30" ht="15" hidden="1" customHeight="1" x14ac:dyDescent="0.25">
      <c r="A294" s="50">
        <v>7777</v>
      </c>
      <c r="B294" s="51" t="s">
        <v>68</v>
      </c>
      <c r="C294" s="50"/>
      <c r="D294" s="51"/>
      <c r="E294" s="51"/>
      <c r="F294" s="51"/>
      <c r="G294" s="55">
        <v>4</v>
      </c>
      <c r="H294" s="56">
        <v>2015</v>
      </c>
      <c r="I294" s="51"/>
      <c r="J294" s="50"/>
      <c r="K294" s="57"/>
      <c r="L294" s="51"/>
      <c r="M294" s="51"/>
      <c r="N294" s="50">
        <v>7777</v>
      </c>
      <c r="O294" s="50" t="s">
        <v>0</v>
      </c>
      <c r="P294" s="58">
        <v>16</v>
      </c>
      <c r="Q294" s="50"/>
      <c r="R294" s="59"/>
      <c r="S294" s="60"/>
      <c r="T294" s="51"/>
      <c r="U294" s="51" t="s">
        <v>79</v>
      </c>
      <c r="V294" s="51"/>
      <c r="W294" s="59"/>
      <c r="X294" s="3" t="str">
        <f t="shared" si="10"/>
        <v>201504</v>
      </c>
      <c r="Y294" s="3" t="str">
        <f t="shared" si="11"/>
        <v>201504</v>
      </c>
      <c r="Z294" s="3" t="str">
        <f>VLOOKUP(TEXT(N294,"####"),MàJ!$H$1:$I$53,2,FALSE)</f>
        <v>PROGRAMME</v>
      </c>
      <c r="AC294"/>
      <c r="AD294"/>
    </row>
    <row r="295" spans="1:30" ht="15" hidden="1" customHeight="1" x14ac:dyDescent="0.25">
      <c r="A295" s="50">
        <v>7777</v>
      </c>
      <c r="B295" s="51" t="s">
        <v>68</v>
      </c>
      <c r="C295" s="50"/>
      <c r="D295" s="51"/>
      <c r="E295" s="51"/>
      <c r="F295" s="51"/>
      <c r="G295" s="55">
        <v>4</v>
      </c>
      <c r="H295" s="56">
        <v>2015</v>
      </c>
      <c r="I295" s="51"/>
      <c r="J295" s="50"/>
      <c r="K295" s="57"/>
      <c r="L295" s="51"/>
      <c r="M295" s="51"/>
      <c r="N295" s="50">
        <v>7777</v>
      </c>
      <c r="O295" s="50" t="s">
        <v>0</v>
      </c>
      <c r="P295" s="58">
        <v>16</v>
      </c>
      <c r="Q295" s="50"/>
      <c r="R295" s="59"/>
      <c r="S295" s="60"/>
      <c r="T295" s="51"/>
      <c r="U295" s="51" t="s">
        <v>76</v>
      </c>
      <c r="V295" s="51"/>
      <c r="W295" s="59"/>
      <c r="X295" s="3" t="str">
        <f t="shared" si="10"/>
        <v>201504</v>
      </c>
      <c r="Y295" s="3" t="str">
        <f t="shared" si="11"/>
        <v>201504</v>
      </c>
      <c r="Z295" s="3" t="str">
        <f>VLOOKUP(TEXT(N295,"####"),MàJ!$H$1:$I$53,2,FALSE)</f>
        <v>PROGRAMME</v>
      </c>
      <c r="AC295"/>
      <c r="AD295"/>
    </row>
    <row r="296" spans="1:30" ht="15" customHeight="1" x14ac:dyDescent="0.25">
      <c r="A296" s="50">
        <v>7777</v>
      </c>
      <c r="B296" s="51" t="s">
        <v>68</v>
      </c>
      <c r="C296" s="50"/>
      <c r="D296" s="51"/>
      <c r="E296" s="51"/>
      <c r="F296" s="51"/>
      <c r="G296" s="55">
        <v>4</v>
      </c>
      <c r="H296" s="56">
        <v>2015</v>
      </c>
      <c r="I296" s="51"/>
      <c r="J296" s="50"/>
      <c r="K296" s="57"/>
      <c r="L296" s="51"/>
      <c r="M296" s="51"/>
      <c r="N296" s="50">
        <v>7777</v>
      </c>
      <c r="O296" s="50" t="s">
        <v>0</v>
      </c>
      <c r="P296" s="58">
        <v>24</v>
      </c>
      <c r="Q296" s="50"/>
      <c r="R296" s="59"/>
      <c r="S296" s="60"/>
      <c r="T296" s="51"/>
      <c r="U296" s="51" t="s">
        <v>72</v>
      </c>
      <c r="V296" s="51"/>
      <c r="W296" s="59"/>
      <c r="X296" s="3" t="str">
        <f t="shared" si="10"/>
        <v>201504</v>
      </c>
      <c r="Y296" s="3" t="str">
        <f t="shared" si="11"/>
        <v>201504</v>
      </c>
      <c r="Z296" s="3" t="str">
        <f>VLOOKUP(TEXT(N296,"####"),MàJ!$H$1:$I$53,2,FALSE)</f>
        <v>PROGRAMME</v>
      </c>
      <c r="AC296"/>
      <c r="AD296"/>
    </row>
    <row r="297" spans="1:30" ht="15" hidden="1" customHeight="1" x14ac:dyDescent="0.25">
      <c r="A297" s="7">
        <v>7777</v>
      </c>
      <c r="B297" s="5" t="s">
        <v>68</v>
      </c>
      <c r="C297" s="7"/>
      <c r="D297" s="5"/>
      <c r="E297" s="5"/>
      <c r="F297" s="5"/>
      <c r="G297" s="11">
        <v>4</v>
      </c>
      <c r="H297" s="10">
        <v>2015</v>
      </c>
      <c r="I297" s="5"/>
      <c r="J297" s="7"/>
      <c r="K297" s="9"/>
      <c r="L297" s="5"/>
      <c r="M297" s="5"/>
      <c r="N297" s="7">
        <v>7777</v>
      </c>
      <c r="O297" s="7" t="s">
        <v>0</v>
      </c>
      <c r="P297" s="8">
        <v>16</v>
      </c>
      <c r="Q297" s="7"/>
      <c r="R297" s="4"/>
      <c r="S297" s="6"/>
      <c r="T297" s="5"/>
      <c r="U297" s="5" t="s">
        <v>74</v>
      </c>
      <c r="V297" s="5"/>
      <c r="W297" s="4"/>
      <c r="X297" s="3" t="str">
        <f t="shared" si="10"/>
        <v>201504</v>
      </c>
      <c r="Y297" s="3" t="str">
        <f t="shared" si="11"/>
        <v>201504</v>
      </c>
      <c r="Z297" s="3" t="str">
        <f>VLOOKUP(TEXT(N297,"####"),MàJ!$H$1:$I$53,2,FALSE)</f>
        <v>PROGRAMME</v>
      </c>
      <c r="AC297"/>
      <c r="AD297"/>
    </row>
    <row r="298" spans="1:30" ht="15" hidden="1" customHeight="1" x14ac:dyDescent="0.25">
      <c r="A298" s="50">
        <v>7777</v>
      </c>
      <c r="B298" s="51" t="s">
        <v>68</v>
      </c>
      <c r="C298" s="50"/>
      <c r="D298" s="51"/>
      <c r="E298" s="51"/>
      <c r="F298" s="51"/>
      <c r="G298" s="55">
        <v>4</v>
      </c>
      <c r="H298" s="56">
        <v>2015</v>
      </c>
      <c r="I298" s="51"/>
      <c r="J298" s="50"/>
      <c r="K298" s="57"/>
      <c r="L298" s="51"/>
      <c r="M298" s="51"/>
      <c r="N298" s="50">
        <v>7777</v>
      </c>
      <c r="O298" s="50" t="s">
        <v>0</v>
      </c>
      <c r="P298" s="58">
        <v>24</v>
      </c>
      <c r="Q298" s="50"/>
      <c r="R298" s="59"/>
      <c r="S298" s="60"/>
      <c r="T298" s="51"/>
      <c r="U298" s="51" t="s">
        <v>73</v>
      </c>
      <c r="V298" s="51"/>
      <c r="W298" s="59"/>
      <c r="X298" s="3" t="str">
        <f t="shared" si="10"/>
        <v>201504</v>
      </c>
      <c r="Y298" s="3" t="str">
        <f t="shared" si="11"/>
        <v>201504</v>
      </c>
      <c r="Z298" s="3" t="str">
        <f>VLOOKUP(TEXT(N298,"####"),MàJ!$H$1:$I$53,2,FALSE)</f>
        <v>PROGRAMME</v>
      </c>
      <c r="AC298"/>
      <c r="AD298"/>
    </row>
    <row r="299" spans="1:30" ht="15" hidden="1" customHeight="1" x14ac:dyDescent="0.25">
      <c r="A299" s="7">
        <v>7777</v>
      </c>
      <c r="B299" s="5" t="s">
        <v>68</v>
      </c>
      <c r="C299" s="7"/>
      <c r="D299" s="5"/>
      <c r="E299" s="5"/>
      <c r="F299" s="5"/>
      <c r="G299" s="11">
        <v>4</v>
      </c>
      <c r="H299" s="10">
        <v>2015</v>
      </c>
      <c r="I299" s="5"/>
      <c r="J299" s="7"/>
      <c r="K299" s="9"/>
      <c r="L299" s="5"/>
      <c r="M299" s="5"/>
      <c r="N299" s="7">
        <v>7777</v>
      </c>
      <c r="O299" s="7" t="s">
        <v>0</v>
      </c>
      <c r="P299" s="8">
        <v>32</v>
      </c>
      <c r="Q299" s="7"/>
      <c r="R299" s="4"/>
      <c r="S299" s="6"/>
      <c r="T299" s="5"/>
      <c r="U299" s="5" t="s">
        <v>70</v>
      </c>
      <c r="V299" s="5"/>
      <c r="W299" s="4"/>
      <c r="X299" s="3" t="str">
        <f t="shared" si="10"/>
        <v>201504</v>
      </c>
      <c r="Y299" s="3" t="str">
        <f t="shared" si="11"/>
        <v>201504</v>
      </c>
      <c r="Z299" s="3" t="str">
        <f>VLOOKUP(TEXT(N299,"####"),MàJ!$H$1:$I$53,2,FALSE)</f>
        <v>PROGRAMME</v>
      </c>
      <c r="AC299"/>
      <c r="AD299"/>
    </row>
    <row r="300" spans="1:30" ht="15" hidden="1" customHeight="1" x14ac:dyDescent="0.25">
      <c r="A300" s="7">
        <v>1011</v>
      </c>
      <c r="B300" s="5" t="s">
        <v>59</v>
      </c>
      <c r="C300" s="7"/>
      <c r="D300" s="5"/>
      <c r="E300" s="5"/>
      <c r="F300" s="5"/>
      <c r="G300" s="11">
        <v>5</v>
      </c>
      <c r="H300" s="10">
        <v>2015</v>
      </c>
      <c r="I300" s="5"/>
      <c r="J300" s="7"/>
      <c r="K300" s="9"/>
      <c r="L300" s="5"/>
      <c r="M300" s="5"/>
      <c r="N300" s="7">
        <v>1011</v>
      </c>
      <c r="O300" s="7" t="s">
        <v>0</v>
      </c>
      <c r="P300" s="8">
        <v>20</v>
      </c>
      <c r="Q300" s="7"/>
      <c r="R300" s="4"/>
      <c r="S300" s="6"/>
      <c r="T300" s="5"/>
      <c r="U300" s="5" t="s">
        <v>76</v>
      </c>
      <c r="V300" s="5"/>
      <c r="W300" s="4"/>
      <c r="X300" s="3" t="str">
        <f t="shared" si="10"/>
        <v>201505</v>
      </c>
      <c r="Y300" s="3" t="str">
        <f t="shared" si="11"/>
        <v>201505</v>
      </c>
      <c r="Z300" s="3" t="str">
        <f>VLOOKUP(TEXT(N300,"####"),MàJ!$H$1:$I$53,2,FALSE)</f>
        <v xml:space="preserve">QUALITE </v>
      </c>
      <c r="AC300"/>
      <c r="AD300"/>
    </row>
    <row r="301" spans="1:30" ht="15" hidden="1" customHeight="1" x14ac:dyDescent="0.25">
      <c r="A301" s="7">
        <v>1011</v>
      </c>
      <c r="B301" s="5" t="s">
        <v>59</v>
      </c>
      <c r="C301" s="7"/>
      <c r="D301" s="5"/>
      <c r="E301" s="5"/>
      <c r="F301" s="5"/>
      <c r="G301" s="11">
        <v>5</v>
      </c>
      <c r="H301" s="10">
        <v>2015</v>
      </c>
      <c r="I301" s="5"/>
      <c r="J301" s="7"/>
      <c r="K301" s="9"/>
      <c r="L301" s="5"/>
      <c r="M301" s="5"/>
      <c r="N301" s="7">
        <v>1011</v>
      </c>
      <c r="O301" s="7" t="s">
        <v>0</v>
      </c>
      <c r="P301" s="8">
        <v>10</v>
      </c>
      <c r="Q301" s="7"/>
      <c r="R301" s="4"/>
      <c r="S301" s="6"/>
      <c r="T301" s="5"/>
      <c r="U301" s="5" t="s">
        <v>70</v>
      </c>
      <c r="V301" s="5"/>
      <c r="W301" s="4"/>
      <c r="X301" s="3" t="str">
        <f t="shared" si="10"/>
        <v>201505</v>
      </c>
      <c r="Y301" s="3" t="str">
        <f t="shared" si="11"/>
        <v>201505</v>
      </c>
      <c r="Z301" s="3" t="str">
        <f>VLOOKUP(TEXT(N301,"####"),MàJ!$H$1:$I$53,2,FALSE)</f>
        <v xml:space="preserve">QUALITE </v>
      </c>
      <c r="AC301"/>
      <c r="AD301"/>
    </row>
    <row r="302" spans="1:30" ht="15" hidden="1" customHeight="1" x14ac:dyDescent="0.25">
      <c r="A302" s="7">
        <v>1011</v>
      </c>
      <c r="B302" s="5" t="s">
        <v>59</v>
      </c>
      <c r="C302" s="7"/>
      <c r="D302" s="5"/>
      <c r="E302" s="5"/>
      <c r="F302" s="5"/>
      <c r="G302" s="11">
        <v>5</v>
      </c>
      <c r="H302" s="10">
        <v>2015</v>
      </c>
      <c r="I302" s="5"/>
      <c r="J302" s="7"/>
      <c r="K302" s="9"/>
      <c r="L302" s="5"/>
      <c r="M302" s="5"/>
      <c r="N302" s="7">
        <v>1011</v>
      </c>
      <c r="O302" s="7" t="s">
        <v>0</v>
      </c>
      <c r="P302" s="8">
        <v>25</v>
      </c>
      <c r="Q302" s="7"/>
      <c r="R302" s="4"/>
      <c r="S302" s="6"/>
      <c r="T302" s="5"/>
      <c r="U302" s="5" t="s">
        <v>70</v>
      </c>
      <c r="V302" s="5"/>
      <c r="W302" s="4"/>
      <c r="X302" s="3" t="str">
        <f t="shared" si="10"/>
        <v>201505</v>
      </c>
      <c r="Y302" s="3" t="str">
        <f t="shared" si="11"/>
        <v>201505</v>
      </c>
      <c r="Z302" s="3" t="str">
        <f>VLOOKUP(TEXT(N302,"####"),MàJ!$H$1:$I$53,2,FALSE)</f>
        <v xml:space="preserve">QUALITE </v>
      </c>
      <c r="AC302"/>
      <c r="AD302"/>
    </row>
    <row r="303" spans="1:30" ht="15" hidden="1" customHeight="1" x14ac:dyDescent="0.25">
      <c r="A303" s="7">
        <v>1011</v>
      </c>
      <c r="B303" s="5" t="s">
        <v>59</v>
      </c>
      <c r="C303" s="7"/>
      <c r="D303" s="5"/>
      <c r="E303" s="5"/>
      <c r="F303" s="5"/>
      <c r="G303" s="11">
        <v>5</v>
      </c>
      <c r="H303" s="10">
        <v>2015</v>
      </c>
      <c r="I303" s="5"/>
      <c r="J303" s="7"/>
      <c r="K303" s="9"/>
      <c r="L303" s="5"/>
      <c r="M303" s="5"/>
      <c r="N303" s="7">
        <v>1011</v>
      </c>
      <c r="O303" s="7" t="s">
        <v>0</v>
      </c>
      <c r="P303" s="8">
        <v>15</v>
      </c>
      <c r="Q303" s="7"/>
      <c r="R303" s="4"/>
      <c r="S303" s="6"/>
      <c r="T303" s="5"/>
      <c r="U303" s="5" t="s">
        <v>76</v>
      </c>
      <c r="V303" s="5"/>
      <c r="W303" s="4"/>
      <c r="X303" s="3" t="str">
        <f t="shared" si="10"/>
        <v>201505</v>
      </c>
      <c r="Y303" s="3" t="str">
        <f t="shared" si="11"/>
        <v>201505</v>
      </c>
      <c r="Z303" s="3" t="str">
        <f>VLOOKUP(TEXT(N303,"####"),MàJ!$H$1:$I$53,2,FALSE)</f>
        <v xml:space="preserve">QUALITE </v>
      </c>
      <c r="AC303"/>
      <c r="AD303"/>
    </row>
    <row r="304" spans="1:30" ht="15" customHeight="1" x14ac:dyDescent="0.25">
      <c r="A304" s="7">
        <v>1011</v>
      </c>
      <c r="B304" s="5" t="s">
        <v>59</v>
      </c>
      <c r="C304" s="7"/>
      <c r="D304" s="5"/>
      <c r="E304" s="5"/>
      <c r="F304" s="5"/>
      <c r="G304" s="11">
        <v>5</v>
      </c>
      <c r="H304" s="10">
        <v>2015</v>
      </c>
      <c r="I304" s="5"/>
      <c r="J304" s="7"/>
      <c r="K304" s="9"/>
      <c r="L304" s="5"/>
      <c r="M304" s="5"/>
      <c r="N304" s="7">
        <v>1011</v>
      </c>
      <c r="O304" s="7" t="s">
        <v>0</v>
      </c>
      <c r="P304" s="8">
        <v>8.5</v>
      </c>
      <c r="Q304" s="7"/>
      <c r="R304" s="4"/>
      <c r="S304" s="6"/>
      <c r="T304" s="5"/>
      <c r="U304" s="5" t="s">
        <v>72</v>
      </c>
      <c r="V304" s="5"/>
      <c r="W304" s="4"/>
      <c r="X304" s="3" t="str">
        <f t="shared" si="10"/>
        <v>201505</v>
      </c>
      <c r="Y304" s="3" t="str">
        <f t="shared" si="11"/>
        <v>201505</v>
      </c>
      <c r="Z304" s="3" t="str">
        <f>VLOOKUP(TEXT(N304,"####"),MàJ!$H$1:$I$53,2,FALSE)</f>
        <v xml:space="preserve">QUALITE </v>
      </c>
      <c r="AC304"/>
      <c r="AD304"/>
    </row>
    <row r="305" spans="1:30" ht="15" customHeight="1" x14ac:dyDescent="0.25">
      <c r="A305" s="7">
        <v>1011</v>
      </c>
      <c r="B305" s="5" t="s">
        <v>59</v>
      </c>
      <c r="C305" s="7"/>
      <c r="D305" s="5"/>
      <c r="E305" s="5"/>
      <c r="F305" s="5"/>
      <c r="G305" s="11">
        <v>5</v>
      </c>
      <c r="H305" s="10">
        <v>2015</v>
      </c>
      <c r="I305" s="5"/>
      <c r="J305" s="7"/>
      <c r="K305" s="9"/>
      <c r="L305" s="5"/>
      <c r="M305" s="5"/>
      <c r="N305" s="7">
        <v>1011</v>
      </c>
      <c r="O305" s="7" t="s">
        <v>0</v>
      </c>
      <c r="P305" s="8">
        <v>6</v>
      </c>
      <c r="Q305" s="7"/>
      <c r="R305" s="4"/>
      <c r="S305" s="6"/>
      <c r="T305" s="5"/>
      <c r="U305" s="5" t="s">
        <v>72</v>
      </c>
      <c r="V305" s="5"/>
      <c r="W305" s="4"/>
      <c r="X305" s="3" t="str">
        <f t="shared" si="10"/>
        <v>201505</v>
      </c>
      <c r="Y305" s="3" t="str">
        <f t="shared" si="11"/>
        <v>201505</v>
      </c>
      <c r="Z305" s="3" t="str">
        <f>VLOOKUP(TEXT(N305,"####"),MàJ!$H$1:$I$53,2,FALSE)</f>
        <v xml:space="preserve">QUALITE </v>
      </c>
      <c r="AC305"/>
      <c r="AD305"/>
    </row>
    <row r="306" spans="1:30" ht="15" customHeight="1" x14ac:dyDescent="0.25">
      <c r="A306" s="7">
        <v>1011</v>
      </c>
      <c r="B306" s="5" t="s">
        <v>59</v>
      </c>
      <c r="C306" s="7"/>
      <c r="D306" s="5"/>
      <c r="E306" s="5"/>
      <c r="F306" s="5"/>
      <c r="G306" s="11">
        <v>5</v>
      </c>
      <c r="H306" s="10">
        <v>2015</v>
      </c>
      <c r="I306" s="5"/>
      <c r="J306" s="7"/>
      <c r="K306" s="9"/>
      <c r="L306" s="5"/>
      <c r="M306" s="5"/>
      <c r="N306" s="7">
        <v>1011</v>
      </c>
      <c r="O306" s="7" t="s">
        <v>0</v>
      </c>
      <c r="P306" s="8">
        <v>10</v>
      </c>
      <c r="Q306" s="7"/>
      <c r="R306" s="4"/>
      <c r="S306" s="6"/>
      <c r="T306" s="5"/>
      <c r="U306" s="5" t="s">
        <v>72</v>
      </c>
      <c r="V306" s="5"/>
      <c r="W306" s="4"/>
      <c r="X306" s="3" t="str">
        <f t="shared" si="10"/>
        <v>201505</v>
      </c>
      <c r="Y306" s="3" t="str">
        <f t="shared" si="11"/>
        <v>201505</v>
      </c>
      <c r="Z306" s="3" t="str">
        <f>VLOOKUP(TEXT(N306,"####"),MàJ!$H$1:$I$53,2,FALSE)</f>
        <v xml:space="preserve">QUALITE </v>
      </c>
      <c r="AC306"/>
      <c r="AD306"/>
    </row>
    <row r="307" spans="1:30" ht="15" customHeight="1" x14ac:dyDescent="0.25">
      <c r="A307" s="50">
        <v>1011</v>
      </c>
      <c r="B307" s="51" t="s">
        <v>59</v>
      </c>
      <c r="C307" s="50"/>
      <c r="D307" s="51"/>
      <c r="E307" s="51"/>
      <c r="F307" s="51"/>
      <c r="G307" s="55">
        <v>5</v>
      </c>
      <c r="H307" s="56">
        <v>2015</v>
      </c>
      <c r="I307" s="51"/>
      <c r="J307" s="50"/>
      <c r="K307" s="57"/>
      <c r="L307" s="51"/>
      <c r="M307" s="51"/>
      <c r="N307" s="50">
        <v>1011</v>
      </c>
      <c r="O307" s="50" t="s">
        <v>0</v>
      </c>
      <c r="P307" s="58">
        <v>5</v>
      </c>
      <c r="Q307" s="50"/>
      <c r="R307" s="59"/>
      <c r="S307" s="60"/>
      <c r="T307" s="51"/>
      <c r="U307" s="51" t="s">
        <v>72</v>
      </c>
      <c r="V307" s="51"/>
      <c r="W307" s="59"/>
      <c r="X307" s="3" t="str">
        <f t="shared" si="10"/>
        <v>201505</v>
      </c>
      <c r="Y307" s="3" t="str">
        <f t="shared" si="11"/>
        <v>201505</v>
      </c>
      <c r="Z307" s="3" t="str">
        <f>VLOOKUP(TEXT(N307,"####"),MàJ!$H$1:$I$53,2,FALSE)</f>
        <v xml:space="preserve">QUALITE </v>
      </c>
      <c r="AC307"/>
      <c r="AD307"/>
    </row>
    <row r="308" spans="1:30" ht="15" hidden="1" customHeight="1" x14ac:dyDescent="0.25">
      <c r="A308" s="50">
        <v>1011</v>
      </c>
      <c r="B308" s="51" t="s">
        <v>59</v>
      </c>
      <c r="C308" s="50"/>
      <c r="D308" s="51"/>
      <c r="E308" s="51"/>
      <c r="F308" s="51"/>
      <c r="G308" s="55">
        <v>5</v>
      </c>
      <c r="H308" s="56">
        <v>2015</v>
      </c>
      <c r="I308" s="51"/>
      <c r="J308" s="50"/>
      <c r="K308" s="57"/>
      <c r="L308" s="51"/>
      <c r="M308" s="51"/>
      <c r="N308" s="50">
        <v>1011</v>
      </c>
      <c r="O308" s="50" t="s">
        <v>0</v>
      </c>
      <c r="P308" s="58">
        <v>12</v>
      </c>
      <c r="Q308" s="50"/>
      <c r="R308" s="59"/>
      <c r="S308" s="60"/>
      <c r="T308" s="51"/>
      <c r="U308" s="51" t="s">
        <v>71</v>
      </c>
      <c r="V308" s="51"/>
      <c r="W308" s="59"/>
      <c r="X308" s="3" t="str">
        <f t="shared" si="10"/>
        <v>201505</v>
      </c>
      <c r="Y308" s="3" t="str">
        <f t="shared" si="11"/>
        <v>201505</v>
      </c>
      <c r="Z308" s="3" t="str">
        <f>VLOOKUP(TEXT(N308,"####"),MàJ!$H$1:$I$53,2,FALSE)</f>
        <v xml:space="preserve">QUALITE </v>
      </c>
      <c r="AC308"/>
      <c r="AD308"/>
    </row>
    <row r="309" spans="1:30" ht="15" hidden="1" customHeight="1" x14ac:dyDescent="0.25">
      <c r="A309" s="50">
        <v>1011</v>
      </c>
      <c r="B309" s="51" t="s">
        <v>59</v>
      </c>
      <c r="C309" s="50"/>
      <c r="D309" s="51"/>
      <c r="E309" s="51"/>
      <c r="F309" s="51"/>
      <c r="G309" s="55">
        <v>5</v>
      </c>
      <c r="H309" s="56">
        <v>2015</v>
      </c>
      <c r="I309" s="51"/>
      <c r="J309" s="50"/>
      <c r="K309" s="57"/>
      <c r="L309" s="51"/>
      <c r="M309" s="51"/>
      <c r="N309" s="50">
        <v>1011</v>
      </c>
      <c r="O309" s="50" t="s">
        <v>0</v>
      </c>
      <c r="P309" s="58">
        <v>8</v>
      </c>
      <c r="Q309" s="50"/>
      <c r="R309" s="59"/>
      <c r="S309" s="60"/>
      <c r="T309" s="51"/>
      <c r="U309" s="51" t="s">
        <v>70</v>
      </c>
      <c r="V309" s="51"/>
      <c r="W309" s="59"/>
      <c r="X309" s="3" t="str">
        <f t="shared" si="10"/>
        <v>201505</v>
      </c>
      <c r="Y309" s="3" t="str">
        <f t="shared" si="11"/>
        <v>201505</v>
      </c>
      <c r="Z309" s="3" t="str">
        <f>VLOOKUP(TEXT(N309,"####"),MàJ!$H$1:$I$53,2,FALSE)</f>
        <v xml:space="preserve">QUALITE </v>
      </c>
      <c r="AC309"/>
      <c r="AD309"/>
    </row>
    <row r="310" spans="1:30" ht="15" hidden="1" customHeight="1" x14ac:dyDescent="0.25">
      <c r="A310" s="50">
        <v>1011</v>
      </c>
      <c r="B310" s="51" t="s">
        <v>59</v>
      </c>
      <c r="C310" s="50"/>
      <c r="D310" s="51"/>
      <c r="E310" s="51"/>
      <c r="F310" s="51"/>
      <c r="G310" s="55">
        <v>5</v>
      </c>
      <c r="H310" s="56">
        <v>2015</v>
      </c>
      <c r="I310" s="51"/>
      <c r="J310" s="50"/>
      <c r="K310" s="57"/>
      <c r="L310" s="51"/>
      <c r="M310" s="51"/>
      <c r="N310" s="50">
        <v>1011</v>
      </c>
      <c r="O310" s="50" t="s">
        <v>0</v>
      </c>
      <c r="P310" s="58">
        <v>8</v>
      </c>
      <c r="Q310" s="50"/>
      <c r="R310" s="59"/>
      <c r="S310" s="60"/>
      <c r="T310" s="51"/>
      <c r="U310" s="51" t="s">
        <v>70</v>
      </c>
      <c r="V310" s="51"/>
      <c r="W310" s="59"/>
      <c r="X310" s="3" t="str">
        <f t="shared" si="10"/>
        <v>201505</v>
      </c>
      <c r="Y310" s="3" t="str">
        <f t="shared" si="11"/>
        <v>201505</v>
      </c>
      <c r="Z310" s="3" t="str">
        <f>VLOOKUP(TEXT(N310,"####"),MàJ!$H$1:$I$53,2,FALSE)</f>
        <v xml:space="preserve">QUALITE </v>
      </c>
      <c r="AC310"/>
      <c r="AD310"/>
    </row>
    <row r="311" spans="1:30" ht="15" hidden="1" customHeight="1" x14ac:dyDescent="0.25">
      <c r="A311" s="7">
        <v>1200</v>
      </c>
      <c r="B311" s="5" t="s">
        <v>60</v>
      </c>
      <c r="C311" s="7"/>
      <c r="D311" s="5"/>
      <c r="E311" s="5"/>
      <c r="F311" s="5"/>
      <c r="G311" s="11">
        <v>5</v>
      </c>
      <c r="H311" s="10">
        <v>2015</v>
      </c>
      <c r="I311" s="5"/>
      <c r="J311" s="7"/>
      <c r="K311" s="9"/>
      <c r="L311" s="5"/>
      <c r="M311" s="5"/>
      <c r="N311" s="7">
        <v>1200</v>
      </c>
      <c r="O311" s="7" t="s">
        <v>0</v>
      </c>
      <c r="P311" s="8">
        <v>2</v>
      </c>
      <c r="Q311" s="7"/>
      <c r="R311" s="4"/>
      <c r="S311" s="6"/>
      <c r="T311" s="5"/>
      <c r="U311" s="5" t="s">
        <v>70</v>
      </c>
      <c r="V311" s="5"/>
      <c r="W311" s="4"/>
      <c r="X311" s="3" t="str">
        <f t="shared" si="10"/>
        <v>201505</v>
      </c>
      <c r="Y311" s="3" t="str">
        <f t="shared" si="11"/>
        <v>201505</v>
      </c>
      <c r="Z311" s="3" t="str">
        <f>VLOOKUP(TEXT(N311,"####"),MàJ!$H$1:$I$53,2,FALSE)</f>
        <v xml:space="preserve">ACHATS </v>
      </c>
      <c r="AC311"/>
      <c r="AD311"/>
    </row>
    <row r="312" spans="1:30" ht="15" hidden="1" customHeight="1" x14ac:dyDescent="0.25">
      <c r="A312" s="7">
        <v>1200</v>
      </c>
      <c r="B312" s="5" t="s">
        <v>60</v>
      </c>
      <c r="C312" s="7"/>
      <c r="D312" s="5"/>
      <c r="E312" s="5"/>
      <c r="F312" s="5"/>
      <c r="G312" s="11">
        <v>5</v>
      </c>
      <c r="H312" s="10">
        <v>2015</v>
      </c>
      <c r="I312" s="5"/>
      <c r="J312" s="7"/>
      <c r="K312" s="9"/>
      <c r="L312" s="5"/>
      <c r="M312" s="5"/>
      <c r="N312" s="7">
        <v>1200</v>
      </c>
      <c r="O312" s="7" t="s">
        <v>0</v>
      </c>
      <c r="P312" s="8">
        <v>20</v>
      </c>
      <c r="Q312" s="7"/>
      <c r="R312" s="4"/>
      <c r="S312" s="6"/>
      <c r="T312" s="5"/>
      <c r="U312" s="5" t="s">
        <v>71</v>
      </c>
      <c r="V312" s="5"/>
      <c r="W312" s="4"/>
      <c r="X312" s="3" t="str">
        <f t="shared" si="10"/>
        <v>201505</v>
      </c>
      <c r="Y312" s="3" t="str">
        <f t="shared" si="11"/>
        <v>201505</v>
      </c>
      <c r="Z312" s="3" t="str">
        <f>VLOOKUP(TEXT(N312,"####"),MàJ!$H$1:$I$53,2,FALSE)</f>
        <v xml:space="preserve">ACHATS </v>
      </c>
      <c r="AC312"/>
      <c r="AD312"/>
    </row>
    <row r="313" spans="1:30" ht="15" customHeight="1" x14ac:dyDescent="0.25">
      <c r="A313" s="50">
        <v>1200</v>
      </c>
      <c r="B313" s="51" t="s">
        <v>69</v>
      </c>
      <c r="C313" s="50"/>
      <c r="D313" s="51"/>
      <c r="E313" s="51"/>
      <c r="F313" s="51"/>
      <c r="G313" s="55">
        <v>5</v>
      </c>
      <c r="H313" s="56">
        <v>2015</v>
      </c>
      <c r="I313" s="51"/>
      <c r="J313" s="50"/>
      <c r="K313" s="57"/>
      <c r="L313" s="51"/>
      <c r="M313" s="51"/>
      <c r="N313" s="50">
        <v>1200</v>
      </c>
      <c r="O313" s="50" t="s">
        <v>0</v>
      </c>
      <c r="P313" s="58">
        <v>7</v>
      </c>
      <c r="Q313" s="50"/>
      <c r="R313" s="59"/>
      <c r="S313" s="60"/>
      <c r="T313" s="51"/>
      <c r="U313" s="51" t="s">
        <v>72</v>
      </c>
      <c r="V313" s="51"/>
      <c r="W313" s="59"/>
      <c r="X313" s="3" t="str">
        <f t="shared" si="10"/>
        <v>201505</v>
      </c>
      <c r="Y313" s="3" t="str">
        <f t="shared" si="11"/>
        <v>201505</v>
      </c>
      <c r="Z313" s="3" t="str">
        <f>VLOOKUP(TEXT(N313,"####"),MàJ!$H$1:$I$53,2,FALSE)</f>
        <v xml:space="preserve">ACHATS </v>
      </c>
      <c r="AC313"/>
      <c r="AD313"/>
    </row>
    <row r="314" spans="1:30" ht="15" customHeight="1" x14ac:dyDescent="0.25">
      <c r="A314" s="50">
        <v>1200</v>
      </c>
      <c r="B314" s="51" t="s">
        <v>69</v>
      </c>
      <c r="C314" s="50"/>
      <c r="D314" s="51"/>
      <c r="E314" s="51"/>
      <c r="F314" s="51"/>
      <c r="G314" s="55">
        <v>5</v>
      </c>
      <c r="H314" s="56">
        <v>2015</v>
      </c>
      <c r="I314" s="51"/>
      <c r="J314" s="50"/>
      <c r="K314" s="57"/>
      <c r="L314" s="51"/>
      <c r="M314" s="51"/>
      <c r="N314" s="50">
        <v>1200</v>
      </c>
      <c r="O314" s="50" t="s">
        <v>0</v>
      </c>
      <c r="P314" s="58">
        <v>6</v>
      </c>
      <c r="Q314" s="50"/>
      <c r="R314" s="59"/>
      <c r="S314" s="60"/>
      <c r="T314" s="51"/>
      <c r="U314" s="51" t="s">
        <v>72</v>
      </c>
      <c r="V314" s="51"/>
      <c r="W314" s="59"/>
      <c r="X314" s="3" t="str">
        <f t="shared" si="10"/>
        <v>201505</v>
      </c>
      <c r="Y314" s="3" t="str">
        <f t="shared" si="11"/>
        <v>201505</v>
      </c>
      <c r="Z314" s="3" t="str">
        <f>VLOOKUP(TEXT(N314,"####"),MàJ!$H$1:$I$53,2,FALSE)</f>
        <v xml:space="preserve">ACHATS </v>
      </c>
      <c r="AC314"/>
      <c r="AD314"/>
    </row>
    <row r="315" spans="1:30" ht="15" hidden="1" customHeight="1" x14ac:dyDescent="0.25">
      <c r="A315" s="50">
        <v>1200</v>
      </c>
      <c r="B315" s="51" t="s">
        <v>69</v>
      </c>
      <c r="C315" s="50"/>
      <c r="D315" s="51"/>
      <c r="E315" s="51"/>
      <c r="F315" s="51"/>
      <c r="G315" s="55">
        <v>5</v>
      </c>
      <c r="H315" s="56">
        <v>2015</v>
      </c>
      <c r="I315" s="51"/>
      <c r="J315" s="50"/>
      <c r="K315" s="57"/>
      <c r="L315" s="51"/>
      <c r="M315" s="51"/>
      <c r="N315" s="50">
        <v>1200</v>
      </c>
      <c r="O315" s="50" t="s">
        <v>0</v>
      </c>
      <c r="P315" s="58">
        <v>10</v>
      </c>
      <c r="Q315" s="50"/>
      <c r="R315" s="59"/>
      <c r="S315" s="60"/>
      <c r="T315" s="51"/>
      <c r="U315" s="51" t="s">
        <v>70</v>
      </c>
      <c r="V315" s="51"/>
      <c r="W315" s="59"/>
      <c r="X315" s="3" t="str">
        <f t="shared" si="10"/>
        <v>201505</v>
      </c>
      <c r="Y315" s="3" t="str">
        <f t="shared" si="11"/>
        <v>201505</v>
      </c>
      <c r="Z315" s="3" t="str">
        <f>VLOOKUP(TEXT(N315,"####"),MàJ!$H$1:$I$53,2,FALSE)</f>
        <v xml:space="preserve">ACHATS </v>
      </c>
      <c r="AC315"/>
      <c r="AD315"/>
    </row>
    <row r="316" spans="1:30" ht="15" customHeight="1" x14ac:dyDescent="0.25">
      <c r="A316" s="50">
        <v>1200</v>
      </c>
      <c r="B316" s="51" t="s">
        <v>69</v>
      </c>
      <c r="C316" s="50"/>
      <c r="D316" s="51"/>
      <c r="E316" s="51"/>
      <c r="F316" s="51"/>
      <c r="G316" s="55">
        <v>5</v>
      </c>
      <c r="H316" s="56">
        <v>2015</v>
      </c>
      <c r="I316" s="51"/>
      <c r="J316" s="50"/>
      <c r="K316" s="57"/>
      <c r="L316" s="51"/>
      <c r="M316" s="51"/>
      <c r="N316" s="50">
        <v>1200</v>
      </c>
      <c r="O316" s="50" t="s">
        <v>0</v>
      </c>
      <c r="P316" s="58">
        <v>4</v>
      </c>
      <c r="Q316" s="50"/>
      <c r="R316" s="59"/>
      <c r="S316" s="60"/>
      <c r="T316" s="51"/>
      <c r="U316" s="51" t="s">
        <v>72</v>
      </c>
      <c r="V316" s="51"/>
      <c r="W316" s="59"/>
      <c r="X316" s="3" t="str">
        <f t="shared" si="10"/>
        <v>201505</v>
      </c>
      <c r="Y316" s="3" t="str">
        <f t="shared" si="11"/>
        <v>201505</v>
      </c>
      <c r="Z316" s="3" t="str">
        <f>VLOOKUP(TEXT(N316,"####"),MàJ!$H$1:$I$53,2,FALSE)</f>
        <v xml:space="preserve">ACHATS </v>
      </c>
      <c r="AC316"/>
      <c r="AD316"/>
    </row>
    <row r="317" spans="1:30" ht="15" hidden="1" customHeight="1" x14ac:dyDescent="0.25">
      <c r="A317" s="7">
        <v>2752</v>
      </c>
      <c r="B317" s="5" t="s">
        <v>62</v>
      </c>
      <c r="C317" s="7"/>
      <c r="D317" s="5"/>
      <c r="E317" s="5"/>
      <c r="F317" s="5"/>
      <c r="G317" s="11">
        <v>5</v>
      </c>
      <c r="H317" s="10">
        <v>2015</v>
      </c>
      <c r="I317" s="5"/>
      <c r="J317" s="7"/>
      <c r="K317" s="9"/>
      <c r="L317" s="5"/>
      <c r="M317" s="5"/>
      <c r="N317" s="7">
        <v>2752</v>
      </c>
      <c r="O317" s="7" t="s">
        <v>0</v>
      </c>
      <c r="P317" s="8">
        <v>2</v>
      </c>
      <c r="Q317" s="7"/>
      <c r="R317" s="4"/>
      <c r="S317" s="6"/>
      <c r="T317" s="5"/>
      <c r="U317" s="5" t="s">
        <v>71</v>
      </c>
      <c r="V317" s="5"/>
      <c r="W317" s="4"/>
      <c r="X317" s="3" t="str">
        <f t="shared" si="10"/>
        <v>201505</v>
      </c>
      <c r="Y317" s="3" t="str">
        <f t="shared" si="11"/>
        <v>201505</v>
      </c>
      <c r="Z317" s="3" t="str">
        <f>VLOOKUP(TEXT(N317,"####"),MàJ!$H$1:$I$53,2,FALSE)</f>
        <v xml:space="preserve">LOGISTIQUE </v>
      </c>
      <c r="AC317"/>
      <c r="AD317"/>
    </row>
    <row r="318" spans="1:30" ht="15" customHeight="1" x14ac:dyDescent="0.25">
      <c r="A318" s="50">
        <v>2752</v>
      </c>
      <c r="B318" s="51" t="s">
        <v>62</v>
      </c>
      <c r="C318" s="50"/>
      <c r="D318" s="51"/>
      <c r="E318" s="51"/>
      <c r="F318" s="51"/>
      <c r="G318" s="55">
        <v>5</v>
      </c>
      <c r="H318" s="56">
        <v>2015</v>
      </c>
      <c r="I318" s="51"/>
      <c r="J318" s="50"/>
      <c r="K318" s="57"/>
      <c r="L318" s="51"/>
      <c r="M318" s="51"/>
      <c r="N318" s="50">
        <v>2752</v>
      </c>
      <c r="O318" s="50" t="s">
        <v>0</v>
      </c>
      <c r="P318" s="58">
        <v>2</v>
      </c>
      <c r="Q318" s="50"/>
      <c r="R318" s="59"/>
      <c r="S318" s="60"/>
      <c r="T318" s="51"/>
      <c r="U318" s="51" t="s">
        <v>72</v>
      </c>
      <c r="V318" s="51"/>
      <c r="W318" s="59"/>
      <c r="X318" s="3" t="str">
        <f t="shared" si="10"/>
        <v>201505</v>
      </c>
      <c r="Y318" s="3" t="str">
        <f t="shared" si="11"/>
        <v>201505</v>
      </c>
      <c r="Z318" s="3" t="str">
        <f>VLOOKUP(TEXT(N318,"####"),MàJ!$H$1:$I$53,2,FALSE)</f>
        <v xml:space="preserve">LOGISTIQUE </v>
      </c>
      <c r="AC318"/>
      <c r="AD318"/>
    </row>
    <row r="319" spans="1:30" ht="15" hidden="1" customHeight="1" x14ac:dyDescent="0.25">
      <c r="A319" s="50">
        <v>2752</v>
      </c>
      <c r="B319" s="51" t="s">
        <v>62</v>
      </c>
      <c r="C319" s="50"/>
      <c r="D319" s="51"/>
      <c r="E319" s="51"/>
      <c r="F319" s="51"/>
      <c r="G319" s="55">
        <v>5</v>
      </c>
      <c r="H319" s="56">
        <v>2015</v>
      </c>
      <c r="I319" s="51"/>
      <c r="J319" s="50"/>
      <c r="K319" s="57"/>
      <c r="L319" s="51"/>
      <c r="M319" s="51"/>
      <c r="N319" s="50">
        <v>2752</v>
      </c>
      <c r="O319" s="50" t="s">
        <v>0</v>
      </c>
      <c r="P319" s="58">
        <v>8</v>
      </c>
      <c r="Q319" s="50"/>
      <c r="R319" s="59"/>
      <c r="S319" s="60"/>
      <c r="T319" s="51"/>
      <c r="U319" s="51" t="s">
        <v>70</v>
      </c>
      <c r="V319" s="51"/>
      <c r="W319" s="59"/>
      <c r="X319" s="3" t="str">
        <f t="shared" si="10"/>
        <v>201505</v>
      </c>
      <c r="Y319" s="3" t="str">
        <f t="shared" si="11"/>
        <v>201505</v>
      </c>
      <c r="Z319" s="3" t="str">
        <f>VLOOKUP(TEXT(N319,"####"),MàJ!$H$1:$I$53,2,FALSE)</f>
        <v xml:space="preserve">LOGISTIQUE </v>
      </c>
      <c r="AC319"/>
      <c r="AD319"/>
    </row>
    <row r="320" spans="1:30" ht="15" hidden="1" customHeight="1" x14ac:dyDescent="0.25">
      <c r="A320" s="50">
        <v>2752</v>
      </c>
      <c r="B320" s="51" t="s">
        <v>62</v>
      </c>
      <c r="C320" s="50"/>
      <c r="D320" s="51"/>
      <c r="E320" s="51"/>
      <c r="F320" s="51"/>
      <c r="G320" s="55">
        <v>5</v>
      </c>
      <c r="H320" s="56">
        <v>2015</v>
      </c>
      <c r="I320" s="51"/>
      <c r="J320" s="50"/>
      <c r="K320" s="57"/>
      <c r="L320" s="51"/>
      <c r="M320" s="51"/>
      <c r="N320" s="50">
        <v>2752</v>
      </c>
      <c r="O320" s="50" t="s">
        <v>0</v>
      </c>
      <c r="P320" s="58">
        <v>24.5</v>
      </c>
      <c r="Q320" s="50"/>
      <c r="R320" s="59"/>
      <c r="S320" s="60"/>
      <c r="T320" s="51"/>
      <c r="U320" s="51" t="s">
        <v>76</v>
      </c>
      <c r="V320" s="51"/>
      <c r="W320" s="59"/>
      <c r="X320" s="3" t="str">
        <f t="shared" si="10"/>
        <v>201505</v>
      </c>
      <c r="Y320" s="3" t="str">
        <f t="shared" si="11"/>
        <v>201505</v>
      </c>
      <c r="Z320" s="3" t="str">
        <f>VLOOKUP(TEXT(N320,"####"),MàJ!$H$1:$I$53,2,FALSE)</f>
        <v xml:space="preserve">LOGISTIQUE </v>
      </c>
      <c r="AC320"/>
      <c r="AD320"/>
    </row>
    <row r="321" spans="1:30" ht="15" hidden="1" customHeight="1" x14ac:dyDescent="0.25">
      <c r="A321" s="50">
        <v>2752</v>
      </c>
      <c r="B321" s="51" t="s">
        <v>62</v>
      </c>
      <c r="C321" s="50"/>
      <c r="D321" s="51"/>
      <c r="E321" s="51"/>
      <c r="F321" s="51"/>
      <c r="G321" s="55">
        <v>5</v>
      </c>
      <c r="H321" s="56">
        <v>2015</v>
      </c>
      <c r="I321" s="51"/>
      <c r="J321" s="50"/>
      <c r="K321" s="57"/>
      <c r="L321" s="51"/>
      <c r="M321" s="51"/>
      <c r="N321" s="50">
        <v>2752</v>
      </c>
      <c r="O321" s="50" t="s">
        <v>0</v>
      </c>
      <c r="P321" s="58">
        <v>1</v>
      </c>
      <c r="Q321" s="50"/>
      <c r="R321" s="59"/>
      <c r="S321" s="60"/>
      <c r="T321" s="51"/>
      <c r="U321" s="51" t="s">
        <v>75</v>
      </c>
      <c r="V321" s="51"/>
      <c r="W321" s="59"/>
      <c r="X321" s="3" t="str">
        <f t="shared" si="10"/>
        <v>201505</v>
      </c>
      <c r="Y321" s="3" t="str">
        <f t="shared" si="11"/>
        <v>201505</v>
      </c>
      <c r="Z321" s="3" t="str">
        <f>VLOOKUP(TEXT(N321,"####"),MàJ!$H$1:$I$53,2,FALSE)</f>
        <v xml:space="preserve">LOGISTIQUE </v>
      </c>
      <c r="AC321"/>
      <c r="AD321"/>
    </row>
    <row r="322" spans="1:30" ht="15" customHeight="1" x14ac:dyDescent="0.25">
      <c r="A322" s="50">
        <v>2752</v>
      </c>
      <c r="B322" s="51" t="s">
        <v>62</v>
      </c>
      <c r="C322" s="50"/>
      <c r="D322" s="51"/>
      <c r="E322" s="51"/>
      <c r="F322" s="51"/>
      <c r="G322" s="55">
        <v>5</v>
      </c>
      <c r="H322" s="56">
        <v>2015</v>
      </c>
      <c r="I322" s="51"/>
      <c r="J322" s="50"/>
      <c r="K322" s="57"/>
      <c r="L322" s="51"/>
      <c r="M322" s="51"/>
      <c r="N322" s="50">
        <v>2752</v>
      </c>
      <c r="O322" s="50" t="s">
        <v>0</v>
      </c>
      <c r="P322" s="58">
        <v>13</v>
      </c>
      <c r="Q322" s="50"/>
      <c r="R322" s="59"/>
      <c r="S322" s="60"/>
      <c r="T322" s="51"/>
      <c r="U322" s="51" t="s">
        <v>72</v>
      </c>
      <c r="V322" s="51"/>
      <c r="W322" s="59"/>
      <c r="X322" s="3" t="str">
        <f t="shared" si="10"/>
        <v>201505</v>
      </c>
      <c r="Y322" s="3" t="str">
        <f t="shared" si="11"/>
        <v>201505</v>
      </c>
      <c r="Z322" s="3" t="str">
        <f>VLOOKUP(TEXT(N322,"####"),MàJ!$H$1:$I$53,2,FALSE)</f>
        <v xml:space="preserve">LOGISTIQUE </v>
      </c>
      <c r="AC322"/>
      <c r="AD322"/>
    </row>
    <row r="323" spans="1:30" ht="15" hidden="1" customHeight="1" x14ac:dyDescent="0.25">
      <c r="A323" s="7">
        <v>3503</v>
      </c>
      <c r="B323" s="5" t="s">
        <v>63</v>
      </c>
      <c r="C323" s="7"/>
      <c r="D323" s="5"/>
      <c r="E323" s="5"/>
      <c r="F323" s="5"/>
      <c r="G323" s="11">
        <v>5</v>
      </c>
      <c r="H323" s="10">
        <v>2015</v>
      </c>
      <c r="I323" s="5"/>
      <c r="J323" s="7"/>
      <c r="K323" s="9"/>
      <c r="L323" s="5"/>
      <c r="M323" s="5"/>
      <c r="N323" s="7">
        <v>3503</v>
      </c>
      <c r="O323" s="7" t="s">
        <v>0</v>
      </c>
      <c r="P323" s="8">
        <v>35</v>
      </c>
      <c r="Q323" s="7"/>
      <c r="R323" s="4"/>
      <c r="S323" s="6"/>
      <c r="T323" s="5"/>
      <c r="U323" s="5" t="s">
        <v>75</v>
      </c>
      <c r="V323" s="5"/>
      <c r="W323" s="4"/>
      <c r="X323" s="3" t="str">
        <f t="shared" si="10"/>
        <v>201505</v>
      </c>
      <c r="Y323" s="3" t="str">
        <f t="shared" si="11"/>
        <v>201505</v>
      </c>
      <c r="Z323" s="3" t="str">
        <f>VLOOKUP(TEXT(N323,"####"),MàJ!$H$1:$I$53,2,FALSE)</f>
        <v xml:space="preserve">MATERIAUX </v>
      </c>
      <c r="AC323"/>
      <c r="AD323"/>
    </row>
    <row r="324" spans="1:30" ht="15" customHeight="1" x14ac:dyDescent="0.25">
      <c r="A324" s="7">
        <v>3503</v>
      </c>
      <c r="B324" s="5" t="s">
        <v>63</v>
      </c>
      <c r="C324" s="7"/>
      <c r="D324" s="5"/>
      <c r="E324" s="5"/>
      <c r="F324" s="5"/>
      <c r="G324" s="11">
        <v>5</v>
      </c>
      <c r="H324" s="10">
        <v>2015</v>
      </c>
      <c r="I324" s="5"/>
      <c r="J324" s="7"/>
      <c r="K324" s="9"/>
      <c r="L324" s="5"/>
      <c r="M324" s="5"/>
      <c r="N324" s="7">
        <v>3503</v>
      </c>
      <c r="O324" s="7" t="s">
        <v>0</v>
      </c>
      <c r="P324" s="8">
        <v>13</v>
      </c>
      <c r="Q324" s="7"/>
      <c r="R324" s="4"/>
      <c r="S324" s="6"/>
      <c r="T324" s="5"/>
      <c r="U324" s="5" t="s">
        <v>72</v>
      </c>
      <c r="V324" s="5"/>
      <c r="W324" s="4"/>
      <c r="X324" s="3" t="str">
        <f t="shared" si="10"/>
        <v>201505</v>
      </c>
      <c r="Y324" s="3" t="str">
        <f t="shared" si="11"/>
        <v>201505</v>
      </c>
      <c r="Z324" s="3" t="str">
        <f>VLOOKUP(TEXT(N324,"####"),MàJ!$H$1:$I$53,2,FALSE)</f>
        <v xml:space="preserve">MATERIAUX </v>
      </c>
      <c r="AC324"/>
      <c r="AD324"/>
    </row>
    <row r="325" spans="1:30" ht="15" hidden="1" customHeight="1" x14ac:dyDescent="0.25">
      <c r="A325" s="7" t="s">
        <v>1</v>
      </c>
      <c r="B325" s="5" t="s">
        <v>2</v>
      </c>
      <c r="C325" s="7"/>
      <c r="D325" s="5"/>
      <c r="E325" s="5"/>
      <c r="F325" s="5"/>
      <c r="G325" s="11">
        <v>5</v>
      </c>
      <c r="H325" s="10">
        <v>2015</v>
      </c>
      <c r="I325" s="5"/>
      <c r="J325" s="7"/>
      <c r="K325" s="9"/>
      <c r="L325" s="5"/>
      <c r="M325" s="5"/>
      <c r="N325" s="7" t="s">
        <v>1</v>
      </c>
      <c r="O325" s="7" t="s">
        <v>0</v>
      </c>
      <c r="P325" s="8">
        <v>34</v>
      </c>
      <c r="Q325" s="7"/>
      <c r="R325" s="4"/>
      <c r="S325" s="6"/>
      <c r="T325" s="5"/>
      <c r="U325" s="5" t="s">
        <v>75</v>
      </c>
      <c r="V325" s="5"/>
      <c r="W325" s="4"/>
      <c r="X325" s="3" t="str">
        <f t="shared" si="10"/>
        <v>201505</v>
      </c>
      <c r="Y325" s="3" t="str">
        <f t="shared" si="11"/>
        <v>201505</v>
      </c>
      <c r="Z325" s="3" t="str">
        <f>VLOOKUP(TEXT(N325,"####"),MàJ!$H$1:$I$53,2,FALSE)</f>
        <v>SIMULATIONS NUMERIQUES</v>
      </c>
      <c r="AC325"/>
      <c r="AD325"/>
    </row>
    <row r="326" spans="1:30" ht="15" customHeight="1" x14ac:dyDescent="0.25">
      <c r="A326" s="7">
        <v>5555</v>
      </c>
      <c r="B326" s="5" t="s">
        <v>64</v>
      </c>
      <c r="C326" s="7"/>
      <c r="D326" s="5"/>
      <c r="E326" s="5"/>
      <c r="F326" s="5"/>
      <c r="G326" s="11">
        <v>5</v>
      </c>
      <c r="H326" s="10">
        <v>2015</v>
      </c>
      <c r="I326" s="5"/>
      <c r="J326" s="7"/>
      <c r="K326" s="9"/>
      <c r="L326" s="5"/>
      <c r="M326" s="5"/>
      <c r="N326" s="7">
        <v>5555</v>
      </c>
      <c r="O326" s="7" t="s">
        <v>0</v>
      </c>
      <c r="P326" s="8">
        <v>10</v>
      </c>
      <c r="Q326" s="7"/>
      <c r="R326" s="4"/>
      <c r="S326" s="6"/>
      <c r="T326" s="5"/>
      <c r="U326" s="5" t="s">
        <v>72</v>
      </c>
      <c r="V326" s="5"/>
      <c r="W326" s="4"/>
      <c r="X326" s="3" t="str">
        <f t="shared" si="10"/>
        <v>201505</v>
      </c>
      <c r="Y326" s="3" t="str">
        <f t="shared" si="11"/>
        <v>201505</v>
      </c>
      <c r="Z326" s="3" t="str">
        <f>VLOOKUP(TEXT(N326,"####"),MàJ!$H$1:$I$53,2,FALSE)</f>
        <v xml:space="preserve">CONCEPTION </v>
      </c>
      <c r="AC326"/>
      <c r="AD326"/>
    </row>
    <row r="327" spans="1:30" ht="15" customHeight="1" x14ac:dyDescent="0.25">
      <c r="A327" s="7">
        <v>5555</v>
      </c>
      <c r="B327" s="5" t="s">
        <v>64</v>
      </c>
      <c r="C327" s="7"/>
      <c r="D327" s="5"/>
      <c r="E327" s="5"/>
      <c r="F327" s="5"/>
      <c r="G327" s="11">
        <v>5</v>
      </c>
      <c r="H327" s="10">
        <v>2015</v>
      </c>
      <c r="I327" s="5"/>
      <c r="J327" s="7"/>
      <c r="K327" s="9"/>
      <c r="L327" s="5"/>
      <c r="M327" s="5"/>
      <c r="N327" s="7">
        <v>5555</v>
      </c>
      <c r="O327" s="7" t="s">
        <v>0</v>
      </c>
      <c r="P327" s="8">
        <v>2</v>
      </c>
      <c r="Q327" s="7"/>
      <c r="R327" s="4"/>
      <c r="S327" s="6"/>
      <c r="T327" s="5"/>
      <c r="U327" s="5" t="s">
        <v>72</v>
      </c>
      <c r="V327" s="5"/>
      <c r="W327" s="4"/>
      <c r="X327" s="3" t="str">
        <f t="shared" si="10"/>
        <v>201505</v>
      </c>
      <c r="Y327" s="3" t="str">
        <f t="shared" si="11"/>
        <v>201505</v>
      </c>
      <c r="Z327" s="3" t="str">
        <f>VLOOKUP(TEXT(N327,"####"),MàJ!$H$1:$I$53,2,FALSE)</f>
        <v xml:space="preserve">CONCEPTION </v>
      </c>
      <c r="AC327"/>
      <c r="AD327"/>
    </row>
    <row r="328" spans="1:30" ht="15" hidden="1" customHeight="1" x14ac:dyDescent="0.25">
      <c r="A328" s="7">
        <v>5555</v>
      </c>
      <c r="B328" s="5" t="s">
        <v>64</v>
      </c>
      <c r="C328" s="7"/>
      <c r="D328" s="5"/>
      <c r="E328" s="5"/>
      <c r="F328" s="5"/>
      <c r="G328" s="11">
        <v>5</v>
      </c>
      <c r="H328" s="10">
        <v>2015</v>
      </c>
      <c r="I328" s="5"/>
      <c r="J328" s="7"/>
      <c r="K328" s="9"/>
      <c r="L328" s="5"/>
      <c r="M328" s="5"/>
      <c r="N328" s="7">
        <v>5555</v>
      </c>
      <c r="O328" s="7" t="s">
        <v>0</v>
      </c>
      <c r="P328" s="8">
        <v>12</v>
      </c>
      <c r="Q328" s="7"/>
      <c r="R328" s="4"/>
      <c r="S328" s="6"/>
      <c r="T328" s="5"/>
      <c r="U328" s="5" t="s">
        <v>71</v>
      </c>
      <c r="V328" s="5"/>
      <c r="W328" s="4"/>
      <c r="X328" s="3" t="str">
        <f t="shared" si="10"/>
        <v>201505</v>
      </c>
      <c r="Y328" s="3" t="str">
        <f t="shared" si="11"/>
        <v>201505</v>
      </c>
      <c r="Z328" s="3" t="str">
        <f>VLOOKUP(TEXT(N328,"####"),MàJ!$H$1:$I$53,2,FALSE)</f>
        <v xml:space="preserve">CONCEPTION </v>
      </c>
      <c r="AC328"/>
      <c r="AD328"/>
    </row>
    <row r="329" spans="1:30" ht="15" hidden="1" customHeight="1" x14ac:dyDescent="0.25">
      <c r="A329" s="7">
        <v>5555</v>
      </c>
      <c r="B329" s="5" t="s">
        <v>64</v>
      </c>
      <c r="C329" s="7"/>
      <c r="D329" s="5"/>
      <c r="E329" s="5"/>
      <c r="F329" s="5"/>
      <c r="G329" s="11">
        <v>5</v>
      </c>
      <c r="H329" s="10">
        <v>2015</v>
      </c>
      <c r="I329" s="5"/>
      <c r="J329" s="7"/>
      <c r="K329" s="9"/>
      <c r="L329" s="5"/>
      <c r="M329" s="5"/>
      <c r="N329" s="7">
        <v>5555</v>
      </c>
      <c r="O329" s="7" t="s">
        <v>0</v>
      </c>
      <c r="P329" s="8">
        <v>38</v>
      </c>
      <c r="Q329" s="7"/>
      <c r="R329" s="4"/>
      <c r="S329" s="6"/>
      <c r="T329" s="5"/>
      <c r="U329" s="5" t="s">
        <v>73</v>
      </c>
      <c r="V329" s="5"/>
      <c r="W329" s="4"/>
      <c r="X329" s="3" t="str">
        <f t="shared" si="10"/>
        <v>201505</v>
      </c>
      <c r="Y329" s="3" t="str">
        <f t="shared" si="11"/>
        <v>201505</v>
      </c>
      <c r="Z329" s="3" t="str">
        <f>VLOOKUP(TEXT(N329,"####"),MàJ!$H$1:$I$53,2,FALSE)</f>
        <v xml:space="preserve">CONCEPTION </v>
      </c>
      <c r="AC329"/>
      <c r="AD329"/>
    </row>
    <row r="330" spans="1:30" ht="15" hidden="1" customHeight="1" x14ac:dyDescent="0.25">
      <c r="A330" s="7">
        <v>5555</v>
      </c>
      <c r="B330" s="5" t="s">
        <v>64</v>
      </c>
      <c r="C330" s="7"/>
      <c r="D330" s="5"/>
      <c r="E330" s="5"/>
      <c r="F330" s="5"/>
      <c r="G330" s="11">
        <v>5</v>
      </c>
      <c r="H330" s="10">
        <v>2015</v>
      </c>
      <c r="I330" s="5"/>
      <c r="J330" s="7"/>
      <c r="K330" s="9"/>
      <c r="L330" s="5"/>
      <c r="M330" s="5"/>
      <c r="N330" s="7">
        <v>5555</v>
      </c>
      <c r="O330" s="7" t="s">
        <v>0</v>
      </c>
      <c r="P330" s="8">
        <v>11</v>
      </c>
      <c r="Q330" s="7"/>
      <c r="R330" s="4"/>
      <c r="S330" s="6"/>
      <c r="T330" s="5"/>
      <c r="U330" s="5" t="s">
        <v>73</v>
      </c>
      <c r="V330" s="5"/>
      <c r="W330" s="4"/>
      <c r="X330" s="3" t="str">
        <f t="shared" si="10"/>
        <v>201505</v>
      </c>
      <c r="Y330" s="3" t="str">
        <f t="shared" si="11"/>
        <v>201505</v>
      </c>
      <c r="Z330" s="3" t="str">
        <f>VLOOKUP(TEXT(N330,"####"),MàJ!$H$1:$I$53,2,FALSE)</f>
        <v xml:space="preserve">CONCEPTION </v>
      </c>
      <c r="AC330"/>
      <c r="AD330"/>
    </row>
    <row r="331" spans="1:30" ht="15" hidden="1" customHeight="1" x14ac:dyDescent="0.25">
      <c r="A331" s="7">
        <v>5555</v>
      </c>
      <c r="B331" s="5" t="s">
        <v>64</v>
      </c>
      <c r="C331" s="7"/>
      <c r="D331" s="5"/>
      <c r="E331" s="5"/>
      <c r="F331" s="5"/>
      <c r="G331" s="11">
        <v>5</v>
      </c>
      <c r="H331" s="10">
        <v>2015</v>
      </c>
      <c r="I331" s="5"/>
      <c r="J331" s="7"/>
      <c r="K331" s="9"/>
      <c r="L331" s="5"/>
      <c r="M331" s="5"/>
      <c r="N331" s="7">
        <v>5555</v>
      </c>
      <c r="O331" s="7" t="s">
        <v>0</v>
      </c>
      <c r="P331" s="8">
        <v>8</v>
      </c>
      <c r="Q331" s="7"/>
      <c r="R331" s="4"/>
      <c r="S331" s="6"/>
      <c r="T331" s="5"/>
      <c r="U331" s="5" t="s">
        <v>73</v>
      </c>
      <c r="V331" s="5"/>
      <c r="W331" s="4"/>
      <c r="X331" s="3" t="str">
        <f t="shared" si="10"/>
        <v>201505</v>
      </c>
      <c r="Y331" s="3" t="str">
        <f t="shared" si="11"/>
        <v>201505</v>
      </c>
      <c r="Z331" s="3" t="str">
        <f>VLOOKUP(TEXT(N331,"####"),MàJ!$H$1:$I$53,2,FALSE)</f>
        <v xml:space="preserve">CONCEPTION </v>
      </c>
      <c r="AC331"/>
      <c r="AD331"/>
    </row>
    <row r="332" spans="1:30" ht="15" hidden="1" customHeight="1" x14ac:dyDescent="0.25">
      <c r="A332" s="7">
        <v>5555</v>
      </c>
      <c r="B332" s="5" t="s">
        <v>64</v>
      </c>
      <c r="C332" s="7"/>
      <c r="D332" s="5"/>
      <c r="E332" s="5"/>
      <c r="F332" s="5"/>
      <c r="G332" s="11">
        <v>5</v>
      </c>
      <c r="H332" s="10">
        <v>2015</v>
      </c>
      <c r="I332" s="5"/>
      <c r="J332" s="7"/>
      <c r="K332" s="9"/>
      <c r="L332" s="5"/>
      <c r="M332" s="5"/>
      <c r="N332" s="7">
        <v>5555</v>
      </c>
      <c r="O332" s="7" t="s">
        <v>0</v>
      </c>
      <c r="P332" s="8">
        <v>66.5</v>
      </c>
      <c r="Q332" s="7"/>
      <c r="R332" s="4"/>
      <c r="S332" s="6"/>
      <c r="T332" s="5"/>
      <c r="U332" s="5" t="s">
        <v>73</v>
      </c>
      <c r="V332" s="5"/>
      <c r="W332" s="4"/>
      <c r="X332" s="3" t="str">
        <f t="shared" si="10"/>
        <v>201505</v>
      </c>
      <c r="Y332" s="3" t="str">
        <f t="shared" si="11"/>
        <v>201505</v>
      </c>
      <c r="Z332" s="3" t="str">
        <f>VLOOKUP(TEXT(N332,"####"),MàJ!$H$1:$I$53,2,FALSE)</f>
        <v xml:space="preserve">CONCEPTION </v>
      </c>
      <c r="AC332"/>
      <c r="AD332"/>
    </row>
    <row r="333" spans="1:30" ht="15" hidden="1" customHeight="1" x14ac:dyDescent="0.25">
      <c r="A333" s="7">
        <v>5555</v>
      </c>
      <c r="B333" s="5" t="s">
        <v>64</v>
      </c>
      <c r="C333" s="7"/>
      <c r="D333" s="5"/>
      <c r="E333" s="5"/>
      <c r="F333" s="5"/>
      <c r="G333" s="11">
        <v>5</v>
      </c>
      <c r="H333" s="10">
        <v>2015</v>
      </c>
      <c r="I333" s="5"/>
      <c r="J333" s="7"/>
      <c r="K333" s="9"/>
      <c r="L333" s="5"/>
      <c r="M333" s="5"/>
      <c r="N333" s="7">
        <v>5555</v>
      </c>
      <c r="O333" s="7" t="s">
        <v>0</v>
      </c>
      <c r="P333" s="8">
        <v>8</v>
      </c>
      <c r="Q333" s="7"/>
      <c r="R333" s="4"/>
      <c r="S333" s="6"/>
      <c r="T333" s="5"/>
      <c r="U333" s="5" t="s">
        <v>76</v>
      </c>
      <c r="V333" s="5"/>
      <c r="W333" s="4"/>
      <c r="X333" s="3" t="str">
        <f t="shared" si="10"/>
        <v>201505</v>
      </c>
      <c r="Y333" s="3" t="str">
        <f t="shared" si="11"/>
        <v>201505</v>
      </c>
      <c r="Z333" s="3" t="str">
        <f>VLOOKUP(TEXT(N333,"####"),MàJ!$H$1:$I$53,2,FALSE)</f>
        <v xml:space="preserve">CONCEPTION </v>
      </c>
      <c r="AC333"/>
      <c r="AD333"/>
    </row>
    <row r="334" spans="1:30" ht="15" hidden="1" customHeight="1" x14ac:dyDescent="0.25">
      <c r="A334" s="7">
        <v>5555</v>
      </c>
      <c r="B334" s="5" t="s">
        <v>64</v>
      </c>
      <c r="C334" s="7"/>
      <c r="D334" s="5"/>
      <c r="E334" s="5"/>
      <c r="F334" s="5"/>
      <c r="G334" s="11">
        <v>5</v>
      </c>
      <c r="H334" s="10">
        <v>2015</v>
      </c>
      <c r="I334" s="5"/>
      <c r="J334" s="7"/>
      <c r="K334" s="9"/>
      <c r="L334" s="5"/>
      <c r="M334" s="5"/>
      <c r="N334" s="7">
        <v>5555</v>
      </c>
      <c r="O334" s="7" t="s">
        <v>0</v>
      </c>
      <c r="P334" s="8">
        <v>4</v>
      </c>
      <c r="Q334" s="7"/>
      <c r="R334" s="4"/>
      <c r="S334" s="6"/>
      <c r="T334" s="5"/>
      <c r="U334" s="5" t="s">
        <v>76</v>
      </c>
      <c r="V334" s="5"/>
      <c r="W334" s="4"/>
      <c r="X334" s="3" t="str">
        <f t="shared" si="10"/>
        <v>201505</v>
      </c>
      <c r="Y334" s="3" t="str">
        <f t="shared" si="11"/>
        <v>201505</v>
      </c>
      <c r="Z334" s="3" t="str">
        <f>VLOOKUP(TEXT(N334,"####"),MàJ!$H$1:$I$53,2,FALSE)</f>
        <v xml:space="preserve">CONCEPTION </v>
      </c>
      <c r="AC334"/>
      <c r="AD334"/>
    </row>
    <row r="335" spans="1:30" ht="15" hidden="1" customHeight="1" x14ac:dyDescent="0.25">
      <c r="A335" s="7">
        <v>5555</v>
      </c>
      <c r="B335" s="5" t="s">
        <v>64</v>
      </c>
      <c r="C335" s="7"/>
      <c r="D335" s="5"/>
      <c r="E335" s="5"/>
      <c r="F335" s="5"/>
      <c r="G335" s="11">
        <v>5</v>
      </c>
      <c r="H335" s="10">
        <v>2015</v>
      </c>
      <c r="I335" s="5"/>
      <c r="J335" s="7"/>
      <c r="K335" s="9"/>
      <c r="L335" s="5"/>
      <c r="M335" s="5"/>
      <c r="N335" s="7">
        <v>5555</v>
      </c>
      <c r="O335" s="7" t="s">
        <v>0</v>
      </c>
      <c r="P335" s="8">
        <v>27</v>
      </c>
      <c r="Q335" s="7"/>
      <c r="R335" s="4"/>
      <c r="S335" s="6"/>
      <c r="T335" s="5"/>
      <c r="U335" s="5" t="s">
        <v>71</v>
      </c>
      <c r="V335" s="5"/>
      <c r="W335" s="4"/>
      <c r="X335" s="3" t="str">
        <f t="shared" si="10"/>
        <v>201505</v>
      </c>
      <c r="Y335" s="3" t="str">
        <f t="shared" si="11"/>
        <v>201505</v>
      </c>
      <c r="Z335" s="3" t="str">
        <f>VLOOKUP(TEXT(N335,"####"),MàJ!$H$1:$I$53,2,FALSE)</f>
        <v xml:space="preserve">CONCEPTION </v>
      </c>
      <c r="AC335"/>
      <c r="AD335"/>
    </row>
    <row r="336" spans="1:30" ht="15" hidden="1" customHeight="1" x14ac:dyDescent="0.25">
      <c r="A336" s="7">
        <v>5555</v>
      </c>
      <c r="B336" s="5" t="s">
        <v>64</v>
      </c>
      <c r="C336" s="7"/>
      <c r="D336" s="5"/>
      <c r="E336" s="5"/>
      <c r="F336" s="5"/>
      <c r="G336" s="11">
        <v>5</v>
      </c>
      <c r="H336" s="10">
        <v>2015</v>
      </c>
      <c r="I336" s="5"/>
      <c r="J336" s="7"/>
      <c r="K336" s="9"/>
      <c r="L336" s="5"/>
      <c r="M336" s="5"/>
      <c r="N336" s="7">
        <v>5555</v>
      </c>
      <c r="O336" s="7" t="s">
        <v>0</v>
      </c>
      <c r="P336" s="8">
        <v>40</v>
      </c>
      <c r="Q336" s="7"/>
      <c r="R336" s="4"/>
      <c r="S336" s="6"/>
      <c r="T336" s="5"/>
      <c r="U336" s="5" t="s">
        <v>70</v>
      </c>
      <c r="V336" s="5"/>
      <c r="W336" s="4"/>
      <c r="X336" s="3" t="str">
        <f t="shared" si="10"/>
        <v>201505</v>
      </c>
      <c r="Y336" s="3" t="str">
        <f t="shared" si="11"/>
        <v>201505</v>
      </c>
      <c r="Z336" s="3" t="str">
        <f>VLOOKUP(TEXT(N336,"####"),MàJ!$H$1:$I$53,2,FALSE)</f>
        <v xml:space="preserve">CONCEPTION </v>
      </c>
      <c r="AC336"/>
      <c r="AD336"/>
    </row>
    <row r="337" spans="1:30" ht="15" hidden="1" customHeight="1" x14ac:dyDescent="0.25">
      <c r="A337" s="7">
        <v>5555</v>
      </c>
      <c r="B337" s="5" t="s">
        <v>64</v>
      </c>
      <c r="C337" s="7"/>
      <c r="D337" s="5"/>
      <c r="E337" s="5"/>
      <c r="F337" s="5"/>
      <c r="G337" s="11">
        <v>5</v>
      </c>
      <c r="H337" s="10">
        <v>2015</v>
      </c>
      <c r="I337" s="5"/>
      <c r="J337" s="7"/>
      <c r="K337" s="9"/>
      <c r="L337" s="5"/>
      <c r="M337" s="5"/>
      <c r="N337" s="7">
        <v>5555</v>
      </c>
      <c r="O337" s="7" t="s">
        <v>0</v>
      </c>
      <c r="P337" s="8">
        <v>20</v>
      </c>
      <c r="Q337" s="7"/>
      <c r="R337" s="4"/>
      <c r="S337" s="6"/>
      <c r="T337" s="5"/>
      <c r="U337" s="5" t="s">
        <v>75</v>
      </c>
      <c r="V337" s="5"/>
      <c r="W337" s="4"/>
      <c r="X337" s="3" t="str">
        <f t="shared" si="10"/>
        <v>201505</v>
      </c>
      <c r="Y337" s="3" t="str">
        <f t="shared" si="11"/>
        <v>201505</v>
      </c>
      <c r="Z337" s="3" t="str">
        <f>VLOOKUP(TEXT(N337,"####"),MàJ!$H$1:$I$53,2,FALSE)</f>
        <v xml:space="preserve">CONCEPTION </v>
      </c>
      <c r="AC337"/>
      <c r="AD337"/>
    </row>
    <row r="338" spans="1:30" ht="15" hidden="1" customHeight="1" x14ac:dyDescent="0.25">
      <c r="A338" s="7">
        <v>5555</v>
      </c>
      <c r="B338" s="5" t="s">
        <v>64</v>
      </c>
      <c r="C338" s="7"/>
      <c r="D338" s="5"/>
      <c r="E338" s="5"/>
      <c r="F338" s="5"/>
      <c r="G338" s="11">
        <v>5</v>
      </c>
      <c r="H338" s="10">
        <v>2015</v>
      </c>
      <c r="I338" s="5"/>
      <c r="J338" s="7"/>
      <c r="K338" s="9"/>
      <c r="L338" s="5"/>
      <c r="M338" s="5"/>
      <c r="N338" s="7">
        <v>5555</v>
      </c>
      <c r="O338" s="7" t="s">
        <v>0</v>
      </c>
      <c r="P338" s="8">
        <v>4</v>
      </c>
      <c r="Q338" s="7"/>
      <c r="R338" s="4"/>
      <c r="S338" s="6"/>
      <c r="T338" s="5"/>
      <c r="U338" s="5" t="s">
        <v>75</v>
      </c>
      <c r="V338" s="5"/>
      <c r="W338" s="4"/>
      <c r="X338" s="3" t="str">
        <f t="shared" si="10"/>
        <v>201505</v>
      </c>
      <c r="Y338" s="3" t="str">
        <f t="shared" si="11"/>
        <v>201505</v>
      </c>
      <c r="Z338" s="3" t="str">
        <f>VLOOKUP(TEXT(N338,"####"),MàJ!$H$1:$I$53,2,FALSE)</f>
        <v xml:space="preserve">CONCEPTION </v>
      </c>
      <c r="AC338"/>
      <c r="AD338"/>
    </row>
    <row r="339" spans="1:30" ht="15" hidden="1" customHeight="1" x14ac:dyDescent="0.25">
      <c r="A339" s="7">
        <v>5555</v>
      </c>
      <c r="B339" s="5" t="s">
        <v>64</v>
      </c>
      <c r="C339" s="7"/>
      <c r="D339" s="5"/>
      <c r="E339" s="5"/>
      <c r="F339" s="5"/>
      <c r="G339" s="11">
        <v>5</v>
      </c>
      <c r="H339" s="10">
        <v>2015</v>
      </c>
      <c r="I339" s="5"/>
      <c r="J339" s="7"/>
      <c r="K339" s="9"/>
      <c r="L339" s="5"/>
      <c r="M339" s="5"/>
      <c r="N339" s="7">
        <v>5555</v>
      </c>
      <c r="O339" s="7" t="s">
        <v>0</v>
      </c>
      <c r="P339" s="8">
        <v>40</v>
      </c>
      <c r="Q339" s="7"/>
      <c r="R339" s="4"/>
      <c r="S339" s="6"/>
      <c r="T339" s="5"/>
      <c r="U339" s="5" t="s">
        <v>75</v>
      </c>
      <c r="V339" s="5"/>
      <c r="W339" s="4"/>
      <c r="X339" s="3" t="str">
        <f t="shared" si="10"/>
        <v>201505</v>
      </c>
      <c r="Y339" s="3" t="str">
        <f t="shared" si="11"/>
        <v>201505</v>
      </c>
      <c r="Z339" s="3" t="str">
        <f>VLOOKUP(TEXT(N339,"####"),MàJ!$H$1:$I$53,2,FALSE)</f>
        <v xml:space="preserve">CONCEPTION </v>
      </c>
      <c r="AC339"/>
      <c r="AD339"/>
    </row>
    <row r="340" spans="1:30" ht="15" customHeight="1" x14ac:dyDescent="0.25">
      <c r="A340" s="7">
        <v>5917</v>
      </c>
      <c r="B340" s="5" t="s">
        <v>65</v>
      </c>
      <c r="C340" s="7"/>
      <c r="D340" s="5"/>
      <c r="E340" s="5"/>
      <c r="F340" s="5"/>
      <c r="G340" s="11">
        <v>5</v>
      </c>
      <c r="H340" s="10">
        <v>2015</v>
      </c>
      <c r="I340" s="5"/>
      <c r="J340" s="7"/>
      <c r="K340" s="9"/>
      <c r="L340" s="5"/>
      <c r="M340" s="5"/>
      <c r="N340" s="7">
        <v>5917</v>
      </c>
      <c r="O340" s="7" t="s">
        <v>0</v>
      </c>
      <c r="P340" s="8">
        <v>23</v>
      </c>
      <c r="Q340" s="7"/>
      <c r="R340" s="4"/>
      <c r="S340" s="6"/>
      <c r="T340" s="5"/>
      <c r="U340" s="5" t="s">
        <v>72</v>
      </c>
      <c r="V340" s="5"/>
      <c r="W340" s="4"/>
      <c r="X340" s="3" t="str">
        <f t="shared" si="10"/>
        <v>201505</v>
      </c>
      <c r="Y340" s="3" t="str">
        <f t="shared" si="11"/>
        <v>201505</v>
      </c>
      <c r="Z340" s="3" t="str">
        <f>VLOOKUP(TEXT(N340,"####"),MàJ!$H$1:$I$53,2,FALSE)</f>
        <v xml:space="preserve">METHODES </v>
      </c>
      <c r="AC340"/>
      <c r="AD340"/>
    </row>
    <row r="341" spans="1:30" ht="15" customHeight="1" x14ac:dyDescent="0.25">
      <c r="A341" s="7">
        <v>5917</v>
      </c>
      <c r="B341" s="5" t="s">
        <v>65</v>
      </c>
      <c r="C341" s="7"/>
      <c r="D341" s="5"/>
      <c r="E341" s="5"/>
      <c r="F341" s="5"/>
      <c r="G341" s="11">
        <v>5</v>
      </c>
      <c r="H341" s="10">
        <v>2015</v>
      </c>
      <c r="I341" s="5"/>
      <c r="J341" s="7"/>
      <c r="K341" s="9"/>
      <c r="L341" s="5"/>
      <c r="M341" s="5"/>
      <c r="N341" s="7">
        <v>5917</v>
      </c>
      <c r="O341" s="7" t="s">
        <v>0</v>
      </c>
      <c r="P341" s="8">
        <v>10</v>
      </c>
      <c r="Q341" s="7"/>
      <c r="R341" s="4"/>
      <c r="S341" s="6"/>
      <c r="T341" s="5"/>
      <c r="U341" s="5" t="s">
        <v>72</v>
      </c>
      <c r="V341" s="5"/>
      <c r="W341" s="4"/>
      <c r="X341" s="3" t="str">
        <f t="shared" si="10"/>
        <v>201505</v>
      </c>
      <c r="Y341" s="3" t="str">
        <f t="shared" si="11"/>
        <v>201505</v>
      </c>
      <c r="Z341" s="3" t="str">
        <f>VLOOKUP(TEXT(N341,"####"),MàJ!$H$1:$I$53,2,FALSE)</f>
        <v xml:space="preserve">METHODES </v>
      </c>
      <c r="AC341"/>
      <c r="AD341"/>
    </row>
    <row r="342" spans="1:30" ht="15" customHeight="1" x14ac:dyDescent="0.25">
      <c r="A342" s="7">
        <v>5917</v>
      </c>
      <c r="B342" s="5" t="s">
        <v>65</v>
      </c>
      <c r="C342" s="7"/>
      <c r="D342" s="5"/>
      <c r="E342" s="5"/>
      <c r="F342" s="5"/>
      <c r="G342" s="11">
        <v>5</v>
      </c>
      <c r="H342" s="10">
        <v>2015</v>
      </c>
      <c r="I342" s="5"/>
      <c r="J342" s="7"/>
      <c r="K342" s="9"/>
      <c r="L342" s="5"/>
      <c r="M342" s="5"/>
      <c r="N342" s="7">
        <v>5917</v>
      </c>
      <c r="O342" s="7" t="s">
        <v>0</v>
      </c>
      <c r="P342" s="8">
        <v>8.5</v>
      </c>
      <c r="Q342" s="7"/>
      <c r="R342" s="4"/>
      <c r="S342" s="6"/>
      <c r="T342" s="5"/>
      <c r="U342" s="5" t="s">
        <v>72</v>
      </c>
      <c r="V342" s="5"/>
      <c r="W342" s="4"/>
      <c r="X342" s="3" t="str">
        <f t="shared" si="10"/>
        <v>201505</v>
      </c>
      <c r="Y342" s="3" t="str">
        <f t="shared" si="11"/>
        <v>201505</v>
      </c>
      <c r="Z342" s="3" t="str">
        <f>VLOOKUP(TEXT(N342,"####"),MàJ!$H$1:$I$53,2,FALSE)</f>
        <v xml:space="preserve">METHODES </v>
      </c>
      <c r="AC342"/>
      <c r="AD342"/>
    </row>
    <row r="343" spans="1:30" ht="15" customHeight="1" x14ac:dyDescent="0.25">
      <c r="A343" s="50">
        <v>5917</v>
      </c>
      <c r="B343" s="51" t="s">
        <v>65</v>
      </c>
      <c r="C343" s="50"/>
      <c r="D343" s="51"/>
      <c r="E343" s="51"/>
      <c r="F343" s="51"/>
      <c r="G343" s="55">
        <v>5</v>
      </c>
      <c r="H343" s="56">
        <v>2015</v>
      </c>
      <c r="I343" s="51"/>
      <c r="J343" s="50"/>
      <c r="K343" s="57"/>
      <c r="L343" s="51"/>
      <c r="M343" s="51"/>
      <c r="N343" s="50">
        <v>5917</v>
      </c>
      <c r="O343" s="50" t="s">
        <v>0</v>
      </c>
      <c r="P343" s="58">
        <v>5</v>
      </c>
      <c r="Q343" s="50"/>
      <c r="R343" s="59"/>
      <c r="S343" s="60"/>
      <c r="T343" s="51"/>
      <c r="U343" s="51" t="s">
        <v>72</v>
      </c>
      <c r="V343" s="51"/>
      <c r="W343" s="59"/>
      <c r="X343" s="3" t="str">
        <f t="shared" si="10"/>
        <v>201505</v>
      </c>
      <c r="Y343" s="3" t="str">
        <f t="shared" si="11"/>
        <v>201505</v>
      </c>
      <c r="Z343" s="3" t="str">
        <f>VLOOKUP(TEXT(N343,"####"),MàJ!$H$1:$I$53,2,FALSE)</f>
        <v xml:space="preserve">METHODES </v>
      </c>
      <c r="AC343"/>
      <c r="AD343"/>
    </row>
    <row r="344" spans="1:30" ht="15" hidden="1" customHeight="1" x14ac:dyDescent="0.25">
      <c r="A344" s="7">
        <v>5917</v>
      </c>
      <c r="B344" s="5" t="s">
        <v>66</v>
      </c>
      <c r="C344" s="7"/>
      <c r="D344" s="5"/>
      <c r="E344" s="5"/>
      <c r="F344" s="5"/>
      <c r="G344" s="11">
        <v>5</v>
      </c>
      <c r="H344" s="10">
        <v>2015</v>
      </c>
      <c r="I344" s="5"/>
      <c r="J344" s="7"/>
      <c r="K344" s="9"/>
      <c r="L344" s="5"/>
      <c r="M344" s="5"/>
      <c r="N344" s="7">
        <v>5917</v>
      </c>
      <c r="O344" s="7" t="s">
        <v>0</v>
      </c>
      <c r="P344" s="8">
        <v>10</v>
      </c>
      <c r="Q344" s="7"/>
      <c r="R344" s="4"/>
      <c r="S344" s="6"/>
      <c r="T344" s="5"/>
      <c r="U344" s="5" t="s">
        <v>70</v>
      </c>
      <c r="V344" s="5"/>
      <c r="W344" s="4"/>
      <c r="X344" s="3" t="str">
        <f t="shared" si="10"/>
        <v>201505</v>
      </c>
      <c r="Y344" s="3" t="str">
        <f t="shared" si="11"/>
        <v>201505</v>
      </c>
      <c r="Z344" s="3" t="str">
        <f>VLOOKUP(TEXT(N344,"####"),MàJ!$H$1:$I$53,2,FALSE)</f>
        <v xml:space="preserve">METHODES </v>
      </c>
      <c r="AC344"/>
      <c r="AD344"/>
    </row>
    <row r="345" spans="1:30" ht="15" hidden="1" customHeight="1" x14ac:dyDescent="0.25">
      <c r="A345" s="7">
        <v>5917</v>
      </c>
      <c r="B345" s="5" t="s">
        <v>66</v>
      </c>
      <c r="C345" s="7"/>
      <c r="D345" s="5"/>
      <c r="E345" s="5"/>
      <c r="F345" s="5"/>
      <c r="G345" s="11">
        <v>5</v>
      </c>
      <c r="H345" s="10">
        <v>2015</v>
      </c>
      <c r="I345" s="5"/>
      <c r="J345" s="7"/>
      <c r="K345" s="9"/>
      <c r="L345" s="5"/>
      <c r="M345" s="5"/>
      <c r="N345" s="7">
        <v>5917</v>
      </c>
      <c r="O345" s="7" t="s">
        <v>0</v>
      </c>
      <c r="P345" s="8">
        <v>20</v>
      </c>
      <c r="Q345" s="7"/>
      <c r="R345" s="4"/>
      <c r="S345" s="6"/>
      <c r="T345" s="5"/>
      <c r="U345" s="5" t="s">
        <v>71</v>
      </c>
      <c r="V345" s="5"/>
      <c r="W345" s="4"/>
      <c r="X345" s="3" t="str">
        <f t="shared" si="10"/>
        <v>201505</v>
      </c>
      <c r="Y345" s="3" t="str">
        <f t="shared" si="11"/>
        <v>201505</v>
      </c>
      <c r="Z345" s="3" t="str">
        <f>VLOOKUP(TEXT(N345,"####"),MàJ!$H$1:$I$53,2,FALSE)</f>
        <v xml:space="preserve">METHODES </v>
      </c>
      <c r="AC345"/>
      <c r="AD345"/>
    </row>
    <row r="346" spans="1:30" ht="15" hidden="1" customHeight="1" x14ac:dyDescent="0.25">
      <c r="A346" s="7">
        <v>5917</v>
      </c>
      <c r="B346" s="5" t="s">
        <v>66</v>
      </c>
      <c r="C346" s="7"/>
      <c r="D346" s="5"/>
      <c r="E346" s="5"/>
      <c r="F346" s="5"/>
      <c r="G346" s="11">
        <v>5</v>
      </c>
      <c r="H346" s="10">
        <v>2015</v>
      </c>
      <c r="I346" s="5"/>
      <c r="J346" s="7"/>
      <c r="K346" s="9"/>
      <c r="L346" s="5"/>
      <c r="M346" s="5"/>
      <c r="N346" s="7">
        <v>5917</v>
      </c>
      <c r="O346" s="7" t="s">
        <v>0</v>
      </c>
      <c r="P346" s="8">
        <v>30</v>
      </c>
      <c r="Q346" s="7"/>
      <c r="R346" s="4"/>
      <c r="S346" s="6"/>
      <c r="T346" s="5"/>
      <c r="U346" s="5" t="s">
        <v>71</v>
      </c>
      <c r="V346" s="5"/>
      <c r="W346" s="4"/>
      <c r="X346" s="3" t="str">
        <f t="shared" si="10"/>
        <v>201505</v>
      </c>
      <c r="Y346" s="3" t="str">
        <f t="shared" si="11"/>
        <v>201505</v>
      </c>
      <c r="Z346" s="3" t="str">
        <f>VLOOKUP(TEXT(N346,"####"),MàJ!$H$1:$I$53,2,FALSE)</f>
        <v xml:space="preserve">METHODES </v>
      </c>
      <c r="AC346"/>
      <c r="AD346"/>
    </row>
    <row r="347" spans="1:30" ht="15" hidden="1" customHeight="1" x14ac:dyDescent="0.25">
      <c r="A347" s="50">
        <v>5917</v>
      </c>
      <c r="B347" s="51" t="s">
        <v>66</v>
      </c>
      <c r="C347" s="50"/>
      <c r="D347" s="51"/>
      <c r="E347" s="51"/>
      <c r="F347" s="51"/>
      <c r="G347" s="55">
        <v>5</v>
      </c>
      <c r="H347" s="56">
        <v>2015</v>
      </c>
      <c r="I347" s="51"/>
      <c r="J347" s="50"/>
      <c r="K347" s="57"/>
      <c r="L347" s="51"/>
      <c r="M347" s="51"/>
      <c r="N347" s="50">
        <v>5917</v>
      </c>
      <c r="O347" s="50" t="s">
        <v>0</v>
      </c>
      <c r="P347" s="58">
        <v>3</v>
      </c>
      <c r="Q347" s="50"/>
      <c r="R347" s="59"/>
      <c r="S347" s="60"/>
      <c r="T347" s="51"/>
      <c r="U347" s="51" t="s">
        <v>74</v>
      </c>
      <c r="V347" s="51"/>
      <c r="W347" s="59"/>
      <c r="X347" s="3" t="str">
        <f t="shared" si="10"/>
        <v>201505</v>
      </c>
      <c r="Y347" s="3" t="str">
        <f t="shared" si="11"/>
        <v>201505</v>
      </c>
      <c r="Z347" s="3" t="str">
        <f>VLOOKUP(TEXT(N347,"####"),MàJ!$H$1:$I$53,2,FALSE)</f>
        <v xml:space="preserve">METHODES </v>
      </c>
      <c r="AC347"/>
      <c r="AD347"/>
    </row>
    <row r="348" spans="1:30" ht="15" hidden="1" customHeight="1" x14ac:dyDescent="0.25">
      <c r="A348" s="50">
        <v>5917</v>
      </c>
      <c r="B348" s="51" t="s">
        <v>66</v>
      </c>
      <c r="C348" s="50"/>
      <c r="D348" s="51"/>
      <c r="E348" s="51"/>
      <c r="F348" s="51"/>
      <c r="G348" s="55">
        <v>5</v>
      </c>
      <c r="H348" s="56">
        <v>2015</v>
      </c>
      <c r="I348" s="51"/>
      <c r="J348" s="50"/>
      <c r="K348" s="57"/>
      <c r="L348" s="51"/>
      <c r="M348" s="51"/>
      <c r="N348" s="50">
        <v>5917</v>
      </c>
      <c r="O348" s="50" t="s">
        <v>0</v>
      </c>
      <c r="P348" s="58">
        <v>1</v>
      </c>
      <c r="Q348" s="50"/>
      <c r="R348" s="59"/>
      <c r="S348" s="60"/>
      <c r="T348" s="51"/>
      <c r="U348" s="51" t="s">
        <v>74</v>
      </c>
      <c r="V348" s="51"/>
      <c r="W348" s="59"/>
      <c r="X348" s="3" t="str">
        <f t="shared" si="10"/>
        <v>201505</v>
      </c>
      <c r="Y348" s="3" t="str">
        <f t="shared" si="11"/>
        <v>201505</v>
      </c>
      <c r="Z348" s="3" t="str">
        <f>VLOOKUP(TEXT(N348,"####"),MàJ!$H$1:$I$53,2,FALSE)</f>
        <v xml:space="preserve">METHODES </v>
      </c>
      <c r="AC348"/>
      <c r="AD348"/>
    </row>
    <row r="349" spans="1:30" ht="15" hidden="1" customHeight="1" x14ac:dyDescent="0.25">
      <c r="A349" s="50">
        <v>5917</v>
      </c>
      <c r="B349" s="51" t="s">
        <v>66</v>
      </c>
      <c r="C349" s="50"/>
      <c r="D349" s="51"/>
      <c r="E349" s="51"/>
      <c r="F349" s="51"/>
      <c r="G349" s="55">
        <v>5</v>
      </c>
      <c r="H349" s="56">
        <v>2015</v>
      </c>
      <c r="I349" s="51"/>
      <c r="J349" s="50"/>
      <c r="K349" s="57"/>
      <c r="L349" s="51"/>
      <c r="M349" s="51"/>
      <c r="N349" s="50">
        <v>7777</v>
      </c>
      <c r="O349" s="50" t="s">
        <v>0</v>
      </c>
      <c r="P349" s="58">
        <v>128</v>
      </c>
      <c r="Q349" s="50"/>
      <c r="R349" s="59"/>
      <c r="S349" s="60"/>
      <c r="T349" s="51"/>
      <c r="U349" s="51" t="s">
        <v>75</v>
      </c>
      <c r="V349" s="51"/>
      <c r="W349" s="59"/>
      <c r="X349" s="3" t="str">
        <f t="shared" si="10"/>
        <v>201505</v>
      </c>
      <c r="Y349" s="3" t="str">
        <f t="shared" si="11"/>
        <v>201505</v>
      </c>
      <c r="Z349" s="3" t="str">
        <f>VLOOKUP(TEXT(N349,"####"),MàJ!$H$1:$I$53,2,FALSE)</f>
        <v>PROGRAMME</v>
      </c>
      <c r="AC349"/>
      <c r="AD349"/>
    </row>
    <row r="350" spans="1:30" ht="15" hidden="1" customHeight="1" x14ac:dyDescent="0.25">
      <c r="A350" s="50">
        <v>5917</v>
      </c>
      <c r="B350" s="51" t="s">
        <v>66</v>
      </c>
      <c r="C350" s="50"/>
      <c r="D350" s="51"/>
      <c r="E350" s="51"/>
      <c r="F350" s="51"/>
      <c r="G350" s="55">
        <v>5</v>
      </c>
      <c r="H350" s="56">
        <v>2015</v>
      </c>
      <c r="I350" s="51"/>
      <c r="J350" s="50"/>
      <c r="K350" s="57"/>
      <c r="L350" s="51"/>
      <c r="M350" s="51"/>
      <c r="N350" s="50">
        <v>3503</v>
      </c>
      <c r="O350" s="50" t="s">
        <v>0</v>
      </c>
      <c r="P350" s="58">
        <v>2</v>
      </c>
      <c r="Q350" s="50"/>
      <c r="R350" s="59"/>
      <c r="S350" s="60"/>
      <c r="T350" s="51"/>
      <c r="U350" s="51" t="s">
        <v>71</v>
      </c>
      <c r="V350" s="51"/>
      <c r="W350" s="59"/>
      <c r="X350" s="3" t="str">
        <f t="shared" si="10"/>
        <v>201505</v>
      </c>
      <c r="Y350" s="3" t="str">
        <f t="shared" si="11"/>
        <v>201505</v>
      </c>
      <c r="Z350" s="3" t="str">
        <f>VLOOKUP(TEXT(N350,"####"),MàJ!$H$1:$I$53,2,FALSE)</f>
        <v xml:space="preserve">MATERIAUX </v>
      </c>
      <c r="AC350"/>
      <c r="AD350"/>
    </row>
    <row r="351" spans="1:30" ht="15" hidden="1" customHeight="1" x14ac:dyDescent="0.25">
      <c r="A351" s="50">
        <v>5917</v>
      </c>
      <c r="B351" s="51" t="s">
        <v>66</v>
      </c>
      <c r="C351" s="50"/>
      <c r="D351" s="51"/>
      <c r="E351" s="51"/>
      <c r="F351" s="51"/>
      <c r="G351" s="55">
        <v>5</v>
      </c>
      <c r="H351" s="56">
        <v>2015</v>
      </c>
      <c r="I351" s="51"/>
      <c r="J351" s="50"/>
      <c r="K351" s="57"/>
      <c r="L351" s="51"/>
      <c r="M351" s="51"/>
      <c r="N351" s="50">
        <v>3503</v>
      </c>
      <c r="O351" s="50" t="s">
        <v>0</v>
      </c>
      <c r="P351" s="58">
        <v>1</v>
      </c>
      <c r="Q351" s="50"/>
      <c r="R351" s="59"/>
      <c r="S351" s="60"/>
      <c r="T351" s="51"/>
      <c r="U351" s="51" t="s">
        <v>70</v>
      </c>
      <c r="V351" s="51"/>
      <c r="W351" s="59"/>
      <c r="X351" s="3" t="str">
        <f t="shared" ref="X351:X414" si="12">H351&amp;IF(G351&lt;10,"0"&amp;G351,G351)</f>
        <v>201505</v>
      </c>
      <c r="Y351" s="3" t="str">
        <f t="shared" ref="Y351:Y414" si="13">X351</f>
        <v>201505</v>
      </c>
      <c r="Z351" s="3" t="str">
        <f>VLOOKUP(TEXT(N351,"####"),MàJ!$H$1:$I$53,2,FALSE)</f>
        <v xml:space="preserve">MATERIAUX </v>
      </c>
      <c r="AC351"/>
      <c r="AD351"/>
    </row>
    <row r="352" spans="1:30" ht="15" hidden="1" customHeight="1" x14ac:dyDescent="0.25">
      <c r="A352" s="50">
        <v>5723</v>
      </c>
      <c r="B352" s="51" t="s">
        <v>67</v>
      </c>
      <c r="C352" s="50"/>
      <c r="D352" s="51"/>
      <c r="E352" s="51"/>
      <c r="F352" s="51"/>
      <c r="G352" s="55">
        <v>5</v>
      </c>
      <c r="H352" s="56">
        <v>2015</v>
      </c>
      <c r="I352" s="51"/>
      <c r="J352" s="50"/>
      <c r="K352" s="57"/>
      <c r="L352" s="51"/>
      <c r="M352" s="51"/>
      <c r="N352" s="50">
        <v>5723</v>
      </c>
      <c r="O352" s="50" t="s">
        <v>0</v>
      </c>
      <c r="P352" s="58">
        <v>16</v>
      </c>
      <c r="Q352" s="50"/>
      <c r="R352" s="59"/>
      <c r="S352" s="60"/>
      <c r="T352" s="51"/>
      <c r="U352" s="51" t="s">
        <v>75</v>
      </c>
      <c r="V352" s="51"/>
      <c r="W352" s="59"/>
      <c r="X352" s="3" t="str">
        <f t="shared" si="12"/>
        <v>201505</v>
      </c>
      <c r="Y352" s="3" t="str">
        <f t="shared" si="13"/>
        <v>201505</v>
      </c>
      <c r="Z352" s="3" t="str">
        <f>VLOOKUP(TEXT(N352,"####"),MàJ!$H$1:$I$53,2,FALSE)</f>
        <v xml:space="preserve">ESSAIS </v>
      </c>
      <c r="AC352"/>
      <c r="AD352"/>
    </row>
    <row r="353" spans="1:30" ht="15" hidden="1" customHeight="1" x14ac:dyDescent="0.25">
      <c r="A353" s="50" t="s">
        <v>4</v>
      </c>
      <c r="B353" s="51" t="s">
        <v>67</v>
      </c>
      <c r="C353" s="50"/>
      <c r="D353" s="51"/>
      <c r="E353" s="51"/>
      <c r="F353" s="51"/>
      <c r="G353" s="55">
        <v>5</v>
      </c>
      <c r="H353" s="56">
        <v>2015</v>
      </c>
      <c r="I353" s="51"/>
      <c r="J353" s="50"/>
      <c r="K353" s="57"/>
      <c r="L353" s="51"/>
      <c r="M353" s="51"/>
      <c r="N353" s="50" t="s">
        <v>3</v>
      </c>
      <c r="O353" s="50" t="s">
        <v>0</v>
      </c>
      <c r="P353" s="58">
        <v>12.5</v>
      </c>
      <c r="Q353" s="50"/>
      <c r="R353" s="59"/>
      <c r="S353" s="60"/>
      <c r="T353" s="51"/>
      <c r="U353" s="51" t="s">
        <v>73</v>
      </c>
      <c r="V353" s="51"/>
      <c r="W353" s="59"/>
      <c r="X353" s="3" t="str">
        <f t="shared" si="12"/>
        <v>201505</v>
      </c>
      <c r="Y353" s="3" t="str">
        <f t="shared" si="13"/>
        <v>201505</v>
      </c>
      <c r="Z353" s="3" t="e">
        <f>VLOOKUP(TEXT(N353,"####"),MàJ!$H$1:$I$53,2,FALSE)</f>
        <v>#N/A</v>
      </c>
      <c r="AC353"/>
      <c r="AD353"/>
    </row>
    <row r="354" spans="1:30" ht="15" hidden="1" customHeight="1" x14ac:dyDescent="0.25">
      <c r="A354" s="50">
        <v>7777</v>
      </c>
      <c r="B354" s="51" t="s">
        <v>68</v>
      </c>
      <c r="C354" s="50"/>
      <c r="D354" s="51"/>
      <c r="E354" s="51"/>
      <c r="F354" s="51"/>
      <c r="G354" s="55">
        <v>5</v>
      </c>
      <c r="H354" s="56">
        <v>2015</v>
      </c>
      <c r="I354" s="51"/>
      <c r="J354" s="50"/>
      <c r="K354" s="57"/>
      <c r="L354" s="51"/>
      <c r="M354" s="51"/>
      <c r="N354" s="50">
        <v>7777</v>
      </c>
      <c r="O354" s="50" t="s">
        <v>0</v>
      </c>
      <c r="P354" s="58">
        <v>24</v>
      </c>
      <c r="Q354" s="50"/>
      <c r="R354" s="59"/>
      <c r="S354" s="60"/>
      <c r="T354" s="51"/>
      <c r="U354" s="51" t="s">
        <v>71</v>
      </c>
      <c r="V354" s="51"/>
      <c r="W354" s="59"/>
      <c r="X354" s="3" t="str">
        <f t="shared" si="12"/>
        <v>201505</v>
      </c>
      <c r="Y354" s="3" t="str">
        <f t="shared" si="13"/>
        <v>201505</v>
      </c>
      <c r="Z354" s="3" t="str">
        <f>VLOOKUP(TEXT(N354,"####"),MàJ!$H$1:$I$53,2,FALSE)</f>
        <v>PROGRAMME</v>
      </c>
      <c r="AC354"/>
      <c r="AD354"/>
    </row>
    <row r="355" spans="1:30" ht="15" hidden="1" customHeight="1" x14ac:dyDescent="0.25">
      <c r="A355" s="50">
        <v>7777</v>
      </c>
      <c r="B355" s="51" t="s">
        <v>68</v>
      </c>
      <c r="C355" s="50"/>
      <c r="D355" s="51"/>
      <c r="E355" s="51"/>
      <c r="F355" s="51"/>
      <c r="G355" s="55">
        <v>5</v>
      </c>
      <c r="H355" s="56">
        <v>2015</v>
      </c>
      <c r="I355" s="51"/>
      <c r="J355" s="50"/>
      <c r="K355" s="57"/>
      <c r="L355" s="51"/>
      <c r="M355" s="51"/>
      <c r="N355" s="50">
        <v>7777</v>
      </c>
      <c r="O355" s="50" t="s">
        <v>0</v>
      </c>
      <c r="P355" s="58">
        <v>16</v>
      </c>
      <c r="Q355" s="50"/>
      <c r="R355" s="59"/>
      <c r="S355" s="60"/>
      <c r="T355" s="51"/>
      <c r="U355" s="51" t="s">
        <v>76</v>
      </c>
      <c r="V355" s="51"/>
      <c r="W355" s="59"/>
      <c r="X355" s="3" t="str">
        <f t="shared" si="12"/>
        <v>201505</v>
      </c>
      <c r="Y355" s="3" t="str">
        <f t="shared" si="13"/>
        <v>201505</v>
      </c>
      <c r="Z355" s="3" t="str">
        <f>VLOOKUP(TEXT(N355,"####"),MàJ!$H$1:$I$53,2,FALSE)</f>
        <v>PROGRAMME</v>
      </c>
      <c r="AC355"/>
      <c r="AD355"/>
    </row>
    <row r="356" spans="1:30" ht="15" hidden="1" customHeight="1" x14ac:dyDescent="0.25">
      <c r="A356" s="50">
        <v>7777</v>
      </c>
      <c r="B356" s="51" t="s">
        <v>68</v>
      </c>
      <c r="C356" s="50"/>
      <c r="D356" s="51"/>
      <c r="E356" s="51"/>
      <c r="F356" s="51"/>
      <c r="G356" s="55">
        <v>5</v>
      </c>
      <c r="H356" s="56">
        <v>2015</v>
      </c>
      <c r="I356" s="51"/>
      <c r="J356" s="50"/>
      <c r="K356" s="57"/>
      <c r="L356" s="51"/>
      <c r="M356" s="51"/>
      <c r="N356" s="50">
        <v>7777</v>
      </c>
      <c r="O356" s="50" t="s">
        <v>0</v>
      </c>
      <c r="P356" s="58">
        <v>8</v>
      </c>
      <c r="Q356" s="50"/>
      <c r="R356" s="59"/>
      <c r="S356" s="60"/>
      <c r="T356" s="51"/>
      <c r="U356" s="51" t="s">
        <v>70</v>
      </c>
      <c r="V356" s="51"/>
      <c r="W356" s="59"/>
      <c r="X356" s="3" t="str">
        <f t="shared" si="12"/>
        <v>201505</v>
      </c>
      <c r="Y356" s="3" t="str">
        <f t="shared" si="13"/>
        <v>201505</v>
      </c>
      <c r="Z356" s="3" t="str">
        <f>VLOOKUP(TEXT(N356,"####"),MàJ!$H$1:$I$53,2,FALSE)</f>
        <v>PROGRAMME</v>
      </c>
      <c r="AC356"/>
      <c r="AD356"/>
    </row>
    <row r="357" spans="1:30" ht="15" hidden="1" customHeight="1" x14ac:dyDescent="0.25">
      <c r="A357" s="50">
        <v>7777</v>
      </c>
      <c r="B357" s="51" t="s">
        <v>68</v>
      </c>
      <c r="C357" s="50"/>
      <c r="D357" s="51"/>
      <c r="E357" s="51"/>
      <c r="F357" s="51"/>
      <c r="G357" s="55">
        <v>5</v>
      </c>
      <c r="H357" s="56">
        <v>2015</v>
      </c>
      <c r="I357" s="51"/>
      <c r="J357" s="50"/>
      <c r="K357" s="57"/>
      <c r="L357" s="51"/>
      <c r="M357" s="51"/>
      <c r="N357" s="50">
        <v>7777</v>
      </c>
      <c r="O357" s="50" t="s">
        <v>0</v>
      </c>
      <c r="P357" s="58">
        <v>8</v>
      </c>
      <c r="Q357" s="50"/>
      <c r="R357" s="59"/>
      <c r="S357" s="60"/>
      <c r="T357" s="51"/>
      <c r="U357" s="51" t="s">
        <v>73</v>
      </c>
      <c r="V357" s="51"/>
      <c r="W357" s="59"/>
      <c r="X357" s="3" t="str">
        <f t="shared" si="12"/>
        <v>201505</v>
      </c>
      <c r="Y357" s="3" t="str">
        <f t="shared" si="13"/>
        <v>201505</v>
      </c>
      <c r="Z357" s="3" t="str">
        <f>VLOOKUP(TEXT(N357,"####"),MàJ!$H$1:$I$53,2,FALSE)</f>
        <v>PROGRAMME</v>
      </c>
      <c r="AC357"/>
      <c r="AD357"/>
    </row>
    <row r="358" spans="1:30" ht="15" customHeight="1" x14ac:dyDescent="0.25">
      <c r="A358" s="50">
        <v>7777</v>
      </c>
      <c r="B358" s="51" t="s">
        <v>68</v>
      </c>
      <c r="C358" s="50"/>
      <c r="D358" s="51"/>
      <c r="E358" s="51"/>
      <c r="F358" s="51"/>
      <c r="G358" s="55">
        <v>5</v>
      </c>
      <c r="H358" s="56">
        <v>2015</v>
      </c>
      <c r="I358" s="51"/>
      <c r="J358" s="50"/>
      <c r="K358" s="57"/>
      <c r="L358" s="51"/>
      <c r="M358" s="51"/>
      <c r="N358" s="50">
        <v>7777</v>
      </c>
      <c r="O358" s="50" t="s">
        <v>0</v>
      </c>
      <c r="P358" s="58">
        <v>24</v>
      </c>
      <c r="Q358" s="50"/>
      <c r="R358" s="59"/>
      <c r="S358" s="60"/>
      <c r="T358" s="51"/>
      <c r="U358" s="51" t="s">
        <v>72</v>
      </c>
      <c r="V358" s="51"/>
      <c r="W358" s="59"/>
      <c r="X358" s="3" t="str">
        <f t="shared" si="12"/>
        <v>201505</v>
      </c>
      <c r="Y358" s="3" t="str">
        <f t="shared" si="13"/>
        <v>201505</v>
      </c>
      <c r="Z358" s="3" t="str">
        <f>VLOOKUP(TEXT(N358,"####"),MàJ!$H$1:$I$53,2,FALSE)</f>
        <v>PROGRAMME</v>
      </c>
      <c r="AC358"/>
      <c r="AD358"/>
    </row>
    <row r="359" spans="1:30" ht="15" hidden="1" customHeight="1" x14ac:dyDescent="0.25">
      <c r="A359" s="50">
        <v>7777</v>
      </c>
      <c r="B359" s="51" t="s">
        <v>68</v>
      </c>
      <c r="C359" s="50"/>
      <c r="D359" s="51"/>
      <c r="E359" s="51"/>
      <c r="F359" s="51"/>
      <c r="G359" s="55">
        <v>5</v>
      </c>
      <c r="H359" s="56">
        <v>2015</v>
      </c>
      <c r="I359" s="51"/>
      <c r="J359" s="50"/>
      <c r="K359" s="57"/>
      <c r="L359" s="51"/>
      <c r="M359" s="51"/>
      <c r="N359" s="50">
        <v>7777</v>
      </c>
      <c r="O359" s="50" t="s">
        <v>0</v>
      </c>
      <c r="P359" s="58">
        <v>8</v>
      </c>
      <c r="Q359" s="50"/>
      <c r="R359" s="59"/>
      <c r="S359" s="60"/>
      <c r="T359" s="51"/>
      <c r="U359" s="51" t="s">
        <v>80</v>
      </c>
      <c r="V359" s="51"/>
      <c r="W359" s="59"/>
      <c r="X359" s="3" t="str">
        <f t="shared" si="12"/>
        <v>201505</v>
      </c>
      <c r="Y359" s="3" t="str">
        <f t="shared" si="13"/>
        <v>201505</v>
      </c>
      <c r="Z359" s="3" t="str">
        <f>VLOOKUP(TEXT(N359,"####"),MàJ!$H$1:$I$53,2,FALSE)</f>
        <v>PROGRAMME</v>
      </c>
      <c r="AC359"/>
      <c r="AD359"/>
    </row>
    <row r="360" spans="1:30" ht="15" hidden="1" customHeight="1" x14ac:dyDescent="0.25">
      <c r="A360" s="50">
        <v>7777</v>
      </c>
      <c r="B360" s="51" t="s">
        <v>68</v>
      </c>
      <c r="C360" s="50"/>
      <c r="D360" s="51"/>
      <c r="E360" s="51"/>
      <c r="F360" s="51"/>
      <c r="G360" s="55">
        <v>5</v>
      </c>
      <c r="H360" s="56">
        <v>2015</v>
      </c>
      <c r="I360" s="51"/>
      <c r="J360" s="50"/>
      <c r="K360" s="57"/>
      <c r="L360" s="51"/>
      <c r="M360" s="51"/>
      <c r="N360" s="50">
        <v>7777</v>
      </c>
      <c r="O360" s="50" t="s">
        <v>0</v>
      </c>
      <c r="P360" s="58">
        <v>8</v>
      </c>
      <c r="Q360" s="50"/>
      <c r="R360" s="59"/>
      <c r="S360" s="60"/>
      <c r="T360" s="51"/>
      <c r="U360" s="51" t="s">
        <v>74</v>
      </c>
      <c r="V360" s="51"/>
      <c r="W360" s="59"/>
      <c r="X360" s="3" t="str">
        <f t="shared" si="12"/>
        <v>201505</v>
      </c>
      <c r="Y360" s="3" t="str">
        <f t="shared" si="13"/>
        <v>201505</v>
      </c>
      <c r="Z360" s="3" t="str">
        <f>VLOOKUP(TEXT(N360,"####"),MàJ!$H$1:$I$53,2,FALSE)</f>
        <v>PROGRAMME</v>
      </c>
      <c r="AC360"/>
      <c r="AD360"/>
    </row>
    <row r="361" spans="1:30" ht="15" customHeight="1" x14ac:dyDescent="0.25">
      <c r="A361" s="7">
        <v>7777</v>
      </c>
      <c r="B361" s="5" t="s">
        <v>68</v>
      </c>
      <c r="C361" s="7"/>
      <c r="D361" s="5"/>
      <c r="E361" s="5"/>
      <c r="F361" s="5"/>
      <c r="G361" s="11">
        <v>5</v>
      </c>
      <c r="H361" s="10">
        <v>2015</v>
      </c>
      <c r="I361" s="5"/>
      <c r="J361" s="7"/>
      <c r="K361" s="9"/>
      <c r="L361" s="5"/>
      <c r="M361" s="5"/>
      <c r="N361" s="7">
        <v>7777</v>
      </c>
      <c r="O361" s="7" t="s">
        <v>0</v>
      </c>
      <c r="P361" s="8">
        <v>3</v>
      </c>
      <c r="Q361" s="7"/>
      <c r="R361" s="4"/>
      <c r="S361" s="6"/>
      <c r="T361" s="5"/>
      <c r="U361" s="5" t="s">
        <v>72</v>
      </c>
      <c r="V361" s="5"/>
      <c r="W361" s="4"/>
      <c r="X361" s="3" t="str">
        <f t="shared" si="12"/>
        <v>201505</v>
      </c>
      <c r="Y361" s="3" t="str">
        <f t="shared" si="13"/>
        <v>201505</v>
      </c>
      <c r="Z361" s="3" t="str">
        <f>VLOOKUP(TEXT(N361,"####"),MàJ!$H$1:$I$53,2,FALSE)</f>
        <v>PROGRAMME</v>
      </c>
      <c r="AC361"/>
      <c r="AD361"/>
    </row>
    <row r="362" spans="1:30" ht="15" hidden="1" customHeight="1" x14ac:dyDescent="0.25">
      <c r="A362" s="50">
        <v>7777</v>
      </c>
      <c r="B362" s="51" t="s">
        <v>68</v>
      </c>
      <c r="C362" s="50"/>
      <c r="D362" s="51"/>
      <c r="E362" s="51"/>
      <c r="F362" s="51"/>
      <c r="G362" s="55">
        <v>5</v>
      </c>
      <c r="H362" s="56">
        <v>2015</v>
      </c>
      <c r="I362" s="51"/>
      <c r="J362" s="50"/>
      <c r="K362" s="57"/>
      <c r="L362" s="51"/>
      <c r="M362" s="51"/>
      <c r="N362" s="50">
        <v>7777</v>
      </c>
      <c r="O362" s="50" t="s">
        <v>0</v>
      </c>
      <c r="P362" s="58">
        <v>3</v>
      </c>
      <c r="Q362" s="50"/>
      <c r="R362" s="59"/>
      <c r="S362" s="60"/>
      <c r="T362" s="51"/>
      <c r="U362" s="51" t="s">
        <v>70</v>
      </c>
      <c r="V362" s="51"/>
      <c r="W362" s="59"/>
      <c r="X362" s="3" t="str">
        <f t="shared" si="12"/>
        <v>201505</v>
      </c>
      <c r="Y362" s="3" t="str">
        <f t="shared" si="13"/>
        <v>201505</v>
      </c>
      <c r="Z362" s="3" t="str">
        <f>VLOOKUP(TEXT(N362,"####"),MàJ!$H$1:$I$53,2,FALSE)</f>
        <v>PROGRAMME</v>
      </c>
      <c r="AC362"/>
      <c r="AD362"/>
    </row>
    <row r="363" spans="1:30" ht="15" hidden="1" customHeight="1" x14ac:dyDescent="0.25">
      <c r="A363" s="7">
        <v>7777</v>
      </c>
      <c r="B363" s="5" t="s">
        <v>68</v>
      </c>
      <c r="C363" s="7"/>
      <c r="D363" s="5"/>
      <c r="E363" s="5"/>
      <c r="F363" s="5"/>
      <c r="G363" s="11">
        <v>5</v>
      </c>
      <c r="H363" s="10">
        <v>2015</v>
      </c>
      <c r="I363" s="5"/>
      <c r="J363" s="7"/>
      <c r="K363" s="9"/>
      <c r="L363" s="5"/>
      <c r="M363" s="5"/>
      <c r="N363" s="7">
        <v>7777</v>
      </c>
      <c r="O363" s="7" t="s">
        <v>0</v>
      </c>
      <c r="P363" s="8">
        <v>40</v>
      </c>
      <c r="Q363" s="7"/>
      <c r="R363" s="4"/>
      <c r="S363" s="6"/>
      <c r="T363" s="5"/>
      <c r="U363" s="5" t="s">
        <v>79</v>
      </c>
      <c r="V363" s="5"/>
      <c r="W363" s="4"/>
      <c r="X363" s="3" t="str">
        <f t="shared" si="12"/>
        <v>201505</v>
      </c>
      <c r="Y363" s="3" t="str">
        <f t="shared" si="13"/>
        <v>201505</v>
      </c>
      <c r="Z363" s="3" t="str">
        <f>VLOOKUP(TEXT(N363,"####"),MàJ!$H$1:$I$53,2,FALSE)</f>
        <v>PROGRAMME</v>
      </c>
      <c r="AC363"/>
      <c r="AD363"/>
    </row>
    <row r="364" spans="1:30" ht="15" hidden="1" customHeight="1" x14ac:dyDescent="0.25">
      <c r="A364" s="7">
        <v>1011</v>
      </c>
      <c r="B364" s="5" t="s">
        <v>59</v>
      </c>
      <c r="C364" s="7"/>
      <c r="D364" s="5"/>
      <c r="E364" s="5"/>
      <c r="F364" s="5"/>
      <c r="G364" s="11">
        <v>6</v>
      </c>
      <c r="H364" s="10">
        <v>2015</v>
      </c>
      <c r="I364" s="5"/>
      <c r="J364" s="7"/>
      <c r="K364" s="9"/>
      <c r="L364" s="5"/>
      <c r="M364" s="5"/>
      <c r="N364" s="7">
        <v>1011</v>
      </c>
      <c r="O364" s="7" t="s">
        <v>0</v>
      </c>
      <c r="P364" s="8">
        <v>20</v>
      </c>
      <c r="Q364" s="7"/>
      <c r="R364" s="4"/>
      <c r="S364" s="6"/>
      <c r="T364" s="5"/>
      <c r="U364" s="5" t="s">
        <v>76</v>
      </c>
      <c r="V364" s="5"/>
      <c r="W364" s="4"/>
      <c r="X364" s="3" t="str">
        <f t="shared" si="12"/>
        <v>201506</v>
      </c>
      <c r="Y364" s="3" t="str">
        <f t="shared" si="13"/>
        <v>201506</v>
      </c>
      <c r="Z364" s="3" t="str">
        <f>VLOOKUP(TEXT(N364,"####"),MàJ!$H$1:$I$53,2,FALSE)</f>
        <v xml:space="preserve">QUALITE </v>
      </c>
      <c r="AC364"/>
      <c r="AD364"/>
    </row>
    <row r="365" spans="1:30" ht="15" hidden="1" customHeight="1" x14ac:dyDescent="0.25">
      <c r="A365" s="7">
        <v>1011</v>
      </c>
      <c r="B365" s="5" t="s">
        <v>59</v>
      </c>
      <c r="C365" s="7"/>
      <c r="D365" s="5"/>
      <c r="E365" s="5"/>
      <c r="F365" s="5"/>
      <c r="G365" s="11">
        <v>6</v>
      </c>
      <c r="H365" s="10">
        <v>2015</v>
      </c>
      <c r="I365" s="5"/>
      <c r="J365" s="7"/>
      <c r="K365" s="9"/>
      <c r="L365" s="5"/>
      <c r="M365" s="5"/>
      <c r="N365" s="7">
        <v>1011</v>
      </c>
      <c r="O365" s="7" t="s">
        <v>0</v>
      </c>
      <c r="P365" s="8">
        <v>10</v>
      </c>
      <c r="Q365" s="7"/>
      <c r="R365" s="4"/>
      <c r="S365" s="6"/>
      <c r="T365" s="5"/>
      <c r="U365" s="5" t="s">
        <v>71</v>
      </c>
      <c r="V365" s="5"/>
      <c r="W365" s="4"/>
      <c r="X365" s="3" t="str">
        <f t="shared" si="12"/>
        <v>201506</v>
      </c>
      <c r="Y365" s="3" t="str">
        <f t="shared" si="13"/>
        <v>201506</v>
      </c>
      <c r="Z365" s="3" t="str">
        <f>VLOOKUP(TEXT(N365,"####"),MàJ!$H$1:$I$53,2,FALSE)</f>
        <v xml:space="preserve">QUALITE </v>
      </c>
      <c r="AC365"/>
      <c r="AD365"/>
    </row>
    <row r="366" spans="1:30" ht="15" hidden="1" customHeight="1" x14ac:dyDescent="0.25">
      <c r="A366" s="7">
        <v>1011</v>
      </c>
      <c r="B366" s="5" t="s">
        <v>59</v>
      </c>
      <c r="C366" s="7"/>
      <c r="D366" s="5"/>
      <c r="E366" s="5"/>
      <c r="F366" s="5"/>
      <c r="G366" s="11">
        <v>6</v>
      </c>
      <c r="H366" s="10">
        <v>2015</v>
      </c>
      <c r="I366" s="5"/>
      <c r="J366" s="7"/>
      <c r="K366" s="9"/>
      <c r="L366" s="5"/>
      <c r="M366" s="5"/>
      <c r="N366" s="7">
        <v>1011</v>
      </c>
      <c r="O366" s="7" t="s">
        <v>0</v>
      </c>
      <c r="P366" s="8">
        <v>13</v>
      </c>
      <c r="Q366" s="7"/>
      <c r="R366" s="4"/>
      <c r="S366" s="6"/>
      <c r="T366" s="5"/>
      <c r="U366" s="5" t="s">
        <v>76</v>
      </c>
      <c r="V366" s="5"/>
      <c r="W366" s="4"/>
      <c r="X366" s="3" t="str">
        <f t="shared" si="12"/>
        <v>201506</v>
      </c>
      <c r="Y366" s="3" t="str">
        <f t="shared" si="13"/>
        <v>201506</v>
      </c>
      <c r="Z366" s="3" t="str">
        <f>VLOOKUP(TEXT(N366,"####"),MàJ!$H$1:$I$53,2,FALSE)</f>
        <v xml:space="preserve">QUALITE </v>
      </c>
      <c r="AC366"/>
      <c r="AD366"/>
    </row>
    <row r="367" spans="1:30" ht="15" customHeight="1" x14ac:dyDescent="0.25">
      <c r="A367" s="7">
        <v>1011</v>
      </c>
      <c r="B367" s="5" t="s">
        <v>59</v>
      </c>
      <c r="C367" s="7"/>
      <c r="D367" s="5"/>
      <c r="E367" s="5"/>
      <c r="F367" s="5"/>
      <c r="G367" s="11">
        <v>6</v>
      </c>
      <c r="H367" s="10">
        <v>2015</v>
      </c>
      <c r="I367" s="5"/>
      <c r="J367" s="7"/>
      <c r="K367" s="9"/>
      <c r="L367" s="5"/>
      <c r="M367" s="5"/>
      <c r="N367" s="7">
        <v>1011</v>
      </c>
      <c r="O367" s="7" t="s">
        <v>0</v>
      </c>
      <c r="P367" s="8">
        <v>40</v>
      </c>
      <c r="Q367" s="7"/>
      <c r="R367" s="4"/>
      <c r="S367" s="6"/>
      <c r="T367" s="5"/>
      <c r="U367" s="5" t="s">
        <v>72</v>
      </c>
      <c r="V367" s="5"/>
      <c r="W367" s="4"/>
      <c r="X367" s="3" t="str">
        <f t="shared" si="12"/>
        <v>201506</v>
      </c>
      <c r="Y367" s="3" t="str">
        <f t="shared" si="13"/>
        <v>201506</v>
      </c>
      <c r="Z367" s="3" t="str">
        <f>VLOOKUP(TEXT(N367,"####"),MàJ!$H$1:$I$53,2,FALSE)</f>
        <v xml:space="preserve">QUALITE </v>
      </c>
      <c r="AC367"/>
      <c r="AD367"/>
    </row>
    <row r="368" spans="1:30" ht="15" hidden="1" customHeight="1" x14ac:dyDescent="0.25">
      <c r="A368" s="7">
        <v>1011</v>
      </c>
      <c r="B368" s="5" t="s">
        <v>59</v>
      </c>
      <c r="C368" s="7"/>
      <c r="D368" s="5"/>
      <c r="E368" s="5"/>
      <c r="F368" s="5"/>
      <c r="G368" s="11">
        <v>6</v>
      </c>
      <c r="H368" s="10">
        <v>2015</v>
      </c>
      <c r="I368" s="5"/>
      <c r="J368" s="7"/>
      <c r="K368" s="9"/>
      <c r="L368" s="5"/>
      <c r="M368" s="5"/>
      <c r="N368" s="7">
        <v>1011</v>
      </c>
      <c r="O368" s="7" t="s">
        <v>0</v>
      </c>
      <c r="P368" s="8">
        <v>10</v>
      </c>
      <c r="Q368" s="7"/>
      <c r="R368" s="4"/>
      <c r="S368" s="6"/>
      <c r="T368" s="5"/>
      <c r="U368" s="5" t="s">
        <v>70</v>
      </c>
      <c r="V368" s="5"/>
      <c r="W368" s="4"/>
      <c r="X368" s="3" t="str">
        <f t="shared" si="12"/>
        <v>201506</v>
      </c>
      <c r="Y368" s="3" t="str">
        <f t="shared" si="13"/>
        <v>201506</v>
      </c>
      <c r="Z368" s="3" t="str">
        <f>VLOOKUP(TEXT(N368,"####"),MàJ!$H$1:$I$53,2,FALSE)</f>
        <v xml:space="preserve">QUALITE </v>
      </c>
      <c r="AC368"/>
      <c r="AD368"/>
    </row>
    <row r="369" spans="1:30" ht="15" customHeight="1" x14ac:dyDescent="0.25">
      <c r="A369" s="7">
        <v>1011</v>
      </c>
      <c r="B369" s="5" t="s">
        <v>59</v>
      </c>
      <c r="C369" s="7"/>
      <c r="D369" s="5"/>
      <c r="E369" s="5"/>
      <c r="F369" s="5"/>
      <c r="G369" s="11">
        <v>6</v>
      </c>
      <c r="H369" s="10">
        <v>2015</v>
      </c>
      <c r="I369" s="5"/>
      <c r="J369" s="7"/>
      <c r="K369" s="9"/>
      <c r="L369" s="5"/>
      <c r="M369" s="5"/>
      <c r="N369" s="7">
        <v>1011</v>
      </c>
      <c r="O369" s="7" t="s">
        <v>0</v>
      </c>
      <c r="P369" s="8">
        <v>4</v>
      </c>
      <c r="Q369" s="7"/>
      <c r="R369" s="4"/>
      <c r="S369" s="6"/>
      <c r="T369" s="5"/>
      <c r="U369" s="5" t="s">
        <v>72</v>
      </c>
      <c r="V369" s="5"/>
      <c r="W369" s="4"/>
      <c r="X369" s="3" t="str">
        <f t="shared" si="12"/>
        <v>201506</v>
      </c>
      <c r="Y369" s="3" t="str">
        <f t="shared" si="13"/>
        <v>201506</v>
      </c>
      <c r="Z369" s="3" t="str">
        <f>VLOOKUP(TEXT(N369,"####"),MàJ!$H$1:$I$53,2,FALSE)</f>
        <v xml:space="preserve">QUALITE </v>
      </c>
      <c r="AC369"/>
      <c r="AD369"/>
    </row>
    <row r="370" spans="1:30" ht="15" customHeight="1" x14ac:dyDescent="0.25">
      <c r="A370" s="7">
        <v>1011</v>
      </c>
      <c r="B370" s="5" t="s">
        <v>59</v>
      </c>
      <c r="C370" s="7"/>
      <c r="D370" s="5"/>
      <c r="E370" s="5"/>
      <c r="F370" s="5"/>
      <c r="G370" s="11">
        <v>6</v>
      </c>
      <c r="H370" s="10">
        <v>2015</v>
      </c>
      <c r="I370" s="5"/>
      <c r="J370" s="7"/>
      <c r="K370" s="9"/>
      <c r="L370" s="5"/>
      <c r="M370" s="5"/>
      <c r="N370" s="7">
        <v>1011</v>
      </c>
      <c r="O370" s="7" t="s">
        <v>0</v>
      </c>
      <c r="P370" s="8">
        <v>4.13</v>
      </c>
      <c r="Q370" s="7"/>
      <c r="R370" s="4"/>
      <c r="S370" s="6"/>
      <c r="T370" s="5"/>
      <c r="U370" s="5" t="s">
        <v>72</v>
      </c>
      <c r="V370" s="5"/>
      <c r="W370" s="4"/>
      <c r="X370" s="3" t="str">
        <f t="shared" si="12"/>
        <v>201506</v>
      </c>
      <c r="Y370" s="3" t="str">
        <f t="shared" si="13"/>
        <v>201506</v>
      </c>
      <c r="Z370" s="3" t="str">
        <f>VLOOKUP(TEXT(N370,"####"),MàJ!$H$1:$I$53,2,FALSE)</f>
        <v xml:space="preserve">QUALITE </v>
      </c>
      <c r="AC370"/>
      <c r="AD370"/>
    </row>
    <row r="371" spans="1:30" ht="15" customHeight="1" x14ac:dyDescent="0.25">
      <c r="A371" s="7">
        <v>1011</v>
      </c>
      <c r="B371" s="5" t="s">
        <v>59</v>
      </c>
      <c r="C371" s="7"/>
      <c r="D371" s="5"/>
      <c r="E371" s="5"/>
      <c r="F371" s="5"/>
      <c r="G371" s="11">
        <v>6</v>
      </c>
      <c r="H371" s="10">
        <v>2015</v>
      </c>
      <c r="I371" s="5"/>
      <c r="J371" s="7"/>
      <c r="K371" s="9"/>
      <c r="L371" s="5"/>
      <c r="M371" s="5"/>
      <c r="N371" s="7">
        <v>1011</v>
      </c>
      <c r="O371" s="7" t="s">
        <v>0</v>
      </c>
      <c r="P371" s="8">
        <v>4.13</v>
      </c>
      <c r="Q371" s="7"/>
      <c r="R371" s="4"/>
      <c r="S371" s="6"/>
      <c r="T371" s="5"/>
      <c r="U371" s="5" t="s">
        <v>72</v>
      </c>
      <c r="V371" s="5"/>
      <c r="W371" s="4"/>
      <c r="X371" s="3" t="str">
        <f t="shared" si="12"/>
        <v>201506</v>
      </c>
      <c r="Y371" s="3" t="str">
        <f t="shared" si="13"/>
        <v>201506</v>
      </c>
      <c r="Z371" s="3" t="str">
        <f>VLOOKUP(TEXT(N371,"####"),MàJ!$H$1:$I$53,2,FALSE)</f>
        <v xml:space="preserve">QUALITE </v>
      </c>
      <c r="AC371"/>
      <c r="AD371"/>
    </row>
    <row r="372" spans="1:30" ht="15" customHeight="1" x14ac:dyDescent="0.25">
      <c r="A372" s="7">
        <v>1011</v>
      </c>
      <c r="B372" s="5" t="s">
        <v>59</v>
      </c>
      <c r="C372" s="7"/>
      <c r="D372" s="5"/>
      <c r="E372" s="5"/>
      <c r="F372" s="5"/>
      <c r="G372" s="11">
        <v>6</v>
      </c>
      <c r="H372" s="10">
        <v>2015</v>
      </c>
      <c r="I372" s="5"/>
      <c r="J372" s="7"/>
      <c r="K372" s="9"/>
      <c r="L372" s="5"/>
      <c r="M372" s="5"/>
      <c r="N372" s="7">
        <v>1011</v>
      </c>
      <c r="O372" s="7" t="s">
        <v>0</v>
      </c>
      <c r="P372" s="8">
        <v>5.5</v>
      </c>
      <c r="Q372" s="7"/>
      <c r="R372" s="4"/>
      <c r="S372" s="6"/>
      <c r="T372" s="5"/>
      <c r="U372" s="5" t="s">
        <v>72</v>
      </c>
      <c r="V372" s="5"/>
      <c r="W372" s="4"/>
      <c r="X372" s="3" t="str">
        <f t="shared" si="12"/>
        <v>201506</v>
      </c>
      <c r="Y372" s="3" t="str">
        <f t="shared" si="13"/>
        <v>201506</v>
      </c>
      <c r="Z372" s="3" t="str">
        <f>VLOOKUP(TEXT(N372,"####"),MàJ!$H$1:$I$53,2,FALSE)</f>
        <v xml:space="preserve">QUALITE </v>
      </c>
      <c r="AC372"/>
      <c r="AD372"/>
    </row>
    <row r="373" spans="1:30" ht="15" customHeight="1" x14ac:dyDescent="0.25">
      <c r="A373" s="7">
        <v>1011</v>
      </c>
      <c r="B373" s="5" t="s">
        <v>59</v>
      </c>
      <c r="C373" s="7"/>
      <c r="D373" s="5"/>
      <c r="E373" s="5"/>
      <c r="F373" s="5"/>
      <c r="G373" s="11">
        <v>6</v>
      </c>
      <c r="H373" s="10">
        <v>2015</v>
      </c>
      <c r="I373" s="5"/>
      <c r="J373" s="7"/>
      <c r="K373" s="9"/>
      <c r="L373" s="5"/>
      <c r="M373" s="5"/>
      <c r="N373" s="7">
        <v>1011</v>
      </c>
      <c r="O373" s="7" t="s">
        <v>0</v>
      </c>
      <c r="P373" s="8">
        <v>8</v>
      </c>
      <c r="Q373" s="7"/>
      <c r="R373" s="4"/>
      <c r="S373" s="6"/>
      <c r="T373" s="5"/>
      <c r="U373" s="5" t="s">
        <v>72</v>
      </c>
      <c r="V373" s="5"/>
      <c r="W373" s="4"/>
      <c r="X373" s="3" t="str">
        <f t="shared" si="12"/>
        <v>201506</v>
      </c>
      <c r="Y373" s="3" t="str">
        <f t="shared" si="13"/>
        <v>201506</v>
      </c>
      <c r="Z373" s="3" t="str">
        <f>VLOOKUP(TEXT(N373,"####"),MàJ!$H$1:$I$53,2,FALSE)</f>
        <v xml:space="preserve">QUALITE </v>
      </c>
      <c r="AC373"/>
      <c r="AD373"/>
    </row>
    <row r="374" spans="1:30" ht="15" customHeight="1" x14ac:dyDescent="0.25">
      <c r="A374" s="7">
        <v>1011</v>
      </c>
      <c r="B374" s="5" t="s">
        <v>59</v>
      </c>
      <c r="C374" s="7"/>
      <c r="D374" s="5"/>
      <c r="E374" s="5"/>
      <c r="F374" s="5"/>
      <c r="G374" s="11">
        <v>6</v>
      </c>
      <c r="H374" s="10">
        <v>2015</v>
      </c>
      <c r="I374" s="5"/>
      <c r="J374" s="7"/>
      <c r="K374" s="9"/>
      <c r="L374" s="5"/>
      <c r="M374" s="5"/>
      <c r="N374" s="7">
        <v>1011</v>
      </c>
      <c r="O374" s="7" t="s">
        <v>0</v>
      </c>
      <c r="P374" s="8">
        <v>3</v>
      </c>
      <c r="Q374" s="7"/>
      <c r="R374" s="4"/>
      <c r="S374" s="6"/>
      <c r="T374" s="5"/>
      <c r="U374" s="5" t="s">
        <v>72</v>
      </c>
      <c r="V374" s="5"/>
      <c r="W374" s="4"/>
      <c r="X374" s="3" t="str">
        <f t="shared" si="12"/>
        <v>201506</v>
      </c>
      <c r="Y374" s="3" t="str">
        <f t="shared" si="13"/>
        <v>201506</v>
      </c>
      <c r="Z374" s="3" t="str">
        <f>VLOOKUP(TEXT(N374,"####"),MàJ!$H$1:$I$53,2,FALSE)</f>
        <v xml:space="preserve">QUALITE </v>
      </c>
      <c r="AC374"/>
      <c r="AD374"/>
    </row>
    <row r="375" spans="1:30" ht="15" customHeight="1" x14ac:dyDescent="0.25">
      <c r="A375" s="7">
        <v>1011</v>
      </c>
      <c r="B375" s="5" t="s">
        <v>59</v>
      </c>
      <c r="C375" s="7"/>
      <c r="D375" s="5"/>
      <c r="E375" s="5"/>
      <c r="F375" s="5"/>
      <c r="G375" s="11">
        <v>6</v>
      </c>
      <c r="H375" s="10">
        <v>2015</v>
      </c>
      <c r="I375" s="5"/>
      <c r="J375" s="7"/>
      <c r="K375" s="9"/>
      <c r="L375" s="5"/>
      <c r="M375" s="5"/>
      <c r="N375" s="7">
        <v>1011</v>
      </c>
      <c r="O375" s="7" t="s">
        <v>0</v>
      </c>
      <c r="P375" s="8">
        <v>6.5</v>
      </c>
      <c r="Q375" s="7"/>
      <c r="R375" s="4"/>
      <c r="S375" s="6"/>
      <c r="T375" s="5"/>
      <c r="U375" s="5" t="s">
        <v>72</v>
      </c>
      <c r="V375" s="5"/>
      <c r="W375" s="4"/>
      <c r="X375" s="3" t="str">
        <f t="shared" si="12"/>
        <v>201506</v>
      </c>
      <c r="Y375" s="3" t="str">
        <f t="shared" si="13"/>
        <v>201506</v>
      </c>
      <c r="Z375" s="3" t="str">
        <f>VLOOKUP(TEXT(N375,"####"),MàJ!$H$1:$I$53,2,FALSE)</f>
        <v xml:space="preserve">QUALITE </v>
      </c>
      <c r="AC375"/>
      <c r="AD375"/>
    </row>
    <row r="376" spans="1:30" ht="15" hidden="1" customHeight="1" x14ac:dyDescent="0.25">
      <c r="A376" s="7">
        <v>1011</v>
      </c>
      <c r="B376" s="5" t="s">
        <v>59</v>
      </c>
      <c r="C376" s="7"/>
      <c r="D376" s="5"/>
      <c r="E376" s="5"/>
      <c r="F376" s="5"/>
      <c r="G376" s="11">
        <v>6</v>
      </c>
      <c r="H376" s="10">
        <v>2015</v>
      </c>
      <c r="I376" s="5"/>
      <c r="J376" s="7"/>
      <c r="K376" s="9"/>
      <c r="L376" s="5"/>
      <c r="M376" s="5"/>
      <c r="N376" s="7">
        <v>1011</v>
      </c>
      <c r="O376" s="7" t="s">
        <v>0</v>
      </c>
      <c r="P376" s="8">
        <v>30</v>
      </c>
      <c r="Q376" s="7"/>
      <c r="R376" s="4"/>
      <c r="S376" s="6"/>
      <c r="T376" s="5"/>
      <c r="U376" s="5" t="s">
        <v>70</v>
      </c>
      <c r="V376" s="5"/>
      <c r="W376" s="4"/>
      <c r="X376" s="3" t="str">
        <f t="shared" si="12"/>
        <v>201506</v>
      </c>
      <c r="Y376" s="3" t="str">
        <f t="shared" si="13"/>
        <v>201506</v>
      </c>
      <c r="Z376" s="3" t="str">
        <f>VLOOKUP(TEXT(N376,"####"),MàJ!$H$1:$I$53,2,FALSE)</f>
        <v xml:space="preserve">QUALITE </v>
      </c>
      <c r="AC376"/>
      <c r="AD376"/>
    </row>
    <row r="377" spans="1:30" ht="15" hidden="1" customHeight="1" x14ac:dyDescent="0.25">
      <c r="A377" s="50">
        <v>1011</v>
      </c>
      <c r="B377" s="51" t="s">
        <v>59</v>
      </c>
      <c r="C377" s="50"/>
      <c r="D377" s="51"/>
      <c r="E377" s="51"/>
      <c r="F377" s="51"/>
      <c r="G377" s="55">
        <v>6</v>
      </c>
      <c r="H377" s="56">
        <v>2015</v>
      </c>
      <c r="I377" s="51"/>
      <c r="J377" s="50"/>
      <c r="K377" s="57"/>
      <c r="L377" s="51"/>
      <c r="M377" s="51"/>
      <c r="N377" s="50">
        <v>1011</v>
      </c>
      <c r="O377" s="50" t="s">
        <v>0</v>
      </c>
      <c r="P377" s="58">
        <v>16</v>
      </c>
      <c r="Q377" s="50"/>
      <c r="R377" s="59"/>
      <c r="S377" s="60"/>
      <c r="T377" s="51"/>
      <c r="U377" s="51" t="s">
        <v>70</v>
      </c>
      <c r="V377" s="51"/>
      <c r="W377" s="59"/>
      <c r="X377" s="3" t="str">
        <f t="shared" si="12"/>
        <v>201506</v>
      </c>
      <c r="Y377" s="3" t="str">
        <f t="shared" si="13"/>
        <v>201506</v>
      </c>
      <c r="Z377" s="3" t="str">
        <f>VLOOKUP(TEXT(N377,"####"),MàJ!$H$1:$I$53,2,FALSE)</f>
        <v xml:space="preserve">QUALITE </v>
      </c>
      <c r="AC377"/>
      <c r="AD377"/>
    </row>
    <row r="378" spans="1:30" ht="15" hidden="1" customHeight="1" x14ac:dyDescent="0.25">
      <c r="A378" s="50">
        <v>1011</v>
      </c>
      <c r="B378" s="51" t="s">
        <v>59</v>
      </c>
      <c r="C378" s="50"/>
      <c r="D378" s="51"/>
      <c r="E378" s="51"/>
      <c r="F378" s="51"/>
      <c r="G378" s="55">
        <v>6</v>
      </c>
      <c r="H378" s="56">
        <v>2015</v>
      </c>
      <c r="I378" s="51"/>
      <c r="J378" s="50"/>
      <c r="K378" s="57"/>
      <c r="L378" s="51"/>
      <c r="M378" s="51"/>
      <c r="N378" s="50">
        <v>1011</v>
      </c>
      <c r="O378" s="50" t="s">
        <v>0</v>
      </c>
      <c r="P378" s="58">
        <v>2</v>
      </c>
      <c r="Q378" s="50"/>
      <c r="R378" s="59"/>
      <c r="S378" s="60"/>
      <c r="T378" s="51"/>
      <c r="U378" s="51" t="s">
        <v>70</v>
      </c>
      <c r="V378" s="51"/>
      <c r="W378" s="59"/>
      <c r="X378" s="3" t="str">
        <f t="shared" si="12"/>
        <v>201506</v>
      </c>
      <c r="Y378" s="3" t="str">
        <f t="shared" si="13"/>
        <v>201506</v>
      </c>
      <c r="Z378" s="3" t="str">
        <f>VLOOKUP(TEXT(N378,"####"),MàJ!$H$1:$I$53,2,FALSE)</f>
        <v xml:space="preserve">QUALITE </v>
      </c>
      <c r="AC378"/>
      <c r="AD378"/>
    </row>
    <row r="379" spans="1:30" ht="15" customHeight="1" x14ac:dyDescent="0.25">
      <c r="A379" s="50">
        <v>1011</v>
      </c>
      <c r="B379" s="51" t="s">
        <v>59</v>
      </c>
      <c r="C379" s="50"/>
      <c r="D379" s="51"/>
      <c r="E379" s="51"/>
      <c r="F379" s="51"/>
      <c r="G379" s="55">
        <v>6</v>
      </c>
      <c r="H379" s="56">
        <v>2015</v>
      </c>
      <c r="I379" s="51"/>
      <c r="J379" s="50"/>
      <c r="K379" s="57"/>
      <c r="L379" s="51"/>
      <c r="M379" s="51"/>
      <c r="N379" s="50">
        <v>1011</v>
      </c>
      <c r="O379" s="50" t="s">
        <v>0</v>
      </c>
      <c r="P379" s="58">
        <v>4</v>
      </c>
      <c r="Q379" s="50"/>
      <c r="R379" s="59"/>
      <c r="S379" s="60"/>
      <c r="T379" s="51"/>
      <c r="U379" s="51" t="s">
        <v>72</v>
      </c>
      <c r="V379" s="51"/>
      <c r="W379" s="59"/>
      <c r="X379" s="3" t="str">
        <f t="shared" si="12"/>
        <v>201506</v>
      </c>
      <c r="Y379" s="3" t="str">
        <f t="shared" si="13"/>
        <v>201506</v>
      </c>
      <c r="Z379" s="3" t="str">
        <f>VLOOKUP(TEXT(N379,"####"),MàJ!$H$1:$I$53,2,FALSE)</f>
        <v xml:space="preserve">QUALITE </v>
      </c>
      <c r="AC379"/>
      <c r="AD379"/>
    </row>
    <row r="380" spans="1:30" ht="15" hidden="1" customHeight="1" x14ac:dyDescent="0.25">
      <c r="A380" s="50">
        <v>1011</v>
      </c>
      <c r="B380" s="51" t="s">
        <v>59</v>
      </c>
      <c r="C380" s="50"/>
      <c r="D380" s="51"/>
      <c r="E380" s="51"/>
      <c r="F380" s="51"/>
      <c r="G380" s="55">
        <v>6</v>
      </c>
      <c r="H380" s="56">
        <v>2015</v>
      </c>
      <c r="I380" s="51"/>
      <c r="J380" s="50"/>
      <c r="K380" s="57"/>
      <c r="L380" s="51"/>
      <c r="M380" s="51"/>
      <c r="N380" s="50">
        <v>1011</v>
      </c>
      <c r="O380" s="50" t="s">
        <v>0</v>
      </c>
      <c r="P380" s="58">
        <v>4</v>
      </c>
      <c r="Q380" s="50"/>
      <c r="R380" s="59"/>
      <c r="S380" s="60"/>
      <c r="T380" s="51"/>
      <c r="U380" s="51" t="s">
        <v>71</v>
      </c>
      <c r="V380" s="51"/>
      <c r="W380" s="59"/>
      <c r="X380" s="3" t="str">
        <f t="shared" si="12"/>
        <v>201506</v>
      </c>
      <c r="Y380" s="3" t="str">
        <f t="shared" si="13"/>
        <v>201506</v>
      </c>
      <c r="Z380" s="3" t="str">
        <f>VLOOKUP(TEXT(N380,"####"),MàJ!$H$1:$I$53,2,FALSE)</f>
        <v xml:space="preserve">QUALITE </v>
      </c>
      <c r="AC380"/>
      <c r="AD380"/>
    </row>
    <row r="381" spans="1:30" ht="15" hidden="1" customHeight="1" x14ac:dyDescent="0.25">
      <c r="A381" s="7">
        <v>1200</v>
      </c>
      <c r="B381" s="5" t="s">
        <v>60</v>
      </c>
      <c r="C381" s="7"/>
      <c r="D381" s="5"/>
      <c r="E381" s="5"/>
      <c r="F381" s="5"/>
      <c r="G381" s="11">
        <v>6</v>
      </c>
      <c r="H381" s="10">
        <v>2015</v>
      </c>
      <c r="I381" s="5"/>
      <c r="J381" s="7"/>
      <c r="K381" s="9"/>
      <c r="L381" s="5"/>
      <c r="M381" s="5"/>
      <c r="N381" s="7">
        <v>1200</v>
      </c>
      <c r="O381" s="7" t="s">
        <v>0</v>
      </c>
      <c r="P381" s="8">
        <v>20</v>
      </c>
      <c r="Q381" s="7"/>
      <c r="R381" s="4"/>
      <c r="S381" s="6"/>
      <c r="T381" s="5"/>
      <c r="U381" s="5" t="s">
        <v>71</v>
      </c>
      <c r="V381" s="5"/>
      <c r="W381" s="4"/>
      <c r="X381" s="3" t="str">
        <f t="shared" si="12"/>
        <v>201506</v>
      </c>
      <c r="Y381" s="3" t="str">
        <f t="shared" si="13"/>
        <v>201506</v>
      </c>
      <c r="Z381" s="3" t="str">
        <f>VLOOKUP(TEXT(N381,"####"),MàJ!$H$1:$I$53,2,FALSE)</f>
        <v xml:space="preserve">ACHATS </v>
      </c>
      <c r="AC381"/>
      <c r="AD381"/>
    </row>
    <row r="382" spans="1:30" ht="15" hidden="1" customHeight="1" x14ac:dyDescent="0.25">
      <c r="A382" s="7">
        <v>1200</v>
      </c>
      <c r="B382" s="5" t="s">
        <v>60</v>
      </c>
      <c r="C382" s="7"/>
      <c r="D382" s="5"/>
      <c r="E382" s="5"/>
      <c r="F382" s="5"/>
      <c r="G382" s="11">
        <v>6</v>
      </c>
      <c r="H382" s="10">
        <v>2015</v>
      </c>
      <c r="I382" s="5"/>
      <c r="J382" s="7"/>
      <c r="K382" s="9"/>
      <c r="L382" s="5"/>
      <c r="M382" s="5"/>
      <c r="N382" s="7">
        <v>1200</v>
      </c>
      <c r="O382" s="7" t="s">
        <v>0</v>
      </c>
      <c r="P382" s="8">
        <v>2</v>
      </c>
      <c r="Q382" s="7"/>
      <c r="R382" s="4"/>
      <c r="S382" s="6"/>
      <c r="T382" s="5"/>
      <c r="U382" s="5" t="s">
        <v>70</v>
      </c>
      <c r="V382" s="5"/>
      <c r="W382" s="4"/>
      <c r="X382" s="3" t="str">
        <f t="shared" si="12"/>
        <v>201506</v>
      </c>
      <c r="Y382" s="3" t="str">
        <f t="shared" si="13"/>
        <v>201506</v>
      </c>
      <c r="Z382" s="3" t="str">
        <f>VLOOKUP(TEXT(N382,"####"),MàJ!$H$1:$I$53,2,FALSE)</f>
        <v xml:space="preserve">ACHATS </v>
      </c>
      <c r="AC382"/>
      <c r="AD382"/>
    </row>
    <row r="383" spans="1:30" ht="15" customHeight="1" x14ac:dyDescent="0.25">
      <c r="A383" s="7">
        <v>1200</v>
      </c>
      <c r="B383" s="5" t="s">
        <v>60</v>
      </c>
      <c r="C383" s="7"/>
      <c r="D383" s="5"/>
      <c r="E383" s="5"/>
      <c r="F383" s="5"/>
      <c r="G383" s="11">
        <v>6</v>
      </c>
      <c r="H383" s="10">
        <v>2015</v>
      </c>
      <c r="I383" s="5"/>
      <c r="J383" s="7"/>
      <c r="K383" s="9"/>
      <c r="L383" s="5"/>
      <c r="M383" s="5"/>
      <c r="N383" s="7">
        <v>1200</v>
      </c>
      <c r="O383" s="7" t="s">
        <v>0</v>
      </c>
      <c r="P383" s="8">
        <v>2</v>
      </c>
      <c r="Q383" s="7"/>
      <c r="R383" s="4"/>
      <c r="S383" s="6"/>
      <c r="T383" s="5"/>
      <c r="U383" s="5" t="s">
        <v>72</v>
      </c>
      <c r="V383" s="5"/>
      <c r="W383" s="4"/>
      <c r="X383" s="3" t="str">
        <f t="shared" si="12"/>
        <v>201506</v>
      </c>
      <c r="Y383" s="3" t="str">
        <f t="shared" si="13"/>
        <v>201506</v>
      </c>
      <c r="Z383" s="3" t="str">
        <f>VLOOKUP(TEXT(N383,"####"),MàJ!$H$1:$I$53,2,FALSE)</f>
        <v xml:space="preserve">ACHATS </v>
      </c>
      <c r="AC383"/>
      <c r="AD383"/>
    </row>
    <row r="384" spans="1:30" ht="15" customHeight="1" x14ac:dyDescent="0.25">
      <c r="A384" s="50">
        <v>1200</v>
      </c>
      <c r="B384" s="51" t="s">
        <v>69</v>
      </c>
      <c r="C384" s="50"/>
      <c r="D384" s="51"/>
      <c r="E384" s="51"/>
      <c r="F384" s="51"/>
      <c r="G384" s="55">
        <v>6</v>
      </c>
      <c r="H384" s="56">
        <v>2015</v>
      </c>
      <c r="I384" s="51"/>
      <c r="J384" s="50"/>
      <c r="K384" s="57"/>
      <c r="L384" s="51"/>
      <c r="M384" s="51"/>
      <c r="N384" s="50">
        <v>1200</v>
      </c>
      <c r="O384" s="50" t="s">
        <v>0</v>
      </c>
      <c r="P384" s="58">
        <v>5</v>
      </c>
      <c r="Q384" s="50"/>
      <c r="R384" s="59"/>
      <c r="S384" s="60"/>
      <c r="T384" s="51"/>
      <c r="U384" s="51" t="s">
        <v>72</v>
      </c>
      <c r="V384" s="51"/>
      <c r="W384" s="59"/>
      <c r="X384" s="3" t="str">
        <f t="shared" si="12"/>
        <v>201506</v>
      </c>
      <c r="Y384" s="3" t="str">
        <f t="shared" si="13"/>
        <v>201506</v>
      </c>
      <c r="Z384" s="3" t="str">
        <f>VLOOKUP(TEXT(N384,"####"),MàJ!$H$1:$I$53,2,FALSE)</f>
        <v xml:space="preserve">ACHATS </v>
      </c>
      <c r="AC384"/>
      <c r="AD384"/>
    </row>
    <row r="385" spans="1:30" ht="15" hidden="1" customHeight="1" x14ac:dyDescent="0.25">
      <c r="A385" s="50">
        <v>1200</v>
      </c>
      <c r="B385" s="51" t="s">
        <v>69</v>
      </c>
      <c r="C385" s="50"/>
      <c r="D385" s="51"/>
      <c r="E385" s="51"/>
      <c r="F385" s="51"/>
      <c r="G385" s="55">
        <v>6</v>
      </c>
      <c r="H385" s="56">
        <v>2015</v>
      </c>
      <c r="I385" s="51"/>
      <c r="J385" s="50"/>
      <c r="K385" s="57"/>
      <c r="L385" s="51"/>
      <c r="M385" s="51"/>
      <c r="N385" s="50">
        <v>1200</v>
      </c>
      <c r="O385" s="50" t="s">
        <v>0</v>
      </c>
      <c r="P385" s="58">
        <v>13</v>
      </c>
      <c r="Q385" s="50"/>
      <c r="R385" s="59"/>
      <c r="S385" s="60"/>
      <c r="T385" s="51"/>
      <c r="U385" s="51" t="s">
        <v>71</v>
      </c>
      <c r="V385" s="51"/>
      <c r="W385" s="59"/>
      <c r="X385" s="3" t="str">
        <f t="shared" si="12"/>
        <v>201506</v>
      </c>
      <c r="Y385" s="3" t="str">
        <f t="shared" si="13"/>
        <v>201506</v>
      </c>
      <c r="Z385" s="3" t="str">
        <f>VLOOKUP(TEXT(N385,"####"),MàJ!$H$1:$I$53,2,FALSE)</f>
        <v xml:space="preserve">ACHATS </v>
      </c>
      <c r="AC385"/>
      <c r="AD385"/>
    </row>
    <row r="386" spans="1:30" ht="15" hidden="1" customHeight="1" x14ac:dyDescent="0.25">
      <c r="A386" s="7">
        <v>2752</v>
      </c>
      <c r="B386" s="5" t="s">
        <v>62</v>
      </c>
      <c r="C386" s="7"/>
      <c r="D386" s="5"/>
      <c r="E386" s="5"/>
      <c r="F386" s="5"/>
      <c r="G386" s="11">
        <v>6</v>
      </c>
      <c r="H386" s="10">
        <v>2015</v>
      </c>
      <c r="I386" s="5"/>
      <c r="J386" s="7"/>
      <c r="K386" s="9"/>
      <c r="L386" s="5"/>
      <c r="M386" s="5"/>
      <c r="N386" s="7">
        <v>2752</v>
      </c>
      <c r="O386" s="7" t="s">
        <v>0</v>
      </c>
      <c r="P386" s="8">
        <v>8</v>
      </c>
      <c r="Q386" s="7"/>
      <c r="R386" s="4"/>
      <c r="S386" s="6"/>
      <c r="T386" s="5"/>
      <c r="U386" s="5" t="s">
        <v>71</v>
      </c>
      <c r="V386" s="5"/>
      <c r="W386" s="4"/>
      <c r="X386" s="3" t="str">
        <f t="shared" si="12"/>
        <v>201506</v>
      </c>
      <c r="Y386" s="3" t="str">
        <f t="shared" si="13"/>
        <v>201506</v>
      </c>
      <c r="Z386" s="3" t="str">
        <f>VLOOKUP(TEXT(N386,"####"),MàJ!$H$1:$I$53,2,FALSE)</f>
        <v xml:space="preserve">LOGISTIQUE </v>
      </c>
      <c r="AC386"/>
      <c r="AD386"/>
    </row>
    <row r="387" spans="1:30" ht="15" hidden="1" customHeight="1" x14ac:dyDescent="0.25">
      <c r="A387" s="7">
        <v>2752</v>
      </c>
      <c r="B387" s="5" t="s">
        <v>62</v>
      </c>
      <c r="C387" s="7"/>
      <c r="D387" s="5"/>
      <c r="E387" s="5"/>
      <c r="F387" s="5"/>
      <c r="G387" s="11">
        <v>6</v>
      </c>
      <c r="H387" s="10">
        <v>2015</v>
      </c>
      <c r="I387" s="5"/>
      <c r="J387" s="7"/>
      <c r="K387" s="9"/>
      <c r="L387" s="5"/>
      <c r="M387" s="5"/>
      <c r="N387" s="7">
        <v>2752</v>
      </c>
      <c r="O387" s="7" t="s">
        <v>0</v>
      </c>
      <c r="P387" s="8">
        <v>6</v>
      </c>
      <c r="Q387" s="7"/>
      <c r="R387" s="4"/>
      <c r="S387" s="6"/>
      <c r="T387" s="5"/>
      <c r="U387" s="5" t="s">
        <v>74</v>
      </c>
      <c r="V387" s="5"/>
      <c r="W387" s="4"/>
      <c r="X387" s="3" t="str">
        <f t="shared" si="12"/>
        <v>201506</v>
      </c>
      <c r="Y387" s="3" t="str">
        <f t="shared" si="13"/>
        <v>201506</v>
      </c>
      <c r="Z387" s="3" t="str">
        <f>VLOOKUP(TEXT(N387,"####"),MàJ!$H$1:$I$53,2,FALSE)</f>
        <v xml:space="preserve">LOGISTIQUE </v>
      </c>
      <c r="AC387"/>
      <c r="AD387"/>
    </row>
    <row r="388" spans="1:30" ht="15" hidden="1" customHeight="1" x14ac:dyDescent="0.25">
      <c r="A388" s="50">
        <v>2752</v>
      </c>
      <c r="B388" s="51" t="s">
        <v>62</v>
      </c>
      <c r="C388" s="50"/>
      <c r="D388" s="51"/>
      <c r="E388" s="51"/>
      <c r="F388" s="51"/>
      <c r="G388" s="55">
        <v>6</v>
      </c>
      <c r="H388" s="56">
        <v>2015</v>
      </c>
      <c r="I388" s="51"/>
      <c r="J388" s="50"/>
      <c r="K388" s="57"/>
      <c r="L388" s="51"/>
      <c r="M388" s="51"/>
      <c r="N388" s="50">
        <v>2752</v>
      </c>
      <c r="O388" s="50" t="s">
        <v>0</v>
      </c>
      <c r="P388" s="58">
        <v>20</v>
      </c>
      <c r="Q388" s="50"/>
      <c r="R388" s="59"/>
      <c r="S388" s="60"/>
      <c r="T388" s="51"/>
      <c r="U388" s="51" t="s">
        <v>76</v>
      </c>
      <c r="V388" s="51"/>
      <c r="W388" s="59"/>
      <c r="X388" s="3" t="str">
        <f t="shared" si="12"/>
        <v>201506</v>
      </c>
      <c r="Y388" s="3" t="str">
        <f t="shared" si="13"/>
        <v>201506</v>
      </c>
      <c r="Z388" s="3" t="str">
        <f>VLOOKUP(TEXT(N388,"####"),MàJ!$H$1:$I$53,2,FALSE)</f>
        <v xml:space="preserve">LOGISTIQUE </v>
      </c>
      <c r="AC388"/>
      <c r="AD388"/>
    </row>
    <row r="389" spans="1:30" ht="15" hidden="1" customHeight="1" x14ac:dyDescent="0.25">
      <c r="A389" s="50">
        <v>2752</v>
      </c>
      <c r="B389" s="51" t="s">
        <v>62</v>
      </c>
      <c r="C389" s="50"/>
      <c r="D389" s="51"/>
      <c r="E389" s="51"/>
      <c r="F389" s="51"/>
      <c r="G389" s="55">
        <v>6</v>
      </c>
      <c r="H389" s="56">
        <v>2015</v>
      </c>
      <c r="I389" s="51"/>
      <c r="J389" s="50"/>
      <c r="K389" s="57"/>
      <c r="L389" s="51"/>
      <c r="M389" s="51"/>
      <c r="N389" s="50">
        <v>2752</v>
      </c>
      <c r="O389" s="50" t="s">
        <v>0</v>
      </c>
      <c r="P389" s="58">
        <v>5</v>
      </c>
      <c r="Q389" s="50"/>
      <c r="R389" s="59"/>
      <c r="S389" s="60"/>
      <c r="T389" s="51"/>
      <c r="U389" s="51" t="s">
        <v>75</v>
      </c>
      <c r="V389" s="51"/>
      <c r="W389" s="59"/>
      <c r="X389" s="3" t="str">
        <f t="shared" si="12"/>
        <v>201506</v>
      </c>
      <c r="Y389" s="3" t="str">
        <f t="shared" si="13"/>
        <v>201506</v>
      </c>
      <c r="Z389" s="3" t="str">
        <f>VLOOKUP(TEXT(N389,"####"),MàJ!$H$1:$I$53,2,FALSE)</f>
        <v xml:space="preserve">LOGISTIQUE </v>
      </c>
      <c r="AC389"/>
      <c r="AD389"/>
    </row>
    <row r="390" spans="1:30" ht="15" customHeight="1" x14ac:dyDescent="0.25">
      <c r="A390" s="50">
        <v>2752</v>
      </c>
      <c r="B390" s="51" t="s">
        <v>62</v>
      </c>
      <c r="C390" s="50"/>
      <c r="D390" s="51"/>
      <c r="E390" s="51"/>
      <c r="F390" s="51"/>
      <c r="G390" s="55">
        <v>6</v>
      </c>
      <c r="H390" s="56">
        <v>2015</v>
      </c>
      <c r="I390" s="51"/>
      <c r="J390" s="50"/>
      <c r="K390" s="57"/>
      <c r="L390" s="51"/>
      <c r="M390" s="51"/>
      <c r="N390" s="50">
        <v>2752</v>
      </c>
      <c r="O390" s="50" t="s">
        <v>0</v>
      </c>
      <c r="P390" s="58">
        <v>37.5</v>
      </c>
      <c r="Q390" s="50"/>
      <c r="R390" s="59"/>
      <c r="S390" s="60"/>
      <c r="T390" s="51"/>
      <c r="U390" s="51" t="s">
        <v>72</v>
      </c>
      <c r="V390" s="51"/>
      <c r="W390" s="59"/>
      <c r="X390" s="3" t="str">
        <f t="shared" si="12"/>
        <v>201506</v>
      </c>
      <c r="Y390" s="3" t="str">
        <f t="shared" si="13"/>
        <v>201506</v>
      </c>
      <c r="Z390" s="3" t="str">
        <f>VLOOKUP(TEXT(N390,"####"),MàJ!$H$1:$I$53,2,FALSE)</f>
        <v xml:space="preserve">LOGISTIQUE </v>
      </c>
      <c r="AC390"/>
      <c r="AD390"/>
    </row>
    <row r="391" spans="1:30" ht="15" customHeight="1" x14ac:dyDescent="0.25">
      <c r="A391" s="50">
        <v>2752</v>
      </c>
      <c r="B391" s="51" t="s">
        <v>62</v>
      </c>
      <c r="C391" s="50"/>
      <c r="D391" s="51"/>
      <c r="E391" s="51"/>
      <c r="F391" s="51"/>
      <c r="G391" s="55">
        <v>6</v>
      </c>
      <c r="H391" s="56">
        <v>2015</v>
      </c>
      <c r="I391" s="51"/>
      <c r="J391" s="50"/>
      <c r="K391" s="57"/>
      <c r="L391" s="51"/>
      <c r="M391" s="51"/>
      <c r="N391" s="50">
        <v>2752</v>
      </c>
      <c r="O391" s="50" t="s">
        <v>0</v>
      </c>
      <c r="P391" s="58">
        <v>31</v>
      </c>
      <c r="Q391" s="50"/>
      <c r="R391" s="59"/>
      <c r="S391" s="60"/>
      <c r="T391" s="51"/>
      <c r="U391" s="51" t="s">
        <v>72</v>
      </c>
      <c r="V391" s="51"/>
      <c r="W391" s="59"/>
      <c r="X391" s="3" t="str">
        <f t="shared" si="12"/>
        <v>201506</v>
      </c>
      <c r="Y391" s="3" t="str">
        <f t="shared" si="13"/>
        <v>201506</v>
      </c>
      <c r="Z391" s="3" t="str">
        <f>VLOOKUP(TEXT(N391,"####"),MàJ!$H$1:$I$53,2,FALSE)</f>
        <v xml:space="preserve">LOGISTIQUE </v>
      </c>
      <c r="AC391"/>
      <c r="AD391"/>
    </row>
    <row r="392" spans="1:30" ht="15" hidden="1" customHeight="1" x14ac:dyDescent="0.25">
      <c r="A392" s="7">
        <v>3503</v>
      </c>
      <c r="B392" s="5" t="s">
        <v>63</v>
      </c>
      <c r="C392" s="7"/>
      <c r="D392" s="5"/>
      <c r="E392" s="5"/>
      <c r="F392" s="5"/>
      <c r="G392" s="11">
        <v>6</v>
      </c>
      <c r="H392" s="10">
        <v>2015</v>
      </c>
      <c r="I392" s="5"/>
      <c r="J392" s="7"/>
      <c r="K392" s="9"/>
      <c r="L392" s="5"/>
      <c r="M392" s="5"/>
      <c r="N392" s="7">
        <v>3503</v>
      </c>
      <c r="O392" s="7" t="s">
        <v>0</v>
      </c>
      <c r="P392" s="8">
        <v>28</v>
      </c>
      <c r="Q392" s="7"/>
      <c r="R392" s="4"/>
      <c r="S392" s="6"/>
      <c r="T392" s="5"/>
      <c r="U392" s="5" t="s">
        <v>75</v>
      </c>
      <c r="V392" s="5"/>
      <c r="W392" s="4"/>
      <c r="X392" s="3" t="str">
        <f t="shared" si="12"/>
        <v>201506</v>
      </c>
      <c r="Y392" s="3" t="str">
        <f t="shared" si="13"/>
        <v>201506</v>
      </c>
      <c r="Z392" s="3" t="str">
        <f>VLOOKUP(TEXT(N392,"####"),MàJ!$H$1:$I$53,2,FALSE)</f>
        <v xml:space="preserve">MATERIAUX </v>
      </c>
      <c r="AC392"/>
      <c r="AD392"/>
    </row>
    <row r="393" spans="1:30" ht="15" customHeight="1" x14ac:dyDescent="0.25">
      <c r="A393" s="7">
        <v>3503</v>
      </c>
      <c r="B393" s="5" t="s">
        <v>63</v>
      </c>
      <c r="C393" s="7"/>
      <c r="D393" s="5"/>
      <c r="E393" s="5"/>
      <c r="F393" s="5"/>
      <c r="G393" s="11">
        <v>6</v>
      </c>
      <c r="H393" s="10">
        <v>2015</v>
      </c>
      <c r="I393" s="5"/>
      <c r="J393" s="7"/>
      <c r="K393" s="9"/>
      <c r="L393" s="5"/>
      <c r="M393" s="5"/>
      <c r="N393" s="7">
        <v>3503</v>
      </c>
      <c r="O393" s="7" t="s">
        <v>0</v>
      </c>
      <c r="P393" s="8">
        <v>17</v>
      </c>
      <c r="Q393" s="7"/>
      <c r="R393" s="4"/>
      <c r="S393" s="6"/>
      <c r="T393" s="5"/>
      <c r="U393" s="5" t="s">
        <v>72</v>
      </c>
      <c r="V393" s="5"/>
      <c r="W393" s="4"/>
      <c r="X393" s="3" t="str">
        <f t="shared" si="12"/>
        <v>201506</v>
      </c>
      <c r="Y393" s="3" t="str">
        <f t="shared" si="13"/>
        <v>201506</v>
      </c>
      <c r="Z393" s="3" t="str">
        <f>VLOOKUP(TEXT(N393,"####"),MàJ!$H$1:$I$53,2,FALSE)</f>
        <v xml:space="preserve">MATERIAUX </v>
      </c>
      <c r="AC393"/>
      <c r="AD393"/>
    </row>
    <row r="394" spans="1:30" ht="15" hidden="1" customHeight="1" x14ac:dyDescent="0.25">
      <c r="A394" s="7">
        <v>3503</v>
      </c>
      <c r="B394" s="5" t="s">
        <v>63</v>
      </c>
      <c r="C394" s="7"/>
      <c r="D394" s="5"/>
      <c r="E394" s="5"/>
      <c r="F394" s="5"/>
      <c r="G394" s="11">
        <v>6</v>
      </c>
      <c r="H394" s="10">
        <v>2015</v>
      </c>
      <c r="I394" s="5"/>
      <c r="J394" s="7"/>
      <c r="K394" s="9"/>
      <c r="L394" s="5"/>
      <c r="M394" s="5"/>
      <c r="N394" s="7">
        <v>3503</v>
      </c>
      <c r="O394" s="7" t="s">
        <v>0</v>
      </c>
      <c r="P394" s="8">
        <v>10</v>
      </c>
      <c r="Q394" s="7"/>
      <c r="R394" s="4"/>
      <c r="S394" s="6"/>
      <c r="T394" s="5"/>
      <c r="U394" s="5" t="s">
        <v>71</v>
      </c>
      <c r="V394" s="5"/>
      <c r="W394" s="4"/>
      <c r="X394" s="3" t="str">
        <f t="shared" si="12"/>
        <v>201506</v>
      </c>
      <c r="Y394" s="3" t="str">
        <f t="shared" si="13"/>
        <v>201506</v>
      </c>
      <c r="Z394" s="3" t="str">
        <f>VLOOKUP(TEXT(N394,"####"),MàJ!$H$1:$I$53,2,FALSE)</f>
        <v xml:space="preserve">MATERIAUX </v>
      </c>
      <c r="AC394"/>
      <c r="AD394"/>
    </row>
    <row r="395" spans="1:30" ht="15" hidden="1" customHeight="1" x14ac:dyDescent="0.25">
      <c r="A395" s="7" t="s">
        <v>1</v>
      </c>
      <c r="B395" s="5" t="s">
        <v>2</v>
      </c>
      <c r="C395" s="7"/>
      <c r="D395" s="5"/>
      <c r="E395" s="5"/>
      <c r="F395" s="5"/>
      <c r="G395" s="11">
        <v>6</v>
      </c>
      <c r="H395" s="10">
        <v>2015</v>
      </c>
      <c r="I395" s="5"/>
      <c r="J395" s="7"/>
      <c r="K395" s="9"/>
      <c r="L395" s="5"/>
      <c r="M395" s="5"/>
      <c r="N395" s="7" t="s">
        <v>1</v>
      </c>
      <c r="O395" s="7" t="s">
        <v>0</v>
      </c>
      <c r="P395" s="8">
        <v>6</v>
      </c>
      <c r="Q395" s="7"/>
      <c r="R395" s="4"/>
      <c r="S395" s="6"/>
      <c r="T395" s="5"/>
      <c r="U395" s="5" t="s">
        <v>75</v>
      </c>
      <c r="V395" s="5"/>
      <c r="W395" s="4"/>
      <c r="X395" s="3" t="str">
        <f t="shared" si="12"/>
        <v>201506</v>
      </c>
      <c r="Y395" s="3" t="str">
        <f t="shared" si="13"/>
        <v>201506</v>
      </c>
      <c r="Z395" s="3" t="str">
        <f>VLOOKUP(TEXT(N395,"####"),MàJ!$H$1:$I$53,2,FALSE)</f>
        <v>SIMULATIONS NUMERIQUES</v>
      </c>
      <c r="AC395"/>
      <c r="AD395"/>
    </row>
    <row r="396" spans="1:30" ht="15" hidden="1" customHeight="1" x14ac:dyDescent="0.25">
      <c r="A396" s="7" t="s">
        <v>1</v>
      </c>
      <c r="B396" s="5" t="s">
        <v>2</v>
      </c>
      <c r="C396" s="7"/>
      <c r="D396" s="5"/>
      <c r="E396" s="5"/>
      <c r="F396" s="5"/>
      <c r="G396" s="11">
        <v>6</v>
      </c>
      <c r="H396" s="10">
        <v>2015</v>
      </c>
      <c r="I396" s="5"/>
      <c r="J396" s="7"/>
      <c r="K396" s="9"/>
      <c r="L396" s="5"/>
      <c r="M396" s="5"/>
      <c r="N396" s="7" t="s">
        <v>1</v>
      </c>
      <c r="O396" s="7" t="s">
        <v>0</v>
      </c>
      <c r="P396" s="8">
        <v>4</v>
      </c>
      <c r="Q396" s="7"/>
      <c r="R396" s="4"/>
      <c r="S396" s="6"/>
      <c r="T396" s="5"/>
      <c r="U396" s="5" t="s">
        <v>75</v>
      </c>
      <c r="V396" s="5"/>
      <c r="W396" s="4"/>
      <c r="X396" s="3" t="str">
        <f t="shared" si="12"/>
        <v>201506</v>
      </c>
      <c r="Y396" s="3" t="str">
        <f t="shared" si="13"/>
        <v>201506</v>
      </c>
      <c r="Z396" s="3" t="str">
        <f>VLOOKUP(TEXT(N396,"####"),MàJ!$H$1:$I$53,2,FALSE)</f>
        <v>SIMULATIONS NUMERIQUES</v>
      </c>
      <c r="AC396"/>
      <c r="AD396"/>
    </row>
    <row r="397" spans="1:30" ht="15" hidden="1" customHeight="1" x14ac:dyDescent="0.25">
      <c r="A397" s="7" t="s">
        <v>1</v>
      </c>
      <c r="B397" s="5" t="s">
        <v>2</v>
      </c>
      <c r="C397" s="7"/>
      <c r="D397" s="5"/>
      <c r="E397" s="5"/>
      <c r="F397" s="5"/>
      <c r="G397" s="11">
        <v>6</v>
      </c>
      <c r="H397" s="10">
        <v>2015</v>
      </c>
      <c r="I397" s="5"/>
      <c r="J397" s="7"/>
      <c r="K397" s="9"/>
      <c r="L397" s="5"/>
      <c r="M397" s="5"/>
      <c r="N397" s="7" t="s">
        <v>1</v>
      </c>
      <c r="O397" s="7" t="s">
        <v>0</v>
      </c>
      <c r="P397" s="8">
        <v>48</v>
      </c>
      <c r="Q397" s="7"/>
      <c r="R397" s="4"/>
      <c r="S397" s="6"/>
      <c r="T397" s="5"/>
      <c r="U397" s="5" t="s">
        <v>75</v>
      </c>
      <c r="V397" s="5"/>
      <c r="W397" s="4"/>
      <c r="X397" s="3" t="str">
        <f t="shared" si="12"/>
        <v>201506</v>
      </c>
      <c r="Y397" s="3" t="str">
        <f t="shared" si="13"/>
        <v>201506</v>
      </c>
      <c r="Z397" s="3" t="str">
        <f>VLOOKUP(TEXT(N397,"####"),MàJ!$H$1:$I$53,2,FALSE)</f>
        <v>SIMULATIONS NUMERIQUES</v>
      </c>
      <c r="AC397"/>
      <c r="AD397"/>
    </row>
    <row r="398" spans="1:30" ht="15" hidden="1" customHeight="1" x14ac:dyDescent="0.25">
      <c r="A398" s="7">
        <v>5555</v>
      </c>
      <c r="B398" s="5" t="s">
        <v>64</v>
      </c>
      <c r="C398" s="7"/>
      <c r="D398" s="5"/>
      <c r="E398" s="5"/>
      <c r="F398" s="5"/>
      <c r="G398" s="11">
        <v>6</v>
      </c>
      <c r="H398" s="10">
        <v>2015</v>
      </c>
      <c r="I398" s="5"/>
      <c r="J398" s="7"/>
      <c r="K398" s="9"/>
      <c r="L398" s="5"/>
      <c r="M398" s="5"/>
      <c r="N398" s="7">
        <v>5555</v>
      </c>
      <c r="O398" s="7" t="s">
        <v>0</v>
      </c>
      <c r="P398" s="8">
        <v>2</v>
      </c>
      <c r="Q398" s="7"/>
      <c r="R398" s="4"/>
      <c r="S398" s="6"/>
      <c r="T398" s="5"/>
      <c r="U398" s="5" t="s">
        <v>70</v>
      </c>
      <c r="V398" s="5"/>
      <c r="W398" s="4"/>
      <c r="X398" s="3" t="str">
        <f t="shared" si="12"/>
        <v>201506</v>
      </c>
      <c r="Y398" s="3" t="str">
        <f t="shared" si="13"/>
        <v>201506</v>
      </c>
      <c r="Z398" s="3" t="str">
        <f>VLOOKUP(TEXT(N398,"####"),MàJ!$H$1:$I$53,2,FALSE)</f>
        <v xml:space="preserve">CONCEPTION </v>
      </c>
      <c r="AC398"/>
      <c r="AD398"/>
    </row>
    <row r="399" spans="1:30" ht="15" hidden="1" customHeight="1" x14ac:dyDescent="0.25">
      <c r="A399" s="7">
        <v>5555</v>
      </c>
      <c r="B399" s="5" t="s">
        <v>64</v>
      </c>
      <c r="C399" s="7"/>
      <c r="D399" s="5"/>
      <c r="E399" s="5"/>
      <c r="F399" s="5"/>
      <c r="G399" s="11">
        <v>6</v>
      </c>
      <c r="H399" s="10">
        <v>2015</v>
      </c>
      <c r="I399" s="5"/>
      <c r="J399" s="7"/>
      <c r="K399" s="9"/>
      <c r="L399" s="5"/>
      <c r="M399" s="5"/>
      <c r="N399" s="7">
        <v>5555</v>
      </c>
      <c r="O399" s="7" t="s">
        <v>0</v>
      </c>
      <c r="P399" s="8">
        <v>4</v>
      </c>
      <c r="Q399" s="7"/>
      <c r="R399" s="4"/>
      <c r="S399" s="6"/>
      <c r="T399" s="5"/>
      <c r="U399" s="5" t="s">
        <v>79</v>
      </c>
      <c r="V399" s="5"/>
      <c r="W399" s="4"/>
      <c r="X399" s="3" t="str">
        <f t="shared" si="12"/>
        <v>201506</v>
      </c>
      <c r="Y399" s="3" t="str">
        <f t="shared" si="13"/>
        <v>201506</v>
      </c>
      <c r="Z399" s="3" t="str">
        <f>VLOOKUP(TEXT(N399,"####"),MàJ!$H$1:$I$53,2,FALSE)</f>
        <v xml:space="preserve">CONCEPTION </v>
      </c>
      <c r="AC399"/>
      <c r="AD399"/>
    </row>
    <row r="400" spans="1:30" ht="15" hidden="1" customHeight="1" x14ac:dyDescent="0.25">
      <c r="A400" s="7">
        <v>5555</v>
      </c>
      <c r="B400" s="5" t="s">
        <v>64</v>
      </c>
      <c r="C400" s="7"/>
      <c r="D400" s="5"/>
      <c r="E400" s="5"/>
      <c r="F400" s="5"/>
      <c r="G400" s="11">
        <v>6</v>
      </c>
      <c r="H400" s="10">
        <v>2015</v>
      </c>
      <c r="I400" s="5"/>
      <c r="J400" s="7"/>
      <c r="K400" s="9"/>
      <c r="L400" s="5"/>
      <c r="M400" s="5"/>
      <c r="N400" s="7">
        <v>5555</v>
      </c>
      <c r="O400" s="7" t="s">
        <v>0</v>
      </c>
      <c r="P400" s="8">
        <v>3</v>
      </c>
      <c r="Q400" s="7"/>
      <c r="R400" s="4"/>
      <c r="S400" s="6"/>
      <c r="T400" s="5"/>
      <c r="U400" s="5" t="s">
        <v>70</v>
      </c>
      <c r="V400" s="5"/>
      <c r="W400" s="4"/>
      <c r="X400" s="3" t="str">
        <f t="shared" si="12"/>
        <v>201506</v>
      </c>
      <c r="Y400" s="3" t="str">
        <f t="shared" si="13"/>
        <v>201506</v>
      </c>
      <c r="Z400" s="3" t="str">
        <f>VLOOKUP(TEXT(N400,"####"),MàJ!$H$1:$I$53,2,FALSE)</f>
        <v xml:space="preserve">CONCEPTION </v>
      </c>
      <c r="AC400"/>
      <c r="AD400"/>
    </row>
    <row r="401" spans="1:30" ht="15" hidden="1" customHeight="1" x14ac:dyDescent="0.25">
      <c r="A401" s="7">
        <v>5555</v>
      </c>
      <c r="B401" s="5" t="s">
        <v>64</v>
      </c>
      <c r="C401" s="7"/>
      <c r="D401" s="5"/>
      <c r="E401" s="5"/>
      <c r="F401" s="5"/>
      <c r="G401" s="11">
        <v>6</v>
      </c>
      <c r="H401" s="10">
        <v>2015</v>
      </c>
      <c r="I401" s="5"/>
      <c r="J401" s="7"/>
      <c r="K401" s="9"/>
      <c r="L401" s="5"/>
      <c r="M401" s="5"/>
      <c r="N401" s="7">
        <v>5555</v>
      </c>
      <c r="O401" s="7" t="s">
        <v>0</v>
      </c>
      <c r="P401" s="8">
        <v>7</v>
      </c>
      <c r="Q401" s="7"/>
      <c r="R401" s="4"/>
      <c r="S401" s="6"/>
      <c r="T401" s="5"/>
      <c r="U401" s="5" t="s">
        <v>71</v>
      </c>
      <c r="V401" s="5"/>
      <c r="W401" s="4"/>
      <c r="X401" s="3" t="str">
        <f t="shared" si="12"/>
        <v>201506</v>
      </c>
      <c r="Y401" s="3" t="str">
        <f t="shared" si="13"/>
        <v>201506</v>
      </c>
      <c r="Z401" s="3" t="str">
        <f>VLOOKUP(TEXT(N401,"####"),MàJ!$H$1:$I$53,2,FALSE)</f>
        <v xml:space="preserve">CONCEPTION </v>
      </c>
      <c r="AC401"/>
      <c r="AD401"/>
    </row>
    <row r="402" spans="1:30" ht="15" hidden="1" customHeight="1" x14ac:dyDescent="0.25">
      <c r="A402" s="7">
        <v>5555</v>
      </c>
      <c r="B402" s="5" t="s">
        <v>64</v>
      </c>
      <c r="C402" s="7"/>
      <c r="D402" s="5"/>
      <c r="E402" s="5"/>
      <c r="F402" s="5"/>
      <c r="G402" s="11">
        <v>6</v>
      </c>
      <c r="H402" s="10">
        <v>2015</v>
      </c>
      <c r="I402" s="5"/>
      <c r="J402" s="7"/>
      <c r="K402" s="9"/>
      <c r="L402" s="5"/>
      <c r="M402" s="5"/>
      <c r="N402" s="7">
        <v>5555</v>
      </c>
      <c r="O402" s="7" t="s">
        <v>0</v>
      </c>
      <c r="P402" s="8">
        <v>8</v>
      </c>
      <c r="Q402" s="7"/>
      <c r="R402" s="4"/>
      <c r="S402" s="6"/>
      <c r="T402" s="5"/>
      <c r="U402" s="5" t="s">
        <v>70</v>
      </c>
      <c r="V402" s="5"/>
      <c r="W402" s="4"/>
      <c r="X402" s="3" t="str">
        <f t="shared" si="12"/>
        <v>201506</v>
      </c>
      <c r="Y402" s="3" t="str">
        <f t="shared" si="13"/>
        <v>201506</v>
      </c>
      <c r="Z402" s="3" t="str">
        <f>VLOOKUP(TEXT(N402,"####"),MàJ!$H$1:$I$53,2,FALSE)</f>
        <v xml:space="preserve">CONCEPTION </v>
      </c>
      <c r="AC402"/>
      <c r="AD402"/>
    </row>
    <row r="403" spans="1:30" ht="15" customHeight="1" x14ac:dyDescent="0.25">
      <c r="A403" s="7">
        <v>5555</v>
      </c>
      <c r="B403" s="5" t="s">
        <v>64</v>
      </c>
      <c r="C403" s="7"/>
      <c r="D403" s="5"/>
      <c r="E403" s="5"/>
      <c r="F403" s="5"/>
      <c r="G403" s="11">
        <v>6</v>
      </c>
      <c r="H403" s="10">
        <v>2015</v>
      </c>
      <c r="I403" s="5"/>
      <c r="J403" s="7"/>
      <c r="K403" s="9"/>
      <c r="L403" s="5"/>
      <c r="M403" s="5"/>
      <c r="N403" s="7">
        <v>5555</v>
      </c>
      <c r="O403" s="7" t="s">
        <v>0</v>
      </c>
      <c r="P403" s="8">
        <v>20</v>
      </c>
      <c r="Q403" s="7"/>
      <c r="R403" s="4"/>
      <c r="S403" s="6"/>
      <c r="T403" s="5"/>
      <c r="U403" s="5" t="s">
        <v>72</v>
      </c>
      <c r="V403" s="5"/>
      <c r="W403" s="4"/>
      <c r="X403" s="3" t="str">
        <f t="shared" si="12"/>
        <v>201506</v>
      </c>
      <c r="Y403" s="3" t="str">
        <f t="shared" si="13"/>
        <v>201506</v>
      </c>
      <c r="Z403" s="3" t="str">
        <f>VLOOKUP(TEXT(N403,"####"),MàJ!$H$1:$I$53,2,FALSE)</f>
        <v xml:space="preserve">CONCEPTION </v>
      </c>
      <c r="AC403"/>
      <c r="AD403"/>
    </row>
    <row r="404" spans="1:30" ht="15" customHeight="1" x14ac:dyDescent="0.25">
      <c r="A404" s="7">
        <v>5555</v>
      </c>
      <c r="B404" s="5" t="s">
        <v>64</v>
      </c>
      <c r="C404" s="7"/>
      <c r="D404" s="5"/>
      <c r="E404" s="5"/>
      <c r="F404" s="5"/>
      <c r="G404" s="11">
        <v>6</v>
      </c>
      <c r="H404" s="10">
        <v>2015</v>
      </c>
      <c r="I404" s="5"/>
      <c r="J404" s="7"/>
      <c r="K404" s="9"/>
      <c r="L404" s="5"/>
      <c r="M404" s="5"/>
      <c r="N404" s="7">
        <v>5555</v>
      </c>
      <c r="O404" s="7" t="s">
        <v>0</v>
      </c>
      <c r="P404" s="8">
        <v>1</v>
      </c>
      <c r="Q404" s="7"/>
      <c r="R404" s="4"/>
      <c r="S404" s="6"/>
      <c r="T404" s="5"/>
      <c r="U404" s="5" t="s">
        <v>72</v>
      </c>
      <c r="V404" s="5"/>
      <c r="W404" s="4"/>
      <c r="X404" s="3" t="str">
        <f t="shared" si="12"/>
        <v>201506</v>
      </c>
      <c r="Y404" s="3" t="str">
        <f t="shared" si="13"/>
        <v>201506</v>
      </c>
      <c r="Z404" s="3" t="str">
        <f>VLOOKUP(TEXT(N404,"####"),MàJ!$H$1:$I$53,2,FALSE)</f>
        <v xml:space="preserve">CONCEPTION </v>
      </c>
      <c r="AC404"/>
      <c r="AD404"/>
    </row>
    <row r="405" spans="1:30" ht="15" hidden="1" customHeight="1" x14ac:dyDescent="0.25">
      <c r="A405" s="7">
        <v>5555</v>
      </c>
      <c r="B405" s="5" t="s">
        <v>64</v>
      </c>
      <c r="C405" s="7"/>
      <c r="D405" s="5"/>
      <c r="E405" s="5"/>
      <c r="F405" s="5"/>
      <c r="G405" s="11">
        <v>6</v>
      </c>
      <c r="H405" s="10">
        <v>2015</v>
      </c>
      <c r="I405" s="5"/>
      <c r="J405" s="7"/>
      <c r="K405" s="9"/>
      <c r="L405" s="5"/>
      <c r="M405" s="5"/>
      <c r="N405" s="7">
        <v>5555</v>
      </c>
      <c r="O405" s="7" t="s">
        <v>0</v>
      </c>
      <c r="P405" s="8">
        <v>32</v>
      </c>
      <c r="Q405" s="7"/>
      <c r="R405" s="4"/>
      <c r="S405" s="6"/>
      <c r="T405" s="5"/>
      <c r="U405" s="5" t="s">
        <v>71</v>
      </c>
      <c r="V405" s="5"/>
      <c r="W405" s="4"/>
      <c r="X405" s="3" t="str">
        <f t="shared" si="12"/>
        <v>201506</v>
      </c>
      <c r="Y405" s="3" t="str">
        <f t="shared" si="13"/>
        <v>201506</v>
      </c>
      <c r="Z405" s="3" t="str">
        <f>VLOOKUP(TEXT(N405,"####"),MàJ!$H$1:$I$53,2,FALSE)</f>
        <v xml:space="preserve">CONCEPTION </v>
      </c>
      <c r="AC405"/>
      <c r="AD405"/>
    </row>
    <row r="406" spans="1:30" ht="15" hidden="1" customHeight="1" x14ac:dyDescent="0.25">
      <c r="A406" s="7">
        <v>5555</v>
      </c>
      <c r="B406" s="5" t="s">
        <v>64</v>
      </c>
      <c r="C406" s="7"/>
      <c r="D406" s="5"/>
      <c r="E406" s="5"/>
      <c r="F406" s="5"/>
      <c r="G406" s="11">
        <v>6</v>
      </c>
      <c r="H406" s="10">
        <v>2015</v>
      </c>
      <c r="I406" s="5"/>
      <c r="J406" s="7"/>
      <c r="K406" s="9"/>
      <c r="L406" s="5"/>
      <c r="M406" s="5"/>
      <c r="N406" s="7">
        <v>5555</v>
      </c>
      <c r="O406" s="7" t="s">
        <v>0</v>
      </c>
      <c r="P406" s="8">
        <v>11</v>
      </c>
      <c r="Q406" s="7"/>
      <c r="R406" s="4"/>
      <c r="S406" s="6"/>
      <c r="T406" s="5"/>
      <c r="U406" s="5" t="s">
        <v>78</v>
      </c>
      <c r="V406" s="5"/>
      <c r="W406" s="4"/>
      <c r="X406" s="3" t="str">
        <f t="shared" si="12"/>
        <v>201506</v>
      </c>
      <c r="Y406" s="3" t="str">
        <f t="shared" si="13"/>
        <v>201506</v>
      </c>
      <c r="Z406" s="3" t="str">
        <f>VLOOKUP(TEXT(N406,"####"),MàJ!$H$1:$I$53,2,FALSE)</f>
        <v xml:space="preserve">CONCEPTION </v>
      </c>
      <c r="AC406"/>
      <c r="AD406"/>
    </row>
    <row r="407" spans="1:30" ht="15" hidden="1" customHeight="1" x14ac:dyDescent="0.25">
      <c r="A407" s="7">
        <v>5555</v>
      </c>
      <c r="B407" s="5" t="s">
        <v>64</v>
      </c>
      <c r="C407" s="7"/>
      <c r="D407" s="5"/>
      <c r="E407" s="5"/>
      <c r="F407" s="5"/>
      <c r="G407" s="11">
        <v>6</v>
      </c>
      <c r="H407" s="10">
        <v>2015</v>
      </c>
      <c r="I407" s="5"/>
      <c r="J407" s="7"/>
      <c r="K407" s="9"/>
      <c r="L407" s="5"/>
      <c r="M407" s="5"/>
      <c r="N407" s="7">
        <v>5555</v>
      </c>
      <c r="O407" s="7" t="s">
        <v>0</v>
      </c>
      <c r="P407" s="8">
        <v>18</v>
      </c>
      <c r="Q407" s="7"/>
      <c r="R407" s="4"/>
      <c r="S407" s="6"/>
      <c r="T407" s="5"/>
      <c r="U407" s="5" t="s">
        <v>73</v>
      </c>
      <c r="V407" s="5"/>
      <c r="W407" s="4"/>
      <c r="X407" s="3" t="str">
        <f t="shared" si="12"/>
        <v>201506</v>
      </c>
      <c r="Y407" s="3" t="str">
        <f t="shared" si="13"/>
        <v>201506</v>
      </c>
      <c r="Z407" s="3" t="str">
        <f>VLOOKUP(TEXT(N407,"####"),MàJ!$H$1:$I$53,2,FALSE)</f>
        <v xml:space="preserve">CONCEPTION </v>
      </c>
      <c r="AC407"/>
      <c r="AD407"/>
    </row>
    <row r="408" spans="1:30" ht="15" hidden="1" customHeight="1" x14ac:dyDescent="0.25">
      <c r="A408" s="7">
        <v>5555</v>
      </c>
      <c r="B408" s="5" t="s">
        <v>64</v>
      </c>
      <c r="C408" s="7"/>
      <c r="D408" s="5"/>
      <c r="E408" s="5"/>
      <c r="F408" s="5"/>
      <c r="G408" s="11">
        <v>6</v>
      </c>
      <c r="H408" s="10">
        <v>2015</v>
      </c>
      <c r="I408" s="5"/>
      <c r="J408" s="7"/>
      <c r="K408" s="9"/>
      <c r="L408" s="5"/>
      <c r="M408" s="5"/>
      <c r="N408" s="7">
        <v>5555</v>
      </c>
      <c r="O408" s="7" t="s">
        <v>0</v>
      </c>
      <c r="P408" s="8">
        <v>12</v>
      </c>
      <c r="Q408" s="7"/>
      <c r="R408" s="4"/>
      <c r="S408" s="6"/>
      <c r="T408" s="5"/>
      <c r="U408" s="5" t="s">
        <v>82</v>
      </c>
      <c r="V408" s="5"/>
      <c r="W408" s="4"/>
      <c r="X408" s="3" t="str">
        <f t="shared" si="12"/>
        <v>201506</v>
      </c>
      <c r="Y408" s="3" t="str">
        <f t="shared" si="13"/>
        <v>201506</v>
      </c>
      <c r="Z408" s="3" t="str">
        <f>VLOOKUP(TEXT(N408,"####"),MàJ!$H$1:$I$53,2,FALSE)</f>
        <v xml:space="preserve">CONCEPTION </v>
      </c>
      <c r="AC408"/>
      <c r="AD408"/>
    </row>
    <row r="409" spans="1:30" ht="15" hidden="1" customHeight="1" x14ac:dyDescent="0.25">
      <c r="A409" s="7">
        <v>5555</v>
      </c>
      <c r="B409" s="5" t="s">
        <v>64</v>
      </c>
      <c r="C409" s="7"/>
      <c r="D409" s="5"/>
      <c r="E409" s="5"/>
      <c r="F409" s="5"/>
      <c r="G409" s="11">
        <v>6</v>
      </c>
      <c r="H409" s="10">
        <v>2015</v>
      </c>
      <c r="I409" s="5"/>
      <c r="J409" s="7"/>
      <c r="K409" s="9"/>
      <c r="L409" s="5"/>
      <c r="M409" s="5"/>
      <c r="N409" s="7">
        <v>5555</v>
      </c>
      <c r="O409" s="7" t="s">
        <v>0</v>
      </c>
      <c r="P409" s="8">
        <v>24</v>
      </c>
      <c r="Q409" s="7"/>
      <c r="R409" s="4"/>
      <c r="S409" s="6"/>
      <c r="T409" s="5"/>
      <c r="U409" s="5" t="s">
        <v>70</v>
      </c>
      <c r="V409" s="5"/>
      <c r="W409" s="4"/>
      <c r="X409" s="3" t="str">
        <f t="shared" si="12"/>
        <v>201506</v>
      </c>
      <c r="Y409" s="3" t="str">
        <f t="shared" si="13"/>
        <v>201506</v>
      </c>
      <c r="Z409" s="3" t="str">
        <f>VLOOKUP(TEXT(N409,"####"),MàJ!$H$1:$I$53,2,FALSE)</f>
        <v xml:space="preserve">CONCEPTION </v>
      </c>
      <c r="AC409"/>
      <c r="AD409"/>
    </row>
    <row r="410" spans="1:30" ht="15" hidden="1" customHeight="1" x14ac:dyDescent="0.25">
      <c r="A410" s="7">
        <v>5555</v>
      </c>
      <c r="B410" s="5" t="s">
        <v>64</v>
      </c>
      <c r="C410" s="7"/>
      <c r="D410" s="5"/>
      <c r="E410" s="5"/>
      <c r="F410" s="5"/>
      <c r="G410" s="11">
        <v>6</v>
      </c>
      <c r="H410" s="10">
        <v>2015</v>
      </c>
      <c r="I410" s="5"/>
      <c r="J410" s="7"/>
      <c r="K410" s="9"/>
      <c r="L410" s="5"/>
      <c r="M410" s="5"/>
      <c r="N410" s="7">
        <v>5555</v>
      </c>
      <c r="O410" s="7" t="s">
        <v>0</v>
      </c>
      <c r="P410" s="8">
        <v>8</v>
      </c>
      <c r="Q410" s="7"/>
      <c r="R410" s="4"/>
      <c r="S410" s="6"/>
      <c r="T410" s="5"/>
      <c r="U410" s="5" t="s">
        <v>82</v>
      </c>
      <c r="V410" s="5"/>
      <c r="W410" s="4"/>
      <c r="X410" s="3" t="str">
        <f t="shared" si="12"/>
        <v>201506</v>
      </c>
      <c r="Y410" s="3" t="str">
        <f t="shared" si="13"/>
        <v>201506</v>
      </c>
      <c r="Z410" s="3" t="str">
        <f>VLOOKUP(TEXT(N410,"####"),MàJ!$H$1:$I$53,2,FALSE)</f>
        <v xml:space="preserve">CONCEPTION </v>
      </c>
      <c r="AC410"/>
      <c r="AD410"/>
    </row>
    <row r="411" spans="1:30" ht="15" hidden="1" customHeight="1" x14ac:dyDescent="0.25">
      <c r="A411" s="7">
        <v>5555</v>
      </c>
      <c r="B411" s="5" t="s">
        <v>64</v>
      </c>
      <c r="C411" s="7"/>
      <c r="D411" s="5"/>
      <c r="E411" s="5"/>
      <c r="F411" s="5"/>
      <c r="G411" s="11">
        <v>6</v>
      </c>
      <c r="H411" s="10">
        <v>2015</v>
      </c>
      <c r="I411" s="5"/>
      <c r="J411" s="7"/>
      <c r="K411" s="9"/>
      <c r="L411" s="5"/>
      <c r="M411" s="5"/>
      <c r="N411" s="7">
        <v>5555</v>
      </c>
      <c r="O411" s="7" t="s">
        <v>0</v>
      </c>
      <c r="P411" s="8">
        <v>44</v>
      </c>
      <c r="Q411" s="7"/>
      <c r="R411" s="4"/>
      <c r="S411" s="6"/>
      <c r="T411" s="5"/>
      <c r="U411" s="5" t="s">
        <v>73</v>
      </c>
      <c r="V411" s="5"/>
      <c r="W411" s="4"/>
      <c r="X411" s="3" t="str">
        <f t="shared" si="12"/>
        <v>201506</v>
      </c>
      <c r="Y411" s="3" t="str">
        <f t="shared" si="13"/>
        <v>201506</v>
      </c>
      <c r="Z411" s="3" t="str">
        <f>VLOOKUP(TEXT(N411,"####"),MàJ!$H$1:$I$53,2,FALSE)</f>
        <v xml:space="preserve">CONCEPTION </v>
      </c>
      <c r="AC411"/>
      <c r="AD411"/>
    </row>
    <row r="412" spans="1:30" ht="15" hidden="1" customHeight="1" x14ac:dyDescent="0.25">
      <c r="A412" s="7">
        <v>5555</v>
      </c>
      <c r="B412" s="5" t="s">
        <v>64</v>
      </c>
      <c r="C412" s="7"/>
      <c r="D412" s="5"/>
      <c r="E412" s="5"/>
      <c r="F412" s="5"/>
      <c r="G412" s="11">
        <v>6</v>
      </c>
      <c r="H412" s="10">
        <v>2015</v>
      </c>
      <c r="I412" s="5"/>
      <c r="J412" s="7"/>
      <c r="K412" s="9"/>
      <c r="L412" s="5"/>
      <c r="M412" s="5"/>
      <c r="N412" s="7">
        <v>5555</v>
      </c>
      <c r="O412" s="7" t="s">
        <v>0</v>
      </c>
      <c r="P412" s="8">
        <v>10</v>
      </c>
      <c r="Q412" s="7"/>
      <c r="R412" s="4"/>
      <c r="S412" s="6"/>
      <c r="T412" s="5"/>
      <c r="U412" s="5" t="s">
        <v>75</v>
      </c>
      <c r="V412" s="5"/>
      <c r="W412" s="4"/>
      <c r="X412" s="3" t="str">
        <f t="shared" si="12"/>
        <v>201506</v>
      </c>
      <c r="Y412" s="3" t="str">
        <f t="shared" si="13"/>
        <v>201506</v>
      </c>
      <c r="Z412" s="3" t="str">
        <f>VLOOKUP(TEXT(N412,"####"),MàJ!$H$1:$I$53,2,FALSE)</f>
        <v xml:space="preserve">CONCEPTION </v>
      </c>
      <c r="AC412"/>
      <c r="AD412"/>
    </row>
    <row r="413" spans="1:30" ht="15" customHeight="1" x14ac:dyDescent="0.25">
      <c r="A413" s="7">
        <v>5917</v>
      </c>
      <c r="B413" s="5" t="s">
        <v>65</v>
      </c>
      <c r="C413" s="7"/>
      <c r="D413" s="5"/>
      <c r="E413" s="5"/>
      <c r="F413" s="5"/>
      <c r="G413" s="11">
        <v>6</v>
      </c>
      <c r="H413" s="10">
        <v>2015</v>
      </c>
      <c r="I413" s="5"/>
      <c r="J413" s="7"/>
      <c r="K413" s="9"/>
      <c r="L413" s="5"/>
      <c r="M413" s="5"/>
      <c r="N413" s="7">
        <v>5917</v>
      </c>
      <c r="O413" s="7" t="s">
        <v>0</v>
      </c>
      <c r="P413" s="8">
        <v>6</v>
      </c>
      <c r="Q413" s="7"/>
      <c r="R413" s="4"/>
      <c r="S413" s="6"/>
      <c r="T413" s="5"/>
      <c r="U413" s="5" t="s">
        <v>72</v>
      </c>
      <c r="V413" s="5"/>
      <c r="W413" s="4"/>
      <c r="X413" s="3" t="str">
        <f t="shared" si="12"/>
        <v>201506</v>
      </c>
      <c r="Y413" s="3" t="str">
        <f t="shared" si="13"/>
        <v>201506</v>
      </c>
      <c r="Z413" s="3" t="str">
        <f>VLOOKUP(TEXT(N413,"####"),MàJ!$H$1:$I$53,2,FALSE)</f>
        <v xml:space="preserve">METHODES </v>
      </c>
      <c r="AC413"/>
      <c r="AD413"/>
    </row>
    <row r="414" spans="1:30" ht="15" customHeight="1" x14ac:dyDescent="0.25">
      <c r="A414" s="7">
        <v>5917</v>
      </c>
      <c r="B414" s="5" t="s">
        <v>66</v>
      </c>
      <c r="C414" s="7"/>
      <c r="D414" s="5"/>
      <c r="E414" s="5"/>
      <c r="F414" s="5"/>
      <c r="G414" s="11">
        <v>6</v>
      </c>
      <c r="H414" s="10">
        <v>2015</v>
      </c>
      <c r="I414" s="5"/>
      <c r="J414" s="7"/>
      <c r="K414" s="9"/>
      <c r="L414" s="5"/>
      <c r="M414" s="5"/>
      <c r="N414" s="7">
        <v>5917</v>
      </c>
      <c r="O414" s="7" t="s">
        <v>0</v>
      </c>
      <c r="P414" s="8">
        <v>30</v>
      </c>
      <c r="Q414" s="7"/>
      <c r="R414" s="4"/>
      <c r="S414" s="6"/>
      <c r="T414" s="5"/>
      <c r="U414" s="5" t="s">
        <v>72</v>
      </c>
      <c r="V414" s="5"/>
      <c r="W414" s="4"/>
      <c r="X414" s="3" t="str">
        <f t="shared" si="12"/>
        <v>201506</v>
      </c>
      <c r="Y414" s="3" t="str">
        <f t="shared" si="13"/>
        <v>201506</v>
      </c>
      <c r="Z414" s="3" t="str">
        <f>VLOOKUP(TEXT(N414,"####"),MàJ!$H$1:$I$53,2,FALSE)</f>
        <v xml:space="preserve">METHODES </v>
      </c>
      <c r="AC414"/>
      <c r="AD414"/>
    </row>
    <row r="415" spans="1:30" ht="15" hidden="1" customHeight="1" x14ac:dyDescent="0.25">
      <c r="A415" s="7">
        <v>5917</v>
      </c>
      <c r="B415" s="5" t="s">
        <v>66</v>
      </c>
      <c r="C415" s="7"/>
      <c r="D415" s="5"/>
      <c r="E415" s="5"/>
      <c r="F415" s="5"/>
      <c r="G415" s="11">
        <v>6</v>
      </c>
      <c r="H415" s="10">
        <v>2015</v>
      </c>
      <c r="I415" s="5"/>
      <c r="J415" s="7"/>
      <c r="K415" s="9"/>
      <c r="L415" s="5"/>
      <c r="M415" s="5"/>
      <c r="N415" s="7">
        <v>5917</v>
      </c>
      <c r="O415" s="7" t="s">
        <v>0</v>
      </c>
      <c r="P415" s="8">
        <v>16</v>
      </c>
      <c r="Q415" s="7"/>
      <c r="R415" s="4"/>
      <c r="S415" s="6"/>
      <c r="T415" s="5"/>
      <c r="U415" s="5" t="s">
        <v>70</v>
      </c>
      <c r="V415" s="5"/>
      <c r="W415" s="4"/>
      <c r="X415" s="3" t="str">
        <f t="shared" ref="X415:X476" si="14">H415&amp;IF(G415&lt;10,"0"&amp;G415,G415)</f>
        <v>201506</v>
      </c>
      <c r="Y415" s="3" t="str">
        <f t="shared" ref="Y415:Y476" si="15">X415</f>
        <v>201506</v>
      </c>
      <c r="Z415" s="3" t="str">
        <f>VLOOKUP(TEXT(N415,"####"),MàJ!$H$1:$I$53,2,FALSE)</f>
        <v xml:space="preserve">METHODES </v>
      </c>
      <c r="AC415"/>
      <c r="AD415"/>
    </row>
    <row r="416" spans="1:30" ht="15" customHeight="1" x14ac:dyDescent="0.25">
      <c r="A416" s="7">
        <v>5917</v>
      </c>
      <c r="B416" s="5" t="s">
        <v>66</v>
      </c>
      <c r="C416" s="7"/>
      <c r="D416" s="5"/>
      <c r="E416" s="5"/>
      <c r="F416" s="5"/>
      <c r="G416" s="11">
        <v>6</v>
      </c>
      <c r="H416" s="10">
        <v>2015</v>
      </c>
      <c r="I416" s="5"/>
      <c r="J416" s="7"/>
      <c r="K416" s="9"/>
      <c r="L416" s="5"/>
      <c r="M416" s="5"/>
      <c r="N416" s="7">
        <v>5917</v>
      </c>
      <c r="O416" s="7" t="s">
        <v>0</v>
      </c>
      <c r="P416" s="8">
        <v>3</v>
      </c>
      <c r="Q416" s="7"/>
      <c r="R416" s="4"/>
      <c r="S416" s="6"/>
      <c r="T416" s="5"/>
      <c r="U416" s="5" t="s">
        <v>72</v>
      </c>
      <c r="V416" s="5"/>
      <c r="W416" s="4"/>
      <c r="X416" s="3" t="str">
        <f t="shared" si="14"/>
        <v>201506</v>
      </c>
      <c r="Y416" s="3" t="str">
        <f t="shared" si="15"/>
        <v>201506</v>
      </c>
      <c r="Z416" s="3" t="str">
        <f>VLOOKUP(TEXT(N416,"####"),MàJ!$H$1:$I$53,2,FALSE)</f>
        <v xml:space="preserve">METHODES </v>
      </c>
      <c r="AC416"/>
      <c r="AD416"/>
    </row>
    <row r="417" spans="1:30" ht="15" hidden="1" customHeight="1" x14ac:dyDescent="0.25">
      <c r="A417" s="50">
        <v>5917</v>
      </c>
      <c r="B417" s="51" t="s">
        <v>66</v>
      </c>
      <c r="C417" s="50"/>
      <c r="D417" s="51"/>
      <c r="E417" s="51"/>
      <c r="F417" s="51"/>
      <c r="G417" s="55">
        <v>6</v>
      </c>
      <c r="H417" s="56">
        <v>2015</v>
      </c>
      <c r="I417" s="51"/>
      <c r="J417" s="50"/>
      <c r="K417" s="57"/>
      <c r="L417" s="51"/>
      <c r="M417" s="51"/>
      <c r="N417" s="50">
        <v>5917</v>
      </c>
      <c r="O417" s="50" t="s">
        <v>0</v>
      </c>
      <c r="P417" s="58">
        <v>2</v>
      </c>
      <c r="Q417" s="50"/>
      <c r="R417" s="59"/>
      <c r="S417" s="60"/>
      <c r="T417" s="51"/>
      <c r="U417" s="51" t="s">
        <v>71</v>
      </c>
      <c r="V417" s="51"/>
      <c r="W417" s="59"/>
      <c r="X417" s="3" t="str">
        <f t="shared" si="14"/>
        <v>201506</v>
      </c>
      <c r="Y417" s="3" t="str">
        <f t="shared" si="15"/>
        <v>201506</v>
      </c>
      <c r="Z417" s="3" t="str">
        <f>VLOOKUP(TEXT(N417,"####"),MàJ!$H$1:$I$53,2,FALSE)</f>
        <v xml:space="preserve">METHODES </v>
      </c>
      <c r="AC417"/>
      <c r="AD417"/>
    </row>
    <row r="418" spans="1:30" ht="15" hidden="1" customHeight="1" x14ac:dyDescent="0.25">
      <c r="A418" s="50">
        <v>5917</v>
      </c>
      <c r="B418" s="51" t="s">
        <v>66</v>
      </c>
      <c r="C418" s="50"/>
      <c r="D418" s="51"/>
      <c r="E418" s="51"/>
      <c r="F418" s="51"/>
      <c r="G418" s="55">
        <v>6</v>
      </c>
      <c r="H418" s="56">
        <v>2015</v>
      </c>
      <c r="I418" s="51"/>
      <c r="J418" s="50"/>
      <c r="K418" s="57"/>
      <c r="L418" s="51"/>
      <c r="M418" s="51"/>
      <c r="N418" s="50">
        <v>5917</v>
      </c>
      <c r="O418" s="50" t="s">
        <v>0</v>
      </c>
      <c r="P418" s="58">
        <v>2</v>
      </c>
      <c r="Q418" s="50"/>
      <c r="R418" s="59"/>
      <c r="S418" s="60"/>
      <c r="T418" s="51"/>
      <c r="U418" s="51" t="s">
        <v>71</v>
      </c>
      <c r="V418" s="51"/>
      <c r="W418" s="59"/>
      <c r="X418" s="3" t="str">
        <f t="shared" si="14"/>
        <v>201506</v>
      </c>
      <c r="Y418" s="3" t="str">
        <f t="shared" si="15"/>
        <v>201506</v>
      </c>
      <c r="Z418" s="3" t="str">
        <f>VLOOKUP(TEXT(N418,"####"),MàJ!$H$1:$I$53,2,FALSE)</f>
        <v xml:space="preserve">METHODES </v>
      </c>
      <c r="AC418"/>
      <c r="AD418"/>
    </row>
    <row r="419" spans="1:30" ht="15" customHeight="1" x14ac:dyDescent="0.25">
      <c r="A419" s="50">
        <v>5917</v>
      </c>
      <c r="B419" s="51" t="s">
        <v>66</v>
      </c>
      <c r="C419" s="50"/>
      <c r="D419" s="51"/>
      <c r="E419" s="51"/>
      <c r="F419" s="51"/>
      <c r="G419" s="55">
        <v>6</v>
      </c>
      <c r="H419" s="56">
        <v>2015</v>
      </c>
      <c r="I419" s="51"/>
      <c r="J419" s="50"/>
      <c r="K419" s="57"/>
      <c r="L419" s="51"/>
      <c r="M419" s="51"/>
      <c r="N419" s="50">
        <v>3503</v>
      </c>
      <c r="O419" s="50" t="s">
        <v>0</v>
      </c>
      <c r="P419" s="58">
        <v>2</v>
      </c>
      <c r="Q419" s="50"/>
      <c r="R419" s="59"/>
      <c r="S419" s="60"/>
      <c r="T419" s="51"/>
      <c r="U419" s="51" t="s">
        <v>72</v>
      </c>
      <c r="V419" s="51"/>
      <c r="W419" s="59"/>
      <c r="X419" s="3" t="str">
        <f t="shared" si="14"/>
        <v>201506</v>
      </c>
      <c r="Y419" s="3" t="str">
        <f t="shared" si="15"/>
        <v>201506</v>
      </c>
      <c r="Z419" s="3" t="str">
        <f>VLOOKUP(TEXT(N419,"####"),MàJ!$H$1:$I$53,2,FALSE)</f>
        <v xml:space="preserve">MATERIAUX </v>
      </c>
      <c r="AC419"/>
      <c r="AD419"/>
    </row>
    <row r="420" spans="1:30" ht="15" hidden="1" customHeight="1" x14ac:dyDescent="0.25">
      <c r="A420" s="50">
        <v>5917</v>
      </c>
      <c r="B420" s="51" t="s">
        <v>66</v>
      </c>
      <c r="C420" s="50"/>
      <c r="D420" s="51"/>
      <c r="E420" s="51"/>
      <c r="F420" s="51"/>
      <c r="G420" s="55">
        <v>6</v>
      </c>
      <c r="H420" s="56">
        <v>2015</v>
      </c>
      <c r="I420" s="51"/>
      <c r="J420" s="50"/>
      <c r="K420" s="57"/>
      <c r="L420" s="51"/>
      <c r="M420" s="51"/>
      <c r="N420" s="50">
        <v>3503</v>
      </c>
      <c r="O420" s="50" t="s">
        <v>0</v>
      </c>
      <c r="P420" s="58">
        <v>1</v>
      </c>
      <c r="Q420" s="50"/>
      <c r="R420" s="59"/>
      <c r="S420" s="60"/>
      <c r="T420" s="51"/>
      <c r="U420" s="51" t="s">
        <v>81</v>
      </c>
      <c r="V420" s="51"/>
      <c r="W420" s="59"/>
      <c r="X420" s="3" t="str">
        <f t="shared" si="14"/>
        <v>201506</v>
      </c>
      <c r="Y420" s="3" t="str">
        <f t="shared" si="15"/>
        <v>201506</v>
      </c>
      <c r="Z420" s="3" t="str">
        <f>VLOOKUP(TEXT(N420,"####"),MàJ!$H$1:$I$53,2,FALSE)</f>
        <v xml:space="preserve">MATERIAUX </v>
      </c>
      <c r="AC420"/>
      <c r="AD420"/>
    </row>
    <row r="421" spans="1:30" ht="15" hidden="1" customHeight="1" x14ac:dyDescent="0.25">
      <c r="A421" s="50">
        <v>5917</v>
      </c>
      <c r="B421" s="51" t="s">
        <v>66</v>
      </c>
      <c r="C421" s="50"/>
      <c r="D421" s="51"/>
      <c r="E421" s="51"/>
      <c r="F421" s="51"/>
      <c r="G421" s="55">
        <v>6</v>
      </c>
      <c r="H421" s="56">
        <v>2015</v>
      </c>
      <c r="I421" s="51"/>
      <c r="J421" s="50"/>
      <c r="K421" s="57"/>
      <c r="L421" s="51"/>
      <c r="M421" s="51"/>
      <c r="N421" s="50">
        <v>5917</v>
      </c>
      <c r="O421" s="50" t="s">
        <v>0</v>
      </c>
      <c r="P421" s="58">
        <v>-3</v>
      </c>
      <c r="Q421" s="50"/>
      <c r="R421" s="59"/>
      <c r="S421" s="60"/>
      <c r="T421" s="51"/>
      <c r="U421" s="51" t="s">
        <v>71</v>
      </c>
      <c r="V421" s="51"/>
      <c r="W421" s="59"/>
      <c r="X421" s="3" t="str">
        <f t="shared" si="14"/>
        <v>201506</v>
      </c>
      <c r="Y421" s="3" t="str">
        <f t="shared" si="15"/>
        <v>201506</v>
      </c>
      <c r="Z421" s="3" t="str">
        <f>VLOOKUP(TEXT(N421,"####"),MàJ!$H$1:$I$53,2,FALSE)</f>
        <v xml:space="preserve">METHODES </v>
      </c>
      <c r="AC421"/>
      <c r="AD421"/>
    </row>
    <row r="422" spans="1:30" ht="15" hidden="1" customHeight="1" x14ac:dyDescent="0.25">
      <c r="A422" s="50">
        <v>5917</v>
      </c>
      <c r="B422" s="51" t="s">
        <v>66</v>
      </c>
      <c r="C422" s="50"/>
      <c r="D422" s="51"/>
      <c r="E422" s="51"/>
      <c r="F422" s="51"/>
      <c r="G422" s="55">
        <v>6</v>
      </c>
      <c r="H422" s="56">
        <v>2015</v>
      </c>
      <c r="I422" s="51"/>
      <c r="J422" s="50"/>
      <c r="K422" s="57"/>
      <c r="L422" s="51"/>
      <c r="M422" s="51"/>
      <c r="N422" s="50">
        <v>5917</v>
      </c>
      <c r="O422" s="50" t="s">
        <v>0</v>
      </c>
      <c r="P422" s="58">
        <v>1</v>
      </c>
      <c r="Q422" s="50"/>
      <c r="R422" s="59"/>
      <c r="S422" s="60"/>
      <c r="T422" s="51"/>
      <c r="U422" s="51" t="s">
        <v>75</v>
      </c>
      <c r="V422" s="51"/>
      <c r="W422" s="59"/>
      <c r="X422" s="3" t="str">
        <f t="shared" si="14"/>
        <v>201506</v>
      </c>
      <c r="Y422" s="3" t="str">
        <f t="shared" si="15"/>
        <v>201506</v>
      </c>
      <c r="Z422" s="3" t="str">
        <f>VLOOKUP(TEXT(N422,"####"),MàJ!$H$1:$I$53,2,FALSE)</f>
        <v xml:space="preserve">METHODES </v>
      </c>
      <c r="AC422"/>
      <c r="AD422"/>
    </row>
    <row r="423" spans="1:30" ht="15" hidden="1" customHeight="1" x14ac:dyDescent="0.25">
      <c r="A423" s="50">
        <v>5917</v>
      </c>
      <c r="B423" s="51" t="s">
        <v>66</v>
      </c>
      <c r="C423" s="50"/>
      <c r="D423" s="51"/>
      <c r="E423" s="51"/>
      <c r="F423" s="51"/>
      <c r="G423" s="55">
        <v>6</v>
      </c>
      <c r="H423" s="56">
        <v>2015</v>
      </c>
      <c r="I423" s="51"/>
      <c r="J423" s="50"/>
      <c r="K423" s="57"/>
      <c r="L423" s="51"/>
      <c r="M423" s="51"/>
      <c r="N423" s="50">
        <v>5917</v>
      </c>
      <c r="O423" s="50" t="s">
        <v>0</v>
      </c>
      <c r="P423" s="58">
        <v>5</v>
      </c>
      <c r="Q423" s="50"/>
      <c r="R423" s="59"/>
      <c r="S423" s="60"/>
      <c r="T423" s="51"/>
      <c r="U423" s="51" t="s">
        <v>71</v>
      </c>
      <c r="V423" s="51"/>
      <c r="W423" s="59"/>
      <c r="X423" s="3" t="str">
        <f t="shared" si="14"/>
        <v>201506</v>
      </c>
      <c r="Y423" s="3" t="str">
        <f t="shared" si="15"/>
        <v>201506</v>
      </c>
      <c r="Z423" s="3" t="str">
        <f>VLOOKUP(TEXT(N423,"####"),MàJ!$H$1:$I$53,2,FALSE)</f>
        <v xml:space="preserve">METHODES </v>
      </c>
      <c r="AC423"/>
      <c r="AD423"/>
    </row>
    <row r="424" spans="1:30" ht="15" hidden="1" customHeight="1" x14ac:dyDescent="0.25">
      <c r="A424" s="50">
        <v>5917</v>
      </c>
      <c r="B424" s="51" t="s">
        <v>66</v>
      </c>
      <c r="C424" s="50"/>
      <c r="D424" s="51"/>
      <c r="E424" s="51"/>
      <c r="F424" s="51"/>
      <c r="G424" s="55">
        <v>6</v>
      </c>
      <c r="H424" s="56">
        <v>2015</v>
      </c>
      <c r="I424" s="51"/>
      <c r="J424" s="50"/>
      <c r="K424" s="57"/>
      <c r="L424" s="51"/>
      <c r="M424" s="51"/>
      <c r="N424" s="50">
        <v>5917</v>
      </c>
      <c r="O424" s="50" t="s">
        <v>0</v>
      </c>
      <c r="P424" s="58">
        <v>5</v>
      </c>
      <c r="Q424" s="50"/>
      <c r="R424" s="59"/>
      <c r="S424" s="60"/>
      <c r="T424" s="51"/>
      <c r="U424" s="51" t="s">
        <v>71</v>
      </c>
      <c r="V424" s="51"/>
      <c r="W424" s="59"/>
      <c r="X424" s="3" t="str">
        <f t="shared" si="14"/>
        <v>201506</v>
      </c>
      <c r="Y424" s="3" t="str">
        <f t="shared" si="15"/>
        <v>201506</v>
      </c>
      <c r="Z424" s="3" t="str">
        <f>VLOOKUP(TEXT(N424,"####"),MàJ!$H$1:$I$53,2,FALSE)</f>
        <v xml:space="preserve">METHODES </v>
      </c>
      <c r="AC424"/>
      <c r="AD424"/>
    </row>
    <row r="425" spans="1:30" ht="15" hidden="1" customHeight="1" x14ac:dyDescent="0.25">
      <c r="A425" s="50">
        <v>5917</v>
      </c>
      <c r="B425" s="51" t="s">
        <v>66</v>
      </c>
      <c r="C425" s="50"/>
      <c r="D425" s="51"/>
      <c r="E425" s="51"/>
      <c r="F425" s="51"/>
      <c r="G425" s="55">
        <v>6</v>
      </c>
      <c r="H425" s="56">
        <v>2015</v>
      </c>
      <c r="I425" s="51"/>
      <c r="J425" s="50"/>
      <c r="K425" s="57"/>
      <c r="L425" s="51"/>
      <c r="M425" s="51"/>
      <c r="N425" s="50">
        <v>5917</v>
      </c>
      <c r="O425" s="50" t="s">
        <v>0</v>
      </c>
      <c r="P425" s="58">
        <v>3</v>
      </c>
      <c r="Q425" s="50"/>
      <c r="R425" s="59"/>
      <c r="S425" s="60"/>
      <c r="T425" s="51"/>
      <c r="U425" s="51" t="s">
        <v>71</v>
      </c>
      <c r="V425" s="51"/>
      <c r="W425" s="59"/>
      <c r="X425" s="3" t="str">
        <f t="shared" si="14"/>
        <v>201506</v>
      </c>
      <c r="Y425" s="3" t="str">
        <f t="shared" si="15"/>
        <v>201506</v>
      </c>
      <c r="Z425" s="3" t="str">
        <f>VLOOKUP(TEXT(N425,"####"),MàJ!$H$1:$I$53,2,FALSE)</f>
        <v xml:space="preserve">METHODES </v>
      </c>
      <c r="AC425"/>
      <c r="AD425"/>
    </row>
    <row r="426" spans="1:30" ht="15" hidden="1" customHeight="1" x14ac:dyDescent="0.25">
      <c r="A426" s="50">
        <v>5723</v>
      </c>
      <c r="B426" s="51" t="s">
        <v>67</v>
      </c>
      <c r="C426" s="50"/>
      <c r="D426" s="51"/>
      <c r="E426" s="51"/>
      <c r="F426" s="51"/>
      <c r="G426" s="55">
        <v>6</v>
      </c>
      <c r="H426" s="56">
        <v>2015</v>
      </c>
      <c r="I426" s="51"/>
      <c r="J426" s="50"/>
      <c r="K426" s="57"/>
      <c r="L426" s="51"/>
      <c r="M426" s="51"/>
      <c r="N426" s="50">
        <v>5723</v>
      </c>
      <c r="O426" s="50" t="s">
        <v>0</v>
      </c>
      <c r="P426" s="58">
        <v>21</v>
      </c>
      <c r="Q426" s="50"/>
      <c r="R426" s="59"/>
      <c r="S426" s="60"/>
      <c r="T426" s="51"/>
      <c r="U426" s="51" t="s">
        <v>74</v>
      </c>
      <c r="V426" s="51"/>
      <c r="W426" s="59"/>
      <c r="X426" s="3" t="str">
        <f t="shared" si="14"/>
        <v>201506</v>
      </c>
      <c r="Y426" s="3" t="str">
        <f t="shared" si="15"/>
        <v>201506</v>
      </c>
      <c r="Z426" s="3" t="str">
        <f>VLOOKUP(TEXT(N426,"####"),MàJ!$H$1:$I$53,2,FALSE)</f>
        <v xml:space="preserve">ESSAIS </v>
      </c>
      <c r="AC426"/>
      <c r="AD426"/>
    </row>
    <row r="427" spans="1:30" ht="15" hidden="1" customHeight="1" x14ac:dyDescent="0.25">
      <c r="A427" s="50">
        <v>7777</v>
      </c>
      <c r="B427" s="51" t="s">
        <v>68</v>
      </c>
      <c r="C427" s="50"/>
      <c r="D427" s="51"/>
      <c r="E427" s="51"/>
      <c r="F427" s="51"/>
      <c r="G427" s="55">
        <v>6</v>
      </c>
      <c r="H427" s="56">
        <v>2015</v>
      </c>
      <c r="I427" s="51"/>
      <c r="J427" s="50"/>
      <c r="K427" s="57"/>
      <c r="L427" s="51"/>
      <c r="M427" s="51"/>
      <c r="N427" s="50">
        <v>7777</v>
      </c>
      <c r="O427" s="50" t="s">
        <v>0</v>
      </c>
      <c r="P427" s="58">
        <v>5</v>
      </c>
      <c r="Q427" s="50"/>
      <c r="R427" s="59"/>
      <c r="S427" s="60"/>
      <c r="T427" s="51"/>
      <c r="U427" s="51" t="s">
        <v>81</v>
      </c>
      <c r="V427" s="51"/>
      <c r="W427" s="59"/>
      <c r="X427" s="3" t="str">
        <f t="shared" si="14"/>
        <v>201506</v>
      </c>
      <c r="Y427" s="3" t="str">
        <f t="shared" si="15"/>
        <v>201506</v>
      </c>
      <c r="Z427" s="3" t="str">
        <f>VLOOKUP(TEXT(N427,"####"),MàJ!$H$1:$I$53,2,FALSE)</f>
        <v>PROGRAMME</v>
      </c>
      <c r="AC427"/>
      <c r="AD427"/>
    </row>
    <row r="428" spans="1:30" ht="15" customHeight="1" x14ac:dyDescent="0.25">
      <c r="A428" s="50">
        <v>7777</v>
      </c>
      <c r="B428" s="51" t="s">
        <v>68</v>
      </c>
      <c r="C428" s="50"/>
      <c r="D428" s="51"/>
      <c r="E428" s="51"/>
      <c r="F428" s="51"/>
      <c r="G428" s="55">
        <v>6</v>
      </c>
      <c r="H428" s="56">
        <v>2015</v>
      </c>
      <c r="I428" s="51"/>
      <c r="J428" s="50"/>
      <c r="K428" s="57"/>
      <c r="L428" s="51"/>
      <c r="M428" s="51"/>
      <c r="N428" s="50">
        <v>7777</v>
      </c>
      <c r="O428" s="50" t="s">
        <v>0</v>
      </c>
      <c r="P428" s="58">
        <v>5</v>
      </c>
      <c r="Q428" s="50"/>
      <c r="R428" s="59"/>
      <c r="S428" s="60"/>
      <c r="T428" s="51"/>
      <c r="U428" s="51" t="s">
        <v>72</v>
      </c>
      <c r="V428" s="51"/>
      <c r="W428" s="59"/>
      <c r="X428" s="3" t="str">
        <f t="shared" si="14"/>
        <v>201506</v>
      </c>
      <c r="Y428" s="3" t="str">
        <f t="shared" si="15"/>
        <v>201506</v>
      </c>
      <c r="Z428" s="3" t="str">
        <f>VLOOKUP(TEXT(N428,"####"),MàJ!$H$1:$I$53,2,FALSE)</f>
        <v>PROGRAMME</v>
      </c>
      <c r="AC428"/>
      <c r="AD428"/>
    </row>
    <row r="429" spans="1:30" ht="15" hidden="1" customHeight="1" x14ac:dyDescent="0.25">
      <c r="A429" s="50">
        <v>7777</v>
      </c>
      <c r="B429" s="51" t="s">
        <v>68</v>
      </c>
      <c r="C429" s="50"/>
      <c r="D429" s="51"/>
      <c r="E429" s="51"/>
      <c r="F429" s="51"/>
      <c r="G429" s="55">
        <v>6</v>
      </c>
      <c r="H429" s="56">
        <v>2015</v>
      </c>
      <c r="I429" s="51"/>
      <c r="J429" s="50"/>
      <c r="K429" s="57"/>
      <c r="L429" s="51"/>
      <c r="M429" s="51"/>
      <c r="N429" s="50">
        <v>7777</v>
      </c>
      <c r="O429" s="50" t="s">
        <v>0</v>
      </c>
      <c r="P429" s="58">
        <v>5</v>
      </c>
      <c r="Q429" s="50"/>
      <c r="R429" s="59"/>
      <c r="S429" s="60"/>
      <c r="T429" s="51"/>
      <c r="U429" s="51" t="s">
        <v>70</v>
      </c>
      <c r="V429" s="51"/>
      <c r="W429" s="59"/>
      <c r="X429" s="3" t="str">
        <f t="shared" si="14"/>
        <v>201506</v>
      </c>
      <c r="Y429" s="3" t="str">
        <f t="shared" si="15"/>
        <v>201506</v>
      </c>
      <c r="Z429" s="3" t="str">
        <f>VLOOKUP(TEXT(N429,"####"),MàJ!$H$1:$I$53,2,FALSE)</f>
        <v>PROGRAMME</v>
      </c>
      <c r="AC429"/>
      <c r="AD429"/>
    </row>
    <row r="430" spans="1:30" ht="15" hidden="1" customHeight="1" x14ac:dyDescent="0.25">
      <c r="A430" s="50">
        <v>7777</v>
      </c>
      <c r="B430" s="51" t="s">
        <v>68</v>
      </c>
      <c r="C430" s="50"/>
      <c r="D430" s="51"/>
      <c r="E430" s="51"/>
      <c r="F430" s="51"/>
      <c r="G430" s="55">
        <v>6</v>
      </c>
      <c r="H430" s="56">
        <v>2015</v>
      </c>
      <c r="I430" s="51"/>
      <c r="J430" s="50"/>
      <c r="K430" s="57"/>
      <c r="L430" s="51"/>
      <c r="M430" s="51"/>
      <c r="N430" s="50">
        <v>7777</v>
      </c>
      <c r="O430" s="50" t="s">
        <v>0</v>
      </c>
      <c r="P430" s="58">
        <v>8</v>
      </c>
      <c r="Q430" s="50"/>
      <c r="R430" s="59"/>
      <c r="S430" s="60"/>
      <c r="T430" s="51"/>
      <c r="U430" s="51" t="s">
        <v>74</v>
      </c>
      <c r="V430" s="51"/>
      <c r="W430" s="59"/>
      <c r="X430" s="3" t="str">
        <f t="shared" si="14"/>
        <v>201506</v>
      </c>
      <c r="Y430" s="3" t="str">
        <f t="shared" si="15"/>
        <v>201506</v>
      </c>
      <c r="Z430" s="3" t="str">
        <f>VLOOKUP(TEXT(N430,"####"),MàJ!$H$1:$I$53,2,FALSE)</f>
        <v>PROGRAMME</v>
      </c>
      <c r="AC430"/>
      <c r="AD430"/>
    </row>
    <row r="431" spans="1:30" ht="15" hidden="1" customHeight="1" x14ac:dyDescent="0.25">
      <c r="A431" s="50">
        <v>7777</v>
      </c>
      <c r="B431" s="51" t="s">
        <v>68</v>
      </c>
      <c r="C431" s="50"/>
      <c r="D431" s="51"/>
      <c r="E431" s="51"/>
      <c r="F431" s="51"/>
      <c r="G431" s="55">
        <v>6</v>
      </c>
      <c r="H431" s="56">
        <v>2015</v>
      </c>
      <c r="I431" s="51"/>
      <c r="J431" s="50"/>
      <c r="K431" s="57"/>
      <c r="L431" s="51"/>
      <c r="M431" s="51"/>
      <c r="N431" s="50">
        <v>7777</v>
      </c>
      <c r="O431" s="50" t="s">
        <v>0</v>
      </c>
      <c r="P431" s="58">
        <v>8</v>
      </c>
      <c r="Q431" s="50"/>
      <c r="R431" s="59"/>
      <c r="S431" s="60"/>
      <c r="T431" s="51"/>
      <c r="U431" s="51" t="s">
        <v>73</v>
      </c>
      <c r="V431" s="51"/>
      <c r="W431" s="59"/>
      <c r="X431" s="3" t="str">
        <f t="shared" si="14"/>
        <v>201506</v>
      </c>
      <c r="Y431" s="3" t="str">
        <f t="shared" si="15"/>
        <v>201506</v>
      </c>
      <c r="Z431" s="3" t="str">
        <f>VLOOKUP(TEXT(N431,"####"),MàJ!$H$1:$I$53,2,FALSE)</f>
        <v>PROGRAMME</v>
      </c>
      <c r="AC431"/>
      <c r="AD431"/>
    </row>
    <row r="432" spans="1:30" ht="15" hidden="1" customHeight="1" x14ac:dyDescent="0.25">
      <c r="A432" s="50">
        <v>7777</v>
      </c>
      <c r="B432" s="51" t="s">
        <v>68</v>
      </c>
      <c r="C432" s="50"/>
      <c r="D432" s="51"/>
      <c r="E432" s="51"/>
      <c r="F432" s="51"/>
      <c r="G432" s="55">
        <v>6</v>
      </c>
      <c r="H432" s="56">
        <v>2015</v>
      </c>
      <c r="I432" s="51"/>
      <c r="J432" s="50"/>
      <c r="K432" s="57"/>
      <c r="L432" s="51"/>
      <c r="M432" s="51"/>
      <c r="N432" s="50">
        <v>7777</v>
      </c>
      <c r="O432" s="50" t="s">
        <v>0</v>
      </c>
      <c r="P432" s="58">
        <v>48</v>
      </c>
      <c r="Q432" s="50"/>
      <c r="R432" s="59"/>
      <c r="S432" s="60"/>
      <c r="T432" s="51"/>
      <c r="U432" s="51" t="s">
        <v>82</v>
      </c>
      <c r="V432" s="51"/>
      <c r="W432" s="59"/>
      <c r="X432" s="3" t="str">
        <f t="shared" si="14"/>
        <v>201506</v>
      </c>
      <c r="Y432" s="3" t="str">
        <f t="shared" si="15"/>
        <v>201506</v>
      </c>
      <c r="Z432" s="3" t="str">
        <f>VLOOKUP(TEXT(N432,"####"),MàJ!$H$1:$I$53,2,FALSE)</f>
        <v>PROGRAMME</v>
      </c>
      <c r="AC432"/>
      <c r="AD432"/>
    </row>
    <row r="433" spans="1:30" ht="15" hidden="1" customHeight="1" x14ac:dyDescent="0.25">
      <c r="A433" s="50">
        <v>7777</v>
      </c>
      <c r="B433" s="51" t="s">
        <v>68</v>
      </c>
      <c r="C433" s="50"/>
      <c r="D433" s="51"/>
      <c r="E433" s="51"/>
      <c r="F433" s="51"/>
      <c r="G433" s="55">
        <v>6</v>
      </c>
      <c r="H433" s="56">
        <v>2015</v>
      </c>
      <c r="I433" s="51"/>
      <c r="J433" s="50"/>
      <c r="K433" s="57"/>
      <c r="L433" s="51"/>
      <c r="M433" s="51"/>
      <c r="N433" s="50">
        <v>7777</v>
      </c>
      <c r="O433" s="50" t="s">
        <v>0</v>
      </c>
      <c r="P433" s="58">
        <v>8</v>
      </c>
      <c r="Q433" s="50"/>
      <c r="R433" s="59"/>
      <c r="S433" s="60"/>
      <c r="T433" s="51"/>
      <c r="U433" s="51" t="s">
        <v>70</v>
      </c>
      <c r="V433" s="51"/>
      <c r="W433" s="59"/>
      <c r="X433" s="3" t="str">
        <f t="shared" si="14"/>
        <v>201506</v>
      </c>
      <c r="Y433" s="3" t="str">
        <f t="shared" si="15"/>
        <v>201506</v>
      </c>
      <c r="Z433" s="3" t="str">
        <f>VLOOKUP(TEXT(N433,"####"),MàJ!$H$1:$I$53,2,FALSE)</f>
        <v>PROGRAMME</v>
      </c>
      <c r="AC433"/>
      <c r="AD433"/>
    </row>
    <row r="434" spans="1:30" ht="15" hidden="1" customHeight="1" x14ac:dyDescent="0.25">
      <c r="A434" s="50">
        <v>7777</v>
      </c>
      <c r="B434" s="51" t="s">
        <v>68</v>
      </c>
      <c r="C434" s="50"/>
      <c r="D434" s="51"/>
      <c r="E434" s="51"/>
      <c r="F434" s="51"/>
      <c r="G434" s="55">
        <v>6</v>
      </c>
      <c r="H434" s="56">
        <v>2015</v>
      </c>
      <c r="I434" s="51"/>
      <c r="J434" s="50"/>
      <c r="K434" s="57"/>
      <c r="L434" s="51"/>
      <c r="M434" s="51"/>
      <c r="N434" s="50">
        <v>7777</v>
      </c>
      <c r="O434" s="50" t="s">
        <v>0</v>
      </c>
      <c r="P434" s="58">
        <v>40</v>
      </c>
      <c r="Q434" s="50"/>
      <c r="R434" s="59"/>
      <c r="S434" s="60"/>
      <c r="T434" s="51"/>
      <c r="U434" s="51" t="s">
        <v>79</v>
      </c>
      <c r="V434" s="51"/>
      <c r="W434" s="59"/>
      <c r="X434" s="3" t="str">
        <f t="shared" si="14"/>
        <v>201506</v>
      </c>
      <c r="Y434" s="3" t="str">
        <f t="shared" si="15"/>
        <v>201506</v>
      </c>
      <c r="Z434" s="3" t="str">
        <f>VLOOKUP(TEXT(N434,"####"),MàJ!$H$1:$I$53,2,FALSE)</f>
        <v>PROGRAMME</v>
      </c>
      <c r="AC434"/>
      <c r="AD434"/>
    </row>
    <row r="435" spans="1:30" ht="15" customHeight="1" x14ac:dyDescent="0.25">
      <c r="A435" s="7">
        <v>7777</v>
      </c>
      <c r="B435" s="5" t="s">
        <v>68</v>
      </c>
      <c r="C435" s="7"/>
      <c r="D435" s="5"/>
      <c r="E435" s="5"/>
      <c r="F435" s="5"/>
      <c r="G435" s="11">
        <v>6</v>
      </c>
      <c r="H435" s="10">
        <v>2015</v>
      </c>
      <c r="I435" s="5"/>
      <c r="J435" s="7"/>
      <c r="K435" s="9"/>
      <c r="L435" s="5"/>
      <c r="M435" s="5"/>
      <c r="N435" s="7">
        <v>7777</v>
      </c>
      <c r="O435" s="7" t="s">
        <v>0</v>
      </c>
      <c r="P435" s="8">
        <v>24</v>
      </c>
      <c r="Q435" s="7"/>
      <c r="R435" s="4"/>
      <c r="S435" s="6"/>
      <c r="T435" s="5"/>
      <c r="U435" s="5" t="s">
        <v>72</v>
      </c>
      <c r="V435" s="5"/>
      <c r="W435" s="4"/>
      <c r="X435" s="3" t="str">
        <f t="shared" si="14"/>
        <v>201506</v>
      </c>
      <c r="Y435" s="3" t="str">
        <f t="shared" si="15"/>
        <v>201506</v>
      </c>
      <c r="Z435" s="3" t="str">
        <f>VLOOKUP(TEXT(N435,"####"),MàJ!$H$1:$I$53,2,FALSE)</f>
        <v>PROGRAMME</v>
      </c>
      <c r="AC435"/>
      <c r="AD435"/>
    </row>
    <row r="436" spans="1:30" ht="15" hidden="1" customHeight="1" x14ac:dyDescent="0.25">
      <c r="A436" s="50">
        <v>7777</v>
      </c>
      <c r="B436" s="51" t="s">
        <v>68</v>
      </c>
      <c r="C436" s="50"/>
      <c r="D436" s="51"/>
      <c r="E436" s="51"/>
      <c r="F436" s="51"/>
      <c r="G436" s="55">
        <v>6</v>
      </c>
      <c r="H436" s="56">
        <v>2015</v>
      </c>
      <c r="I436" s="51"/>
      <c r="J436" s="50"/>
      <c r="K436" s="57"/>
      <c r="L436" s="51"/>
      <c r="M436" s="51"/>
      <c r="N436" s="50">
        <v>7777</v>
      </c>
      <c r="O436" s="50" t="s">
        <v>0</v>
      </c>
      <c r="P436" s="58">
        <v>4</v>
      </c>
      <c r="Q436" s="50"/>
      <c r="R436" s="59"/>
      <c r="S436" s="60"/>
      <c r="T436" s="51"/>
      <c r="U436" s="51" t="s">
        <v>80</v>
      </c>
      <c r="V436" s="51"/>
      <c r="W436" s="59"/>
      <c r="X436" s="3" t="str">
        <f t="shared" si="14"/>
        <v>201506</v>
      </c>
      <c r="Y436" s="3" t="str">
        <f t="shared" si="15"/>
        <v>201506</v>
      </c>
      <c r="Z436" s="3" t="str">
        <f>VLOOKUP(TEXT(N436,"####"),MàJ!$H$1:$I$53,2,FALSE)</f>
        <v>PROGRAMME</v>
      </c>
      <c r="AC436"/>
      <c r="AD436"/>
    </row>
    <row r="437" spans="1:30" ht="15" hidden="1" customHeight="1" x14ac:dyDescent="0.25">
      <c r="A437" s="7">
        <v>7777</v>
      </c>
      <c r="B437" s="5" t="s">
        <v>68</v>
      </c>
      <c r="C437" s="7"/>
      <c r="D437" s="5"/>
      <c r="E437" s="5"/>
      <c r="F437" s="5"/>
      <c r="G437" s="11">
        <v>6</v>
      </c>
      <c r="H437" s="10">
        <v>2015</v>
      </c>
      <c r="I437" s="5"/>
      <c r="J437" s="7"/>
      <c r="K437" s="9"/>
      <c r="L437" s="5"/>
      <c r="M437" s="5"/>
      <c r="N437" s="7">
        <v>7777</v>
      </c>
      <c r="O437" s="7" t="s">
        <v>0</v>
      </c>
      <c r="P437" s="8">
        <v>5</v>
      </c>
      <c r="Q437" s="7"/>
      <c r="R437" s="4"/>
      <c r="S437" s="6"/>
      <c r="T437" s="5"/>
      <c r="U437" s="5" t="s">
        <v>76</v>
      </c>
      <c r="V437" s="5"/>
      <c r="W437" s="4"/>
      <c r="X437" s="3" t="str">
        <f t="shared" si="14"/>
        <v>201506</v>
      </c>
      <c r="Y437" s="3" t="str">
        <f t="shared" si="15"/>
        <v>201506</v>
      </c>
      <c r="Z437" s="3" t="str">
        <f>VLOOKUP(TEXT(N437,"####"),MàJ!$H$1:$I$53,2,FALSE)</f>
        <v>PROGRAMME</v>
      </c>
      <c r="AC437"/>
      <c r="AD437"/>
    </row>
    <row r="438" spans="1:30" ht="15" hidden="1" customHeight="1" x14ac:dyDescent="0.25">
      <c r="A438" s="7">
        <v>7777</v>
      </c>
      <c r="B438" s="5" t="s">
        <v>68</v>
      </c>
      <c r="C438" s="7"/>
      <c r="D438" s="5"/>
      <c r="E438" s="5"/>
      <c r="F438" s="5"/>
      <c r="G438" s="11">
        <v>6</v>
      </c>
      <c r="H438" s="10">
        <v>2015</v>
      </c>
      <c r="I438" s="5"/>
      <c r="J438" s="7"/>
      <c r="K438" s="9"/>
      <c r="L438" s="5"/>
      <c r="M438" s="5"/>
      <c r="N438" s="7">
        <v>7777</v>
      </c>
      <c r="O438" s="7" t="s">
        <v>0</v>
      </c>
      <c r="P438" s="8">
        <v>16</v>
      </c>
      <c r="Q438" s="7"/>
      <c r="R438" s="4"/>
      <c r="S438" s="6"/>
      <c r="T438" s="5"/>
      <c r="U438" s="5" t="s">
        <v>76</v>
      </c>
      <c r="V438" s="5"/>
      <c r="W438" s="4"/>
      <c r="X438" s="3" t="str">
        <f t="shared" si="14"/>
        <v>201506</v>
      </c>
      <c r="Y438" s="3" t="str">
        <f t="shared" si="15"/>
        <v>201506</v>
      </c>
      <c r="Z438" s="3" t="str">
        <f>VLOOKUP(TEXT(N438,"####"),MàJ!$H$1:$I$53,2,FALSE)</f>
        <v>PROGRAMME</v>
      </c>
      <c r="AC438"/>
      <c r="AD438"/>
    </row>
    <row r="439" spans="1:30" ht="15" hidden="1" customHeight="1" x14ac:dyDescent="0.25">
      <c r="A439" s="7">
        <v>7777</v>
      </c>
      <c r="B439" s="5" t="s">
        <v>68</v>
      </c>
      <c r="C439" s="7"/>
      <c r="D439" s="5"/>
      <c r="E439" s="5"/>
      <c r="F439" s="5"/>
      <c r="G439" s="11">
        <v>6</v>
      </c>
      <c r="H439" s="10">
        <v>2015</v>
      </c>
      <c r="I439" s="5"/>
      <c r="J439" s="7"/>
      <c r="K439" s="9"/>
      <c r="L439" s="5"/>
      <c r="M439" s="5"/>
      <c r="N439" s="7">
        <v>7777</v>
      </c>
      <c r="O439" s="7" t="s">
        <v>0</v>
      </c>
      <c r="P439" s="8">
        <v>16</v>
      </c>
      <c r="Q439" s="7"/>
      <c r="R439" s="4"/>
      <c r="S439" s="6"/>
      <c r="T439" s="5"/>
      <c r="U439" s="5" t="s">
        <v>71</v>
      </c>
      <c r="V439" s="5"/>
      <c r="W439" s="4"/>
      <c r="X439" s="3" t="str">
        <f t="shared" si="14"/>
        <v>201506</v>
      </c>
      <c r="Y439" s="3" t="str">
        <f t="shared" si="15"/>
        <v>201506</v>
      </c>
      <c r="Z439" s="3" t="str">
        <f>VLOOKUP(TEXT(N439,"####"),MàJ!$H$1:$I$53,2,FALSE)</f>
        <v>PROGRAMME</v>
      </c>
      <c r="AC439"/>
      <c r="AD439"/>
    </row>
    <row r="440" spans="1:30" ht="15" customHeight="1" x14ac:dyDescent="0.25">
      <c r="A440" s="7">
        <v>1011</v>
      </c>
      <c r="B440" s="5" t="s">
        <v>59</v>
      </c>
      <c r="C440" s="7"/>
      <c r="D440" s="5"/>
      <c r="E440" s="5"/>
      <c r="F440" s="5"/>
      <c r="G440" s="11">
        <v>7</v>
      </c>
      <c r="H440" s="10">
        <v>2015</v>
      </c>
      <c r="I440" s="5"/>
      <c r="J440" s="7"/>
      <c r="K440" s="9"/>
      <c r="L440" s="5"/>
      <c r="M440" s="5"/>
      <c r="N440" s="7">
        <v>1011</v>
      </c>
      <c r="O440" s="7" t="s">
        <v>0</v>
      </c>
      <c r="P440" s="8">
        <v>8.1300000000000008</v>
      </c>
      <c r="Q440" s="7"/>
      <c r="R440" s="4"/>
      <c r="S440" s="6"/>
      <c r="T440" s="5"/>
      <c r="U440" s="5" t="s">
        <v>72</v>
      </c>
      <c r="V440" s="5"/>
      <c r="W440" s="4"/>
      <c r="X440" s="3" t="str">
        <f t="shared" si="14"/>
        <v>201507</v>
      </c>
      <c r="Y440" s="3" t="str">
        <f t="shared" si="15"/>
        <v>201507</v>
      </c>
      <c r="Z440" s="3" t="str">
        <f>VLOOKUP(TEXT(N440,"####"),MàJ!$H$1:$I$53,2,FALSE)</f>
        <v xml:space="preserve">QUALITE </v>
      </c>
      <c r="AC440"/>
      <c r="AD440"/>
    </row>
    <row r="441" spans="1:30" ht="15" customHeight="1" x14ac:dyDescent="0.25">
      <c r="A441" s="7">
        <v>1011</v>
      </c>
      <c r="B441" s="5" t="s">
        <v>59</v>
      </c>
      <c r="C441" s="7"/>
      <c r="D441" s="5"/>
      <c r="E441" s="5"/>
      <c r="F441" s="5"/>
      <c r="G441" s="11">
        <v>7</v>
      </c>
      <c r="H441" s="10">
        <v>2015</v>
      </c>
      <c r="I441" s="5"/>
      <c r="J441" s="7"/>
      <c r="K441" s="9"/>
      <c r="L441" s="5"/>
      <c r="M441" s="5"/>
      <c r="N441" s="7">
        <v>1011</v>
      </c>
      <c r="O441" s="7" t="s">
        <v>0</v>
      </c>
      <c r="P441" s="8">
        <v>9</v>
      </c>
      <c r="Q441" s="7"/>
      <c r="R441" s="4"/>
      <c r="S441" s="6"/>
      <c r="T441" s="5"/>
      <c r="U441" s="5" t="s">
        <v>72</v>
      </c>
      <c r="V441" s="5"/>
      <c r="W441" s="4"/>
      <c r="X441" s="3" t="str">
        <f t="shared" si="14"/>
        <v>201507</v>
      </c>
      <c r="Y441" s="3" t="str">
        <f t="shared" si="15"/>
        <v>201507</v>
      </c>
      <c r="Z441" s="3" t="str">
        <f>VLOOKUP(TEXT(N441,"####"),MàJ!$H$1:$I$53,2,FALSE)</f>
        <v xml:space="preserve">QUALITE </v>
      </c>
      <c r="AC441"/>
      <c r="AD441"/>
    </row>
    <row r="442" spans="1:30" ht="15" customHeight="1" x14ac:dyDescent="0.25">
      <c r="A442" s="50">
        <v>1011</v>
      </c>
      <c r="B442" s="51" t="s">
        <v>59</v>
      </c>
      <c r="C442" s="50"/>
      <c r="D442" s="51"/>
      <c r="E442" s="51"/>
      <c r="F442" s="51"/>
      <c r="G442" s="55">
        <v>7</v>
      </c>
      <c r="H442" s="56">
        <v>2015</v>
      </c>
      <c r="I442" s="51"/>
      <c r="J442" s="50"/>
      <c r="K442" s="57"/>
      <c r="L442" s="51"/>
      <c r="M442" s="51"/>
      <c r="N442" s="50">
        <v>1011</v>
      </c>
      <c r="O442" s="50" t="s">
        <v>0</v>
      </c>
      <c r="P442" s="58">
        <v>7</v>
      </c>
      <c r="Q442" s="50"/>
      <c r="R442" s="59"/>
      <c r="S442" s="60"/>
      <c r="T442" s="51"/>
      <c r="U442" s="51" t="s">
        <v>72</v>
      </c>
      <c r="V442" s="51"/>
      <c r="W442" s="59"/>
      <c r="X442" s="3" t="str">
        <f t="shared" si="14"/>
        <v>201507</v>
      </c>
      <c r="Y442" s="3" t="str">
        <f t="shared" si="15"/>
        <v>201507</v>
      </c>
      <c r="Z442" s="3" t="str">
        <f>VLOOKUP(TEXT(N442,"####"),MàJ!$H$1:$I$53,2,FALSE)</f>
        <v xml:space="preserve">QUALITE </v>
      </c>
      <c r="AC442"/>
      <c r="AD442"/>
    </row>
    <row r="443" spans="1:30" ht="15" customHeight="1" x14ac:dyDescent="0.25">
      <c r="A443" s="50">
        <v>1011</v>
      </c>
      <c r="B443" s="51" t="s">
        <v>59</v>
      </c>
      <c r="C443" s="50"/>
      <c r="D443" s="51"/>
      <c r="E443" s="51"/>
      <c r="F443" s="51"/>
      <c r="G443" s="55">
        <v>7</v>
      </c>
      <c r="H443" s="56">
        <v>2015</v>
      </c>
      <c r="I443" s="51"/>
      <c r="J443" s="50"/>
      <c r="K443" s="57"/>
      <c r="L443" s="51"/>
      <c r="M443" s="51"/>
      <c r="N443" s="50">
        <v>1011</v>
      </c>
      <c r="O443" s="50" t="s">
        <v>0</v>
      </c>
      <c r="P443" s="58">
        <v>4</v>
      </c>
      <c r="Q443" s="50"/>
      <c r="R443" s="59"/>
      <c r="S443" s="60"/>
      <c r="T443" s="51"/>
      <c r="U443" s="51" t="s">
        <v>72</v>
      </c>
      <c r="V443" s="51"/>
      <c r="W443" s="59"/>
      <c r="X443" s="3" t="str">
        <f t="shared" si="14"/>
        <v>201507</v>
      </c>
      <c r="Y443" s="3" t="str">
        <f t="shared" si="15"/>
        <v>201507</v>
      </c>
      <c r="Z443" s="3" t="str">
        <f>VLOOKUP(TEXT(N443,"####"),MàJ!$H$1:$I$53,2,FALSE)</f>
        <v xml:space="preserve">QUALITE </v>
      </c>
      <c r="AC443"/>
      <c r="AD443"/>
    </row>
    <row r="444" spans="1:30" ht="15" customHeight="1" x14ac:dyDescent="0.25">
      <c r="A444" s="50">
        <v>1011</v>
      </c>
      <c r="B444" s="51" t="s">
        <v>59</v>
      </c>
      <c r="C444" s="50"/>
      <c r="D444" s="51"/>
      <c r="E444" s="51"/>
      <c r="F444" s="51"/>
      <c r="G444" s="55">
        <v>7</v>
      </c>
      <c r="H444" s="56">
        <v>2015</v>
      </c>
      <c r="I444" s="51"/>
      <c r="J444" s="50"/>
      <c r="K444" s="57"/>
      <c r="L444" s="51"/>
      <c r="M444" s="51"/>
      <c r="N444" s="50">
        <v>1011</v>
      </c>
      <c r="O444" s="50" t="s">
        <v>0</v>
      </c>
      <c r="P444" s="58">
        <v>8.5</v>
      </c>
      <c r="Q444" s="50"/>
      <c r="R444" s="59"/>
      <c r="S444" s="60"/>
      <c r="T444" s="51"/>
      <c r="U444" s="51" t="s">
        <v>72</v>
      </c>
      <c r="V444" s="51"/>
      <c r="W444" s="59"/>
      <c r="X444" s="3" t="str">
        <f t="shared" si="14"/>
        <v>201507</v>
      </c>
      <c r="Y444" s="3" t="str">
        <f t="shared" si="15"/>
        <v>201507</v>
      </c>
      <c r="Z444" s="3" t="str">
        <f>VLOOKUP(TEXT(N444,"####"),MàJ!$H$1:$I$53,2,FALSE)</f>
        <v xml:space="preserve">QUALITE </v>
      </c>
      <c r="AC444"/>
      <c r="AD444"/>
    </row>
    <row r="445" spans="1:30" ht="15" customHeight="1" x14ac:dyDescent="0.25">
      <c r="A445" s="50">
        <v>1011</v>
      </c>
      <c r="B445" s="51" t="s">
        <v>59</v>
      </c>
      <c r="C445" s="50"/>
      <c r="D445" s="51"/>
      <c r="E445" s="51"/>
      <c r="F445" s="51"/>
      <c r="G445" s="55">
        <v>7</v>
      </c>
      <c r="H445" s="56">
        <v>2015</v>
      </c>
      <c r="I445" s="51"/>
      <c r="J445" s="50"/>
      <c r="K445" s="57"/>
      <c r="L445" s="51"/>
      <c r="M445" s="51"/>
      <c r="N445" s="50">
        <v>1011</v>
      </c>
      <c r="O445" s="50" t="s">
        <v>0</v>
      </c>
      <c r="P445" s="58">
        <v>7</v>
      </c>
      <c r="Q445" s="50"/>
      <c r="R445" s="59"/>
      <c r="S445" s="60"/>
      <c r="T445" s="51"/>
      <c r="U445" s="51" t="s">
        <v>72</v>
      </c>
      <c r="V445" s="51"/>
      <c r="W445" s="59"/>
      <c r="X445" s="3" t="str">
        <f t="shared" si="14"/>
        <v>201507</v>
      </c>
      <c r="Y445" s="3" t="str">
        <f t="shared" si="15"/>
        <v>201507</v>
      </c>
      <c r="Z445" s="3" t="str">
        <f>VLOOKUP(TEXT(N445,"####"),MàJ!$H$1:$I$53,2,FALSE)</f>
        <v xml:space="preserve">QUALITE </v>
      </c>
      <c r="AC445"/>
      <c r="AD445"/>
    </row>
    <row r="446" spans="1:30" ht="15" customHeight="1" x14ac:dyDescent="0.25">
      <c r="A446" s="7">
        <v>1011</v>
      </c>
      <c r="B446" s="5" t="s">
        <v>59</v>
      </c>
      <c r="C446" s="7"/>
      <c r="D446" s="5"/>
      <c r="E446" s="5"/>
      <c r="F446" s="5"/>
      <c r="G446" s="11">
        <v>7</v>
      </c>
      <c r="H446" s="10">
        <v>2015</v>
      </c>
      <c r="I446" s="5"/>
      <c r="J446" s="7"/>
      <c r="K446" s="9"/>
      <c r="L446" s="5"/>
      <c r="M446" s="5"/>
      <c r="N446" s="7">
        <v>1011</v>
      </c>
      <c r="O446" s="7" t="s">
        <v>0</v>
      </c>
      <c r="P446" s="8">
        <v>8.1300000000000008</v>
      </c>
      <c r="Q446" s="7"/>
      <c r="R446" s="4"/>
      <c r="S446" s="6"/>
      <c r="T446" s="5"/>
      <c r="U446" s="5" t="s">
        <v>72</v>
      </c>
      <c r="V446" s="5"/>
      <c r="W446" s="4"/>
      <c r="X446" s="3" t="str">
        <f t="shared" si="14"/>
        <v>201507</v>
      </c>
      <c r="Y446" s="3" t="str">
        <f t="shared" si="15"/>
        <v>201507</v>
      </c>
      <c r="Z446" s="3" t="str">
        <f>VLOOKUP(TEXT(N446,"####"),MàJ!$H$1:$I$53,2,FALSE)</f>
        <v xml:space="preserve">QUALITE </v>
      </c>
      <c r="AC446"/>
      <c r="AD446"/>
    </row>
    <row r="447" spans="1:30" ht="15" hidden="1" customHeight="1" x14ac:dyDescent="0.25">
      <c r="A447" s="50">
        <v>1011</v>
      </c>
      <c r="B447" s="51" t="s">
        <v>59</v>
      </c>
      <c r="C447" s="50"/>
      <c r="D447" s="51"/>
      <c r="E447" s="51"/>
      <c r="F447" s="51"/>
      <c r="G447" s="55">
        <v>7</v>
      </c>
      <c r="H447" s="56">
        <v>2015</v>
      </c>
      <c r="I447" s="51"/>
      <c r="J447" s="50"/>
      <c r="K447" s="57"/>
      <c r="L447" s="51"/>
      <c r="M447" s="51"/>
      <c r="N447" s="50">
        <v>1011</v>
      </c>
      <c r="O447" s="50" t="s">
        <v>0</v>
      </c>
      <c r="P447" s="58">
        <v>40</v>
      </c>
      <c r="Q447" s="50"/>
      <c r="R447" s="59"/>
      <c r="S447" s="60"/>
      <c r="T447" s="51"/>
      <c r="U447" s="51" t="s">
        <v>71</v>
      </c>
      <c r="V447" s="51"/>
      <c r="W447" s="59"/>
      <c r="X447" s="3" t="str">
        <f t="shared" si="14"/>
        <v>201507</v>
      </c>
      <c r="Y447" s="3" t="str">
        <f t="shared" si="15"/>
        <v>201507</v>
      </c>
      <c r="Z447" s="3" t="str">
        <f>VLOOKUP(TEXT(N447,"####"),MàJ!$H$1:$I$53,2,FALSE)</f>
        <v xml:space="preserve">QUALITE </v>
      </c>
      <c r="AC447"/>
      <c r="AD447"/>
    </row>
    <row r="448" spans="1:30" ht="15" hidden="1" customHeight="1" x14ac:dyDescent="0.25">
      <c r="A448" s="50">
        <v>1011</v>
      </c>
      <c r="B448" s="51" t="s">
        <v>59</v>
      </c>
      <c r="C448" s="50"/>
      <c r="D448" s="51"/>
      <c r="E448" s="51"/>
      <c r="F448" s="51"/>
      <c r="G448" s="55">
        <v>7</v>
      </c>
      <c r="H448" s="56">
        <v>2015</v>
      </c>
      <c r="I448" s="51"/>
      <c r="J448" s="50"/>
      <c r="K448" s="57"/>
      <c r="L448" s="51"/>
      <c r="M448" s="51"/>
      <c r="N448" s="50">
        <v>1011</v>
      </c>
      <c r="O448" s="50" t="s">
        <v>0</v>
      </c>
      <c r="P448" s="58">
        <v>10</v>
      </c>
      <c r="Q448" s="50"/>
      <c r="R448" s="59"/>
      <c r="S448" s="60"/>
      <c r="T448" s="51"/>
      <c r="U448" s="51" t="s">
        <v>70</v>
      </c>
      <c r="V448" s="51"/>
      <c r="W448" s="59"/>
      <c r="X448" s="3" t="str">
        <f t="shared" si="14"/>
        <v>201507</v>
      </c>
      <c r="Y448" s="3" t="str">
        <f t="shared" si="15"/>
        <v>201507</v>
      </c>
      <c r="Z448" s="3" t="str">
        <f>VLOOKUP(TEXT(N448,"####"),MàJ!$H$1:$I$53,2,FALSE)</f>
        <v xml:space="preserve">QUALITE </v>
      </c>
      <c r="AC448"/>
      <c r="AD448"/>
    </row>
    <row r="449" spans="1:30" ht="15" customHeight="1" x14ac:dyDescent="0.25">
      <c r="A449" s="50">
        <v>1011</v>
      </c>
      <c r="B449" s="51" t="s">
        <v>59</v>
      </c>
      <c r="C449" s="50"/>
      <c r="D449" s="51"/>
      <c r="E449" s="51"/>
      <c r="F449" s="51"/>
      <c r="G449" s="55">
        <v>7</v>
      </c>
      <c r="H449" s="56">
        <v>2015</v>
      </c>
      <c r="I449" s="51"/>
      <c r="J449" s="50"/>
      <c r="K449" s="57"/>
      <c r="L449" s="51"/>
      <c r="M449" s="51"/>
      <c r="N449" s="50">
        <v>1011</v>
      </c>
      <c r="O449" s="50" t="s">
        <v>0</v>
      </c>
      <c r="P449" s="58">
        <v>36</v>
      </c>
      <c r="Q449" s="50"/>
      <c r="R449" s="59"/>
      <c r="S449" s="60"/>
      <c r="T449" s="51"/>
      <c r="U449" s="51" t="s">
        <v>72</v>
      </c>
      <c r="V449" s="51"/>
      <c r="W449" s="59"/>
      <c r="X449" s="3" t="str">
        <f t="shared" si="14"/>
        <v>201507</v>
      </c>
      <c r="Y449" s="3" t="str">
        <f t="shared" si="15"/>
        <v>201507</v>
      </c>
      <c r="Z449" s="3" t="str">
        <f>VLOOKUP(TEXT(N449,"####"),MàJ!$H$1:$I$53,2,FALSE)</f>
        <v xml:space="preserve">QUALITE </v>
      </c>
      <c r="AC449"/>
      <c r="AD449"/>
    </row>
    <row r="450" spans="1:30" ht="15" customHeight="1" x14ac:dyDescent="0.25">
      <c r="A450" s="50">
        <v>1011</v>
      </c>
      <c r="B450" s="51" t="s">
        <v>59</v>
      </c>
      <c r="C450" s="50"/>
      <c r="D450" s="51"/>
      <c r="E450" s="51"/>
      <c r="F450" s="51"/>
      <c r="G450" s="55">
        <v>7</v>
      </c>
      <c r="H450" s="56">
        <v>2015</v>
      </c>
      <c r="I450" s="51"/>
      <c r="J450" s="50"/>
      <c r="K450" s="57"/>
      <c r="L450" s="51"/>
      <c r="M450" s="51"/>
      <c r="N450" s="50">
        <v>1011</v>
      </c>
      <c r="O450" s="50" t="s">
        <v>0</v>
      </c>
      <c r="P450" s="58">
        <v>10</v>
      </c>
      <c r="Q450" s="50"/>
      <c r="R450" s="59"/>
      <c r="S450" s="60"/>
      <c r="T450" s="51"/>
      <c r="U450" s="51" t="s">
        <v>72</v>
      </c>
      <c r="V450" s="51"/>
      <c r="W450" s="59"/>
      <c r="X450" s="3" t="str">
        <f t="shared" si="14"/>
        <v>201507</v>
      </c>
      <c r="Y450" s="3" t="str">
        <f t="shared" si="15"/>
        <v>201507</v>
      </c>
      <c r="Z450" s="3" t="str">
        <f>VLOOKUP(TEXT(N450,"####"),MàJ!$H$1:$I$53,2,FALSE)</f>
        <v xml:space="preserve">QUALITE </v>
      </c>
      <c r="AC450"/>
      <c r="AD450"/>
    </row>
    <row r="451" spans="1:30" ht="15" hidden="1" customHeight="1" x14ac:dyDescent="0.25">
      <c r="A451" s="50">
        <v>1011</v>
      </c>
      <c r="B451" s="51" t="s">
        <v>59</v>
      </c>
      <c r="C451" s="50"/>
      <c r="D451" s="51"/>
      <c r="E451" s="51"/>
      <c r="F451" s="51"/>
      <c r="G451" s="55">
        <v>7</v>
      </c>
      <c r="H451" s="56">
        <v>2015</v>
      </c>
      <c r="I451" s="51"/>
      <c r="J451" s="50"/>
      <c r="K451" s="57"/>
      <c r="L451" s="51"/>
      <c r="M451" s="51"/>
      <c r="N451" s="50">
        <v>1011</v>
      </c>
      <c r="O451" s="50" t="s">
        <v>0</v>
      </c>
      <c r="P451" s="58">
        <v>30</v>
      </c>
      <c r="Q451" s="50"/>
      <c r="R451" s="59"/>
      <c r="S451" s="60"/>
      <c r="T451" s="51"/>
      <c r="U451" s="51" t="s">
        <v>71</v>
      </c>
      <c r="V451" s="51"/>
      <c r="W451" s="59"/>
      <c r="X451" s="3" t="str">
        <f t="shared" si="14"/>
        <v>201507</v>
      </c>
      <c r="Y451" s="3" t="str">
        <f t="shared" si="15"/>
        <v>201507</v>
      </c>
      <c r="Z451" s="3" t="str">
        <f>VLOOKUP(TEXT(N451,"####"),MàJ!$H$1:$I$53,2,FALSE)</f>
        <v xml:space="preserve">QUALITE </v>
      </c>
      <c r="AC451"/>
      <c r="AD451"/>
    </row>
    <row r="452" spans="1:30" ht="15" hidden="1" customHeight="1" x14ac:dyDescent="0.25">
      <c r="A452" s="50">
        <v>1011</v>
      </c>
      <c r="B452" s="51" t="s">
        <v>59</v>
      </c>
      <c r="C452" s="50"/>
      <c r="D452" s="51"/>
      <c r="E452" s="51"/>
      <c r="F452" s="51"/>
      <c r="G452" s="55">
        <v>7</v>
      </c>
      <c r="H452" s="56">
        <v>2015</v>
      </c>
      <c r="I452" s="51"/>
      <c r="J452" s="50"/>
      <c r="K452" s="57"/>
      <c r="L452" s="51"/>
      <c r="M452" s="51"/>
      <c r="N452" s="50">
        <v>1011</v>
      </c>
      <c r="O452" s="50" t="s">
        <v>0</v>
      </c>
      <c r="P452" s="58">
        <v>30</v>
      </c>
      <c r="Q452" s="50"/>
      <c r="R452" s="59"/>
      <c r="S452" s="60"/>
      <c r="T452" s="51"/>
      <c r="U452" s="51" t="s">
        <v>70</v>
      </c>
      <c r="V452" s="51"/>
      <c r="W452" s="59"/>
      <c r="X452" s="3" t="str">
        <f t="shared" si="14"/>
        <v>201507</v>
      </c>
      <c r="Y452" s="3" t="str">
        <f t="shared" si="15"/>
        <v>201507</v>
      </c>
      <c r="Z452" s="3" t="str">
        <f>VLOOKUP(TEXT(N452,"####"),MàJ!$H$1:$I$53,2,FALSE)</f>
        <v xml:space="preserve">QUALITE </v>
      </c>
      <c r="AC452"/>
      <c r="AD452"/>
    </row>
    <row r="453" spans="1:30" ht="15" hidden="1" customHeight="1" x14ac:dyDescent="0.25">
      <c r="A453" s="50">
        <v>1011</v>
      </c>
      <c r="B453" s="51" t="s">
        <v>59</v>
      </c>
      <c r="C453" s="50"/>
      <c r="D453" s="51"/>
      <c r="E453" s="51"/>
      <c r="F453" s="51"/>
      <c r="G453" s="55">
        <v>7</v>
      </c>
      <c r="H453" s="56">
        <v>2015</v>
      </c>
      <c r="I453" s="51"/>
      <c r="J453" s="50"/>
      <c r="K453" s="57"/>
      <c r="L453" s="51"/>
      <c r="M453" s="51"/>
      <c r="N453" s="50">
        <v>1011</v>
      </c>
      <c r="O453" s="50" t="s">
        <v>0</v>
      </c>
      <c r="P453" s="58">
        <v>4</v>
      </c>
      <c r="Q453" s="50"/>
      <c r="R453" s="59"/>
      <c r="S453" s="60"/>
      <c r="T453" s="51"/>
      <c r="U453" s="51" t="s">
        <v>71</v>
      </c>
      <c r="V453" s="51"/>
      <c r="W453" s="59"/>
      <c r="X453" s="3" t="str">
        <f t="shared" si="14"/>
        <v>201507</v>
      </c>
      <c r="Y453" s="3" t="str">
        <f t="shared" si="15"/>
        <v>201507</v>
      </c>
      <c r="Z453" s="3" t="str">
        <f>VLOOKUP(TEXT(N453,"####"),MàJ!$H$1:$I$53,2,FALSE)</f>
        <v xml:space="preserve">QUALITE </v>
      </c>
      <c r="AC453"/>
      <c r="AD453"/>
    </row>
    <row r="454" spans="1:30" ht="15" customHeight="1" x14ac:dyDescent="0.25">
      <c r="A454" s="50">
        <v>1011</v>
      </c>
      <c r="B454" s="51" t="s">
        <v>59</v>
      </c>
      <c r="C454" s="50"/>
      <c r="D454" s="51"/>
      <c r="E454" s="51"/>
      <c r="F454" s="51"/>
      <c r="G454" s="55">
        <v>7</v>
      </c>
      <c r="H454" s="56">
        <v>2015</v>
      </c>
      <c r="I454" s="51"/>
      <c r="J454" s="50"/>
      <c r="K454" s="57"/>
      <c r="L454" s="51"/>
      <c r="M454" s="51"/>
      <c r="N454" s="50">
        <v>1011</v>
      </c>
      <c r="O454" s="50" t="s">
        <v>0</v>
      </c>
      <c r="P454" s="58">
        <v>4</v>
      </c>
      <c r="Q454" s="50"/>
      <c r="R454" s="59"/>
      <c r="S454" s="60"/>
      <c r="T454" s="51"/>
      <c r="U454" s="51" t="s">
        <v>72</v>
      </c>
      <c r="V454" s="51"/>
      <c r="W454" s="59"/>
      <c r="X454" s="3" t="str">
        <f t="shared" si="14"/>
        <v>201507</v>
      </c>
      <c r="Y454" s="3" t="str">
        <f t="shared" si="15"/>
        <v>201507</v>
      </c>
      <c r="Z454" s="3" t="str">
        <f>VLOOKUP(TEXT(N454,"####"),MàJ!$H$1:$I$53,2,FALSE)</f>
        <v xml:space="preserve">QUALITE </v>
      </c>
      <c r="AC454"/>
      <c r="AD454"/>
    </row>
    <row r="455" spans="1:30" ht="15" hidden="1" customHeight="1" x14ac:dyDescent="0.25">
      <c r="A455" s="50">
        <v>1011</v>
      </c>
      <c r="B455" s="51" t="s">
        <v>59</v>
      </c>
      <c r="C455" s="50"/>
      <c r="D455" s="51"/>
      <c r="E455" s="51"/>
      <c r="F455" s="51"/>
      <c r="G455" s="55">
        <v>7</v>
      </c>
      <c r="H455" s="56">
        <v>2015</v>
      </c>
      <c r="I455" s="51"/>
      <c r="J455" s="50"/>
      <c r="K455" s="57"/>
      <c r="L455" s="51"/>
      <c r="M455" s="51"/>
      <c r="N455" s="50">
        <v>1011</v>
      </c>
      <c r="O455" s="50" t="s">
        <v>0</v>
      </c>
      <c r="P455" s="58">
        <v>10</v>
      </c>
      <c r="Q455" s="50"/>
      <c r="R455" s="59"/>
      <c r="S455" s="60"/>
      <c r="T455" s="51"/>
      <c r="U455" s="51" t="s">
        <v>70</v>
      </c>
      <c r="V455" s="51"/>
      <c r="W455" s="59"/>
      <c r="X455" s="3" t="str">
        <f t="shared" si="14"/>
        <v>201507</v>
      </c>
      <c r="Y455" s="3" t="str">
        <f t="shared" si="15"/>
        <v>201507</v>
      </c>
      <c r="Z455" s="3" t="str">
        <f>VLOOKUP(TEXT(N455,"####"),MàJ!$H$1:$I$53,2,FALSE)</f>
        <v xml:space="preserve">QUALITE </v>
      </c>
      <c r="AC455"/>
      <c r="AD455"/>
    </row>
    <row r="456" spans="1:30" ht="15" customHeight="1" x14ac:dyDescent="0.25">
      <c r="A456" s="7">
        <v>1200</v>
      </c>
      <c r="B456" s="5" t="s">
        <v>60</v>
      </c>
      <c r="C456" s="7"/>
      <c r="D456" s="5"/>
      <c r="E456" s="5"/>
      <c r="F456" s="5"/>
      <c r="G456" s="11">
        <v>7</v>
      </c>
      <c r="H456" s="10">
        <v>2015</v>
      </c>
      <c r="I456" s="5"/>
      <c r="J456" s="7"/>
      <c r="K456" s="9"/>
      <c r="L456" s="5"/>
      <c r="M456" s="5"/>
      <c r="N456" s="7">
        <v>1200</v>
      </c>
      <c r="O456" s="7" t="s">
        <v>0</v>
      </c>
      <c r="P456" s="8">
        <v>2</v>
      </c>
      <c r="Q456" s="7"/>
      <c r="R456" s="4"/>
      <c r="S456" s="6"/>
      <c r="T456" s="5"/>
      <c r="U456" s="5" t="s">
        <v>72</v>
      </c>
      <c r="V456" s="5"/>
      <c r="W456" s="4"/>
      <c r="X456" s="3" t="str">
        <f t="shared" si="14"/>
        <v>201507</v>
      </c>
      <c r="Y456" s="3" t="str">
        <f t="shared" si="15"/>
        <v>201507</v>
      </c>
      <c r="Z456" s="3" t="str">
        <f>VLOOKUP(TEXT(N456,"####"),MàJ!$H$1:$I$53,2,FALSE)</f>
        <v xml:space="preserve">ACHATS </v>
      </c>
      <c r="AC456"/>
      <c r="AD456"/>
    </row>
    <row r="457" spans="1:30" ht="15" hidden="1" customHeight="1" x14ac:dyDescent="0.25">
      <c r="A457" s="50">
        <v>1200</v>
      </c>
      <c r="B457" s="51" t="s">
        <v>60</v>
      </c>
      <c r="C457" s="50"/>
      <c r="D457" s="51"/>
      <c r="E457" s="51"/>
      <c r="F457" s="51"/>
      <c r="G457" s="55">
        <v>7</v>
      </c>
      <c r="H457" s="56">
        <v>2015</v>
      </c>
      <c r="I457" s="51"/>
      <c r="J457" s="50"/>
      <c r="K457" s="57"/>
      <c r="L457" s="51"/>
      <c r="M457" s="51"/>
      <c r="N457" s="50">
        <v>1200</v>
      </c>
      <c r="O457" s="50" t="s">
        <v>0</v>
      </c>
      <c r="P457" s="58">
        <v>10</v>
      </c>
      <c r="Q457" s="50"/>
      <c r="R457" s="59"/>
      <c r="S457" s="60"/>
      <c r="T457" s="51"/>
      <c r="U457" s="51" t="s">
        <v>71</v>
      </c>
      <c r="V457" s="51"/>
      <c r="W457" s="59"/>
      <c r="X457" s="3" t="str">
        <f t="shared" si="14"/>
        <v>201507</v>
      </c>
      <c r="Y457" s="3" t="str">
        <f t="shared" si="15"/>
        <v>201507</v>
      </c>
      <c r="Z457" s="3" t="str">
        <f>VLOOKUP(TEXT(N457,"####"),MàJ!$H$1:$I$53,2,FALSE)</f>
        <v xml:space="preserve">ACHATS </v>
      </c>
      <c r="AC457"/>
      <c r="AD457"/>
    </row>
    <row r="458" spans="1:30" ht="15" customHeight="1" x14ac:dyDescent="0.25">
      <c r="A458" s="7">
        <v>1200</v>
      </c>
      <c r="B458" s="5" t="s">
        <v>69</v>
      </c>
      <c r="C458" s="7"/>
      <c r="D458" s="5"/>
      <c r="E458" s="5"/>
      <c r="F458" s="5"/>
      <c r="G458" s="11">
        <v>7</v>
      </c>
      <c r="H458" s="10">
        <v>2015</v>
      </c>
      <c r="I458" s="5"/>
      <c r="J458" s="7"/>
      <c r="K458" s="9"/>
      <c r="L458" s="5"/>
      <c r="M458" s="5"/>
      <c r="N458" s="7">
        <v>1200</v>
      </c>
      <c r="O458" s="7" t="s">
        <v>0</v>
      </c>
      <c r="P458" s="8">
        <v>5</v>
      </c>
      <c r="Q458" s="7"/>
      <c r="R458" s="4"/>
      <c r="S458" s="6"/>
      <c r="T458" s="5"/>
      <c r="U458" s="5" t="s">
        <v>72</v>
      </c>
      <c r="V458" s="5"/>
      <c r="W458" s="4"/>
      <c r="X458" s="3" t="str">
        <f t="shared" si="14"/>
        <v>201507</v>
      </c>
      <c r="Y458" s="3" t="str">
        <f t="shared" si="15"/>
        <v>201507</v>
      </c>
      <c r="Z458" s="3" t="str">
        <f>VLOOKUP(TEXT(N458,"####"),MàJ!$H$1:$I$53,2,FALSE)</f>
        <v xml:space="preserve">ACHATS </v>
      </c>
      <c r="AC458"/>
      <c r="AD458"/>
    </row>
    <row r="459" spans="1:30" ht="15" hidden="1" customHeight="1" x14ac:dyDescent="0.25">
      <c r="A459" s="7">
        <v>1200</v>
      </c>
      <c r="B459" s="5" t="s">
        <v>69</v>
      </c>
      <c r="C459" s="7"/>
      <c r="D459" s="5"/>
      <c r="E459" s="5"/>
      <c r="F459" s="5"/>
      <c r="G459" s="11">
        <v>7</v>
      </c>
      <c r="H459" s="10">
        <v>2015</v>
      </c>
      <c r="I459" s="5"/>
      <c r="J459" s="7"/>
      <c r="K459" s="9"/>
      <c r="L459" s="5"/>
      <c r="M459" s="5"/>
      <c r="N459" s="7">
        <v>1200</v>
      </c>
      <c r="O459" s="7" t="s">
        <v>0</v>
      </c>
      <c r="P459" s="8">
        <v>13</v>
      </c>
      <c r="Q459" s="7"/>
      <c r="R459" s="4"/>
      <c r="S459" s="6"/>
      <c r="T459" s="5"/>
      <c r="U459" s="5" t="s">
        <v>70</v>
      </c>
      <c r="V459" s="5"/>
      <c r="W459" s="4"/>
      <c r="X459" s="3" t="str">
        <f t="shared" si="14"/>
        <v>201507</v>
      </c>
      <c r="Y459" s="3" t="str">
        <f t="shared" si="15"/>
        <v>201507</v>
      </c>
      <c r="Z459" s="3" t="str">
        <f>VLOOKUP(TEXT(N459,"####"),MàJ!$H$1:$I$53,2,FALSE)</f>
        <v xml:space="preserve">ACHATS </v>
      </c>
      <c r="AC459"/>
      <c r="AD459"/>
    </row>
    <row r="460" spans="1:30" ht="15" hidden="1" customHeight="1" x14ac:dyDescent="0.25">
      <c r="A460" s="7">
        <v>2752</v>
      </c>
      <c r="B460" s="5" t="s">
        <v>62</v>
      </c>
      <c r="C460" s="7"/>
      <c r="D460" s="5"/>
      <c r="E460" s="5"/>
      <c r="F460" s="5"/>
      <c r="G460" s="11">
        <v>7</v>
      </c>
      <c r="H460" s="10">
        <v>2015</v>
      </c>
      <c r="I460" s="5"/>
      <c r="J460" s="7"/>
      <c r="K460" s="9"/>
      <c r="L460" s="5"/>
      <c r="M460" s="5"/>
      <c r="N460" s="7">
        <v>2752</v>
      </c>
      <c r="O460" s="7" t="s">
        <v>0</v>
      </c>
      <c r="P460" s="8">
        <v>8</v>
      </c>
      <c r="Q460" s="7"/>
      <c r="R460" s="4"/>
      <c r="S460" s="6"/>
      <c r="T460" s="5"/>
      <c r="U460" s="5" t="s">
        <v>71</v>
      </c>
      <c r="V460" s="5"/>
      <c r="W460" s="4"/>
      <c r="X460" s="3" t="str">
        <f t="shared" si="14"/>
        <v>201507</v>
      </c>
      <c r="Y460" s="3" t="str">
        <f t="shared" si="15"/>
        <v>201507</v>
      </c>
      <c r="Z460" s="3" t="str">
        <f>VLOOKUP(TEXT(N460,"####"),MàJ!$H$1:$I$53,2,FALSE)</f>
        <v xml:space="preserve">LOGISTIQUE </v>
      </c>
      <c r="AC460"/>
      <c r="AD460"/>
    </row>
    <row r="461" spans="1:30" ht="15" hidden="1" customHeight="1" x14ac:dyDescent="0.25">
      <c r="A461" s="7">
        <v>2752</v>
      </c>
      <c r="B461" s="5" t="s">
        <v>62</v>
      </c>
      <c r="C461" s="7"/>
      <c r="D461" s="5"/>
      <c r="E461" s="5"/>
      <c r="F461" s="5"/>
      <c r="G461" s="11">
        <v>7</v>
      </c>
      <c r="H461" s="10">
        <v>2015</v>
      </c>
      <c r="I461" s="5"/>
      <c r="J461" s="7"/>
      <c r="K461" s="9"/>
      <c r="L461" s="5"/>
      <c r="M461" s="5"/>
      <c r="N461" s="7">
        <v>2752</v>
      </c>
      <c r="O461" s="7" t="s">
        <v>0</v>
      </c>
      <c r="P461" s="8">
        <v>8</v>
      </c>
      <c r="Q461" s="7"/>
      <c r="R461" s="4"/>
      <c r="S461" s="6"/>
      <c r="T461" s="5"/>
      <c r="U461" s="5" t="s">
        <v>74</v>
      </c>
      <c r="V461" s="5"/>
      <c r="W461" s="4"/>
      <c r="X461" s="3" t="str">
        <f t="shared" si="14"/>
        <v>201507</v>
      </c>
      <c r="Y461" s="3" t="str">
        <f t="shared" si="15"/>
        <v>201507</v>
      </c>
      <c r="Z461" s="3" t="str">
        <f>VLOOKUP(TEXT(N461,"####"),MàJ!$H$1:$I$53,2,FALSE)</f>
        <v xml:space="preserve">LOGISTIQUE </v>
      </c>
      <c r="AC461"/>
      <c r="AD461"/>
    </row>
    <row r="462" spans="1:30" ht="15" customHeight="1" x14ac:dyDescent="0.25">
      <c r="A462" s="50">
        <v>2752</v>
      </c>
      <c r="B462" s="51" t="s">
        <v>62</v>
      </c>
      <c r="C462" s="50"/>
      <c r="D462" s="51"/>
      <c r="E462" s="51"/>
      <c r="F462" s="51"/>
      <c r="G462" s="55">
        <v>7</v>
      </c>
      <c r="H462" s="56">
        <v>2015</v>
      </c>
      <c r="I462" s="51"/>
      <c r="J462" s="50"/>
      <c r="K462" s="57"/>
      <c r="L462" s="51"/>
      <c r="M462" s="51"/>
      <c r="N462" s="50">
        <v>2752</v>
      </c>
      <c r="O462" s="50" t="s">
        <v>0</v>
      </c>
      <c r="P462" s="58">
        <v>26</v>
      </c>
      <c r="Q462" s="50"/>
      <c r="R462" s="59"/>
      <c r="S462" s="60"/>
      <c r="T462" s="51"/>
      <c r="U462" s="51" t="s">
        <v>72</v>
      </c>
      <c r="V462" s="51"/>
      <c r="W462" s="59"/>
      <c r="X462" s="3" t="str">
        <f t="shared" si="14"/>
        <v>201507</v>
      </c>
      <c r="Y462" s="3" t="str">
        <f t="shared" si="15"/>
        <v>201507</v>
      </c>
      <c r="Z462" s="3" t="str">
        <f>VLOOKUP(TEXT(N462,"####"),MàJ!$H$1:$I$53,2,FALSE)</f>
        <v xml:space="preserve">LOGISTIQUE </v>
      </c>
      <c r="AC462"/>
      <c r="AD462"/>
    </row>
    <row r="463" spans="1:30" ht="15" hidden="1" customHeight="1" x14ac:dyDescent="0.25">
      <c r="A463" s="50">
        <v>2752</v>
      </c>
      <c r="B463" s="51" t="s">
        <v>62</v>
      </c>
      <c r="C463" s="50"/>
      <c r="D463" s="51"/>
      <c r="E463" s="51"/>
      <c r="F463" s="51"/>
      <c r="G463" s="55">
        <v>7</v>
      </c>
      <c r="H463" s="56">
        <v>2015</v>
      </c>
      <c r="I463" s="51"/>
      <c r="J463" s="50"/>
      <c r="K463" s="57"/>
      <c r="L463" s="51"/>
      <c r="M463" s="51"/>
      <c r="N463" s="50">
        <v>2752</v>
      </c>
      <c r="O463" s="50" t="s">
        <v>0</v>
      </c>
      <c r="P463" s="58">
        <v>2</v>
      </c>
      <c r="Q463" s="50"/>
      <c r="R463" s="59"/>
      <c r="S463" s="60"/>
      <c r="T463" s="51"/>
      <c r="U463" s="51" t="s">
        <v>75</v>
      </c>
      <c r="V463" s="51"/>
      <c r="W463" s="59"/>
      <c r="X463" s="3" t="str">
        <f t="shared" si="14"/>
        <v>201507</v>
      </c>
      <c r="Y463" s="3" t="str">
        <f t="shared" si="15"/>
        <v>201507</v>
      </c>
      <c r="Z463" s="3" t="str">
        <f>VLOOKUP(TEXT(N463,"####"),MàJ!$H$1:$I$53,2,FALSE)</f>
        <v xml:space="preserve">LOGISTIQUE </v>
      </c>
      <c r="AC463"/>
      <c r="AD463"/>
    </row>
    <row r="464" spans="1:30" ht="15" hidden="1" customHeight="1" x14ac:dyDescent="0.25">
      <c r="A464" s="50">
        <v>2752</v>
      </c>
      <c r="B464" s="51" t="s">
        <v>62</v>
      </c>
      <c r="C464" s="50"/>
      <c r="D464" s="51"/>
      <c r="E464" s="51"/>
      <c r="F464" s="51"/>
      <c r="G464" s="55">
        <v>7</v>
      </c>
      <c r="H464" s="56">
        <v>2015</v>
      </c>
      <c r="I464" s="51"/>
      <c r="J464" s="50"/>
      <c r="K464" s="57"/>
      <c r="L464" s="51"/>
      <c r="M464" s="51"/>
      <c r="N464" s="50">
        <v>2752</v>
      </c>
      <c r="O464" s="50" t="s">
        <v>0</v>
      </c>
      <c r="P464" s="58">
        <v>10</v>
      </c>
      <c r="Q464" s="50"/>
      <c r="R464" s="59"/>
      <c r="S464" s="60"/>
      <c r="T464" s="51"/>
      <c r="U464" s="51" t="s">
        <v>76</v>
      </c>
      <c r="V464" s="51"/>
      <c r="W464" s="59"/>
      <c r="X464" s="3" t="str">
        <f t="shared" si="14"/>
        <v>201507</v>
      </c>
      <c r="Y464" s="3" t="str">
        <f t="shared" si="15"/>
        <v>201507</v>
      </c>
      <c r="Z464" s="3" t="str">
        <f>VLOOKUP(TEXT(N464,"####"),MàJ!$H$1:$I$53,2,FALSE)</f>
        <v xml:space="preserve">LOGISTIQUE </v>
      </c>
      <c r="AC464"/>
      <c r="AD464"/>
    </row>
    <row r="465" spans="1:30" ht="15" customHeight="1" x14ac:dyDescent="0.25">
      <c r="A465" s="7">
        <v>2752</v>
      </c>
      <c r="B465" s="5" t="s">
        <v>62</v>
      </c>
      <c r="C465" s="7"/>
      <c r="D465" s="5"/>
      <c r="E465" s="5"/>
      <c r="F465" s="5"/>
      <c r="G465" s="11">
        <v>7</v>
      </c>
      <c r="H465" s="10">
        <v>2015</v>
      </c>
      <c r="I465" s="5"/>
      <c r="J465" s="7"/>
      <c r="K465" s="9"/>
      <c r="L465" s="5"/>
      <c r="M465" s="5"/>
      <c r="N465" s="7">
        <v>2752</v>
      </c>
      <c r="O465" s="7" t="s">
        <v>0</v>
      </c>
      <c r="P465" s="8">
        <v>17.5</v>
      </c>
      <c r="Q465" s="7"/>
      <c r="R465" s="4"/>
      <c r="S465" s="6"/>
      <c r="T465" s="5"/>
      <c r="U465" s="5" t="s">
        <v>72</v>
      </c>
      <c r="V465" s="5"/>
      <c r="W465" s="4"/>
      <c r="X465" s="3" t="str">
        <f t="shared" si="14"/>
        <v>201507</v>
      </c>
      <c r="Y465" s="3" t="str">
        <f t="shared" si="15"/>
        <v>201507</v>
      </c>
      <c r="Z465" s="3" t="str">
        <f>VLOOKUP(TEXT(N465,"####"),MàJ!$H$1:$I$53,2,FALSE)</f>
        <v xml:space="preserve">LOGISTIQUE </v>
      </c>
      <c r="AC465"/>
      <c r="AD465"/>
    </row>
    <row r="466" spans="1:30" ht="15" hidden="1" customHeight="1" x14ac:dyDescent="0.25">
      <c r="A466" s="7">
        <v>3503</v>
      </c>
      <c r="B466" s="5" t="s">
        <v>63</v>
      </c>
      <c r="C466" s="7"/>
      <c r="D466" s="5"/>
      <c r="E466" s="5"/>
      <c r="F466" s="5"/>
      <c r="G466" s="11">
        <v>7</v>
      </c>
      <c r="H466" s="10">
        <v>2015</v>
      </c>
      <c r="I466" s="5"/>
      <c r="J466" s="7"/>
      <c r="K466" s="9"/>
      <c r="L466" s="5"/>
      <c r="M466" s="5"/>
      <c r="N466" s="7">
        <v>3503</v>
      </c>
      <c r="O466" s="7" t="s">
        <v>0</v>
      </c>
      <c r="P466" s="8">
        <v>5</v>
      </c>
      <c r="Q466" s="7"/>
      <c r="R466" s="4"/>
      <c r="S466" s="6"/>
      <c r="T466" s="5"/>
      <c r="U466" s="5" t="s">
        <v>74</v>
      </c>
      <c r="V466" s="5"/>
      <c r="W466" s="4"/>
      <c r="X466" s="3" t="str">
        <f t="shared" si="14"/>
        <v>201507</v>
      </c>
      <c r="Y466" s="3" t="str">
        <f t="shared" si="15"/>
        <v>201507</v>
      </c>
      <c r="Z466" s="3" t="str">
        <f>VLOOKUP(TEXT(N466,"####"),MàJ!$H$1:$I$53,2,FALSE)</f>
        <v xml:space="preserve">MATERIAUX </v>
      </c>
      <c r="AC466"/>
      <c r="AD466"/>
    </row>
    <row r="467" spans="1:30" ht="15" customHeight="1" x14ac:dyDescent="0.25">
      <c r="A467" s="7">
        <v>3503</v>
      </c>
      <c r="B467" s="5" t="s">
        <v>63</v>
      </c>
      <c r="C467" s="7"/>
      <c r="D467" s="5"/>
      <c r="E467" s="5"/>
      <c r="F467" s="5"/>
      <c r="G467" s="11">
        <v>7</v>
      </c>
      <c r="H467" s="10">
        <v>2015</v>
      </c>
      <c r="I467" s="5"/>
      <c r="J467" s="7"/>
      <c r="K467" s="9"/>
      <c r="L467" s="5"/>
      <c r="M467" s="5"/>
      <c r="N467" s="7">
        <v>3503</v>
      </c>
      <c r="O467" s="7" t="s">
        <v>0</v>
      </c>
      <c r="P467" s="8">
        <v>5</v>
      </c>
      <c r="Q467" s="7"/>
      <c r="R467" s="4"/>
      <c r="S467" s="6"/>
      <c r="T467" s="5"/>
      <c r="U467" s="5" t="s">
        <v>72</v>
      </c>
      <c r="V467" s="5"/>
      <c r="W467" s="4"/>
      <c r="X467" s="3" t="str">
        <f t="shared" si="14"/>
        <v>201507</v>
      </c>
      <c r="Y467" s="3" t="str">
        <f t="shared" si="15"/>
        <v>201507</v>
      </c>
      <c r="Z467" s="3" t="str">
        <f>VLOOKUP(TEXT(N467,"####"),MàJ!$H$1:$I$53,2,FALSE)</f>
        <v xml:space="preserve">MATERIAUX </v>
      </c>
      <c r="AC467"/>
      <c r="AD467"/>
    </row>
    <row r="468" spans="1:30" ht="15" hidden="1" customHeight="1" x14ac:dyDescent="0.25">
      <c r="A468" s="7">
        <v>3503</v>
      </c>
      <c r="B468" s="5" t="s">
        <v>63</v>
      </c>
      <c r="C468" s="7"/>
      <c r="D468" s="5"/>
      <c r="E468" s="5"/>
      <c r="F468" s="5"/>
      <c r="G468" s="11">
        <v>7</v>
      </c>
      <c r="H468" s="10">
        <v>2015</v>
      </c>
      <c r="I468" s="5"/>
      <c r="J468" s="7"/>
      <c r="K468" s="9"/>
      <c r="L468" s="5"/>
      <c r="M468" s="5"/>
      <c r="N468" s="7">
        <v>3503</v>
      </c>
      <c r="O468" s="7" t="s">
        <v>0</v>
      </c>
      <c r="P468" s="8">
        <v>40</v>
      </c>
      <c r="Q468" s="7"/>
      <c r="R468" s="4"/>
      <c r="S468" s="6"/>
      <c r="T468" s="5"/>
      <c r="U468" s="5" t="s">
        <v>75</v>
      </c>
      <c r="V468" s="5"/>
      <c r="W468" s="4"/>
      <c r="X468" s="3" t="str">
        <f t="shared" si="14"/>
        <v>201507</v>
      </c>
      <c r="Y468" s="3" t="str">
        <f t="shared" si="15"/>
        <v>201507</v>
      </c>
      <c r="Z468" s="3" t="str">
        <f>VLOOKUP(TEXT(N468,"####"),MàJ!$H$1:$I$53,2,FALSE)</f>
        <v xml:space="preserve">MATERIAUX </v>
      </c>
      <c r="AC468"/>
      <c r="AD468"/>
    </row>
    <row r="469" spans="1:30" ht="15" hidden="1" customHeight="1" x14ac:dyDescent="0.25">
      <c r="A469" s="7">
        <v>3503</v>
      </c>
      <c r="B469" s="5" t="s">
        <v>63</v>
      </c>
      <c r="C469" s="7"/>
      <c r="D469" s="5"/>
      <c r="E469" s="5"/>
      <c r="F469" s="5"/>
      <c r="G469" s="11">
        <v>7</v>
      </c>
      <c r="H469" s="10">
        <v>2015</v>
      </c>
      <c r="I469" s="5"/>
      <c r="J469" s="7"/>
      <c r="K469" s="9"/>
      <c r="L469" s="5"/>
      <c r="M469" s="5"/>
      <c r="N469" s="7">
        <v>3503</v>
      </c>
      <c r="O469" s="7" t="s">
        <v>0</v>
      </c>
      <c r="P469" s="8">
        <v>8</v>
      </c>
      <c r="Q469" s="7"/>
      <c r="R469" s="4"/>
      <c r="S469" s="6"/>
      <c r="T469" s="5"/>
      <c r="U469" s="5" t="s">
        <v>71</v>
      </c>
      <c r="V469" s="5"/>
      <c r="W469" s="4"/>
      <c r="X469" s="3" t="str">
        <f t="shared" si="14"/>
        <v>201507</v>
      </c>
      <c r="Y469" s="3" t="str">
        <f t="shared" si="15"/>
        <v>201507</v>
      </c>
      <c r="Z469" s="3" t="str">
        <f>VLOOKUP(TEXT(N469,"####"),MàJ!$H$1:$I$53,2,FALSE)</f>
        <v xml:space="preserve">MATERIAUX </v>
      </c>
      <c r="AC469"/>
      <c r="AD469"/>
    </row>
    <row r="470" spans="1:30" ht="15" hidden="1" customHeight="1" x14ac:dyDescent="0.25">
      <c r="A470" s="50" t="s">
        <v>1</v>
      </c>
      <c r="B470" s="51" t="s">
        <v>2</v>
      </c>
      <c r="C470" s="50"/>
      <c r="D470" s="51"/>
      <c r="E470" s="51"/>
      <c r="F470" s="51"/>
      <c r="G470" s="55">
        <v>7</v>
      </c>
      <c r="H470" s="56">
        <v>2015</v>
      </c>
      <c r="I470" s="51"/>
      <c r="J470" s="50"/>
      <c r="K470" s="57"/>
      <c r="L470" s="51"/>
      <c r="M470" s="51"/>
      <c r="N470" s="50" t="s">
        <v>1</v>
      </c>
      <c r="O470" s="50" t="s">
        <v>0</v>
      </c>
      <c r="P470" s="58">
        <v>2</v>
      </c>
      <c r="Q470" s="50"/>
      <c r="R470" s="59"/>
      <c r="S470" s="60"/>
      <c r="T470" s="51"/>
      <c r="U470" s="51" t="s">
        <v>75</v>
      </c>
      <c r="V470" s="51"/>
      <c r="W470" s="59"/>
      <c r="X470" s="3" t="str">
        <f t="shared" si="14"/>
        <v>201507</v>
      </c>
      <c r="Y470" s="3" t="str">
        <f t="shared" si="15"/>
        <v>201507</v>
      </c>
      <c r="Z470" s="3" t="str">
        <f>VLOOKUP(TEXT(N470,"####"),MàJ!$H$1:$I$53,2,FALSE)</f>
        <v>SIMULATIONS NUMERIQUES</v>
      </c>
      <c r="AC470"/>
      <c r="AD470"/>
    </row>
    <row r="471" spans="1:30" ht="15" hidden="1" customHeight="1" x14ac:dyDescent="0.25">
      <c r="A471" s="50" t="s">
        <v>1</v>
      </c>
      <c r="B471" s="51" t="s">
        <v>2</v>
      </c>
      <c r="C471" s="50"/>
      <c r="D471" s="51"/>
      <c r="E471" s="51"/>
      <c r="F471" s="51"/>
      <c r="G471" s="55">
        <v>7</v>
      </c>
      <c r="H471" s="56">
        <v>2015</v>
      </c>
      <c r="I471" s="51"/>
      <c r="J471" s="50"/>
      <c r="K471" s="57"/>
      <c r="L471" s="51"/>
      <c r="M471" s="51"/>
      <c r="N471" s="50" t="s">
        <v>1</v>
      </c>
      <c r="O471" s="50" t="s">
        <v>0</v>
      </c>
      <c r="P471" s="58">
        <v>34</v>
      </c>
      <c r="Q471" s="50"/>
      <c r="R471" s="59"/>
      <c r="S471" s="60"/>
      <c r="T471" s="51"/>
      <c r="U471" s="51" t="s">
        <v>75</v>
      </c>
      <c r="V471" s="51"/>
      <c r="W471" s="59"/>
      <c r="X471" s="3" t="str">
        <f t="shared" si="14"/>
        <v>201507</v>
      </c>
      <c r="Y471" s="3" t="str">
        <f t="shared" si="15"/>
        <v>201507</v>
      </c>
      <c r="Z471" s="3" t="str">
        <f>VLOOKUP(TEXT(N471,"####"),MàJ!$H$1:$I$53,2,FALSE)</f>
        <v>SIMULATIONS NUMERIQUES</v>
      </c>
      <c r="AC471"/>
      <c r="AD471"/>
    </row>
    <row r="472" spans="1:30" ht="15" hidden="1" customHeight="1" x14ac:dyDescent="0.25">
      <c r="A472" s="7" t="s">
        <v>1</v>
      </c>
      <c r="B472" s="5" t="s">
        <v>2</v>
      </c>
      <c r="C472" s="7"/>
      <c r="D472" s="5"/>
      <c r="E472" s="5"/>
      <c r="F472" s="5"/>
      <c r="G472" s="11">
        <v>7</v>
      </c>
      <c r="H472" s="10">
        <v>2015</v>
      </c>
      <c r="I472" s="5"/>
      <c r="J472" s="7"/>
      <c r="K472" s="9"/>
      <c r="L472" s="5"/>
      <c r="M472" s="5"/>
      <c r="N472" s="7" t="s">
        <v>1</v>
      </c>
      <c r="O472" s="7" t="s">
        <v>0</v>
      </c>
      <c r="P472" s="8">
        <v>4</v>
      </c>
      <c r="Q472" s="7"/>
      <c r="R472" s="4"/>
      <c r="S472" s="6"/>
      <c r="T472" s="5"/>
      <c r="U472" s="5" t="s">
        <v>71</v>
      </c>
      <c r="V472" s="5"/>
      <c r="W472" s="4"/>
      <c r="X472" s="3" t="str">
        <f t="shared" si="14"/>
        <v>201507</v>
      </c>
      <c r="Y472" s="3" t="str">
        <f t="shared" si="15"/>
        <v>201507</v>
      </c>
      <c r="Z472" s="3" t="str">
        <f>VLOOKUP(TEXT(N472,"####"),MàJ!$H$1:$I$53,2,FALSE)</f>
        <v>SIMULATIONS NUMERIQUES</v>
      </c>
      <c r="AC472"/>
      <c r="AD472"/>
    </row>
    <row r="473" spans="1:30" ht="15" hidden="1" customHeight="1" x14ac:dyDescent="0.25">
      <c r="A473" s="50" t="s">
        <v>1</v>
      </c>
      <c r="B473" s="51" t="s">
        <v>2</v>
      </c>
      <c r="C473" s="50"/>
      <c r="D473" s="51"/>
      <c r="E473" s="51"/>
      <c r="F473" s="51"/>
      <c r="G473" s="55">
        <v>7</v>
      </c>
      <c r="H473" s="56">
        <v>2015</v>
      </c>
      <c r="I473" s="51"/>
      <c r="J473" s="50"/>
      <c r="K473" s="57"/>
      <c r="L473" s="51"/>
      <c r="M473" s="51"/>
      <c r="N473" s="50" t="s">
        <v>1</v>
      </c>
      <c r="O473" s="50" t="s">
        <v>0</v>
      </c>
      <c r="P473" s="58">
        <v>20</v>
      </c>
      <c r="Q473" s="50"/>
      <c r="R473" s="59"/>
      <c r="S473" s="60"/>
      <c r="T473" s="51"/>
      <c r="U473" s="51" t="s">
        <v>75</v>
      </c>
      <c r="V473" s="51"/>
      <c r="W473" s="59"/>
      <c r="X473" s="3" t="str">
        <f t="shared" si="14"/>
        <v>201507</v>
      </c>
      <c r="Y473" s="3" t="str">
        <f t="shared" si="15"/>
        <v>201507</v>
      </c>
      <c r="Z473" s="3" t="str">
        <f>VLOOKUP(TEXT(N473,"####"),MàJ!$H$1:$I$53,2,FALSE)</f>
        <v>SIMULATIONS NUMERIQUES</v>
      </c>
      <c r="AC473"/>
      <c r="AD473"/>
    </row>
    <row r="474" spans="1:30" ht="15" hidden="1" customHeight="1" x14ac:dyDescent="0.25">
      <c r="A474" s="7" t="s">
        <v>1</v>
      </c>
      <c r="B474" s="5" t="s">
        <v>2</v>
      </c>
      <c r="C474" s="7"/>
      <c r="D474" s="5"/>
      <c r="E474" s="5"/>
      <c r="F474" s="5"/>
      <c r="G474" s="11">
        <v>7</v>
      </c>
      <c r="H474" s="10">
        <v>2015</v>
      </c>
      <c r="I474" s="5"/>
      <c r="J474" s="7"/>
      <c r="K474" s="9"/>
      <c r="L474" s="5"/>
      <c r="M474" s="5"/>
      <c r="N474" s="7" t="s">
        <v>1</v>
      </c>
      <c r="O474" s="7" t="s">
        <v>0</v>
      </c>
      <c r="P474" s="8">
        <v>4</v>
      </c>
      <c r="Q474" s="7"/>
      <c r="R474" s="4"/>
      <c r="S474" s="6"/>
      <c r="T474" s="5"/>
      <c r="U474" s="5" t="s">
        <v>75</v>
      </c>
      <c r="V474" s="5"/>
      <c r="W474" s="4"/>
      <c r="X474" s="3" t="str">
        <f t="shared" si="14"/>
        <v>201507</v>
      </c>
      <c r="Y474" s="3" t="str">
        <f t="shared" si="15"/>
        <v>201507</v>
      </c>
      <c r="Z474" s="3" t="str">
        <f>VLOOKUP(TEXT(N474,"####"),MàJ!$H$1:$I$53,2,FALSE)</f>
        <v>SIMULATIONS NUMERIQUES</v>
      </c>
      <c r="AC474"/>
      <c r="AD474"/>
    </row>
    <row r="475" spans="1:30" ht="15" hidden="1" customHeight="1" x14ac:dyDescent="0.25">
      <c r="A475" s="7">
        <v>5555</v>
      </c>
      <c r="B475" s="5" t="s">
        <v>64</v>
      </c>
      <c r="C475" s="7"/>
      <c r="D475" s="5"/>
      <c r="E475" s="5"/>
      <c r="F475" s="5"/>
      <c r="G475" s="11">
        <v>7</v>
      </c>
      <c r="H475" s="10">
        <v>2015</v>
      </c>
      <c r="I475" s="5"/>
      <c r="J475" s="7"/>
      <c r="K475" s="9"/>
      <c r="L475" s="5"/>
      <c r="M475" s="5"/>
      <c r="N475" s="7">
        <v>5555</v>
      </c>
      <c r="O475" s="7" t="s">
        <v>0</v>
      </c>
      <c r="P475" s="8">
        <v>22.2</v>
      </c>
      <c r="Q475" s="7"/>
      <c r="R475" s="4"/>
      <c r="S475" s="6"/>
      <c r="T475" s="5"/>
      <c r="U475" s="5" t="s">
        <v>73</v>
      </c>
      <c r="V475" s="5"/>
      <c r="W475" s="4"/>
      <c r="X475" s="3" t="str">
        <f t="shared" si="14"/>
        <v>201507</v>
      </c>
      <c r="Y475" s="3" t="str">
        <f t="shared" si="15"/>
        <v>201507</v>
      </c>
      <c r="Z475" s="3" t="str">
        <f>VLOOKUP(TEXT(N475,"####"),MàJ!$H$1:$I$53,2,FALSE)</f>
        <v xml:space="preserve">CONCEPTION </v>
      </c>
      <c r="AC475"/>
      <c r="AD475"/>
    </row>
    <row r="476" spans="1:30" ht="15" hidden="1" customHeight="1" x14ac:dyDescent="0.25">
      <c r="A476" s="7">
        <v>5555</v>
      </c>
      <c r="B476" s="5" t="s">
        <v>64</v>
      </c>
      <c r="C476" s="7"/>
      <c r="D476" s="5"/>
      <c r="E476" s="5"/>
      <c r="F476" s="5"/>
      <c r="G476" s="11">
        <v>7</v>
      </c>
      <c r="H476" s="10">
        <v>2015</v>
      </c>
      <c r="I476" s="5"/>
      <c r="J476" s="7"/>
      <c r="K476" s="9"/>
      <c r="L476" s="5"/>
      <c r="M476" s="5"/>
      <c r="N476" s="7">
        <v>5555</v>
      </c>
      <c r="O476" s="7" t="s">
        <v>0</v>
      </c>
      <c r="P476" s="8">
        <v>17</v>
      </c>
      <c r="Q476" s="7"/>
      <c r="R476" s="4"/>
      <c r="S476" s="6"/>
      <c r="T476" s="5"/>
      <c r="U476" s="5" t="s">
        <v>70</v>
      </c>
      <c r="V476" s="5"/>
      <c r="W476" s="4"/>
      <c r="X476" s="3" t="str">
        <f t="shared" si="14"/>
        <v>201507</v>
      </c>
      <c r="Y476" s="3" t="str">
        <f t="shared" si="15"/>
        <v>201507</v>
      </c>
      <c r="Z476" s="3" t="str">
        <f>VLOOKUP(TEXT(N476,"####"),MàJ!$H$1:$I$53,2,FALSE)</f>
        <v xml:space="preserve">CONCEPTION </v>
      </c>
      <c r="AC476"/>
      <c r="AD476"/>
    </row>
    <row r="477" spans="1:30" ht="15" hidden="1" customHeight="1" x14ac:dyDescent="0.25">
      <c r="A477" s="7">
        <v>5555</v>
      </c>
      <c r="B477" s="5" t="s">
        <v>64</v>
      </c>
      <c r="C477" s="7"/>
      <c r="D477" s="5"/>
      <c r="E477" s="5"/>
      <c r="F477" s="5"/>
      <c r="G477" s="11">
        <v>7</v>
      </c>
      <c r="H477" s="10">
        <v>2015</v>
      </c>
      <c r="I477" s="5"/>
      <c r="J477" s="7"/>
      <c r="K477" s="9"/>
      <c r="L477" s="5"/>
      <c r="M477" s="5"/>
      <c r="N477" s="7">
        <v>5555</v>
      </c>
      <c r="O477" s="7" t="s">
        <v>0</v>
      </c>
      <c r="P477" s="8">
        <v>25</v>
      </c>
      <c r="Q477" s="7"/>
      <c r="R477" s="4"/>
      <c r="S477" s="6"/>
      <c r="T477" s="5"/>
      <c r="U477" s="5" t="s">
        <v>73</v>
      </c>
      <c r="V477" s="5"/>
      <c r="W477" s="4"/>
      <c r="X477" s="3" t="str">
        <f t="shared" ref="X477:X539" si="16">H477&amp;IF(G477&lt;10,"0"&amp;G477,G477)</f>
        <v>201507</v>
      </c>
      <c r="Y477" s="3" t="str">
        <f t="shared" ref="Y477:Y539" si="17">X477</f>
        <v>201507</v>
      </c>
      <c r="Z477" s="3" t="str">
        <f>VLOOKUP(TEXT(N477,"####"),MàJ!$H$1:$I$53,2,FALSE)</f>
        <v xml:space="preserve">CONCEPTION </v>
      </c>
      <c r="AC477"/>
      <c r="AD477"/>
    </row>
    <row r="478" spans="1:30" ht="15" hidden="1" customHeight="1" x14ac:dyDescent="0.25">
      <c r="A478" s="7">
        <v>5555</v>
      </c>
      <c r="B478" s="5" t="s">
        <v>64</v>
      </c>
      <c r="C478" s="7"/>
      <c r="D478" s="5"/>
      <c r="E478" s="5"/>
      <c r="F478" s="5"/>
      <c r="G478" s="11">
        <v>7</v>
      </c>
      <c r="H478" s="10">
        <v>2015</v>
      </c>
      <c r="I478" s="5"/>
      <c r="J478" s="7"/>
      <c r="K478" s="9"/>
      <c r="L478" s="5"/>
      <c r="M478" s="5"/>
      <c r="N478" s="7">
        <v>5555</v>
      </c>
      <c r="O478" s="7" t="s">
        <v>0</v>
      </c>
      <c r="P478" s="8">
        <v>66.900000000000006</v>
      </c>
      <c r="Q478" s="7"/>
      <c r="R478" s="4"/>
      <c r="S478" s="6"/>
      <c r="T478" s="5"/>
      <c r="U478" s="5" t="s">
        <v>73</v>
      </c>
      <c r="V478" s="5"/>
      <c r="W478" s="4"/>
      <c r="X478" s="3" t="str">
        <f t="shared" si="16"/>
        <v>201507</v>
      </c>
      <c r="Y478" s="3" t="str">
        <f t="shared" si="17"/>
        <v>201507</v>
      </c>
      <c r="Z478" s="3" t="str">
        <f>VLOOKUP(TEXT(N478,"####"),MàJ!$H$1:$I$53,2,FALSE)</f>
        <v xml:space="preserve">CONCEPTION </v>
      </c>
      <c r="AC478"/>
      <c r="AD478"/>
    </row>
    <row r="479" spans="1:30" ht="15" hidden="1" customHeight="1" x14ac:dyDescent="0.25">
      <c r="A479" s="7">
        <v>5555</v>
      </c>
      <c r="B479" s="5" t="s">
        <v>64</v>
      </c>
      <c r="C479" s="7"/>
      <c r="D479" s="5"/>
      <c r="E479" s="5"/>
      <c r="F479" s="5"/>
      <c r="G479" s="11">
        <v>7</v>
      </c>
      <c r="H479" s="10">
        <v>2015</v>
      </c>
      <c r="I479" s="5"/>
      <c r="J479" s="7"/>
      <c r="K479" s="9"/>
      <c r="L479" s="5"/>
      <c r="M479" s="5"/>
      <c r="N479" s="7">
        <v>5555</v>
      </c>
      <c r="O479" s="7" t="s">
        <v>0</v>
      </c>
      <c r="P479" s="8">
        <v>40</v>
      </c>
      <c r="Q479" s="7"/>
      <c r="R479" s="4"/>
      <c r="S479" s="6"/>
      <c r="T479" s="5"/>
      <c r="U479" s="5" t="s">
        <v>71</v>
      </c>
      <c r="V479" s="5"/>
      <c r="W479" s="4"/>
      <c r="X479" s="3" t="str">
        <f t="shared" si="16"/>
        <v>201507</v>
      </c>
      <c r="Y479" s="3" t="str">
        <f t="shared" si="17"/>
        <v>201507</v>
      </c>
      <c r="Z479" s="3" t="str">
        <f>VLOOKUP(TEXT(N479,"####"),MàJ!$H$1:$I$53,2,FALSE)</f>
        <v xml:space="preserve">CONCEPTION </v>
      </c>
      <c r="AC479"/>
      <c r="AD479"/>
    </row>
    <row r="480" spans="1:30" ht="15" hidden="1" customHeight="1" x14ac:dyDescent="0.25">
      <c r="A480" s="7">
        <v>5555</v>
      </c>
      <c r="B480" s="5" t="s">
        <v>64</v>
      </c>
      <c r="C480" s="7"/>
      <c r="D480" s="5"/>
      <c r="E480" s="5"/>
      <c r="F480" s="5"/>
      <c r="G480" s="11">
        <v>7</v>
      </c>
      <c r="H480" s="10">
        <v>2015</v>
      </c>
      <c r="I480" s="5"/>
      <c r="J480" s="7"/>
      <c r="K480" s="9"/>
      <c r="L480" s="5"/>
      <c r="M480" s="5"/>
      <c r="N480" s="7">
        <v>5555</v>
      </c>
      <c r="O480" s="7" t="s">
        <v>0</v>
      </c>
      <c r="P480" s="8">
        <v>16.100000000000001</v>
      </c>
      <c r="Q480" s="7"/>
      <c r="R480" s="4"/>
      <c r="S480" s="6"/>
      <c r="T480" s="5"/>
      <c r="U480" s="5" t="s">
        <v>70</v>
      </c>
      <c r="V480" s="5"/>
      <c r="W480" s="4"/>
      <c r="X480" s="3" t="str">
        <f t="shared" si="16"/>
        <v>201507</v>
      </c>
      <c r="Y480" s="3" t="str">
        <f t="shared" si="17"/>
        <v>201507</v>
      </c>
      <c r="Z480" s="3" t="str">
        <f>VLOOKUP(TEXT(N480,"####"),MàJ!$H$1:$I$53,2,FALSE)</f>
        <v xml:space="preserve">CONCEPTION </v>
      </c>
      <c r="AC480"/>
      <c r="AD480"/>
    </row>
    <row r="481" spans="1:30" ht="15" customHeight="1" x14ac:dyDescent="0.25">
      <c r="A481" s="7">
        <v>5555</v>
      </c>
      <c r="B481" s="5" t="s">
        <v>64</v>
      </c>
      <c r="C481" s="7"/>
      <c r="D481" s="5"/>
      <c r="E481" s="5"/>
      <c r="F481" s="5"/>
      <c r="G481" s="11">
        <v>7</v>
      </c>
      <c r="H481" s="10">
        <v>2015</v>
      </c>
      <c r="I481" s="5"/>
      <c r="J481" s="7"/>
      <c r="K481" s="9"/>
      <c r="L481" s="5"/>
      <c r="M481" s="5"/>
      <c r="N481" s="7">
        <v>5555</v>
      </c>
      <c r="O481" s="7" t="s">
        <v>0</v>
      </c>
      <c r="P481" s="8">
        <v>1</v>
      </c>
      <c r="Q481" s="7"/>
      <c r="R481" s="4"/>
      <c r="S481" s="6"/>
      <c r="T481" s="5"/>
      <c r="U481" s="5" t="s">
        <v>72</v>
      </c>
      <c r="V481" s="5"/>
      <c r="W481" s="4"/>
      <c r="X481" s="3" t="str">
        <f t="shared" si="16"/>
        <v>201507</v>
      </c>
      <c r="Y481" s="3" t="str">
        <f t="shared" si="17"/>
        <v>201507</v>
      </c>
      <c r="Z481" s="3" t="str">
        <f>VLOOKUP(TEXT(N481,"####"),MàJ!$H$1:$I$53,2,FALSE)</f>
        <v xml:space="preserve">CONCEPTION </v>
      </c>
      <c r="AC481"/>
      <c r="AD481"/>
    </row>
    <row r="482" spans="1:30" ht="15" customHeight="1" x14ac:dyDescent="0.25">
      <c r="A482" s="7">
        <v>5555</v>
      </c>
      <c r="B482" s="5" t="s">
        <v>64</v>
      </c>
      <c r="C482" s="7"/>
      <c r="D482" s="5"/>
      <c r="E482" s="5"/>
      <c r="F482" s="5"/>
      <c r="G482" s="11">
        <v>7</v>
      </c>
      <c r="H482" s="10">
        <v>2015</v>
      </c>
      <c r="I482" s="5"/>
      <c r="J482" s="7"/>
      <c r="K482" s="9"/>
      <c r="L482" s="5"/>
      <c r="M482" s="5"/>
      <c r="N482" s="7">
        <v>5555</v>
      </c>
      <c r="O482" s="7" t="s">
        <v>0</v>
      </c>
      <c r="P482" s="8">
        <v>30</v>
      </c>
      <c r="Q482" s="7"/>
      <c r="R482" s="4"/>
      <c r="S482" s="6"/>
      <c r="T482" s="5"/>
      <c r="U482" s="5" t="s">
        <v>72</v>
      </c>
      <c r="V482" s="5"/>
      <c r="W482" s="4"/>
      <c r="X482" s="3" t="str">
        <f t="shared" si="16"/>
        <v>201507</v>
      </c>
      <c r="Y482" s="3" t="str">
        <f t="shared" si="17"/>
        <v>201507</v>
      </c>
      <c r="Z482" s="3" t="str">
        <f>VLOOKUP(TEXT(N482,"####"),MàJ!$H$1:$I$53,2,FALSE)</f>
        <v xml:space="preserve">CONCEPTION </v>
      </c>
      <c r="AC482"/>
      <c r="AD482"/>
    </row>
    <row r="483" spans="1:30" ht="15" hidden="1" customHeight="1" x14ac:dyDescent="0.25">
      <c r="A483" s="7">
        <v>5555</v>
      </c>
      <c r="B483" s="5" t="s">
        <v>64</v>
      </c>
      <c r="C483" s="7"/>
      <c r="D483" s="5"/>
      <c r="E483" s="5"/>
      <c r="F483" s="5"/>
      <c r="G483" s="11">
        <v>7</v>
      </c>
      <c r="H483" s="10">
        <v>2015</v>
      </c>
      <c r="I483" s="5"/>
      <c r="J483" s="7"/>
      <c r="K483" s="9"/>
      <c r="L483" s="5"/>
      <c r="M483" s="5"/>
      <c r="N483" s="7">
        <v>5555</v>
      </c>
      <c r="O483" s="7" t="s">
        <v>0</v>
      </c>
      <c r="P483" s="8">
        <v>13</v>
      </c>
      <c r="Q483" s="7"/>
      <c r="R483" s="4"/>
      <c r="S483" s="6"/>
      <c r="T483" s="5"/>
      <c r="U483" s="5" t="s">
        <v>73</v>
      </c>
      <c r="V483" s="5"/>
      <c r="W483" s="4"/>
      <c r="X483" s="3" t="str">
        <f t="shared" si="16"/>
        <v>201507</v>
      </c>
      <c r="Y483" s="3" t="str">
        <f t="shared" si="17"/>
        <v>201507</v>
      </c>
      <c r="Z483" s="3" t="str">
        <f>VLOOKUP(TEXT(N483,"####"),MàJ!$H$1:$I$53,2,FALSE)</f>
        <v xml:space="preserve">CONCEPTION </v>
      </c>
      <c r="AC483"/>
      <c r="AD483"/>
    </row>
    <row r="484" spans="1:30" ht="15" hidden="1" customHeight="1" x14ac:dyDescent="0.25">
      <c r="A484" s="7">
        <v>5555</v>
      </c>
      <c r="B484" s="5" t="s">
        <v>64</v>
      </c>
      <c r="C484" s="7"/>
      <c r="D484" s="5"/>
      <c r="E484" s="5"/>
      <c r="F484" s="5"/>
      <c r="G484" s="11">
        <v>7</v>
      </c>
      <c r="H484" s="10">
        <v>2015</v>
      </c>
      <c r="I484" s="5"/>
      <c r="J484" s="7"/>
      <c r="K484" s="9"/>
      <c r="L484" s="5"/>
      <c r="M484" s="5"/>
      <c r="N484" s="7">
        <v>5555</v>
      </c>
      <c r="O484" s="7" t="s">
        <v>0</v>
      </c>
      <c r="P484" s="8">
        <v>35</v>
      </c>
      <c r="Q484" s="7"/>
      <c r="R484" s="4"/>
      <c r="S484" s="6"/>
      <c r="T484" s="5"/>
      <c r="U484" s="5" t="s">
        <v>71</v>
      </c>
      <c r="V484" s="5"/>
      <c r="W484" s="4"/>
      <c r="X484" s="3" t="str">
        <f t="shared" si="16"/>
        <v>201507</v>
      </c>
      <c r="Y484" s="3" t="str">
        <f t="shared" si="17"/>
        <v>201507</v>
      </c>
      <c r="Z484" s="3" t="str">
        <f>VLOOKUP(TEXT(N484,"####"),MàJ!$H$1:$I$53,2,FALSE)</f>
        <v xml:space="preserve">CONCEPTION </v>
      </c>
      <c r="AC484"/>
      <c r="AD484"/>
    </row>
    <row r="485" spans="1:30" ht="15" hidden="1" customHeight="1" x14ac:dyDescent="0.25">
      <c r="A485" s="7">
        <v>5555</v>
      </c>
      <c r="B485" s="5" t="s">
        <v>64</v>
      </c>
      <c r="C485" s="7"/>
      <c r="D485" s="5"/>
      <c r="E485" s="5"/>
      <c r="F485" s="5"/>
      <c r="G485" s="11">
        <v>7</v>
      </c>
      <c r="H485" s="10">
        <v>2015</v>
      </c>
      <c r="I485" s="5"/>
      <c r="J485" s="7"/>
      <c r="K485" s="9"/>
      <c r="L485" s="5"/>
      <c r="M485" s="5"/>
      <c r="N485" s="7">
        <v>5555</v>
      </c>
      <c r="O485" s="7" t="s">
        <v>0</v>
      </c>
      <c r="P485" s="8">
        <v>45</v>
      </c>
      <c r="Q485" s="7"/>
      <c r="R485" s="4"/>
      <c r="S485" s="6"/>
      <c r="T485" s="5"/>
      <c r="U485" s="5" t="s">
        <v>70</v>
      </c>
      <c r="V485" s="5"/>
      <c r="W485" s="4"/>
      <c r="X485" s="3" t="str">
        <f t="shared" si="16"/>
        <v>201507</v>
      </c>
      <c r="Y485" s="3" t="str">
        <f t="shared" si="17"/>
        <v>201507</v>
      </c>
      <c r="Z485" s="3" t="str">
        <f>VLOOKUP(TEXT(N485,"####"),MàJ!$H$1:$I$53,2,FALSE)</f>
        <v xml:space="preserve">CONCEPTION </v>
      </c>
      <c r="AC485"/>
      <c r="AD485"/>
    </row>
    <row r="486" spans="1:30" ht="15" hidden="1" customHeight="1" x14ac:dyDescent="0.25">
      <c r="A486" s="7">
        <v>5555</v>
      </c>
      <c r="B486" s="5" t="s">
        <v>64</v>
      </c>
      <c r="C486" s="7"/>
      <c r="D486" s="5"/>
      <c r="E486" s="5"/>
      <c r="F486" s="5"/>
      <c r="G486" s="11">
        <v>7</v>
      </c>
      <c r="H486" s="10">
        <v>2015</v>
      </c>
      <c r="I486" s="5"/>
      <c r="J486" s="7"/>
      <c r="K486" s="9"/>
      <c r="L486" s="5"/>
      <c r="M486" s="5"/>
      <c r="N486" s="7">
        <v>5555</v>
      </c>
      <c r="O486" s="7" t="s">
        <v>0</v>
      </c>
      <c r="P486" s="8">
        <v>24</v>
      </c>
      <c r="Q486" s="7"/>
      <c r="R486" s="4"/>
      <c r="S486" s="6"/>
      <c r="T486" s="5"/>
      <c r="U486" s="5" t="s">
        <v>82</v>
      </c>
      <c r="V486" s="5"/>
      <c r="W486" s="4"/>
      <c r="X486" s="3" t="str">
        <f t="shared" si="16"/>
        <v>201507</v>
      </c>
      <c r="Y486" s="3" t="str">
        <f t="shared" si="17"/>
        <v>201507</v>
      </c>
      <c r="Z486" s="3" t="str">
        <f>VLOOKUP(TEXT(N486,"####"),MàJ!$H$1:$I$53,2,FALSE)</f>
        <v xml:space="preserve">CONCEPTION </v>
      </c>
      <c r="AC486"/>
      <c r="AD486"/>
    </row>
    <row r="487" spans="1:30" ht="15" hidden="1" customHeight="1" x14ac:dyDescent="0.25">
      <c r="A487" s="7">
        <v>5555</v>
      </c>
      <c r="B487" s="5" t="s">
        <v>64</v>
      </c>
      <c r="C487" s="7"/>
      <c r="D487" s="5"/>
      <c r="E487" s="5"/>
      <c r="F487" s="5"/>
      <c r="G487" s="11">
        <v>7</v>
      </c>
      <c r="H487" s="10">
        <v>2015</v>
      </c>
      <c r="I487" s="5"/>
      <c r="J487" s="7"/>
      <c r="K487" s="9"/>
      <c r="L487" s="5"/>
      <c r="M487" s="5"/>
      <c r="N487" s="7">
        <v>5555</v>
      </c>
      <c r="O487" s="7" t="s">
        <v>0</v>
      </c>
      <c r="P487" s="8">
        <v>30</v>
      </c>
      <c r="Q487" s="7"/>
      <c r="R487" s="4"/>
      <c r="S487" s="6"/>
      <c r="T487" s="5"/>
      <c r="U487" s="5" t="s">
        <v>75</v>
      </c>
      <c r="V487" s="5"/>
      <c r="W487" s="4"/>
      <c r="X487" s="3" t="str">
        <f t="shared" si="16"/>
        <v>201507</v>
      </c>
      <c r="Y487" s="3" t="str">
        <f t="shared" si="17"/>
        <v>201507</v>
      </c>
      <c r="Z487" s="3" t="str">
        <f>VLOOKUP(TEXT(N487,"####"),MàJ!$H$1:$I$53,2,FALSE)</f>
        <v xml:space="preserve">CONCEPTION </v>
      </c>
      <c r="AC487"/>
      <c r="AD487"/>
    </row>
    <row r="488" spans="1:30" ht="15" hidden="1" customHeight="1" x14ac:dyDescent="0.25">
      <c r="A488" s="7">
        <v>5555</v>
      </c>
      <c r="B488" s="5" t="s">
        <v>64</v>
      </c>
      <c r="C488" s="7"/>
      <c r="D488" s="5"/>
      <c r="E488" s="5"/>
      <c r="F488" s="5"/>
      <c r="G488" s="11">
        <v>7</v>
      </c>
      <c r="H488" s="10">
        <v>2015</v>
      </c>
      <c r="I488" s="5"/>
      <c r="J488" s="7"/>
      <c r="K488" s="9"/>
      <c r="L488" s="5"/>
      <c r="M488" s="5"/>
      <c r="N488" s="7">
        <v>5555</v>
      </c>
      <c r="O488" s="7" t="s">
        <v>0</v>
      </c>
      <c r="P488" s="8">
        <v>4</v>
      </c>
      <c r="Q488" s="7"/>
      <c r="R488" s="4"/>
      <c r="S488" s="6"/>
      <c r="T488" s="5"/>
      <c r="U488" s="5" t="s">
        <v>75</v>
      </c>
      <c r="V488" s="5"/>
      <c r="W488" s="4"/>
      <c r="X488" s="3" t="str">
        <f t="shared" si="16"/>
        <v>201507</v>
      </c>
      <c r="Y488" s="3" t="str">
        <f t="shared" si="17"/>
        <v>201507</v>
      </c>
      <c r="Z488" s="3" t="str">
        <f>VLOOKUP(TEXT(N488,"####"),MàJ!$H$1:$I$53,2,FALSE)</f>
        <v xml:space="preserve">CONCEPTION </v>
      </c>
      <c r="AC488"/>
      <c r="AD488"/>
    </row>
    <row r="489" spans="1:30" ht="15" customHeight="1" x14ac:dyDescent="0.25">
      <c r="A489" s="7">
        <v>5917</v>
      </c>
      <c r="B489" s="5" t="s">
        <v>65</v>
      </c>
      <c r="C489" s="7"/>
      <c r="D489" s="5"/>
      <c r="E489" s="5"/>
      <c r="F489" s="5"/>
      <c r="G489" s="11">
        <v>7</v>
      </c>
      <c r="H489" s="10">
        <v>2015</v>
      </c>
      <c r="I489" s="5"/>
      <c r="J489" s="7"/>
      <c r="K489" s="9"/>
      <c r="L489" s="5"/>
      <c r="M489" s="5"/>
      <c r="N489" s="7">
        <v>5917</v>
      </c>
      <c r="O489" s="7" t="s">
        <v>0</v>
      </c>
      <c r="P489" s="8">
        <v>6</v>
      </c>
      <c r="Q489" s="7"/>
      <c r="R489" s="4"/>
      <c r="S489" s="6"/>
      <c r="T489" s="5"/>
      <c r="U489" s="5" t="s">
        <v>72</v>
      </c>
      <c r="V489" s="5"/>
      <c r="W489" s="4"/>
      <c r="X489" s="3" t="str">
        <f t="shared" si="16"/>
        <v>201507</v>
      </c>
      <c r="Y489" s="3" t="str">
        <f t="shared" si="17"/>
        <v>201507</v>
      </c>
      <c r="Z489" s="3" t="str">
        <f>VLOOKUP(TEXT(N489,"####"),MàJ!$H$1:$I$53,2,FALSE)</f>
        <v xml:space="preserve">METHODES </v>
      </c>
      <c r="AC489"/>
      <c r="AD489"/>
    </row>
    <row r="490" spans="1:30" ht="15" hidden="1" customHeight="1" x14ac:dyDescent="0.25">
      <c r="A490" s="7">
        <v>5917</v>
      </c>
      <c r="B490" s="5" t="s">
        <v>66</v>
      </c>
      <c r="C490" s="7"/>
      <c r="D490" s="5"/>
      <c r="E490" s="5"/>
      <c r="F490" s="5"/>
      <c r="G490" s="11">
        <v>7</v>
      </c>
      <c r="H490" s="10">
        <v>2015</v>
      </c>
      <c r="I490" s="5"/>
      <c r="J490" s="7"/>
      <c r="K490" s="9"/>
      <c r="L490" s="5"/>
      <c r="M490" s="5"/>
      <c r="N490" s="7">
        <v>5917</v>
      </c>
      <c r="O490" s="7" t="s">
        <v>0</v>
      </c>
      <c r="P490" s="8">
        <v>20.5</v>
      </c>
      <c r="Q490" s="7"/>
      <c r="R490" s="4"/>
      <c r="S490" s="6"/>
      <c r="T490" s="5"/>
      <c r="U490" s="5" t="s">
        <v>76</v>
      </c>
      <c r="V490" s="5"/>
      <c r="W490" s="4"/>
      <c r="X490" s="3" t="str">
        <f t="shared" si="16"/>
        <v>201507</v>
      </c>
      <c r="Y490" s="3" t="str">
        <f t="shared" si="17"/>
        <v>201507</v>
      </c>
      <c r="Z490" s="3" t="str">
        <f>VLOOKUP(TEXT(N490,"####"),MàJ!$H$1:$I$53,2,FALSE)</f>
        <v xml:space="preserve">METHODES </v>
      </c>
      <c r="AC490"/>
      <c r="AD490"/>
    </row>
    <row r="491" spans="1:30" ht="15" hidden="1" customHeight="1" x14ac:dyDescent="0.25">
      <c r="A491" s="50">
        <v>5917</v>
      </c>
      <c r="B491" s="51" t="s">
        <v>66</v>
      </c>
      <c r="C491" s="50"/>
      <c r="D491" s="51"/>
      <c r="E491" s="51"/>
      <c r="F491" s="51"/>
      <c r="G491" s="55">
        <v>7</v>
      </c>
      <c r="H491" s="56">
        <v>2015</v>
      </c>
      <c r="I491" s="51"/>
      <c r="J491" s="50"/>
      <c r="K491" s="57"/>
      <c r="L491" s="51"/>
      <c r="M491" s="51"/>
      <c r="N491" s="50">
        <v>5917</v>
      </c>
      <c r="O491" s="50" t="s">
        <v>0</v>
      </c>
      <c r="P491" s="58">
        <v>16</v>
      </c>
      <c r="Q491" s="50"/>
      <c r="R491" s="59"/>
      <c r="S491" s="60"/>
      <c r="T491" s="51"/>
      <c r="U491" s="51" t="s">
        <v>75</v>
      </c>
      <c r="V491" s="51"/>
      <c r="W491" s="59"/>
      <c r="X491" s="3" t="str">
        <f t="shared" si="16"/>
        <v>201507</v>
      </c>
      <c r="Y491" s="3" t="str">
        <f t="shared" si="17"/>
        <v>201507</v>
      </c>
      <c r="Z491" s="3" t="str">
        <f>VLOOKUP(TEXT(N491,"####"),MàJ!$H$1:$I$53,2,FALSE)</f>
        <v xml:space="preserve">METHODES </v>
      </c>
      <c r="AC491"/>
      <c r="AD491"/>
    </row>
    <row r="492" spans="1:30" ht="15" customHeight="1" x14ac:dyDescent="0.25">
      <c r="A492" s="7">
        <v>5917</v>
      </c>
      <c r="B492" s="5" t="s">
        <v>66</v>
      </c>
      <c r="C492" s="7"/>
      <c r="D492" s="5"/>
      <c r="E492" s="5"/>
      <c r="F492" s="5"/>
      <c r="G492" s="11">
        <v>7</v>
      </c>
      <c r="H492" s="10">
        <v>2015</v>
      </c>
      <c r="I492" s="5"/>
      <c r="J492" s="7"/>
      <c r="K492" s="9"/>
      <c r="L492" s="5"/>
      <c r="M492" s="5"/>
      <c r="N492" s="7">
        <v>5917</v>
      </c>
      <c r="O492" s="7" t="s">
        <v>0</v>
      </c>
      <c r="P492" s="8">
        <v>43</v>
      </c>
      <c r="Q492" s="7"/>
      <c r="R492" s="4"/>
      <c r="S492" s="6"/>
      <c r="T492" s="5"/>
      <c r="U492" s="5" t="s">
        <v>72</v>
      </c>
      <c r="V492" s="5"/>
      <c r="W492" s="4"/>
      <c r="X492" s="3" t="str">
        <f t="shared" si="16"/>
        <v>201507</v>
      </c>
      <c r="Y492" s="3" t="str">
        <f t="shared" si="17"/>
        <v>201507</v>
      </c>
      <c r="Z492" s="3" t="str">
        <f>VLOOKUP(TEXT(N492,"####"),MàJ!$H$1:$I$53,2,FALSE)</f>
        <v xml:space="preserve">METHODES </v>
      </c>
      <c r="AC492"/>
      <c r="AD492"/>
    </row>
    <row r="493" spans="1:30" ht="15" hidden="1" customHeight="1" x14ac:dyDescent="0.25">
      <c r="A493" s="7">
        <v>5917</v>
      </c>
      <c r="B493" s="5" t="s">
        <v>66</v>
      </c>
      <c r="C493" s="7"/>
      <c r="D493" s="5"/>
      <c r="E493" s="5"/>
      <c r="F493" s="5"/>
      <c r="G493" s="11">
        <v>7</v>
      </c>
      <c r="H493" s="10">
        <v>2015</v>
      </c>
      <c r="I493" s="5"/>
      <c r="J493" s="7"/>
      <c r="K493" s="9"/>
      <c r="L493" s="5"/>
      <c r="M493" s="5"/>
      <c r="N493" s="7">
        <v>5917</v>
      </c>
      <c r="O493" s="7" t="s">
        <v>0</v>
      </c>
      <c r="P493" s="8">
        <v>20</v>
      </c>
      <c r="Q493" s="7"/>
      <c r="R493" s="4"/>
      <c r="S493" s="6"/>
      <c r="T493" s="5"/>
      <c r="U493" s="5" t="s">
        <v>70</v>
      </c>
      <c r="V493" s="5"/>
      <c r="W493" s="4"/>
      <c r="X493" s="3" t="str">
        <f t="shared" si="16"/>
        <v>201507</v>
      </c>
      <c r="Y493" s="3" t="str">
        <f t="shared" si="17"/>
        <v>201507</v>
      </c>
      <c r="Z493" s="3" t="str">
        <f>VLOOKUP(TEXT(N493,"####"),MàJ!$H$1:$I$53,2,FALSE)</f>
        <v xml:space="preserve">METHODES </v>
      </c>
      <c r="AC493"/>
      <c r="AD493"/>
    </row>
    <row r="494" spans="1:30" ht="15" hidden="1" customHeight="1" x14ac:dyDescent="0.25">
      <c r="A494" s="7">
        <v>5917</v>
      </c>
      <c r="B494" s="5" t="s">
        <v>66</v>
      </c>
      <c r="C494" s="7"/>
      <c r="D494" s="5"/>
      <c r="E494" s="5"/>
      <c r="F494" s="5"/>
      <c r="G494" s="11">
        <v>7</v>
      </c>
      <c r="H494" s="10">
        <v>2015</v>
      </c>
      <c r="I494" s="5"/>
      <c r="J494" s="7"/>
      <c r="K494" s="9"/>
      <c r="L494" s="5"/>
      <c r="M494" s="5"/>
      <c r="N494" s="7">
        <v>5917</v>
      </c>
      <c r="O494" s="7" t="s">
        <v>0</v>
      </c>
      <c r="P494" s="8">
        <v>2</v>
      </c>
      <c r="Q494" s="7"/>
      <c r="R494" s="4"/>
      <c r="S494" s="6"/>
      <c r="T494" s="5"/>
      <c r="U494" s="5" t="s">
        <v>75</v>
      </c>
      <c r="V494" s="5"/>
      <c r="W494" s="4"/>
      <c r="X494" s="3" t="str">
        <f t="shared" si="16"/>
        <v>201507</v>
      </c>
      <c r="Y494" s="3" t="str">
        <f t="shared" si="17"/>
        <v>201507</v>
      </c>
      <c r="Z494" s="3" t="str">
        <f>VLOOKUP(TEXT(N494,"####"),MàJ!$H$1:$I$53,2,FALSE)</f>
        <v xml:space="preserve">METHODES </v>
      </c>
      <c r="AC494"/>
      <c r="AD494"/>
    </row>
    <row r="495" spans="1:30" ht="15" hidden="1" customHeight="1" x14ac:dyDescent="0.25">
      <c r="A495" s="7">
        <v>5917</v>
      </c>
      <c r="B495" s="5" t="s">
        <v>66</v>
      </c>
      <c r="C495" s="7"/>
      <c r="D495" s="5"/>
      <c r="E495" s="5"/>
      <c r="F495" s="5"/>
      <c r="G495" s="11">
        <v>7</v>
      </c>
      <c r="H495" s="10">
        <v>2015</v>
      </c>
      <c r="I495" s="5"/>
      <c r="J495" s="7"/>
      <c r="K495" s="9"/>
      <c r="L495" s="5"/>
      <c r="M495" s="5"/>
      <c r="N495" s="7">
        <v>5917</v>
      </c>
      <c r="O495" s="7" t="s">
        <v>0</v>
      </c>
      <c r="P495" s="8">
        <v>4</v>
      </c>
      <c r="Q495" s="7"/>
      <c r="R495" s="4"/>
      <c r="S495" s="6"/>
      <c r="T495" s="5"/>
      <c r="U495" s="5" t="s">
        <v>71</v>
      </c>
      <c r="V495" s="5"/>
      <c r="W495" s="4"/>
      <c r="X495" s="3" t="str">
        <f t="shared" si="16"/>
        <v>201507</v>
      </c>
      <c r="Y495" s="3" t="str">
        <f t="shared" si="17"/>
        <v>201507</v>
      </c>
      <c r="Z495" s="3" t="str">
        <f>VLOOKUP(TEXT(N495,"####"),MàJ!$H$1:$I$53,2,FALSE)</f>
        <v xml:space="preserve">METHODES </v>
      </c>
      <c r="AC495"/>
      <c r="AD495"/>
    </row>
    <row r="496" spans="1:30" ht="15" hidden="1" customHeight="1" x14ac:dyDescent="0.25">
      <c r="A496" s="7">
        <v>5917</v>
      </c>
      <c r="B496" s="5" t="s">
        <v>66</v>
      </c>
      <c r="C496" s="7"/>
      <c r="D496" s="5"/>
      <c r="E496" s="5"/>
      <c r="F496" s="5"/>
      <c r="G496" s="11">
        <v>7</v>
      </c>
      <c r="H496" s="10">
        <v>2015</v>
      </c>
      <c r="I496" s="5"/>
      <c r="J496" s="7"/>
      <c r="K496" s="9"/>
      <c r="L496" s="5"/>
      <c r="M496" s="5"/>
      <c r="N496" s="7">
        <v>5917</v>
      </c>
      <c r="O496" s="7" t="s">
        <v>0</v>
      </c>
      <c r="P496" s="8">
        <v>4</v>
      </c>
      <c r="Q496" s="7"/>
      <c r="R496" s="4"/>
      <c r="S496" s="6"/>
      <c r="T496" s="5"/>
      <c r="U496" s="5" t="s">
        <v>71</v>
      </c>
      <c r="V496" s="5"/>
      <c r="W496" s="4"/>
      <c r="X496" s="3" t="str">
        <f t="shared" si="16"/>
        <v>201507</v>
      </c>
      <c r="Y496" s="3" t="str">
        <f t="shared" si="17"/>
        <v>201507</v>
      </c>
      <c r="Z496" s="3" t="str">
        <f>VLOOKUP(TEXT(N496,"####"),MàJ!$H$1:$I$53,2,FALSE)</f>
        <v xml:space="preserve">METHODES </v>
      </c>
      <c r="AC496"/>
      <c r="AD496"/>
    </row>
    <row r="497" spans="1:30" ht="15" hidden="1" customHeight="1" x14ac:dyDescent="0.25">
      <c r="A497" s="7">
        <v>5917</v>
      </c>
      <c r="B497" s="5" t="s">
        <v>66</v>
      </c>
      <c r="C497" s="7"/>
      <c r="D497" s="5"/>
      <c r="E497" s="5"/>
      <c r="F497" s="5"/>
      <c r="G497" s="11">
        <v>7</v>
      </c>
      <c r="H497" s="10">
        <v>2015</v>
      </c>
      <c r="I497" s="5"/>
      <c r="J497" s="7"/>
      <c r="K497" s="9"/>
      <c r="L497" s="5"/>
      <c r="M497" s="5"/>
      <c r="N497" s="7">
        <v>5917</v>
      </c>
      <c r="O497" s="7" t="s">
        <v>0</v>
      </c>
      <c r="P497" s="8">
        <v>7</v>
      </c>
      <c r="Q497" s="7"/>
      <c r="R497" s="4"/>
      <c r="S497" s="6"/>
      <c r="T497" s="5"/>
      <c r="U497" s="5" t="s">
        <v>71</v>
      </c>
      <c r="V497" s="5"/>
      <c r="W497" s="4"/>
      <c r="X497" s="3" t="str">
        <f t="shared" si="16"/>
        <v>201507</v>
      </c>
      <c r="Y497" s="3" t="str">
        <f t="shared" si="17"/>
        <v>201507</v>
      </c>
      <c r="Z497" s="3" t="str">
        <f>VLOOKUP(TEXT(N497,"####"),MàJ!$H$1:$I$53,2,FALSE)</f>
        <v xml:space="preserve">METHODES </v>
      </c>
      <c r="AC497"/>
      <c r="AD497"/>
    </row>
    <row r="498" spans="1:30" ht="15" hidden="1" customHeight="1" x14ac:dyDescent="0.25">
      <c r="A498" s="50">
        <v>5917</v>
      </c>
      <c r="B498" s="51" t="s">
        <v>66</v>
      </c>
      <c r="C498" s="50"/>
      <c r="D498" s="51"/>
      <c r="E498" s="51"/>
      <c r="F498" s="51"/>
      <c r="G498" s="55">
        <v>7</v>
      </c>
      <c r="H498" s="56">
        <v>2015</v>
      </c>
      <c r="I498" s="51"/>
      <c r="J498" s="50"/>
      <c r="K498" s="57"/>
      <c r="L498" s="51"/>
      <c r="M498" s="51"/>
      <c r="N498" s="50">
        <v>5917</v>
      </c>
      <c r="O498" s="50" t="s">
        <v>0</v>
      </c>
      <c r="P498" s="58">
        <v>4</v>
      </c>
      <c r="Q498" s="50"/>
      <c r="R498" s="59"/>
      <c r="S498" s="60"/>
      <c r="T498" s="51"/>
      <c r="U498" s="51" t="s">
        <v>71</v>
      </c>
      <c r="V498" s="51"/>
      <c r="W498" s="59"/>
      <c r="X498" s="3" t="str">
        <f t="shared" si="16"/>
        <v>201507</v>
      </c>
      <c r="Y498" s="3" t="str">
        <f t="shared" si="17"/>
        <v>201507</v>
      </c>
      <c r="Z498" s="3" t="str">
        <f>VLOOKUP(TEXT(N498,"####"),MàJ!$H$1:$I$53,2,FALSE)</f>
        <v xml:space="preserve">METHODES </v>
      </c>
      <c r="AC498"/>
      <c r="AD498"/>
    </row>
    <row r="499" spans="1:30" ht="15" customHeight="1" x14ac:dyDescent="0.25">
      <c r="A499" s="7">
        <v>5917</v>
      </c>
      <c r="B499" s="5" t="s">
        <v>66</v>
      </c>
      <c r="C499" s="7"/>
      <c r="D499" s="5"/>
      <c r="E499" s="5"/>
      <c r="F499" s="5"/>
      <c r="G499" s="11">
        <v>7</v>
      </c>
      <c r="H499" s="10">
        <v>2015</v>
      </c>
      <c r="I499" s="5"/>
      <c r="J499" s="7"/>
      <c r="K499" s="9"/>
      <c r="L499" s="5"/>
      <c r="M499" s="5"/>
      <c r="N499" s="7">
        <v>5917</v>
      </c>
      <c r="O499" s="7" t="s">
        <v>0</v>
      </c>
      <c r="P499" s="8">
        <v>8</v>
      </c>
      <c r="Q499" s="7"/>
      <c r="R499" s="4"/>
      <c r="S499" s="6"/>
      <c r="T499" s="5"/>
      <c r="U499" s="5" t="s">
        <v>72</v>
      </c>
      <c r="V499" s="5"/>
      <c r="W499" s="4"/>
      <c r="X499" s="3" t="str">
        <f t="shared" si="16"/>
        <v>201507</v>
      </c>
      <c r="Y499" s="3" t="str">
        <f t="shared" si="17"/>
        <v>201507</v>
      </c>
      <c r="Z499" s="3" t="str">
        <f>VLOOKUP(TEXT(N499,"####"),MàJ!$H$1:$I$53,2,FALSE)</f>
        <v xml:space="preserve">METHODES </v>
      </c>
      <c r="AC499"/>
      <c r="AD499"/>
    </row>
    <row r="500" spans="1:30" ht="15" hidden="1" customHeight="1" x14ac:dyDescent="0.25">
      <c r="A500" s="7">
        <v>5917</v>
      </c>
      <c r="B500" s="5" t="s">
        <v>66</v>
      </c>
      <c r="C500" s="7"/>
      <c r="D500" s="5"/>
      <c r="E500" s="5"/>
      <c r="F500" s="5"/>
      <c r="G500" s="11">
        <v>7</v>
      </c>
      <c r="H500" s="10">
        <v>2015</v>
      </c>
      <c r="I500" s="5"/>
      <c r="J500" s="7"/>
      <c r="K500" s="9"/>
      <c r="L500" s="5"/>
      <c r="M500" s="5"/>
      <c r="N500" s="7">
        <v>5917</v>
      </c>
      <c r="O500" s="7" t="s">
        <v>0</v>
      </c>
      <c r="P500" s="8">
        <v>3</v>
      </c>
      <c r="Q500" s="7"/>
      <c r="R500" s="4"/>
      <c r="S500" s="6"/>
      <c r="T500" s="5"/>
      <c r="U500" s="5" t="s">
        <v>75</v>
      </c>
      <c r="V500" s="5"/>
      <c r="W500" s="4"/>
      <c r="X500" s="3" t="str">
        <f t="shared" si="16"/>
        <v>201507</v>
      </c>
      <c r="Y500" s="3" t="str">
        <f t="shared" si="17"/>
        <v>201507</v>
      </c>
      <c r="Z500" s="3" t="str">
        <f>VLOOKUP(TEXT(N500,"####"),MàJ!$H$1:$I$53,2,FALSE)</f>
        <v xml:space="preserve">METHODES </v>
      </c>
      <c r="AC500"/>
      <c r="AD500"/>
    </row>
    <row r="501" spans="1:30" ht="15" hidden="1" customHeight="1" x14ac:dyDescent="0.25">
      <c r="A501" s="7">
        <v>5917</v>
      </c>
      <c r="B501" s="5" t="s">
        <v>66</v>
      </c>
      <c r="C501" s="7"/>
      <c r="D501" s="5"/>
      <c r="E501" s="5"/>
      <c r="F501" s="5"/>
      <c r="G501" s="11">
        <v>7</v>
      </c>
      <c r="H501" s="10">
        <v>2015</v>
      </c>
      <c r="I501" s="5"/>
      <c r="J501" s="7"/>
      <c r="K501" s="9"/>
      <c r="L501" s="5"/>
      <c r="M501" s="5"/>
      <c r="N501" s="7">
        <v>5917</v>
      </c>
      <c r="O501" s="7" t="s">
        <v>0</v>
      </c>
      <c r="P501" s="8">
        <v>3</v>
      </c>
      <c r="Q501" s="7"/>
      <c r="R501" s="4"/>
      <c r="S501" s="6"/>
      <c r="T501" s="5"/>
      <c r="U501" s="5" t="s">
        <v>82</v>
      </c>
      <c r="V501" s="5"/>
      <c r="W501" s="4"/>
      <c r="X501" s="3" t="str">
        <f t="shared" si="16"/>
        <v>201507</v>
      </c>
      <c r="Y501" s="3" t="str">
        <f t="shared" si="17"/>
        <v>201507</v>
      </c>
      <c r="Z501" s="3" t="str">
        <f>VLOOKUP(TEXT(N501,"####"),MàJ!$H$1:$I$53,2,FALSE)</f>
        <v xml:space="preserve">METHODES </v>
      </c>
      <c r="AC501"/>
      <c r="AD501"/>
    </row>
    <row r="502" spans="1:30" ht="15" hidden="1" customHeight="1" x14ac:dyDescent="0.25">
      <c r="A502" s="7">
        <v>5917</v>
      </c>
      <c r="B502" s="5" t="s">
        <v>66</v>
      </c>
      <c r="C502" s="7"/>
      <c r="D502" s="5"/>
      <c r="E502" s="5"/>
      <c r="F502" s="5"/>
      <c r="G502" s="11">
        <v>7</v>
      </c>
      <c r="H502" s="10">
        <v>2015</v>
      </c>
      <c r="I502" s="5"/>
      <c r="J502" s="7"/>
      <c r="K502" s="9"/>
      <c r="L502" s="5"/>
      <c r="M502" s="5"/>
      <c r="N502" s="7">
        <v>5917</v>
      </c>
      <c r="O502" s="7" t="s">
        <v>0</v>
      </c>
      <c r="P502" s="8">
        <v>4</v>
      </c>
      <c r="Q502" s="7"/>
      <c r="R502" s="4"/>
      <c r="S502" s="6"/>
      <c r="T502" s="5"/>
      <c r="U502" s="5" t="s">
        <v>75</v>
      </c>
      <c r="V502" s="5"/>
      <c r="W502" s="4"/>
      <c r="X502" s="3" t="str">
        <f t="shared" si="16"/>
        <v>201507</v>
      </c>
      <c r="Y502" s="3" t="str">
        <f t="shared" si="17"/>
        <v>201507</v>
      </c>
      <c r="Z502" s="3" t="str">
        <f>VLOOKUP(TEXT(N502,"####"),MàJ!$H$1:$I$53,2,FALSE)</f>
        <v xml:space="preserve">METHODES </v>
      </c>
      <c r="AC502"/>
      <c r="AD502"/>
    </row>
    <row r="503" spans="1:30" ht="15" hidden="1" customHeight="1" x14ac:dyDescent="0.25">
      <c r="A503" s="50">
        <v>7777</v>
      </c>
      <c r="B503" s="51" t="s">
        <v>68</v>
      </c>
      <c r="C503" s="50"/>
      <c r="D503" s="51"/>
      <c r="E503" s="51"/>
      <c r="F503" s="51"/>
      <c r="G503" s="55">
        <v>7</v>
      </c>
      <c r="H503" s="56">
        <v>2015</v>
      </c>
      <c r="I503" s="51"/>
      <c r="J503" s="50"/>
      <c r="K503" s="57"/>
      <c r="L503" s="51"/>
      <c r="M503" s="51"/>
      <c r="N503" s="50">
        <v>7777</v>
      </c>
      <c r="O503" s="50" t="s">
        <v>0</v>
      </c>
      <c r="P503" s="58">
        <v>8</v>
      </c>
      <c r="Q503" s="50"/>
      <c r="R503" s="59"/>
      <c r="S503" s="60"/>
      <c r="T503" s="51"/>
      <c r="U503" s="51" t="s">
        <v>71</v>
      </c>
      <c r="V503" s="51"/>
      <c r="W503" s="59"/>
      <c r="X503" s="3" t="str">
        <f t="shared" si="16"/>
        <v>201507</v>
      </c>
      <c r="Y503" s="3" t="str">
        <f t="shared" si="17"/>
        <v>201507</v>
      </c>
      <c r="Z503" s="3" t="str">
        <f>VLOOKUP(TEXT(N503,"####"),MàJ!$H$1:$I$53,2,FALSE)</f>
        <v>PROGRAMME</v>
      </c>
      <c r="AC503"/>
      <c r="AD503"/>
    </row>
    <row r="504" spans="1:30" ht="15" hidden="1" customHeight="1" x14ac:dyDescent="0.25">
      <c r="A504" s="7">
        <v>7777</v>
      </c>
      <c r="B504" s="5" t="s">
        <v>68</v>
      </c>
      <c r="C504" s="7"/>
      <c r="D504" s="5"/>
      <c r="E504" s="5"/>
      <c r="F504" s="5"/>
      <c r="G504" s="11">
        <v>7</v>
      </c>
      <c r="H504" s="10">
        <v>2015</v>
      </c>
      <c r="I504" s="5"/>
      <c r="J504" s="7"/>
      <c r="K504" s="9"/>
      <c r="L504" s="5"/>
      <c r="M504" s="5"/>
      <c r="N504" s="7">
        <v>7777</v>
      </c>
      <c r="O504" s="7" t="s">
        <v>0</v>
      </c>
      <c r="P504" s="8">
        <v>8</v>
      </c>
      <c r="Q504" s="7"/>
      <c r="R504" s="4"/>
      <c r="S504" s="6"/>
      <c r="T504" s="5"/>
      <c r="U504" s="5" t="s">
        <v>73</v>
      </c>
      <c r="V504" s="5"/>
      <c r="W504" s="4"/>
      <c r="X504" s="3" t="str">
        <f t="shared" si="16"/>
        <v>201507</v>
      </c>
      <c r="Y504" s="3" t="str">
        <f t="shared" si="17"/>
        <v>201507</v>
      </c>
      <c r="Z504" s="3" t="str">
        <f>VLOOKUP(TEXT(N504,"####"),MàJ!$H$1:$I$53,2,FALSE)</f>
        <v>PROGRAMME</v>
      </c>
      <c r="AC504"/>
      <c r="AD504"/>
    </row>
    <row r="505" spans="1:30" ht="15" customHeight="1" x14ac:dyDescent="0.25">
      <c r="A505" s="7">
        <v>7777</v>
      </c>
      <c r="B505" s="5" t="s">
        <v>68</v>
      </c>
      <c r="C505" s="7"/>
      <c r="D505" s="5"/>
      <c r="E505" s="5"/>
      <c r="F505" s="5"/>
      <c r="G505" s="11">
        <v>7</v>
      </c>
      <c r="H505" s="10">
        <v>2015</v>
      </c>
      <c r="I505" s="5"/>
      <c r="J505" s="7"/>
      <c r="K505" s="9"/>
      <c r="L505" s="5"/>
      <c r="M505" s="5"/>
      <c r="N505" s="7">
        <v>7777</v>
      </c>
      <c r="O505" s="7" t="s">
        <v>0</v>
      </c>
      <c r="P505" s="8">
        <v>6</v>
      </c>
      <c r="Q505" s="7"/>
      <c r="R505" s="4"/>
      <c r="S505" s="6"/>
      <c r="T505" s="5"/>
      <c r="U505" s="5" t="s">
        <v>72</v>
      </c>
      <c r="V505" s="5"/>
      <c r="W505" s="4"/>
      <c r="X505" s="3" t="str">
        <f t="shared" si="16"/>
        <v>201507</v>
      </c>
      <c r="Y505" s="3" t="str">
        <f t="shared" si="17"/>
        <v>201507</v>
      </c>
      <c r="Z505" s="3" t="str">
        <f>VLOOKUP(TEXT(N505,"####"),MàJ!$H$1:$I$53,2,FALSE)</f>
        <v>PROGRAMME</v>
      </c>
      <c r="AC505"/>
      <c r="AD505"/>
    </row>
    <row r="506" spans="1:30" ht="15" hidden="1" customHeight="1" x14ac:dyDescent="0.25">
      <c r="A506" s="7">
        <v>7777</v>
      </c>
      <c r="B506" s="5" t="s">
        <v>68</v>
      </c>
      <c r="C506" s="7"/>
      <c r="D506" s="5"/>
      <c r="E506" s="5"/>
      <c r="F506" s="5"/>
      <c r="G506" s="11">
        <v>7</v>
      </c>
      <c r="H506" s="10">
        <v>2015</v>
      </c>
      <c r="I506" s="5"/>
      <c r="J506" s="7"/>
      <c r="K506" s="9"/>
      <c r="L506" s="5"/>
      <c r="M506" s="5"/>
      <c r="N506" s="7">
        <v>7777</v>
      </c>
      <c r="O506" s="7" t="s">
        <v>0</v>
      </c>
      <c r="P506" s="8">
        <v>3</v>
      </c>
      <c r="Q506" s="7"/>
      <c r="R506" s="4"/>
      <c r="S506" s="6"/>
      <c r="T506" s="5"/>
      <c r="U506" s="5" t="s">
        <v>81</v>
      </c>
      <c r="V506" s="5"/>
      <c r="W506" s="4"/>
      <c r="X506" s="3" t="str">
        <f t="shared" si="16"/>
        <v>201507</v>
      </c>
      <c r="Y506" s="3" t="str">
        <f t="shared" si="17"/>
        <v>201507</v>
      </c>
      <c r="Z506" s="3" t="str">
        <f>VLOOKUP(TEXT(N506,"####"),MàJ!$H$1:$I$53,2,FALSE)</f>
        <v>PROGRAMME</v>
      </c>
      <c r="AC506"/>
      <c r="AD506"/>
    </row>
    <row r="507" spans="1:30" ht="15" hidden="1" customHeight="1" x14ac:dyDescent="0.25">
      <c r="A507" s="50">
        <v>7777</v>
      </c>
      <c r="B507" s="51" t="s">
        <v>68</v>
      </c>
      <c r="C507" s="50"/>
      <c r="D507" s="51"/>
      <c r="E507" s="51"/>
      <c r="F507" s="51"/>
      <c r="G507" s="55">
        <v>7</v>
      </c>
      <c r="H507" s="56">
        <v>2015</v>
      </c>
      <c r="I507" s="51"/>
      <c r="J507" s="50"/>
      <c r="K507" s="57"/>
      <c r="L507" s="51"/>
      <c r="M507" s="51"/>
      <c r="N507" s="50">
        <v>7777</v>
      </c>
      <c r="O507" s="50" t="s">
        <v>0</v>
      </c>
      <c r="P507" s="58">
        <v>4</v>
      </c>
      <c r="Q507" s="50"/>
      <c r="R507" s="59"/>
      <c r="S507" s="60"/>
      <c r="T507" s="51"/>
      <c r="U507" s="51" t="s">
        <v>80</v>
      </c>
      <c r="V507" s="51"/>
      <c r="W507" s="59"/>
      <c r="X507" s="3" t="str">
        <f t="shared" si="16"/>
        <v>201507</v>
      </c>
      <c r="Y507" s="3" t="str">
        <f t="shared" si="17"/>
        <v>201507</v>
      </c>
      <c r="Z507" s="3" t="str">
        <f>VLOOKUP(TEXT(N507,"####"),MàJ!$H$1:$I$53,2,FALSE)</f>
        <v>PROGRAMME</v>
      </c>
      <c r="AC507"/>
      <c r="AD507"/>
    </row>
    <row r="508" spans="1:30" ht="15" customHeight="1" x14ac:dyDescent="0.25">
      <c r="A508" s="50">
        <v>7777</v>
      </c>
      <c r="B508" s="51" t="s">
        <v>68</v>
      </c>
      <c r="C508" s="50"/>
      <c r="D508" s="51"/>
      <c r="E508" s="51"/>
      <c r="F508" s="51"/>
      <c r="G508" s="55">
        <v>7</v>
      </c>
      <c r="H508" s="56">
        <v>2015</v>
      </c>
      <c r="I508" s="51"/>
      <c r="J508" s="50"/>
      <c r="K508" s="57"/>
      <c r="L508" s="51"/>
      <c r="M508" s="51"/>
      <c r="N508" s="50">
        <v>7777</v>
      </c>
      <c r="O508" s="50" t="s">
        <v>0</v>
      </c>
      <c r="P508" s="58">
        <v>16</v>
      </c>
      <c r="Q508" s="50"/>
      <c r="R508" s="59"/>
      <c r="S508" s="60"/>
      <c r="T508" s="51"/>
      <c r="U508" s="51" t="s">
        <v>72</v>
      </c>
      <c r="V508" s="51"/>
      <c r="W508" s="59"/>
      <c r="X508" s="3" t="str">
        <f t="shared" si="16"/>
        <v>201507</v>
      </c>
      <c r="Y508" s="3" t="str">
        <f t="shared" si="17"/>
        <v>201507</v>
      </c>
      <c r="Z508" s="3" t="str">
        <f>VLOOKUP(TEXT(N508,"####"),MàJ!$H$1:$I$53,2,FALSE)</f>
        <v>PROGRAMME</v>
      </c>
      <c r="AC508"/>
      <c r="AD508"/>
    </row>
    <row r="509" spans="1:30" ht="15" hidden="1" customHeight="1" x14ac:dyDescent="0.25">
      <c r="A509" s="50">
        <v>7777</v>
      </c>
      <c r="B509" s="51" t="s">
        <v>68</v>
      </c>
      <c r="C509" s="50"/>
      <c r="D509" s="51"/>
      <c r="E509" s="51"/>
      <c r="F509" s="51"/>
      <c r="G509" s="55">
        <v>7</v>
      </c>
      <c r="H509" s="56">
        <v>2015</v>
      </c>
      <c r="I509" s="51"/>
      <c r="J509" s="50"/>
      <c r="K509" s="57"/>
      <c r="L509" s="51"/>
      <c r="M509" s="51"/>
      <c r="N509" s="50">
        <v>7777</v>
      </c>
      <c r="O509" s="50" t="s">
        <v>0</v>
      </c>
      <c r="P509" s="58">
        <v>24</v>
      </c>
      <c r="Q509" s="50"/>
      <c r="R509" s="59"/>
      <c r="S509" s="60"/>
      <c r="T509" s="51"/>
      <c r="U509" s="51" t="s">
        <v>79</v>
      </c>
      <c r="V509" s="51"/>
      <c r="W509" s="59"/>
      <c r="X509" s="3" t="str">
        <f t="shared" si="16"/>
        <v>201507</v>
      </c>
      <c r="Y509" s="3" t="str">
        <f t="shared" si="17"/>
        <v>201507</v>
      </c>
      <c r="Z509" s="3" t="str">
        <f>VLOOKUP(TEXT(N509,"####"),MàJ!$H$1:$I$53,2,FALSE)</f>
        <v>PROGRAMME</v>
      </c>
      <c r="AC509"/>
      <c r="AD509"/>
    </row>
    <row r="510" spans="1:30" ht="15" hidden="1" customHeight="1" x14ac:dyDescent="0.25">
      <c r="A510" s="50">
        <v>7777</v>
      </c>
      <c r="B510" s="51" t="s">
        <v>68</v>
      </c>
      <c r="C510" s="50"/>
      <c r="D510" s="51"/>
      <c r="E510" s="51"/>
      <c r="F510" s="51"/>
      <c r="G510" s="55">
        <v>7</v>
      </c>
      <c r="H510" s="56">
        <v>2015</v>
      </c>
      <c r="I510" s="51"/>
      <c r="J510" s="50"/>
      <c r="K510" s="57"/>
      <c r="L510" s="51"/>
      <c r="M510" s="51"/>
      <c r="N510" s="50">
        <v>7777</v>
      </c>
      <c r="O510" s="50" t="s">
        <v>0</v>
      </c>
      <c r="P510" s="58">
        <v>40</v>
      </c>
      <c r="Q510" s="50"/>
      <c r="R510" s="59"/>
      <c r="S510" s="60"/>
      <c r="T510" s="51"/>
      <c r="U510" s="51" t="s">
        <v>82</v>
      </c>
      <c r="V510" s="51"/>
      <c r="W510" s="59"/>
      <c r="X510" s="3" t="str">
        <f t="shared" si="16"/>
        <v>201507</v>
      </c>
      <c r="Y510" s="3" t="str">
        <f t="shared" si="17"/>
        <v>201507</v>
      </c>
      <c r="Z510" s="3" t="str">
        <f>VLOOKUP(TEXT(N510,"####"),MàJ!$H$1:$I$53,2,FALSE)</f>
        <v>PROGRAMME</v>
      </c>
      <c r="AC510"/>
      <c r="AD510"/>
    </row>
    <row r="511" spans="1:30" ht="15" hidden="1" customHeight="1" x14ac:dyDescent="0.25">
      <c r="A511" s="50">
        <v>7777</v>
      </c>
      <c r="B511" s="51" t="s">
        <v>68</v>
      </c>
      <c r="C511" s="50"/>
      <c r="D511" s="51"/>
      <c r="E511" s="51"/>
      <c r="F511" s="51"/>
      <c r="G511" s="55">
        <v>7</v>
      </c>
      <c r="H511" s="56">
        <v>2015</v>
      </c>
      <c r="I511" s="51"/>
      <c r="J511" s="50"/>
      <c r="K511" s="57"/>
      <c r="L511" s="51"/>
      <c r="M511" s="51"/>
      <c r="N511" s="50">
        <v>7777</v>
      </c>
      <c r="O511" s="50" t="s">
        <v>0</v>
      </c>
      <c r="P511" s="58">
        <v>8</v>
      </c>
      <c r="Q511" s="50"/>
      <c r="R511" s="59"/>
      <c r="S511" s="60"/>
      <c r="T511" s="51"/>
      <c r="U511" s="51" t="s">
        <v>76</v>
      </c>
      <c r="V511" s="51"/>
      <c r="W511" s="59"/>
      <c r="X511" s="3" t="str">
        <f t="shared" si="16"/>
        <v>201507</v>
      </c>
      <c r="Y511" s="3" t="str">
        <f t="shared" si="17"/>
        <v>201507</v>
      </c>
      <c r="Z511" s="3" t="str">
        <f>VLOOKUP(TEXT(N511,"####"),MàJ!$H$1:$I$53,2,FALSE)</f>
        <v>PROGRAMME</v>
      </c>
      <c r="AC511"/>
      <c r="AD511"/>
    </row>
    <row r="512" spans="1:30" ht="15" hidden="1" customHeight="1" x14ac:dyDescent="0.25">
      <c r="A512" s="50">
        <v>7777</v>
      </c>
      <c r="B512" s="51" t="s">
        <v>68</v>
      </c>
      <c r="C512" s="50"/>
      <c r="D512" s="51"/>
      <c r="E512" s="51"/>
      <c r="F512" s="51"/>
      <c r="G512" s="55">
        <v>7</v>
      </c>
      <c r="H512" s="56">
        <v>2015</v>
      </c>
      <c r="I512" s="51"/>
      <c r="J512" s="50"/>
      <c r="K512" s="57"/>
      <c r="L512" s="51"/>
      <c r="M512" s="51"/>
      <c r="N512" s="50">
        <v>7777</v>
      </c>
      <c r="O512" s="50" t="s">
        <v>0</v>
      </c>
      <c r="P512" s="58">
        <v>8</v>
      </c>
      <c r="Q512" s="50"/>
      <c r="R512" s="59"/>
      <c r="S512" s="60"/>
      <c r="T512" s="51"/>
      <c r="U512" s="51" t="s">
        <v>70</v>
      </c>
      <c r="V512" s="51"/>
      <c r="W512" s="59"/>
      <c r="X512" s="3" t="str">
        <f t="shared" si="16"/>
        <v>201507</v>
      </c>
      <c r="Y512" s="3" t="str">
        <f t="shared" si="17"/>
        <v>201507</v>
      </c>
      <c r="Z512" s="3" t="str">
        <f>VLOOKUP(TEXT(N512,"####"),MàJ!$H$1:$I$53,2,FALSE)</f>
        <v>PROGRAMME</v>
      </c>
      <c r="AC512"/>
      <c r="AD512"/>
    </row>
    <row r="513" spans="1:30" ht="15" hidden="1" customHeight="1" x14ac:dyDescent="0.25">
      <c r="A513" s="50">
        <v>7777</v>
      </c>
      <c r="B513" s="51" t="s">
        <v>68</v>
      </c>
      <c r="C513" s="50"/>
      <c r="D513" s="51"/>
      <c r="E513" s="51"/>
      <c r="F513" s="51"/>
      <c r="G513" s="55">
        <v>7</v>
      </c>
      <c r="H513" s="56">
        <v>2015</v>
      </c>
      <c r="I513" s="51"/>
      <c r="J513" s="50"/>
      <c r="K513" s="57"/>
      <c r="L513" s="51"/>
      <c r="M513" s="51"/>
      <c r="N513" s="50">
        <v>7777</v>
      </c>
      <c r="O513" s="50" t="s">
        <v>0</v>
      </c>
      <c r="P513" s="58">
        <v>8</v>
      </c>
      <c r="Q513" s="50"/>
      <c r="R513" s="59"/>
      <c r="S513" s="60"/>
      <c r="T513" s="51"/>
      <c r="U513" s="51" t="s">
        <v>74</v>
      </c>
      <c r="V513" s="51"/>
      <c r="W513" s="59"/>
      <c r="X513" s="3" t="str">
        <f t="shared" si="16"/>
        <v>201507</v>
      </c>
      <c r="Y513" s="3" t="str">
        <f t="shared" si="17"/>
        <v>201507</v>
      </c>
      <c r="Z513" s="3" t="str">
        <f>VLOOKUP(TEXT(N513,"####"),MàJ!$H$1:$I$53,2,FALSE)</f>
        <v>PROGRAMME</v>
      </c>
      <c r="AC513"/>
      <c r="AD513"/>
    </row>
    <row r="514" spans="1:30" ht="15" hidden="1" customHeight="1" x14ac:dyDescent="0.25">
      <c r="A514" s="50">
        <v>7777</v>
      </c>
      <c r="B514" s="51" t="s">
        <v>68</v>
      </c>
      <c r="C514" s="50"/>
      <c r="D514" s="51"/>
      <c r="E514" s="51"/>
      <c r="F514" s="51"/>
      <c r="G514" s="55">
        <v>7</v>
      </c>
      <c r="H514" s="56">
        <v>2015</v>
      </c>
      <c r="I514" s="51"/>
      <c r="J514" s="50"/>
      <c r="K514" s="57"/>
      <c r="L514" s="51"/>
      <c r="M514" s="51"/>
      <c r="N514" s="50">
        <v>7777</v>
      </c>
      <c r="O514" s="50" t="s">
        <v>0</v>
      </c>
      <c r="P514" s="58">
        <v>32</v>
      </c>
      <c r="Q514" s="50"/>
      <c r="R514" s="59"/>
      <c r="S514" s="60"/>
      <c r="T514" s="51"/>
      <c r="U514" s="51" t="s">
        <v>74</v>
      </c>
      <c r="V514" s="51"/>
      <c r="W514" s="59"/>
      <c r="X514" s="3" t="str">
        <f t="shared" si="16"/>
        <v>201507</v>
      </c>
      <c r="Y514" s="3" t="str">
        <f t="shared" si="17"/>
        <v>201507</v>
      </c>
      <c r="Z514" s="3" t="str">
        <f>VLOOKUP(TEXT(N514,"####"),MàJ!$H$1:$I$53,2,FALSE)</f>
        <v>PROGRAMME</v>
      </c>
      <c r="AC514"/>
      <c r="AD514"/>
    </row>
    <row r="515" spans="1:30" ht="15" hidden="1" customHeight="1" x14ac:dyDescent="0.25">
      <c r="A515" s="50">
        <v>7777</v>
      </c>
      <c r="B515" s="51" t="s">
        <v>68</v>
      </c>
      <c r="C515" s="50"/>
      <c r="D515" s="51"/>
      <c r="E515" s="51"/>
      <c r="F515" s="51"/>
      <c r="G515" s="55">
        <v>7</v>
      </c>
      <c r="H515" s="56">
        <v>2015</v>
      </c>
      <c r="I515" s="51"/>
      <c r="J515" s="50"/>
      <c r="K515" s="57"/>
      <c r="L515" s="51"/>
      <c r="M515" s="51"/>
      <c r="N515" s="50">
        <v>7777</v>
      </c>
      <c r="O515" s="50" t="s">
        <v>0</v>
      </c>
      <c r="P515" s="58">
        <v>32</v>
      </c>
      <c r="Q515" s="50"/>
      <c r="R515" s="59"/>
      <c r="S515" s="60"/>
      <c r="T515" s="51"/>
      <c r="U515" s="51" t="s">
        <v>82</v>
      </c>
      <c r="V515" s="51"/>
      <c r="W515" s="59"/>
      <c r="X515" s="3" t="str">
        <f t="shared" si="16"/>
        <v>201507</v>
      </c>
      <c r="Y515" s="3" t="str">
        <f t="shared" si="17"/>
        <v>201507</v>
      </c>
      <c r="Z515" s="3" t="str">
        <f>VLOOKUP(TEXT(N515,"####"),MàJ!$H$1:$I$53,2,FALSE)</f>
        <v>PROGRAMME</v>
      </c>
      <c r="AC515"/>
      <c r="AD515"/>
    </row>
    <row r="516" spans="1:30" ht="15" customHeight="1" x14ac:dyDescent="0.25">
      <c r="A516" s="50">
        <v>1011</v>
      </c>
      <c r="B516" s="51" t="s">
        <v>59</v>
      </c>
      <c r="C516" s="50"/>
      <c r="D516" s="51"/>
      <c r="E516" s="51"/>
      <c r="F516" s="51"/>
      <c r="G516" s="55">
        <v>8</v>
      </c>
      <c r="H516" s="56">
        <v>2015</v>
      </c>
      <c r="I516" s="51"/>
      <c r="J516" s="50"/>
      <c r="K516" s="57"/>
      <c r="L516" s="51"/>
      <c r="M516" s="51"/>
      <c r="N516" s="50">
        <v>1011</v>
      </c>
      <c r="O516" s="50" t="s">
        <v>0</v>
      </c>
      <c r="P516" s="58">
        <v>20</v>
      </c>
      <c r="Q516" s="50"/>
      <c r="R516" s="59"/>
      <c r="S516" s="60"/>
      <c r="T516" s="51"/>
      <c r="U516" s="51" t="s">
        <v>72</v>
      </c>
      <c r="V516" s="51"/>
      <c r="W516" s="59"/>
      <c r="X516" s="3" t="str">
        <f t="shared" si="16"/>
        <v>201508</v>
      </c>
      <c r="Y516" s="3" t="str">
        <f t="shared" si="17"/>
        <v>201508</v>
      </c>
      <c r="Z516" s="3" t="str">
        <f>VLOOKUP(TEXT(N516,"####"),MàJ!$H$1:$I$53,2,FALSE)</f>
        <v xml:space="preserve">QUALITE </v>
      </c>
      <c r="AC516"/>
      <c r="AD516"/>
    </row>
    <row r="517" spans="1:30" ht="15" customHeight="1" x14ac:dyDescent="0.25">
      <c r="A517" s="50">
        <v>1011</v>
      </c>
      <c r="B517" s="51" t="s">
        <v>59</v>
      </c>
      <c r="C517" s="50"/>
      <c r="D517" s="51"/>
      <c r="E517" s="51"/>
      <c r="F517" s="51"/>
      <c r="G517" s="55">
        <v>8</v>
      </c>
      <c r="H517" s="56">
        <v>2015</v>
      </c>
      <c r="I517" s="51"/>
      <c r="J517" s="50"/>
      <c r="K517" s="57"/>
      <c r="L517" s="51"/>
      <c r="M517" s="51"/>
      <c r="N517" s="50">
        <v>1011</v>
      </c>
      <c r="O517" s="50" t="s">
        <v>0</v>
      </c>
      <c r="P517" s="58">
        <v>6</v>
      </c>
      <c r="Q517" s="50"/>
      <c r="R517" s="59"/>
      <c r="S517" s="60"/>
      <c r="T517" s="51"/>
      <c r="U517" s="51" t="s">
        <v>72</v>
      </c>
      <c r="V517" s="51"/>
      <c r="W517" s="59"/>
      <c r="X517" s="3" t="str">
        <f t="shared" si="16"/>
        <v>201508</v>
      </c>
      <c r="Y517" s="3" t="str">
        <f t="shared" si="17"/>
        <v>201508</v>
      </c>
      <c r="Z517" s="3" t="str">
        <f>VLOOKUP(TEXT(N517,"####"),MàJ!$H$1:$I$53,2,FALSE)</f>
        <v xml:space="preserve">QUALITE </v>
      </c>
      <c r="AC517"/>
      <c r="AD517"/>
    </row>
    <row r="518" spans="1:30" ht="15" customHeight="1" x14ac:dyDescent="0.25">
      <c r="A518" s="50">
        <v>1011</v>
      </c>
      <c r="B518" s="51" t="s">
        <v>59</v>
      </c>
      <c r="C518" s="50"/>
      <c r="D518" s="51"/>
      <c r="E518" s="51"/>
      <c r="F518" s="51"/>
      <c r="G518" s="55">
        <v>8</v>
      </c>
      <c r="H518" s="56">
        <v>2015</v>
      </c>
      <c r="I518" s="51"/>
      <c r="J518" s="50"/>
      <c r="K518" s="57"/>
      <c r="L518" s="51"/>
      <c r="M518" s="51"/>
      <c r="N518" s="50">
        <v>1011</v>
      </c>
      <c r="O518" s="50" t="s">
        <v>0</v>
      </c>
      <c r="P518" s="58">
        <v>7.5</v>
      </c>
      <c r="Q518" s="50"/>
      <c r="R518" s="59"/>
      <c r="S518" s="60"/>
      <c r="T518" s="51"/>
      <c r="U518" s="51" t="s">
        <v>72</v>
      </c>
      <c r="V518" s="51"/>
      <c r="W518" s="59"/>
      <c r="X518" s="3" t="str">
        <f t="shared" si="16"/>
        <v>201508</v>
      </c>
      <c r="Y518" s="3" t="str">
        <f t="shared" si="17"/>
        <v>201508</v>
      </c>
      <c r="Z518" s="3" t="str">
        <f>VLOOKUP(TEXT(N518,"####"),MàJ!$H$1:$I$53,2,FALSE)</f>
        <v xml:space="preserve">QUALITE </v>
      </c>
      <c r="AC518"/>
      <c r="AD518"/>
    </row>
    <row r="519" spans="1:30" ht="15" hidden="1" customHeight="1" x14ac:dyDescent="0.25">
      <c r="A519" s="50">
        <v>1011</v>
      </c>
      <c r="B519" s="51" t="s">
        <v>59</v>
      </c>
      <c r="C519" s="50"/>
      <c r="D519" s="51"/>
      <c r="E519" s="51"/>
      <c r="F519" s="51"/>
      <c r="G519" s="55">
        <v>8</v>
      </c>
      <c r="H519" s="56">
        <v>2015</v>
      </c>
      <c r="I519" s="51"/>
      <c r="J519" s="50"/>
      <c r="K519" s="57"/>
      <c r="L519" s="51"/>
      <c r="M519" s="51"/>
      <c r="N519" s="50">
        <v>1011</v>
      </c>
      <c r="O519" s="50" t="s">
        <v>0</v>
      </c>
      <c r="P519" s="58">
        <v>2</v>
      </c>
      <c r="Q519" s="50"/>
      <c r="R519" s="59"/>
      <c r="S519" s="60"/>
      <c r="T519" s="51"/>
      <c r="U519" s="51" t="s">
        <v>78</v>
      </c>
      <c r="V519" s="51"/>
      <c r="W519" s="59"/>
      <c r="X519" s="3" t="str">
        <f t="shared" si="16"/>
        <v>201508</v>
      </c>
      <c r="Y519" s="3" t="str">
        <f t="shared" si="17"/>
        <v>201508</v>
      </c>
      <c r="Z519" s="3" t="str">
        <f>VLOOKUP(TEXT(N519,"####"),MàJ!$H$1:$I$53,2,FALSE)</f>
        <v xml:space="preserve">QUALITE </v>
      </c>
      <c r="AC519"/>
      <c r="AD519"/>
    </row>
    <row r="520" spans="1:30" ht="15" hidden="1" customHeight="1" x14ac:dyDescent="0.25">
      <c r="A520" s="50">
        <v>1011</v>
      </c>
      <c r="B520" s="51" t="s">
        <v>59</v>
      </c>
      <c r="C520" s="50"/>
      <c r="D520" s="51"/>
      <c r="E520" s="51"/>
      <c r="F520" s="51"/>
      <c r="G520" s="55">
        <v>8</v>
      </c>
      <c r="H520" s="56">
        <v>2015</v>
      </c>
      <c r="I520" s="51"/>
      <c r="J520" s="50"/>
      <c r="K520" s="57"/>
      <c r="L520" s="51"/>
      <c r="M520" s="51"/>
      <c r="N520" s="50">
        <v>1011</v>
      </c>
      <c r="O520" s="50" t="s">
        <v>0</v>
      </c>
      <c r="P520" s="58">
        <v>20</v>
      </c>
      <c r="Q520" s="50"/>
      <c r="R520" s="59"/>
      <c r="S520" s="60"/>
      <c r="T520" s="51"/>
      <c r="U520" s="51" t="s">
        <v>71</v>
      </c>
      <c r="V520" s="51"/>
      <c r="W520" s="59"/>
      <c r="X520" s="3" t="str">
        <f t="shared" si="16"/>
        <v>201508</v>
      </c>
      <c r="Y520" s="3" t="str">
        <f t="shared" si="17"/>
        <v>201508</v>
      </c>
      <c r="Z520" s="3" t="str">
        <f>VLOOKUP(TEXT(N520,"####"),MàJ!$H$1:$I$53,2,FALSE)</f>
        <v xml:space="preserve">QUALITE </v>
      </c>
      <c r="AC520"/>
      <c r="AD520"/>
    </row>
    <row r="521" spans="1:30" ht="15" hidden="1" customHeight="1" x14ac:dyDescent="0.25">
      <c r="A521" s="50">
        <v>1011</v>
      </c>
      <c r="B521" s="51" t="s">
        <v>59</v>
      </c>
      <c r="C521" s="50"/>
      <c r="D521" s="51"/>
      <c r="E521" s="51"/>
      <c r="F521" s="51"/>
      <c r="G521" s="55">
        <v>8</v>
      </c>
      <c r="H521" s="56">
        <v>2015</v>
      </c>
      <c r="I521" s="51"/>
      <c r="J521" s="50"/>
      <c r="K521" s="57"/>
      <c r="L521" s="51"/>
      <c r="M521" s="51"/>
      <c r="N521" s="50">
        <v>1011</v>
      </c>
      <c r="O521" s="50" t="s">
        <v>0</v>
      </c>
      <c r="P521" s="58">
        <v>20</v>
      </c>
      <c r="Q521" s="50"/>
      <c r="R521" s="59"/>
      <c r="S521" s="60"/>
      <c r="T521" s="51"/>
      <c r="U521" s="51" t="s">
        <v>70</v>
      </c>
      <c r="V521" s="51"/>
      <c r="W521" s="59"/>
      <c r="X521" s="3" t="str">
        <f t="shared" si="16"/>
        <v>201508</v>
      </c>
      <c r="Y521" s="3" t="str">
        <f t="shared" si="17"/>
        <v>201508</v>
      </c>
      <c r="Z521" s="3" t="str">
        <f>VLOOKUP(TEXT(N521,"####"),MàJ!$H$1:$I$53,2,FALSE)</f>
        <v xml:space="preserve">QUALITE </v>
      </c>
      <c r="AC521"/>
      <c r="AD521"/>
    </row>
    <row r="522" spans="1:30" ht="15" hidden="1" customHeight="1" x14ac:dyDescent="0.25">
      <c r="A522" s="50">
        <v>1011</v>
      </c>
      <c r="B522" s="51" t="s">
        <v>59</v>
      </c>
      <c r="C522" s="50"/>
      <c r="D522" s="51"/>
      <c r="E522" s="51"/>
      <c r="F522" s="51"/>
      <c r="G522" s="55">
        <v>8</v>
      </c>
      <c r="H522" s="56">
        <v>2015</v>
      </c>
      <c r="I522" s="51"/>
      <c r="J522" s="50"/>
      <c r="K522" s="57"/>
      <c r="L522" s="51"/>
      <c r="M522" s="51"/>
      <c r="N522" s="50">
        <v>1011</v>
      </c>
      <c r="O522" s="50" t="s">
        <v>0</v>
      </c>
      <c r="P522" s="58">
        <v>20</v>
      </c>
      <c r="Q522" s="50"/>
      <c r="R522" s="59"/>
      <c r="S522" s="60"/>
      <c r="T522" s="51"/>
      <c r="U522" s="51" t="s">
        <v>71</v>
      </c>
      <c r="V522" s="51"/>
      <c r="W522" s="59"/>
      <c r="X522" s="3" t="str">
        <f t="shared" si="16"/>
        <v>201508</v>
      </c>
      <c r="Y522" s="3" t="str">
        <f t="shared" si="17"/>
        <v>201508</v>
      </c>
      <c r="Z522" s="3" t="str">
        <f>VLOOKUP(TEXT(N522,"####"),MàJ!$H$1:$I$53,2,FALSE)</f>
        <v xml:space="preserve">QUALITE </v>
      </c>
      <c r="AC522"/>
      <c r="AD522"/>
    </row>
    <row r="523" spans="1:30" ht="15" customHeight="1" x14ac:dyDescent="0.25">
      <c r="A523" s="50">
        <v>1011</v>
      </c>
      <c r="B523" s="51" t="s">
        <v>59</v>
      </c>
      <c r="C523" s="50"/>
      <c r="D523" s="51"/>
      <c r="E523" s="51"/>
      <c r="F523" s="51"/>
      <c r="G523" s="55">
        <v>8</v>
      </c>
      <c r="H523" s="56">
        <v>2015</v>
      </c>
      <c r="I523" s="51"/>
      <c r="J523" s="50"/>
      <c r="K523" s="57"/>
      <c r="L523" s="51"/>
      <c r="M523" s="51"/>
      <c r="N523" s="50">
        <v>1011</v>
      </c>
      <c r="O523" s="50" t="s">
        <v>0</v>
      </c>
      <c r="P523" s="58">
        <v>20</v>
      </c>
      <c r="Q523" s="50"/>
      <c r="R523" s="59"/>
      <c r="S523" s="60"/>
      <c r="T523" s="51"/>
      <c r="U523" s="51" t="s">
        <v>72</v>
      </c>
      <c r="V523" s="51"/>
      <c r="W523" s="59"/>
      <c r="X523" s="3" t="str">
        <f t="shared" si="16"/>
        <v>201508</v>
      </c>
      <c r="Y523" s="3" t="str">
        <f t="shared" si="17"/>
        <v>201508</v>
      </c>
      <c r="Z523" s="3" t="str">
        <f>VLOOKUP(TEXT(N523,"####"),MàJ!$H$1:$I$53,2,FALSE)</f>
        <v xml:space="preserve">QUALITE </v>
      </c>
      <c r="AC523"/>
      <c r="AD523"/>
    </row>
    <row r="524" spans="1:30" ht="15" customHeight="1" x14ac:dyDescent="0.25">
      <c r="A524" s="50">
        <v>1011</v>
      </c>
      <c r="B524" s="51" t="s">
        <v>59</v>
      </c>
      <c r="C524" s="50"/>
      <c r="D524" s="51"/>
      <c r="E524" s="51"/>
      <c r="F524" s="51"/>
      <c r="G524" s="55">
        <v>8</v>
      </c>
      <c r="H524" s="56">
        <v>2015</v>
      </c>
      <c r="I524" s="51"/>
      <c r="J524" s="50"/>
      <c r="K524" s="57"/>
      <c r="L524" s="51"/>
      <c r="M524" s="51"/>
      <c r="N524" s="50">
        <v>1011</v>
      </c>
      <c r="O524" s="50" t="s">
        <v>0</v>
      </c>
      <c r="P524" s="58">
        <v>4</v>
      </c>
      <c r="Q524" s="50"/>
      <c r="R524" s="59"/>
      <c r="S524" s="60"/>
      <c r="T524" s="51"/>
      <c r="U524" s="51" t="s">
        <v>72</v>
      </c>
      <c r="V524" s="51"/>
      <c r="W524" s="59"/>
      <c r="X524" s="3" t="str">
        <f t="shared" si="16"/>
        <v>201508</v>
      </c>
      <c r="Y524" s="3" t="str">
        <f t="shared" si="17"/>
        <v>201508</v>
      </c>
      <c r="Z524" s="3" t="str">
        <f>VLOOKUP(TEXT(N524,"####"),MàJ!$H$1:$I$53,2,FALSE)</f>
        <v xml:space="preserve">QUALITE </v>
      </c>
      <c r="AC524"/>
      <c r="AD524"/>
    </row>
    <row r="525" spans="1:30" ht="15" hidden="1" customHeight="1" x14ac:dyDescent="0.25">
      <c r="A525" s="7">
        <v>1200</v>
      </c>
      <c r="B525" s="5" t="s">
        <v>69</v>
      </c>
      <c r="C525" s="7"/>
      <c r="D525" s="5"/>
      <c r="E525" s="5"/>
      <c r="F525" s="5"/>
      <c r="G525" s="11">
        <v>8</v>
      </c>
      <c r="H525" s="10">
        <v>2015</v>
      </c>
      <c r="I525" s="5"/>
      <c r="J525" s="7"/>
      <c r="K525" s="9"/>
      <c r="L525" s="5"/>
      <c r="M525" s="5"/>
      <c r="N525" s="7">
        <v>1200</v>
      </c>
      <c r="O525" s="7" t="s">
        <v>0</v>
      </c>
      <c r="P525" s="8">
        <v>13</v>
      </c>
      <c r="Q525" s="7"/>
      <c r="R525" s="4"/>
      <c r="S525" s="6"/>
      <c r="T525" s="5"/>
      <c r="U525" s="5" t="s">
        <v>70</v>
      </c>
      <c r="V525" s="5"/>
      <c r="W525" s="4"/>
      <c r="X525" s="3" t="str">
        <f t="shared" si="16"/>
        <v>201508</v>
      </c>
      <c r="Y525" s="3" t="str">
        <f t="shared" si="17"/>
        <v>201508</v>
      </c>
      <c r="Z525" s="3" t="str">
        <f>VLOOKUP(TEXT(N525,"####"),MàJ!$H$1:$I$53,2,FALSE)</f>
        <v xml:space="preserve">ACHATS </v>
      </c>
      <c r="AC525"/>
      <c r="AD525"/>
    </row>
    <row r="526" spans="1:30" ht="15" customHeight="1" x14ac:dyDescent="0.25">
      <c r="A526" s="50">
        <v>2752</v>
      </c>
      <c r="B526" s="51" t="s">
        <v>62</v>
      </c>
      <c r="C526" s="50"/>
      <c r="D526" s="51"/>
      <c r="E526" s="51"/>
      <c r="F526" s="51"/>
      <c r="G526" s="55">
        <v>8</v>
      </c>
      <c r="H526" s="56">
        <v>2015</v>
      </c>
      <c r="I526" s="51"/>
      <c r="J526" s="50"/>
      <c r="K526" s="57"/>
      <c r="L526" s="51"/>
      <c r="M526" s="51"/>
      <c r="N526" s="50">
        <v>2752</v>
      </c>
      <c r="O526" s="50" t="s">
        <v>0</v>
      </c>
      <c r="P526" s="58">
        <v>10</v>
      </c>
      <c r="Q526" s="50"/>
      <c r="R526" s="59"/>
      <c r="S526" s="60"/>
      <c r="T526" s="51"/>
      <c r="U526" s="51" t="s">
        <v>72</v>
      </c>
      <c r="V526" s="51"/>
      <c r="W526" s="59"/>
      <c r="X526" s="3" t="str">
        <f t="shared" si="16"/>
        <v>201508</v>
      </c>
      <c r="Y526" s="3" t="str">
        <f t="shared" si="17"/>
        <v>201508</v>
      </c>
      <c r="Z526" s="3" t="str">
        <f>VLOOKUP(TEXT(N526,"####"),MàJ!$H$1:$I$53,2,FALSE)</f>
        <v xml:space="preserve">LOGISTIQUE </v>
      </c>
      <c r="AC526"/>
      <c r="AD526"/>
    </row>
    <row r="527" spans="1:30" ht="15" customHeight="1" x14ac:dyDescent="0.25">
      <c r="A527" s="7">
        <v>2752</v>
      </c>
      <c r="B527" s="5" t="s">
        <v>62</v>
      </c>
      <c r="C527" s="7"/>
      <c r="D527" s="5"/>
      <c r="E527" s="5"/>
      <c r="F527" s="5"/>
      <c r="G527" s="11">
        <v>8</v>
      </c>
      <c r="H527" s="10">
        <v>2015</v>
      </c>
      <c r="I527" s="5"/>
      <c r="J527" s="7"/>
      <c r="K527" s="9"/>
      <c r="L527" s="5"/>
      <c r="M527" s="5"/>
      <c r="N527" s="7">
        <v>2752</v>
      </c>
      <c r="O527" s="7" t="s">
        <v>0</v>
      </c>
      <c r="P527" s="8">
        <v>12.5</v>
      </c>
      <c r="Q527" s="7"/>
      <c r="R527" s="4"/>
      <c r="S527" s="6"/>
      <c r="T527" s="5"/>
      <c r="U527" s="5" t="s">
        <v>72</v>
      </c>
      <c r="V527" s="5"/>
      <c r="W527" s="4"/>
      <c r="X527" s="3" t="str">
        <f t="shared" si="16"/>
        <v>201508</v>
      </c>
      <c r="Y527" s="3" t="str">
        <f t="shared" si="17"/>
        <v>201508</v>
      </c>
      <c r="Z527" s="3" t="str">
        <f>VLOOKUP(TEXT(N527,"####"),MàJ!$H$1:$I$53,2,FALSE)</f>
        <v xml:space="preserve">LOGISTIQUE </v>
      </c>
      <c r="AC527"/>
      <c r="AD527"/>
    </row>
    <row r="528" spans="1:30" ht="15" hidden="1" customHeight="1" x14ac:dyDescent="0.25">
      <c r="A528" s="7">
        <v>3503</v>
      </c>
      <c r="B528" s="5" t="s">
        <v>63</v>
      </c>
      <c r="C528" s="7"/>
      <c r="D528" s="5"/>
      <c r="E528" s="5"/>
      <c r="F528" s="5"/>
      <c r="G528" s="11">
        <v>8</v>
      </c>
      <c r="H528" s="10">
        <v>2015</v>
      </c>
      <c r="I528" s="5"/>
      <c r="J528" s="7"/>
      <c r="K528" s="9"/>
      <c r="L528" s="5"/>
      <c r="M528" s="5"/>
      <c r="N528" s="7">
        <v>3503</v>
      </c>
      <c r="O528" s="7" t="s">
        <v>0</v>
      </c>
      <c r="P528" s="8">
        <v>3</v>
      </c>
      <c r="Q528" s="7"/>
      <c r="R528" s="4"/>
      <c r="S528" s="6"/>
      <c r="T528" s="5"/>
      <c r="U528" s="5" t="s">
        <v>70</v>
      </c>
      <c r="V528" s="5"/>
      <c r="W528" s="4"/>
      <c r="X528" s="3" t="str">
        <f t="shared" si="16"/>
        <v>201508</v>
      </c>
      <c r="Y528" s="3" t="str">
        <f t="shared" si="17"/>
        <v>201508</v>
      </c>
      <c r="Z528" s="3" t="str">
        <f>VLOOKUP(TEXT(N528,"####"),MàJ!$H$1:$I$53,2,FALSE)</f>
        <v xml:space="preserve">MATERIAUX </v>
      </c>
      <c r="AC528"/>
      <c r="AD528"/>
    </row>
    <row r="529" spans="1:30" ht="15" customHeight="1" x14ac:dyDescent="0.25">
      <c r="A529" s="7">
        <v>3503</v>
      </c>
      <c r="B529" s="5" t="s">
        <v>63</v>
      </c>
      <c r="C529" s="7"/>
      <c r="D529" s="5"/>
      <c r="E529" s="5"/>
      <c r="F529" s="5"/>
      <c r="G529" s="11">
        <v>8</v>
      </c>
      <c r="H529" s="10">
        <v>2015</v>
      </c>
      <c r="I529" s="5"/>
      <c r="J529" s="7"/>
      <c r="K529" s="9"/>
      <c r="L529" s="5"/>
      <c r="M529" s="5"/>
      <c r="N529" s="7">
        <v>3503</v>
      </c>
      <c r="O529" s="7" t="s">
        <v>0</v>
      </c>
      <c r="P529" s="8">
        <v>13</v>
      </c>
      <c r="Q529" s="7"/>
      <c r="R529" s="4"/>
      <c r="S529" s="6"/>
      <c r="T529" s="5"/>
      <c r="U529" s="5" t="s">
        <v>72</v>
      </c>
      <c r="V529" s="5"/>
      <c r="W529" s="4"/>
      <c r="X529" s="3" t="str">
        <f t="shared" si="16"/>
        <v>201508</v>
      </c>
      <c r="Y529" s="3" t="str">
        <f t="shared" si="17"/>
        <v>201508</v>
      </c>
      <c r="Z529" s="3" t="str">
        <f>VLOOKUP(TEXT(N529,"####"),MàJ!$H$1:$I$53,2,FALSE)</f>
        <v xml:space="preserve">MATERIAUX </v>
      </c>
      <c r="AC529"/>
      <c r="AD529"/>
    </row>
    <row r="530" spans="1:30" ht="15" hidden="1" customHeight="1" x14ac:dyDescent="0.25">
      <c r="A530" s="7" t="s">
        <v>1</v>
      </c>
      <c r="B530" s="5" t="s">
        <v>2</v>
      </c>
      <c r="C530" s="7"/>
      <c r="D530" s="5"/>
      <c r="E530" s="5"/>
      <c r="F530" s="5"/>
      <c r="G530" s="11">
        <v>8</v>
      </c>
      <c r="H530" s="10">
        <v>2015</v>
      </c>
      <c r="I530" s="5"/>
      <c r="J530" s="7"/>
      <c r="K530" s="9"/>
      <c r="L530" s="5"/>
      <c r="M530" s="5"/>
      <c r="N530" s="7" t="s">
        <v>1</v>
      </c>
      <c r="O530" s="7" t="s">
        <v>0</v>
      </c>
      <c r="P530" s="8">
        <v>4</v>
      </c>
      <c r="Q530" s="7"/>
      <c r="R530" s="4"/>
      <c r="S530" s="6"/>
      <c r="T530" s="5"/>
      <c r="U530" s="5" t="s">
        <v>75</v>
      </c>
      <c r="V530" s="5"/>
      <c r="W530" s="4"/>
      <c r="X530" s="3" t="str">
        <f t="shared" si="16"/>
        <v>201508</v>
      </c>
      <c r="Y530" s="3" t="str">
        <f t="shared" si="17"/>
        <v>201508</v>
      </c>
      <c r="Z530" s="3" t="str">
        <f>VLOOKUP(TEXT(N530,"####"),MàJ!$H$1:$I$53,2,FALSE)</f>
        <v>SIMULATIONS NUMERIQUES</v>
      </c>
      <c r="AC530"/>
      <c r="AD530"/>
    </row>
    <row r="531" spans="1:30" ht="15" hidden="1" customHeight="1" x14ac:dyDescent="0.25">
      <c r="A531" s="7" t="s">
        <v>1</v>
      </c>
      <c r="B531" s="5" t="s">
        <v>2</v>
      </c>
      <c r="C531" s="7"/>
      <c r="D531" s="5"/>
      <c r="E531" s="5"/>
      <c r="F531" s="5"/>
      <c r="G531" s="11">
        <v>8</v>
      </c>
      <c r="H531" s="10">
        <v>2015</v>
      </c>
      <c r="I531" s="5"/>
      <c r="J531" s="7"/>
      <c r="K531" s="9"/>
      <c r="L531" s="5"/>
      <c r="M531" s="5"/>
      <c r="N531" s="7" t="s">
        <v>1</v>
      </c>
      <c r="O531" s="7" t="s">
        <v>0</v>
      </c>
      <c r="P531" s="8">
        <v>16</v>
      </c>
      <c r="Q531" s="7"/>
      <c r="R531" s="4"/>
      <c r="S531" s="6"/>
      <c r="T531" s="5"/>
      <c r="U531" s="5" t="s">
        <v>75</v>
      </c>
      <c r="V531" s="5"/>
      <c r="W531" s="4"/>
      <c r="X531" s="3" t="str">
        <f t="shared" si="16"/>
        <v>201508</v>
      </c>
      <c r="Y531" s="3" t="str">
        <f t="shared" si="17"/>
        <v>201508</v>
      </c>
      <c r="Z531" s="3" t="str">
        <f>VLOOKUP(TEXT(N531,"####"),MàJ!$H$1:$I$53,2,FALSE)</f>
        <v>SIMULATIONS NUMERIQUES</v>
      </c>
      <c r="AC531"/>
      <c r="AD531"/>
    </row>
    <row r="532" spans="1:30" ht="15" hidden="1" customHeight="1" x14ac:dyDescent="0.25">
      <c r="A532" s="50" t="s">
        <v>1</v>
      </c>
      <c r="B532" s="51" t="s">
        <v>2</v>
      </c>
      <c r="C532" s="50"/>
      <c r="D532" s="51"/>
      <c r="E532" s="51"/>
      <c r="F532" s="51"/>
      <c r="G532" s="55">
        <v>8</v>
      </c>
      <c r="H532" s="56">
        <v>2015</v>
      </c>
      <c r="I532" s="51"/>
      <c r="J532" s="50"/>
      <c r="K532" s="57"/>
      <c r="L532" s="51"/>
      <c r="M532" s="51"/>
      <c r="N532" s="50" t="s">
        <v>1</v>
      </c>
      <c r="O532" s="50" t="s">
        <v>0</v>
      </c>
      <c r="P532" s="58">
        <v>4</v>
      </c>
      <c r="Q532" s="50"/>
      <c r="R532" s="59"/>
      <c r="S532" s="60"/>
      <c r="T532" s="51"/>
      <c r="U532" s="51" t="s">
        <v>71</v>
      </c>
      <c r="V532" s="51"/>
      <c r="W532" s="59"/>
      <c r="X532" s="3" t="str">
        <f t="shared" si="16"/>
        <v>201508</v>
      </c>
      <c r="Y532" s="3" t="str">
        <f t="shared" si="17"/>
        <v>201508</v>
      </c>
      <c r="Z532" s="3" t="str">
        <f>VLOOKUP(TEXT(N532,"####"),MàJ!$H$1:$I$53,2,FALSE)</f>
        <v>SIMULATIONS NUMERIQUES</v>
      </c>
      <c r="AC532"/>
      <c r="AD532"/>
    </row>
    <row r="533" spans="1:30" ht="15" hidden="1" customHeight="1" x14ac:dyDescent="0.25">
      <c r="A533" s="7" t="s">
        <v>1</v>
      </c>
      <c r="B533" s="5" t="s">
        <v>2</v>
      </c>
      <c r="C533" s="7"/>
      <c r="D533" s="5"/>
      <c r="E533" s="5"/>
      <c r="F533" s="5"/>
      <c r="G533" s="11">
        <v>8</v>
      </c>
      <c r="H533" s="10">
        <v>2015</v>
      </c>
      <c r="I533" s="5"/>
      <c r="J533" s="7"/>
      <c r="K533" s="9"/>
      <c r="L533" s="5"/>
      <c r="M533" s="5"/>
      <c r="N533" s="7" t="s">
        <v>1</v>
      </c>
      <c r="O533" s="7" t="s">
        <v>0</v>
      </c>
      <c r="P533" s="8">
        <v>6</v>
      </c>
      <c r="Q533" s="7"/>
      <c r="R533" s="4"/>
      <c r="S533" s="6"/>
      <c r="T533" s="5"/>
      <c r="U533" s="5" t="s">
        <v>75</v>
      </c>
      <c r="V533" s="5"/>
      <c r="W533" s="4"/>
      <c r="X533" s="3" t="str">
        <f t="shared" si="16"/>
        <v>201508</v>
      </c>
      <c r="Y533" s="3" t="str">
        <f t="shared" si="17"/>
        <v>201508</v>
      </c>
      <c r="Z533" s="3" t="str">
        <f>VLOOKUP(TEXT(N533,"####"),MàJ!$H$1:$I$53,2,FALSE)</f>
        <v>SIMULATIONS NUMERIQUES</v>
      </c>
      <c r="AC533"/>
      <c r="AD533"/>
    </row>
    <row r="534" spans="1:30" ht="15" hidden="1" customHeight="1" x14ac:dyDescent="0.25">
      <c r="A534" s="7">
        <v>5555</v>
      </c>
      <c r="B534" s="5" t="s">
        <v>64</v>
      </c>
      <c r="C534" s="7"/>
      <c r="D534" s="5"/>
      <c r="E534" s="5"/>
      <c r="F534" s="5"/>
      <c r="G534" s="11">
        <v>8</v>
      </c>
      <c r="H534" s="10">
        <v>2015</v>
      </c>
      <c r="I534" s="5"/>
      <c r="J534" s="7"/>
      <c r="K534" s="9"/>
      <c r="L534" s="5"/>
      <c r="M534" s="5"/>
      <c r="N534" s="7">
        <v>5555</v>
      </c>
      <c r="O534" s="7" t="s">
        <v>0</v>
      </c>
      <c r="P534" s="8">
        <v>8</v>
      </c>
      <c r="Q534" s="7"/>
      <c r="R534" s="4"/>
      <c r="S534" s="6"/>
      <c r="T534" s="5"/>
      <c r="U534" s="5" t="s">
        <v>73</v>
      </c>
      <c r="V534" s="5"/>
      <c r="W534" s="4"/>
      <c r="X534" s="3" t="str">
        <f t="shared" si="16"/>
        <v>201508</v>
      </c>
      <c r="Y534" s="3" t="str">
        <f t="shared" si="17"/>
        <v>201508</v>
      </c>
      <c r="Z534" s="3" t="str">
        <f>VLOOKUP(TEXT(N534,"####"),MàJ!$H$1:$I$53,2,FALSE)</f>
        <v xml:space="preserve">CONCEPTION </v>
      </c>
      <c r="AC534"/>
      <c r="AD534"/>
    </row>
    <row r="535" spans="1:30" ht="15" hidden="1" customHeight="1" x14ac:dyDescent="0.25">
      <c r="A535" s="7">
        <v>5555</v>
      </c>
      <c r="B535" s="5" t="s">
        <v>64</v>
      </c>
      <c r="C535" s="7"/>
      <c r="D535" s="5"/>
      <c r="E535" s="5"/>
      <c r="F535" s="5"/>
      <c r="G535" s="11">
        <v>8</v>
      </c>
      <c r="H535" s="10">
        <v>2015</v>
      </c>
      <c r="I535" s="5"/>
      <c r="J535" s="7"/>
      <c r="K535" s="9"/>
      <c r="L535" s="5"/>
      <c r="M535" s="5"/>
      <c r="N535" s="7">
        <v>5555</v>
      </c>
      <c r="O535" s="7" t="s">
        <v>0</v>
      </c>
      <c r="P535" s="8">
        <v>12</v>
      </c>
      <c r="Q535" s="7"/>
      <c r="R535" s="4"/>
      <c r="S535" s="6"/>
      <c r="T535" s="5"/>
      <c r="U535" s="5" t="s">
        <v>71</v>
      </c>
      <c r="V535" s="5"/>
      <c r="W535" s="4"/>
      <c r="X535" s="3" t="str">
        <f t="shared" si="16"/>
        <v>201508</v>
      </c>
      <c r="Y535" s="3" t="str">
        <f t="shared" si="17"/>
        <v>201508</v>
      </c>
      <c r="Z535" s="3" t="str">
        <f>VLOOKUP(TEXT(N535,"####"),MàJ!$H$1:$I$53,2,FALSE)</f>
        <v xml:space="preserve">CONCEPTION </v>
      </c>
      <c r="AC535"/>
      <c r="AD535"/>
    </row>
    <row r="536" spans="1:30" ht="15" hidden="1" customHeight="1" x14ac:dyDescent="0.25">
      <c r="A536" s="7">
        <v>5555</v>
      </c>
      <c r="B536" s="5" t="s">
        <v>64</v>
      </c>
      <c r="C536" s="7"/>
      <c r="D536" s="5"/>
      <c r="E536" s="5"/>
      <c r="F536" s="5"/>
      <c r="G536" s="11">
        <v>8</v>
      </c>
      <c r="H536" s="10">
        <v>2015</v>
      </c>
      <c r="I536" s="5"/>
      <c r="J536" s="7"/>
      <c r="K536" s="9"/>
      <c r="L536" s="5"/>
      <c r="M536" s="5"/>
      <c r="N536" s="7">
        <v>5555</v>
      </c>
      <c r="O536" s="7" t="s">
        <v>0</v>
      </c>
      <c r="P536" s="8">
        <v>11</v>
      </c>
      <c r="Q536" s="7"/>
      <c r="R536" s="4"/>
      <c r="S536" s="6"/>
      <c r="T536" s="5"/>
      <c r="U536" s="5" t="s">
        <v>70</v>
      </c>
      <c r="V536" s="5"/>
      <c r="W536" s="4"/>
      <c r="X536" s="3" t="str">
        <f t="shared" si="16"/>
        <v>201508</v>
      </c>
      <c r="Y536" s="3" t="str">
        <f t="shared" si="17"/>
        <v>201508</v>
      </c>
      <c r="Z536" s="3" t="str">
        <f>VLOOKUP(TEXT(N536,"####"),MàJ!$H$1:$I$53,2,FALSE)</f>
        <v xml:space="preserve">CONCEPTION </v>
      </c>
      <c r="AC536"/>
      <c r="AD536"/>
    </row>
    <row r="537" spans="1:30" ht="15" customHeight="1" x14ac:dyDescent="0.25">
      <c r="A537" s="7">
        <v>5555</v>
      </c>
      <c r="B537" s="5" t="s">
        <v>64</v>
      </c>
      <c r="C537" s="7"/>
      <c r="D537" s="5"/>
      <c r="E537" s="5"/>
      <c r="F537" s="5"/>
      <c r="G537" s="11">
        <v>8</v>
      </c>
      <c r="H537" s="10">
        <v>2015</v>
      </c>
      <c r="I537" s="5"/>
      <c r="J537" s="7"/>
      <c r="K537" s="9"/>
      <c r="L537" s="5"/>
      <c r="M537" s="5"/>
      <c r="N537" s="7">
        <v>5555</v>
      </c>
      <c r="O537" s="7" t="s">
        <v>0</v>
      </c>
      <c r="P537" s="8">
        <v>2</v>
      </c>
      <c r="Q537" s="7"/>
      <c r="R537" s="4"/>
      <c r="S537" s="6"/>
      <c r="T537" s="5"/>
      <c r="U537" s="5" t="s">
        <v>72</v>
      </c>
      <c r="V537" s="5"/>
      <c r="W537" s="4"/>
      <c r="X537" s="3" t="str">
        <f t="shared" si="16"/>
        <v>201508</v>
      </c>
      <c r="Y537" s="3" t="str">
        <f t="shared" si="17"/>
        <v>201508</v>
      </c>
      <c r="Z537" s="3" t="str">
        <f>VLOOKUP(TEXT(N537,"####"),MàJ!$H$1:$I$53,2,FALSE)</f>
        <v xml:space="preserve">CONCEPTION </v>
      </c>
      <c r="AC537"/>
      <c r="AD537"/>
    </row>
    <row r="538" spans="1:30" ht="15" hidden="1" customHeight="1" x14ac:dyDescent="0.25">
      <c r="A538" s="7">
        <v>5555</v>
      </c>
      <c r="B538" s="5" t="s">
        <v>64</v>
      </c>
      <c r="C538" s="7"/>
      <c r="D538" s="5"/>
      <c r="E538" s="5"/>
      <c r="F538" s="5"/>
      <c r="G538" s="11">
        <v>8</v>
      </c>
      <c r="H538" s="10">
        <v>2015</v>
      </c>
      <c r="I538" s="5"/>
      <c r="J538" s="7"/>
      <c r="K538" s="9"/>
      <c r="L538" s="5"/>
      <c r="M538" s="5"/>
      <c r="N538" s="7">
        <v>5555</v>
      </c>
      <c r="O538" s="7" t="s">
        <v>0</v>
      </c>
      <c r="P538" s="8">
        <v>6</v>
      </c>
      <c r="Q538" s="7"/>
      <c r="R538" s="4"/>
      <c r="S538" s="6"/>
      <c r="T538" s="5"/>
      <c r="U538" s="5" t="s">
        <v>73</v>
      </c>
      <c r="V538" s="5"/>
      <c r="W538" s="4"/>
      <c r="X538" s="3" t="str">
        <f t="shared" si="16"/>
        <v>201508</v>
      </c>
      <c r="Y538" s="3" t="str">
        <f t="shared" si="17"/>
        <v>201508</v>
      </c>
      <c r="Z538" s="3" t="str">
        <f>VLOOKUP(TEXT(N538,"####"),MàJ!$H$1:$I$53,2,FALSE)</f>
        <v xml:space="preserve">CONCEPTION </v>
      </c>
      <c r="AC538"/>
      <c r="AD538"/>
    </row>
    <row r="539" spans="1:30" ht="15" customHeight="1" x14ac:dyDescent="0.25">
      <c r="A539" s="7">
        <v>5555</v>
      </c>
      <c r="B539" s="5" t="s">
        <v>64</v>
      </c>
      <c r="C539" s="7"/>
      <c r="D539" s="5"/>
      <c r="E539" s="5"/>
      <c r="F539" s="5"/>
      <c r="G539" s="11">
        <v>8</v>
      </c>
      <c r="H539" s="10">
        <v>2015</v>
      </c>
      <c r="I539" s="5"/>
      <c r="J539" s="7"/>
      <c r="K539" s="9"/>
      <c r="L539" s="5"/>
      <c r="M539" s="5"/>
      <c r="N539" s="7">
        <v>5555</v>
      </c>
      <c r="O539" s="7" t="s">
        <v>0</v>
      </c>
      <c r="P539" s="8">
        <v>16</v>
      </c>
      <c r="Q539" s="7"/>
      <c r="R539" s="4"/>
      <c r="S539" s="6"/>
      <c r="T539" s="5"/>
      <c r="U539" s="5" t="s">
        <v>72</v>
      </c>
      <c r="V539" s="5"/>
      <c r="W539" s="4"/>
      <c r="X539" s="3" t="str">
        <f t="shared" si="16"/>
        <v>201508</v>
      </c>
      <c r="Y539" s="3" t="str">
        <f t="shared" si="17"/>
        <v>201508</v>
      </c>
      <c r="Z539" s="3" t="str">
        <f>VLOOKUP(TEXT(N539,"####"),MàJ!$H$1:$I$53,2,FALSE)</f>
        <v xml:space="preserve">CONCEPTION </v>
      </c>
      <c r="AC539"/>
      <c r="AD539"/>
    </row>
    <row r="540" spans="1:30" ht="15" hidden="1" customHeight="1" x14ac:dyDescent="0.25">
      <c r="A540" s="7">
        <v>5555</v>
      </c>
      <c r="B540" s="5" t="s">
        <v>64</v>
      </c>
      <c r="C540" s="7"/>
      <c r="D540" s="5"/>
      <c r="E540" s="5"/>
      <c r="F540" s="5"/>
      <c r="G540" s="11">
        <v>8</v>
      </c>
      <c r="H540" s="10">
        <v>2015</v>
      </c>
      <c r="I540" s="5"/>
      <c r="J540" s="7"/>
      <c r="K540" s="9"/>
      <c r="L540" s="5"/>
      <c r="M540" s="5"/>
      <c r="N540" s="7">
        <v>5555</v>
      </c>
      <c r="O540" s="7" t="s">
        <v>0</v>
      </c>
      <c r="P540" s="8">
        <v>32</v>
      </c>
      <c r="Q540" s="7"/>
      <c r="R540" s="4"/>
      <c r="S540" s="6"/>
      <c r="T540" s="5"/>
      <c r="U540" s="5" t="s">
        <v>73</v>
      </c>
      <c r="V540" s="5"/>
      <c r="W540" s="4"/>
      <c r="X540" s="3" t="str">
        <f t="shared" ref="X540:X603" si="18">H540&amp;IF(G540&lt;10,"0"&amp;G540,G540)</f>
        <v>201508</v>
      </c>
      <c r="Y540" s="3" t="str">
        <f t="shared" ref="Y540:Y603" si="19">X540</f>
        <v>201508</v>
      </c>
      <c r="Z540" s="3" t="str">
        <f>VLOOKUP(TEXT(N540,"####"),MàJ!$H$1:$I$53,2,FALSE)</f>
        <v xml:space="preserve">CONCEPTION </v>
      </c>
      <c r="AC540"/>
      <c r="AD540"/>
    </row>
    <row r="541" spans="1:30" ht="15" customHeight="1" x14ac:dyDescent="0.25">
      <c r="A541" s="7">
        <v>5555</v>
      </c>
      <c r="B541" s="5" t="s">
        <v>64</v>
      </c>
      <c r="C541" s="7"/>
      <c r="D541" s="5"/>
      <c r="E541" s="5"/>
      <c r="F541" s="5"/>
      <c r="G541" s="11">
        <v>8</v>
      </c>
      <c r="H541" s="10">
        <v>2015</v>
      </c>
      <c r="I541" s="5"/>
      <c r="J541" s="7"/>
      <c r="K541" s="9"/>
      <c r="L541" s="5"/>
      <c r="M541" s="5"/>
      <c r="N541" s="7">
        <v>5555</v>
      </c>
      <c r="O541" s="7" t="s">
        <v>0</v>
      </c>
      <c r="P541" s="8">
        <v>3</v>
      </c>
      <c r="Q541" s="7"/>
      <c r="R541" s="4"/>
      <c r="S541" s="6"/>
      <c r="T541" s="5"/>
      <c r="U541" s="5" t="s">
        <v>72</v>
      </c>
      <c r="V541" s="5"/>
      <c r="W541" s="4"/>
      <c r="X541" s="3" t="str">
        <f t="shared" si="18"/>
        <v>201508</v>
      </c>
      <c r="Y541" s="3" t="str">
        <f t="shared" si="19"/>
        <v>201508</v>
      </c>
      <c r="Z541" s="3" t="str">
        <f>VLOOKUP(TEXT(N541,"####"),MàJ!$H$1:$I$53,2,FALSE)</f>
        <v xml:space="preserve">CONCEPTION </v>
      </c>
      <c r="AC541"/>
      <c r="AD541"/>
    </row>
    <row r="542" spans="1:30" ht="15" hidden="1" customHeight="1" x14ac:dyDescent="0.25">
      <c r="A542" s="7">
        <v>5555</v>
      </c>
      <c r="B542" s="5" t="s">
        <v>64</v>
      </c>
      <c r="C542" s="7"/>
      <c r="D542" s="5"/>
      <c r="E542" s="5"/>
      <c r="F542" s="5"/>
      <c r="G542" s="11">
        <v>8</v>
      </c>
      <c r="H542" s="10">
        <v>2015</v>
      </c>
      <c r="I542" s="5"/>
      <c r="J542" s="7"/>
      <c r="K542" s="9"/>
      <c r="L542" s="5"/>
      <c r="M542" s="5"/>
      <c r="N542" s="7">
        <v>5555</v>
      </c>
      <c r="O542" s="7" t="s">
        <v>0</v>
      </c>
      <c r="P542" s="8">
        <v>31</v>
      </c>
      <c r="Q542" s="7"/>
      <c r="R542" s="4"/>
      <c r="S542" s="6"/>
      <c r="T542" s="5"/>
      <c r="U542" s="5" t="s">
        <v>81</v>
      </c>
      <c r="V542" s="5"/>
      <c r="W542" s="4"/>
      <c r="X542" s="3" t="str">
        <f t="shared" si="18"/>
        <v>201508</v>
      </c>
      <c r="Y542" s="3" t="str">
        <f t="shared" si="19"/>
        <v>201508</v>
      </c>
      <c r="Z542" s="3" t="str">
        <f>VLOOKUP(TEXT(N542,"####"),MàJ!$H$1:$I$53,2,FALSE)</f>
        <v xml:space="preserve">CONCEPTION </v>
      </c>
      <c r="AC542"/>
      <c r="AD542"/>
    </row>
    <row r="543" spans="1:30" ht="15" customHeight="1" x14ac:dyDescent="0.25">
      <c r="A543" s="7">
        <v>5917</v>
      </c>
      <c r="B543" s="5" t="s">
        <v>65</v>
      </c>
      <c r="C543" s="7"/>
      <c r="D543" s="5"/>
      <c r="E543" s="5"/>
      <c r="F543" s="5"/>
      <c r="G543" s="11">
        <v>8</v>
      </c>
      <c r="H543" s="10">
        <v>2015</v>
      </c>
      <c r="I543" s="5"/>
      <c r="J543" s="7"/>
      <c r="K543" s="9"/>
      <c r="L543" s="5"/>
      <c r="M543" s="5"/>
      <c r="N543" s="7">
        <v>5917</v>
      </c>
      <c r="O543" s="7" t="s">
        <v>0</v>
      </c>
      <c r="P543" s="8">
        <v>5</v>
      </c>
      <c r="Q543" s="7"/>
      <c r="R543" s="4"/>
      <c r="S543" s="6"/>
      <c r="T543" s="5"/>
      <c r="U543" s="5" t="s">
        <v>72</v>
      </c>
      <c r="V543" s="5"/>
      <c r="W543" s="4"/>
      <c r="X543" s="3" t="str">
        <f t="shared" si="18"/>
        <v>201508</v>
      </c>
      <c r="Y543" s="3" t="str">
        <f t="shared" si="19"/>
        <v>201508</v>
      </c>
      <c r="Z543" s="3" t="str">
        <f>VLOOKUP(TEXT(N543,"####"),MàJ!$H$1:$I$53,2,FALSE)</f>
        <v xml:space="preserve">METHODES </v>
      </c>
      <c r="AC543"/>
      <c r="AD543"/>
    </row>
    <row r="544" spans="1:30" ht="15" hidden="1" customHeight="1" x14ac:dyDescent="0.25">
      <c r="A544" s="50">
        <v>5917</v>
      </c>
      <c r="B544" s="51" t="s">
        <v>66</v>
      </c>
      <c r="C544" s="50"/>
      <c r="D544" s="51"/>
      <c r="E544" s="51"/>
      <c r="F544" s="51"/>
      <c r="G544" s="55">
        <v>8</v>
      </c>
      <c r="H544" s="56">
        <v>2015</v>
      </c>
      <c r="I544" s="51"/>
      <c r="J544" s="50"/>
      <c r="K544" s="57"/>
      <c r="L544" s="51"/>
      <c r="M544" s="51"/>
      <c r="N544" s="50">
        <v>5917</v>
      </c>
      <c r="O544" s="50" t="s">
        <v>0</v>
      </c>
      <c r="P544" s="58">
        <v>16</v>
      </c>
      <c r="Q544" s="50"/>
      <c r="R544" s="59"/>
      <c r="S544" s="60"/>
      <c r="T544" s="51"/>
      <c r="U544" s="51" t="s">
        <v>76</v>
      </c>
      <c r="V544" s="51"/>
      <c r="W544" s="59"/>
      <c r="X544" s="3" t="str">
        <f t="shared" si="18"/>
        <v>201508</v>
      </c>
      <c r="Y544" s="3" t="str">
        <f t="shared" si="19"/>
        <v>201508</v>
      </c>
      <c r="Z544" s="3" t="str">
        <f>VLOOKUP(TEXT(N544,"####"),MàJ!$H$1:$I$53,2,FALSE)</f>
        <v xml:space="preserve">METHODES </v>
      </c>
      <c r="AC544"/>
      <c r="AD544"/>
    </row>
    <row r="545" spans="1:30" ht="15" customHeight="1" x14ac:dyDescent="0.25">
      <c r="A545" s="7">
        <v>5917</v>
      </c>
      <c r="B545" s="5" t="s">
        <v>66</v>
      </c>
      <c r="C545" s="7"/>
      <c r="D545" s="5"/>
      <c r="E545" s="5"/>
      <c r="F545" s="5"/>
      <c r="G545" s="11">
        <v>8</v>
      </c>
      <c r="H545" s="10">
        <v>2015</v>
      </c>
      <c r="I545" s="5"/>
      <c r="J545" s="7"/>
      <c r="K545" s="9"/>
      <c r="L545" s="5"/>
      <c r="M545" s="5"/>
      <c r="N545" s="7">
        <v>5917</v>
      </c>
      <c r="O545" s="7" t="s">
        <v>0</v>
      </c>
      <c r="P545" s="8">
        <v>25.5</v>
      </c>
      <c r="Q545" s="7"/>
      <c r="R545" s="4"/>
      <c r="S545" s="6"/>
      <c r="T545" s="5"/>
      <c r="U545" s="5" t="s">
        <v>72</v>
      </c>
      <c r="V545" s="5"/>
      <c r="W545" s="4"/>
      <c r="X545" s="3" t="str">
        <f t="shared" si="18"/>
        <v>201508</v>
      </c>
      <c r="Y545" s="3" t="str">
        <f t="shared" si="19"/>
        <v>201508</v>
      </c>
      <c r="Z545" s="3" t="str">
        <f>VLOOKUP(TEXT(N545,"####"),MàJ!$H$1:$I$53,2,FALSE)</f>
        <v xml:space="preserve">METHODES </v>
      </c>
      <c r="AC545"/>
      <c r="AD545"/>
    </row>
    <row r="546" spans="1:30" ht="15" customHeight="1" x14ac:dyDescent="0.25">
      <c r="A546" s="50">
        <v>5917</v>
      </c>
      <c r="B546" s="51" t="s">
        <v>66</v>
      </c>
      <c r="C546" s="50"/>
      <c r="D546" s="51"/>
      <c r="E546" s="51"/>
      <c r="F546" s="51"/>
      <c r="G546" s="55">
        <v>8</v>
      </c>
      <c r="H546" s="56">
        <v>2015</v>
      </c>
      <c r="I546" s="51"/>
      <c r="J546" s="50"/>
      <c r="K546" s="57"/>
      <c r="L546" s="51"/>
      <c r="M546" s="51"/>
      <c r="N546" s="50">
        <v>5917</v>
      </c>
      <c r="O546" s="50" t="s">
        <v>0</v>
      </c>
      <c r="P546" s="58">
        <v>8</v>
      </c>
      <c r="Q546" s="50"/>
      <c r="R546" s="59"/>
      <c r="S546" s="60"/>
      <c r="T546" s="51"/>
      <c r="U546" s="51" t="s">
        <v>72</v>
      </c>
      <c r="V546" s="51"/>
      <c r="W546" s="59"/>
      <c r="X546" s="3" t="str">
        <f t="shared" si="18"/>
        <v>201508</v>
      </c>
      <c r="Y546" s="3" t="str">
        <f t="shared" si="19"/>
        <v>201508</v>
      </c>
      <c r="Z546" s="3" t="str">
        <f>VLOOKUP(TEXT(N546,"####"),MàJ!$H$1:$I$53,2,FALSE)</f>
        <v xml:space="preserve">METHODES </v>
      </c>
      <c r="AC546"/>
      <c r="AD546"/>
    </row>
    <row r="547" spans="1:30" ht="15" customHeight="1" x14ac:dyDescent="0.25">
      <c r="A547" s="7">
        <v>5917</v>
      </c>
      <c r="B547" s="5" t="s">
        <v>66</v>
      </c>
      <c r="C547" s="7"/>
      <c r="D547" s="5"/>
      <c r="E547" s="5"/>
      <c r="F547" s="5"/>
      <c r="G547" s="11">
        <v>8</v>
      </c>
      <c r="H547" s="10">
        <v>2015</v>
      </c>
      <c r="I547" s="5"/>
      <c r="J547" s="7"/>
      <c r="K547" s="9"/>
      <c r="L547" s="5"/>
      <c r="M547" s="5"/>
      <c r="N547" s="7">
        <v>5917</v>
      </c>
      <c r="O547" s="7" t="s">
        <v>0</v>
      </c>
      <c r="P547" s="8">
        <v>2</v>
      </c>
      <c r="Q547" s="7"/>
      <c r="R547" s="4"/>
      <c r="S547" s="6"/>
      <c r="T547" s="5"/>
      <c r="U547" s="5" t="s">
        <v>72</v>
      </c>
      <c r="V547" s="5"/>
      <c r="W547" s="4"/>
      <c r="X547" s="3" t="str">
        <f t="shared" si="18"/>
        <v>201508</v>
      </c>
      <c r="Y547" s="3" t="str">
        <f t="shared" si="19"/>
        <v>201508</v>
      </c>
      <c r="Z547" s="3" t="str">
        <f>VLOOKUP(TEXT(N547,"####"),MàJ!$H$1:$I$53,2,FALSE)</f>
        <v xml:space="preserve">METHODES </v>
      </c>
      <c r="AC547"/>
      <c r="AD547"/>
    </row>
    <row r="548" spans="1:30" ht="15" hidden="1" customHeight="1" x14ac:dyDescent="0.25">
      <c r="A548" s="7">
        <v>5917</v>
      </c>
      <c r="B548" s="5" t="s">
        <v>66</v>
      </c>
      <c r="C548" s="7"/>
      <c r="D548" s="5"/>
      <c r="E548" s="5"/>
      <c r="F548" s="5"/>
      <c r="G548" s="11">
        <v>8</v>
      </c>
      <c r="H548" s="10">
        <v>2015</v>
      </c>
      <c r="I548" s="5"/>
      <c r="J548" s="7"/>
      <c r="K548" s="9"/>
      <c r="L548" s="5"/>
      <c r="M548" s="5"/>
      <c r="N548" s="7">
        <v>5917</v>
      </c>
      <c r="O548" s="7" t="s">
        <v>0</v>
      </c>
      <c r="P548" s="8">
        <v>8</v>
      </c>
      <c r="Q548" s="7"/>
      <c r="R548" s="4"/>
      <c r="S548" s="6"/>
      <c r="T548" s="5"/>
      <c r="U548" s="5" t="s">
        <v>71</v>
      </c>
      <c r="V548" s="5"/>
      <c r="W548" s="4"/>
      <c r="X548" s="3" t="str">
        <f t="shared" si="18"/>
        <v>201508</v>
      </c>
      <c r="Y548" s="3" t="str">
        <f t="shared" si="19"/>
        <v>201508</v>
      </c>
      <c r="Z548" s="3" t="str">
        <f>VLOOKUP(TEXT(N548,"####"),MàJ!$H$1:$I$53,2,FALSE)</f>
        <v xml:space="preserve">METHODES </v>
      </c>
      <c r="AC548"/>
      <c r="AD548"/>
    </row>
    <row r="549" spans="1:30" ht="15" hidden="1" customHeight="1" x14ac:dyDescent="0.25">
      <c r="A549" s="7">
        <v>5723</v>
      </c>
      <c r="B549" s="5" t="s">
        <v>67</v>
      </c>
      <c r="C549" s="7"/>
      <c r="D549" s="5"/>
      <c r="E549" s="5"/>
      <c r="F549" s="5"/>
      <c r="G549" s="11">
        <v>8</v>
      </c>
      <c r="H549" s="10">
        <v>2015</v>
      </c>
      <c r="I549" s="5"/>
      <c r="J549" s="7"/>
      <c r="K549" s="9"/>
      <c r="L549" s="5"/>
      <c r="M549" s="5"/>
      <c r="N549" s="7">
        <v>5723</v>
      </c>
      <c r="O549" s="7" t="s">
        <v>0</v>
      </c>
      <c r="P549" s="8">
        <v>40</v>
      </c>
      <c r="Q549" s="7"/>
      <c r="R549" s="4"/>
      <c r="S549" s="6"/>
      <c r="T549" s="5"/>
      <c r="U549" s="5" t="s">
        <v>75</v>
      </c>
      <c r="V549" s="5"/>
      <c r="W549" s="4"/>
      <c r="X549" s="3" t="str">
        <f t="shared" si="18"/>
        <v>201508</v>
      </c>
      <c r="Y549" s="3" t="str">
        <f t="shared" si="19"/>
        <v>201508</v>
      </c>
      <c r="Z549" s="3" t="str">
        <f>VLOOKUP(TEXT(N549,"####"),MàJ!$H$1:$I$53,2,FALSE)</f>
        <v xml:space="preserve">ESSAIS </v>
      </c>
      <c r="AC549"/>
      <c r="AD549"/>
    </row>
    <row r="550" spans="1:30" ht="15" hidden="1" customHeight="1" x14ac:dyDescent="0.25">
      <c r="A550" s="7">
        <v>7777</v>
      </c>
      <c r="B550" s="5" t="s">
        <v>68</v>
      </c>
      <c r="C550" s="7"/>
      <c r="D550" s="5"/>
      <c r="E550" s="5"/>
      <c r="F550" s="5"/>
      <c r="G550" s="11">
        <v>8</v>
      </c>
      <c r="H550" s="10">
        <v>2015</v>
      </c>
      <c r="I550" s="5"/>
      <c r="J550" s="7"/>
      <c r="K550" s="9"/>
      <c r="L550" s="5"/>
      <c r="M550" s="5"/>
      <c r="N550" s="7">
        <v>7777</v>
      </c>
      <c r="O550" s="7" t="s">
        <v>0</v>
      </c>
      <c r="P550" s="8">
        <v>8</v>
      </c>
      <c r="Q550" s="7"/>
      <c r="R550" s="4"/>
      <c r="S550" s="6"/>
      <c r="T550" s="5"/>
      <c r="U550" s="5" t="s">
        <v>79</v>
      </c>
      <c r="V550" s="5"/>
      <c r="W550" s="4"/>
      <c r="X550" s="3" t="str">
        <f t="shared" si="18"/>
        <v>201508</v>
      </c>
      <c r="Y550" s="3" t="str">
        <f t="shared" si="19"/>
        <v>201508</v>
      </c>
      <c r="Z550" s="3" t="str">
        <f>VLOOKUP(TEXT(N550,"####"),MàJ!$H$1:$I$53,2,FALSE)</f>
        <v>PROGRAMME</v>
      </c>
      <c r="AC550"/>
      <c r="AD550"/>
    </row>
    <row r="551" spans="1:30" ht="15" hidden="1" customHeight="1" x14ac:dyDescent="0.25">
      <c r="A551" s="50">
        <v>7777</v>
      </c>
      <c r="B551" s="51" t="s">
        <v>68</v>
      </c>
      <c r="C551" s="50"/>
      <c r="D551" s="51"/>
      <c r="E551" s="51"/>
      <c r="F551" s="51"/>
      <c r="G551" s="55">
        <v>8</v>
      </c>
      <c r="H551" s="56">
        <v>2015</v>
      </c>
      <c r="I551" s="51"/>
      <c r="J551" s="50"/>
      <c r="K551" s="57"/>
      <c r="L551" s="51"/>
      <c r="M551" s="51"/>
      <c r="N551" s="50">
        <v>7777</v>
      </c>
      <c r="O551" s="50" t="s">
        <v>0</v>
      </c>
      <c r="P551" s="58">
        <v>8</v>
      </c>
      <c r="Q551" s="50"/>
      <c r="R551" s="59"/>
      <c r="S551" s="60"/>
      <c r="T551" s="51"/>
      <c r="U551" s="51" t="s">
        <v>82</v>
      </c>
      <c r="V551" s="51"/>
      <c r="W551" s="59"/>
      <c r="X551" s="3" t="str">
        <f t="shared" si="18"/>
        <v>201508</v>
      </c>
      <c r="Y551" s="3" t="str">
        <f t="shared" si="19"/>
        <v>201508</v>
      </c>
      <c r="Z551" s="3" t="str">
        <f>VLOOKUP(TEXT(N551,"####"),MàJ!$H$1:$I$53,2,FALSE)</f>
        <v>PROGRAMME</v>
      </c>
      <c r="AC551"/>
      <c r="AD551"/>
    </row>
    <row r="552" spans="1:30" ht="15" hidden="1" customHeight="1" x14ac:dyDescent="0.25">
      <c r="A552" s="50">
        <v>7777</v>
      </c>
      <c r="B552" s="51" t="s">
        <v>68</v>
      </c>
      <c r="C552" s="50"/>
      <c r="D552" s="51"/>
      <c r="E552" s="51"/>
      <c r="F552" s="51"/>
      <c r="G552" s="55">
        <v>8</v>
      </c>
      <c r="H552" s="56">
        <v>2015</v>
      </c>
      <c r="I552" s="51"/>
      <c r="J552" s="50"/>
      <c r="K552" s="57"/>
      <c r="L552" s="51"/>
      <c r="M552" s="51"/>
      <c r="N552" s="50">
        <v>7777</v>
      </c>
      <c r="O552" s="50" t="s">
        <v>0</v>
      </c>
      <c r="P552" s="58">
        <v>5</v>
      </c>
      <c r="Q552" s="50"/>
      <c r="R552" s="59"/>
      <c r="S552" s="60"/>
      <c r="T552" s="51"/>
      <c r="U552" s="51" t="s">
        <v>71</v>
      </c>
      <c r="V552" s="51"/>
      <c r="W552" s="59"/>
      <c r="X552" s="3" t="str">
        <f t="shared" si="18"/>
        <v>201508</v>
      </c>
      <c r="Y552" s="3" t="str">
        <f t="shared" si="19"/>
        <v>201508</v>
      </c>
      <c r="Z552" s="3" t="str">
        <f>VLOOKUP(TEXT(N552,"####"),MàJ!$H$1:$I$53,2,FALSE)</f>
        <v>PROGRAMME</v>
      </c>
      <c r="AC552"/>
      <c r="AD552"/>
    </row>
    <row r="553" spans="1:30" ht="15" customHeight="1" x14ac:dyDescent="0.25">
      <c r="A553" s="50">
        <v>7777</v>
      </c>
      <c r="B553" s="51" t="s">
        <v>68</v>
      </c>
      <c r="C553" s="50"/>
      <c r="D553" s="51"/>
      <c r="E553" s="51"/>
      <c r="F553" s="51"/>
      <c r="G553" s="55">
        <v>8</v>
      </c>
      <c r="H553" s="56">
        <v>2015</v>
      </c>
      <c r="I553" s="51"/>
      <c r="J553" s="50"/>
      <c r="K553" s="57"/>
      <c r="L553" s="51"/>
      <c r="M553" s="51"/>
      <c r="N553" s="50">
        <v>7777</v>
      </c>
      <c r="O553" s="50" t="s">
        <v>0</v>
      </c>
      <c r="P553" s="58">
        <v>4</v>
      </c>
      <c r="Q553" s="50"/>
      <c r="R553" s="59"/>
      <c r="S553" s="60"/>
      <c r="T553" s="51"/>
      <c r="U553" s="51" t="s">
        <v>72</v>
      </c>
      <c r="V553" s="51"/>
      <c r="W553" s="59"/>
      <c r="X553" s="3" t="str">
        <f t="shared" si="18"/>
        <v>201508</v>
      </c>
      <c r="Y553" s="3" t="str">
        <f t="shared" si="19"/>
        <v>201508</v>
      </c>
      <c r="Z553" s="3" t="str">
        <f>VLOOKUP(TEXT(N553,"####"),MàJ!$H$1:$I$53,2,FALSE)</f>
        <v>PROGRAMME</v>
      </c>
      <c r="AC553"/>
      <c r="AD553"/>
    </row>
    <row r="554" spans="1:30" ht="15" hidden="1" customHeight="1" x14ac:dyDescent="0.25">
      <c r="A554" s="50">
        <v>7777</v>
      </c>
      <c r="B554" s="51" t="s">
        <v>68</v>
      </c>
      <c r="C554" s="50"/>
      <c r="D554" s="51"/>
      <c r="E554" s="51"/>
      <c r="F554" s="51"/>
      <c r="G554" s="55">
        <v>8</v>
      </c>
      <c r="H554" s="56">
        <v>2015</v>
      </c>
      <c r="I554" s="51"/>
      <c r="J554" s="50"/>
      <c r="K554" s="57"/>
      <c r="L554" s="51"/>
      <c r="M554" s="51"/>
      <c r="N554" s="50">
        <v>7777</v>
      </c>
      <c r="O554" s="50" t="s">
        <v>0</v>
      </c>
      <c r="P554" s="58">
        <v>24</v>
      </c>
      <c r="Q554" s="50"/>
      <c r="R554" s="59"/>
      <c r="S554" s="60"/>
      <c r="T554" s="51"/>
      <c r="U554" s="51" t="s">
        <v>80</v>
      </c>
      <c r="V554" s="51"/>
      <c r="W554" s="59"/>
      <c r="X554" s="3" t="str">
        <f t="shared" si="18"/>
        <v>201508</v>
      </c>
      <c r="Y554" s="3" t="str">
        <f t="shared" si="19"/>
        <v>201508</v>
      </c>
      <c r="Z554" s="3" t="str">
        <f>VLOOKUP(TEXT(N554,"####"),MàJ!$H$1:$I$53,2,FALSE)</f>
        <v>PROGRAMME</v>
      </c>
      <c r="AC554"/>
      <c r="AD554"/>
    </row>
    <row r="555" spans="1:30" ht="15" hidden="1" customHeight="1" x14ac:dyDescent="0.25">
      <c r="A555" s="50">
        <v>7777</v>
      </c>
      <c r="B555" s="51" t="s">
        <v>68</v>
      </c>
      <c r="C555" s="50"/>
      <c r="D555" s="51"/>
      <c r="E555" s="51"/>
      <c r="F555" s="51"/>
      <c r="G555" s="55">
        <v>8</v>
      </c>
      <c r="H555" s="56">
        <v>2015</v>
      </c>
      <c r="I555" s="51"/>
      <c r="J555" s="50"/>
      <c r="K555" s="57"/>
      <c r="L555" s="51"/>
      <c r="M555" s="51"/>
      <c r="N555" s="50">
        <v>7777</v>
      </c>
      <c r="O555" s="50" t="s">
        <v>0</v>
      </c>
      <c r="P555" s="58">
        <v>24</v>
      </c>
      <c r="Q555" s="50"/>
      <c r="R555" s="59"/>
      <c r="S555" s="60"/>
      <c r="T555" s="51"/>
      <c r="U555" s="51" t="s">
        <v>74</v>
      </c>
      <c r="V555" s="51"/>
      <c r="W555" s="59"/>
      <c r="X555" s="3" t="str">
        <f t="shared" si="18"/>
        <v>201508</v>
      </c>
      <c r="Y555" s="3" t="str">
        <f t="shared" si="19"/>
        <v>201508</v>
      </c>
      <c r="Z555" s="3" t="str">
        <f>VLOOKUP(TEXT(N555,"####"),MàJ!$H$1:$I$53,2,FALSE)</f>
        <v>PROGRAMME</v>
      </c>
      <c r="AC555"/>
      <c r="AD555"/>
    </row>
    <row r="556" spans="1:30" ht="15" hidden="1" customHeight="1" x14ac:dyDescent="0.25">
      <c r="A556" s="50">
        <v>7777</v>
      </c>
      <c r="B556" s="51" t="s">
        <v>68</v>
      </c>
      <c r="C556" s="50"/>
      <c r="D556" s="51"/>
      <c r="E556" s="51"/>
      <c r="F556" s="51"/>
      <c r="G556" s="55">
        <v>8</v>
      </c>
      <c r="H556" s="56">
        <v>2015</v>
      </c>
      <c r="I556" s="51"/>
      <c r="J556" s="50"/>
      <c r="K556" s="57"/>
      <c r="L556" s="51"/>
      <c r="M556" s="51"/>
      <c r="N556" s="50">
        <v>7777</v>
      </c>
      <c r="O556" s="50" t="s">
        <v>0</v>
      </c>
      <c r="P556" s="58">
        <v>3</v>
      </c>
      <c r="Q556" s="50"/>
      <c r="R556" s="59"/>
      <c r="S556" s="60"/>
      <c r="T556" s="51"/>
      <c r="U556" s="51" t="s">
        <v>81</v>
      </c>
      <c r="V556" s="51"/>
      <c r="W556" s="59"/>
      <c r="X556" s="3" t="str">
        <f t="shared" si="18"/>
        <v>201508</v>
      </c>
      <c r="Y556" s="3" t="str">
        <f t="shared" si="19"/>
        <v>201508</v>
      </c>
      <c r="Z556" s="3" t="str">
        <f>VLOOKUP(TEXT(N556,"####"),MàJ!$H$1:$I$53,2,FALSE)</f>
        <v>PROGRAMME</v>
      </c>
      <c r="AC556"/>
      <c r="AD556"/>
    </row>
    <row r="557" spans="1:30" ht="15" customHeight="1" x14ac:dyDescent="0.25">
      <c r="A557" s="50">
        <v>7777</v>
      </c>
      <c r="B557" s="51" t="s">
        <v>68</v>
      </c>
      <c r="C557" s="50"/>
      <c r="D557" s="51"/>
      <c r="E557" s="51"/>
      <c r="F557" s="51"/>
      <c r="G557" s="55">
        <v>8</v>
      </c>
      <c r="H557" s="56">
        <v>2015</v>
      </c>
      <c r="I557" s="51"/>
      <c r="J557" s="50"/>
      <c r="K557" s="57"/>
      <c r="L557" s="51"/>
      <c r="M557" s="51"/>
      <c r="N557" s="50">
        <v>7777</v>
      </c>
      <c r="O557" s="50" t="s">
        <v>0</v>
      </c>
      <c r="P557" s="58">
        <v>2</v>
      </c>
      <c r="Q557" s="50"/>
      <c r="R557" s="59"/>
      <c r="S557" s="60"/>
      <c r="T557" s="51"/>
      <c r="U557" s="51" t="s">
        <v>72</v>
      </c>
      <c r="V557" s="51"/>
      <c r="W557" s="59"/>
      <c r="X557" s="3" t="str">
        <f t="shared" si="18"/>
        <v>201508</v>
      </c>
      <c r="Y557" s="3" t="str">
        <f t="shared" si="19"/>
        <v>201508</v>
      </c>
      <c r="Z557" s="3" t="str">
        <f>VLOOKUP(TEXT(N557,"####"),MàJ!$H$1:$I$53,2,FALSE)</f>
        <v>PROGRAMME</v>
      </c>
      <c r="AC557"/>
      <c r="AD557"/>
    </row>
    <row r="558" spans="1:30" ht="15" hidden="1" customHeight="1" x14ac:dyDescent="0.25">
      <c r="A558" s="50">
        <v>7777</v>
      </c>
      <c r="B558" s="51" t="s">
        <v>68</v>
      </c>
      <c r="C558" s="50"/>
      <c r="D558" s="51"/>
      <c r="E558" s="51"/>
      <c r="F558" s="51"/>
      <c r="G558" s="55">
        <v>8</v>
      </c>
      <c r="H558" s="56">
        <v>2015</v>
      </c>
      <c r="I558" s="51"/>
      <c r="J558" s="50"/>
      <c r="K558" s="57"/>
      <c r="L558" s="51"/>
      <c r="M558" s="51"/>
      <c r="N558" s="50">
        <v>7777</v>
      </c>
      <c r="O558" s="50" t="s">
        <v>0</v>
      </c>
      <c r="P558" s="58">
        <v>16</v>
      </c>
      <c r="Q558" s="50"/>
      <c r="R558" s="59"/>
      <c r="S558" s="60"/>
      <c r="T558" s="51"/>
      <c r="U558" s="51" t="s">
        <v>74</v>
      </c>
      <c r="V558" s="51"/>
      <c r="W558" s="59"/>
      <c r="X558" s="3" t="str">
        <f t="shared" si="18"/>
        <v>201508</v>
      </c>
      <c r="Y558" s="3" t="str">
        <f t="shared" si="19"/>
        <v>201508</v>
      </c>
      <c r="Z558" s="3" t="str">
        <f>VLOOKUP(TEXT(N558,"####"),MàJ!$H$1:$I$53,2,FALSE)</f>
        <v>PROGRAMME</v>
      </c>
      <c r="AC558"/>
      <c r="AD558"/>
    </row>
    <row r="559" spans="1:30" ht="15" customHeight="1" x14ac:dyDescent="0.25">
      <c r="A559" s="50">
        <v>7777</v>
      </c>
      <c r="B559" s="51" t="s">
        <v>68</v>
      </c>
      <c r="C559" s="50"/>
      <c r="D559" s="51"/>
      <c r="E559" s="51"/>
      <c r="F559" s="51"/>
      <c r="G559" s="55">
        <v>8</v>
      </c>
      <c r="H559" s="56">
        <v>2015</v>
      </c>
      <c r="I559" s="51"/>
      <c r="J559" s="50"/>
      <c r="K559" s="57"/>
      <c r="L559" s="51"/>
      <c r="M559" s="51"/>
      <c r="N559" s="50">
        <v>7777</v>
      </c>
      <c r="O559" s="50" t="s">
        <v>0</v>
      </c>
      <c r="P559" s="58">
        <v>24</v>
      </c>
      <c r="Q559" s="50"/>
      <c r="R559" s="59"/>
      <c r="S559" s="60"/>
      <c r="T559" s="51"/>
      <c r="U559" s="51" t="s">
        <v>72</v>
      </c>
      <c r="V559" s="51"/>
      <c r="W559" s="59"/>
      <c r="X559" s="3" t="str">
        <f t="shared" si="18"/>
        <v>201508</v>
      </c>
      <c r="Y559" s="3" t="str">
        <f t="shared" si="19"/>
        <v>201508</v>
      </c>
      <c r="Z559" s="3" t="str">
        <f>VLOOKUP(TEXT(N559,"####"),MàJ!$H$1:$I$53,2,FALSE)</f>
        <v>PROGRAMME</v>
      </c>
      <c r="AC559"/>
      <c r="AD559"/>
    </row>
    <row r="560" spans="1:30" ht="15" hidden="1" customHeight="1" x14ac:dyDescent="0.25">
      <c r="A560" s="50">
        <v>7777</v>
      </c>
      <c r="B560" s="51" t="s">
        <v>68</v>
      </c>
      <c r="C560" s="50"/>
      <c r="D560" s="51"/>
      <c r="E560" s="51"/>
      <c r="F560" s="51"/>
      <c r="G560" s="55">
        <v>8</v>
      </c>
      <c r="H560" s="56">
        <v>2015</v>
      </c>
      <c r="I560" s="51"/>
      <c r="J560" s="50"/>
      <c r="K560" s="57"/>
      <c r="L560" s="51"/>
      <c r="M560" s="51"/>
      <c r="N560" s="50">
        <v>7777</v>
      </c>
      <c r="O560" s="50" t="s">
        <v>0</v>
      </c>
      <c r="P560" s="58">
        <v>4</v>
      </c>
      <c r="Q560" s="50"/>
      <c r="R560" s="59"/>
      <c r="S560" s="60"/>
      <c r="T560" s="51"/>
      <c r="U560" s="51" t="s">
        <v>80</v>
      </c>
      <c r="V560" s="51"/>
      <c r="W560" s="59"/>
      <c r="X560" s="3" t="str">
        <f t="shared" si="18"/>
        <v>201508</v>
      </c>
      <c r="Y560" s="3" t="str">
        <f t="shared" si="19"/>
        <v>201508</v>
      </c>
      <c r="Z560" s="3" t="str">
        <f>VLOOKUP(TEXT(N560,"####"),MàJ!$H$1:$I$53,2,FALSE)</f>
        <v>PROGRAMME</v>
      </c>
      <c r="AC560"/>
      <c r="AD560"/>
    </row>
    <row r="561" spans="1:30" ht="15" customHeight="1" x14ac:dyDescent="0.25">
      <c r="A561" s="50">
        <v>1011</v>
      </c>
      <c r="B561" s="51" t="s">
        <v>59</v>
      </c>
      <c r="C561" s="50"/>
      <c r="D561" s="51"/>
      <c r="E561" s="51"/>
      <c r="F561" s="51"/>
      <c r="G561" s="55">
        <v>9</v>
      </c>
      <c r="H561" s="56">
        <v>2015</v>
      </c>
      <c r="I561" s="51"/>
      <c r="J561" s="50"/>
      <c r="K561" s="57"/>
      <c r="L561" s="51"/>
      <c r="M561" s="51"/>
      <c r="N561" s="50">
        <v>1011</v>
      </c>
      <c r="O561" s="50" t="s">
        <v>0</v>
      </c>
      <c r="P561" s="58">
        <v>10</v>
      </c>
      <c r="Q561" s="50"/>
      <c r="R561" s="59"/>
      <c r="S561" s="60"/>
      <c r="T561" s="51"/>
      <c r="U561" s="51" t="s">
        <v>72</v>
      </c>
      <c r="V561" s="51"/>
      <c r="W561" s="59"/>
      <c r="X561" s="3" t="str">
        <f t="shared" si="18"/>
        <v>201509</v>
      </c>
      <c r="Y561" s="3" t="str">
        <f t="shared" si="19"/>
        <v>201509</v>
      </c>
      <c r="Z561" s="3" t="str">
        <f>VLOOKUP(TEXT(N561,"####"),MàJ!$H$1:$I$53,2,FALSE)</f>
        <v xml:space="preserve">QUALITE </v>
      </c>
      <c r="AC561"/>
      <c r="AD561"/>
    </row>
    <row r="562" spans="1:30" ht="15" customHeight="1" x14ac:dyDescent="0.25">
      <c r="A562" s="50">
        <v>1011</v>
      </c>
      <c r="B562" s="51" t="s">
        <v>59</v>
      </c>
      <c r="C562" s="50"/>
      <c r="D562" s="51"/>
      <c r="E562" s="51"/>
      <c r="F562" s="51"/>
      <c r="G562" s="55">
        <v>9</v>
      </c>
      <c r="H562" s="56">
        <v>2015</v>
      </c>
      <c r="I562" s="51"/>
      <c r="J562" s="50"/>
      <c r="K562" s="57"/>
      <c r="L562" s="51"/>
      <c r="M562" s="51"/>
      <c r="N562" s="50">
        <v>1011</v>
      </c>
      <c r="O562" s="50" t="s">
        <v>0</v>
      </c>
      <c r="P562" s="58">
        <v>30</v>
      </c>
      <c r="Q562" s="50"/>
      <c r="R562" s="59"/>
      <c r="S562" s="60"/>
      <c r="T562" s="51"/>
      <c r="U562" s="51" t="s">
        <v>72</v>
      </c>
      <c r="V562" s="51"/>
      <c r="W562" s="59"/>
      <c r="X562" s="3" t="str">
        <f t="shared" si="18"/>
        <v>201509</v>
      </c>
      <c r="Y562" s="3" t="str">
        <f t="shared" si="19"/>
        <v>201509</v>
      </c>
      <c r="Z562" s="3" t="str">
        <f>VLOOKUP(TEXT(N562,"####"),MàJ!$H$1:$I$53,2,FALSE)</f>
        <v xml:space="preserve">QUALITE </v>
      </c>
      <c r="AC562"/>
      <c r="AD562"/>
    </row>
    <row r="563" spans="1:30" ht="15" hidden="1" customHeight="1" x14ac:dyDescent="0.25">
      <c r="A563" s="50">
        <v>1011</v>
      </c>
      <c r="B563" s="51" t="s">
        <v>59</v>
      </c>
      <c r="C563" s="50"/>
      <c r="D563" s="51"/>
      <c r="E563" s="51"/>
      <c r="F563" s="51"/>
      <c r="G563" s="55">
        <v>9</v>
      </c>
      <c r="H563" s="56">
        <v>2015</v>
      </c>
      <c r="I563" s="51"/>
      <c r="J563" s="50"/>
      <c r="K563" s="57"/>
      <c r="L563" s="51"/>
      <c r="M563" s="51"/>
      <c r="N563" s="50">
        <v>1011</v>
      </c>
      <c r="O563" s="50" t="s">
        <v>0</v>
      </c>
      <c r="P563" s="58">
        <v>4</v>
      </c>
      <c r="Q563" s="50"/>
      <c r="R563" s="59"/>
      <c r="S563" s="60"/>
      <c r="T563" s="51"/>
      <c r="U563" s="51" t="s">
        <v>70</v>
      </c>
      <c r="V563" s="51"/>
      <c r="W563" s="59"/>
      <c r="X563" s="3" t="str">
        <f t="shared" si="18"/>
        <v>201509</v>
      </c>
      <c r="Y563" s="3" t="str">
        <f t="shared" si="19"/>
        <v>201509</v>
      </c>
      <c r="Z563" s="3" t="str">
        <f>VLOOKUP(TEXT(N563,"####"),MàJ!$H$1:$I$53,2,FALSE)</f>
        <v xml:space="preserve">QUALITE </v>
      </c>
      <c r="AC563"/>
      <c r="AD563"/>
    </row>
    <row r="564" spans="1:30" ht="15" customHeight="1" x14ac:dyDescent="0.25">
      <c r="A564" s="50">
        <v>1011</v>
      </c>
      <c r="B564" s="51" t="s">
        <v>59</v>
      </c>
      <c r="C564" s="50"/>
      <c r="D564" s="51"/>
      <c r="E564" s="51"/>
      <c r="F564" s="51"/>
      <c r="G564" s="55">
        <v>9</v>
      </c>
      <c r="H564" s="56">
        <v>2015</v>
      </c>
      <c r="I564" s="51"/>
      <c r="J564" s="50"/>
      <c r="K564" s="57"/>
      <c r="L564" s="51"/>
      <c r="M564" s="51"/>
      <c r="N564" s="50">
        <v>1011</v>
      </c>
      <c r="O564" s="50" t="s">
        <v>0</v>
      </c>
      <c r="P564" s="58">
        <v>20</v>
      </c>
      <c r="Q564" s="50"/>
      <c r="R564" s="59"/>
      <c r="S564" s="60"/>
      <c r="T564" s="51"/>
      <c r="U564" s="51" t="s">
        <v>72</v>
      </c>
      <c r="V564" s="51"/>
      <c r="W564" s="59"/>
      <c r="X564" s="3" t="str">
        <f t="shared" si="18"/>
        <v>201509</v>
      </c>
      <c r="Y564" s="3" t="str">
        <f t="shared" si="19"/>
        <v>201509</v>
      </c>
      <c r="Z564" s="3" t="str">
        <f>VLOOKUP(TEXT(N564,"####"),MàJ!$H$1:$I$53,2,FALSE)</f>
        <v xml:space="preserve">QUALITE </v>
      </c>
      <c r="AC564"/>
      <c r="AD564"/>
    </row>
    <row r="565" spans="1:30" ht="15" hidden="1" customHeight="1" x14ac:dyDescent="0.25">
      <c r="A565" s="50">
        <v>1011</v>
      </c>
      <c r="B565" s="51" t="s">
        <v>59</v>
      </c>
      <c r="C565" s="50"/>
      <c r="D565" s="51"/>
      <c r="E565" s="51"/>
      <c r="F565" s="51"/>
      <c r="G565" s="55">
        <v>9</v>
      </c>
      <c r="H565" s="56">
        <v>2015</v>
      </c>
      <c r="I565" s="51"/>
      <c r="J565" s="50"/>
      <c r="K565" s="57"/>
      <c r="L565" s="51"/>
      <c r="M565" s="51"/>
      <c r="N565" s="50">
        <v>1011</v>
      </c>
      <c r="O565" s="50" t="s">
        <v>0</v>
      </c>
      <c r="P565" s="58">
        <v>15</v>
      </c>
      <c r="Q565" s="50"/>
      <c r="R565" s="59"/>
      <c r="S565" s="60"/>
      <c r="T565" s="51"/>
      <c r="U565" s="51" t="s">
        <v>71</v>
      </c>
      <c r="V565" s="51"/>
      <c r="W565" s="59"/>
      <c r="X565" s="3" t="str">
        <f t="shared" si="18"/>
        <v>201509</v>
      </c>
      <c r="Y565" s="3" t="str">
        <f t="shared" si="19"/>
        <v>201509</v>
      </c>
      <c r="Z565" s="3" t="str">
        <f>VLOOKUP(TEXT(N565,"####"),MàJ!$H$1:$I$53,2,FALSE)</f>
        <v xml:space="preserve">QUALITE </v>
      </c>
      <c r="AC565"/>
      <c r="AD565"/>
    </row>
    <row r="566" spans="1:30" ht="15" hidden="1" customHeight="1" x14ac:dyDescent="0.25">
      <c r="A566" s="50">
        <v>1011</v>
      </c>
      <c r="B566" s="51" t="s">
        <v>59</v>
      </c>
      <c r="C566" s="50"/>
      <c r="D566" s="51"/>
      <c r="E566" s="51"/>
      <c r="F566" s="51"/>
      <c r="G566" s="55">
        <v>9</v>
      </c>
      <c r="H566" s="56">
        <v>2015</v>
      </c>
      <c r="I566" s="51"/>
      <c r="J566" s="50"/>
      <c r="K566" s="57"/>
      <c r="L566" s="51"/>
      <c r="M566" s="51"/>
      <c r="N566" s="50">
        <v>1011</v>
      </c>
      <c r="O566" s="50" t="s">
        <v>0</v>
      </c>
      <c r="P566" s="58">
        <v>14</v>
      </c>
      <c r="Q566" s="50"/>
      <c r="R566" s="59"/>
      <c r="S566" s="60"/>
      <c r="T566" s="51"/>
      <c r="U566" s="51" t="s">
        <v>70</v>
      </c>
      <c r="V566" s="51"/>
      <c r="W566" s="59"/>
      <c r="X566" s="3" t="str">
        <f t="shared" si="18"/>
        <v>201509</v>
      </c>
      <c r="Y566" s="3" t="str">
        <f t="shared" si="19"/>
        <v>201509</v>
      </c>
      <c r="Z566" s="3" t="str">
        <f>VLOOKUP(TEXT(N566,"####"),MàJ!$H$1:$I$53,2,FALSE)</f>
        <v xml:space="preserve">QUALITE </v>
      </c>
      <c r="AC566"/>
      <c r="AD566"/>
    </row>
    <row r="567" spans="1:30" ht="15" customHeight="1" x14ac:dyDescent="0.25">
      <c r="A567" s="50">
        <v>1011</v>
      </c>
      <c r="B567" s="51" t="s">
        <v>59</v>
      </c>
      <c r="C567" s="50"/>
      <c r="D567" s="51"/>
      <c r="E567" s="51"/>
      <c r="F567" s="51"/>
      <c r="G567" s="55">
        <v>9</v>
      </c>
      <c r="H567" s="56">
        <v>2015</v>
      </c>
      <c r="I567" s="51"/>
      <c r="J567" s="50"/>
      <c r="K567" s="57"/>
      <c r="L567" s="51"/>
      <c r="M567" s="51"/>
      <c r="N567" s="50">
        <v>1011</v>
      </c>
      <c r="O567" s="50" t="s">
        <v>0</v>
      </c>
      <c r="P567" s="58">
        <v>9</v>
      </c>
      <c r="Q567" s="50"/>
      <c r="R567" s="59"/>
      <c r="S567" s="60"/>
      <c r="T567" s="51"/>
      <c r="U567" s="51" t="s">
        <v>72</v>
      </c>
      <c r="V567" s="51"/>
      <c r="W567" s="59"/>
      <c r="X567" s="3" t="str">
        <f t="shared" si="18"/>
        <v>201509</v>
      </c>
      <c r="Y567" s="3" t="str">
        <f t="shared" si="19"/>
        <v>201509</v>
      </c>
      <c r="Z567" s="3" t="str">
        <f>VLOOKUP(TEXT(N567,"####"),MàJ!$H$1:$I$53,2,FALSE)</f>
        <v xml:space="preserve">QUALITE </v>
      </c>
      <c r="AC567"/>
      <c r="AD567"/>
    </row>
    <row r="568" spans="1:30" ht="15" customHeight="1" x14ac:dyDescent="0.25">
      <c r="A568" s="50">
        <v>1011</v>
      </c>
      <c r="B568" s="51" t="s">
        <v>59</v>
      </c>
      <c r="C568" s="50"/>
      <c r="D568" s="51"/>
      <c r="E568" s="51"/>
      <c r="F568" s="51"/>
      <c r="G568" s="55">
        <v>9</v>
      </c>
      <c r="H568" s="56">
        <v>2015</v>
      </c>
      <c r="I568" s="51"/>
      <c r="J568" s="50"/>
      <c r="K568" s="57"/>
      <c r="L568" s="51"/>
      <c r="M568" s="51"/>
      <c r="N568" s="50">
        <v>1011</v>
      </c>
      <c r="O568" s="50" t="s">
        <v>0</v>
      </c>
      <c r="P568" s="58">
        <v>4</v>
      </c>
      <c r="Q568" s="50"/>
      <c r="R568" s="59"/>
      <c r="S568" s="60"/>
      <c r="T568" s="51"/>
      <c r="U568" s="51" t="s">
        <v>72</v>
      </c>
      <c r="V568" s="51"/>
      <c r="W568" s="59"/>
      <c r="X568" s="3" t="str">
        <f t="shared" si="18"/>
        <v>201509</v>
      </c>
      <c r="Y568" s="3" t="str">
        <f t="shared" si="19"/>
        <v>201509</v>
      </c>
      <c r="Z568" s="3" t="str">
        <f>VLOOKUP(TEXT(N568,"####"),MàJ!$H$1:$I$53,2,FALSE)</f>
        <v xml:space="preserve">QUALITE </v>
      </c>
      <c r="AC568"/>
      <c r="AD568"/>
    </row>
    <row r="569" spans="1:30" ht="15" customHeight="1" x14ac:dyDescent="0.25">
      <c r="A569" s="50">
        <v>1011</v>
      </c>
      <c r="B569" s="51" t="s">
        <v>59</v>
      </c>
      <c r="C569" s="50"/>
      <c r="D569" s="51"/>
      <c r="E569" s="51"/>
      <c r="F569" s="51"/>
      <c r="G569" s="55">
        <v>9</v>
      </c>
      <c r="H569" s="56">
        <v>2015</v>
      </c>
      <c r="I569" s="51"/>
      <c r="J569" s="50"/>
      <c r="K569" s="57"/>
      <c r="L569" s="51"/>
      <c r="M569" s="51"/>
      <c r="N569" s="50">
        <v>1011</v>
      </c>
      <c r="O569" s="50" t="s">
        <v>0</v>
      </c>
      <c r="P569" s="58">
        <v>4.13</v>
      </c>
      <c r="Q569" s="50"/>
      <c r="R569" s="59"/>
      <c r="S569" s="60"/>
      <c r="T569" s="51"/>
      <c r="U569" s="51" t="s">
        <v>72</v>
      </c>
      <c r="V569" s="51"/>
      <c r="W569" s="59"/>
      <c r="X569" s="3" t="str">
        <f t="shared" si="18"/>
        <v>201509</v>
      </c>
      <c r="Y569" s="3" t="str">
        <f t="shared" si="19"/>
        <v>201509</v>
      </c>
      <c r="Z569" s="3" t="str">
        <f>VLOOKUP(TEXT(N569,"####"),MàJ!$H$1:$I$53,2,FALSE)</f>
        <v xml:space="preserve">QUALITE </v>
      </c>
      <c r="AC569"/>
      <c r="AD569"/>
    </row>
    <row r="570" spans="1:30" ht="15" customHeight="1" x14ac:dyDescent="0.25">
      <c r="A570" s="50">
        <v>1011</v>
      </c>
      <c r="B570" s="51" t="s">
        <v>59</v>
      </c>
      <c r="C570" s="50"/>
      <c r="D570" s="51"/>
      <c r="E570" s="51"/>
      <c r="F570" s="51"/>
      <c r="G570" s="55">
        <v>9</v>
      </c>
      <c r="H570" s="56">
        <v>2015</v>
      </c>
      <c r="I570" s="51"/>
      <c r="J570" s="50"/>
      <c r="K570" s="57"/>
      <c r="L570" s="51"/>
      <c r="M570" s="51"/>
      <c r="N570" s="50">
        <v>1011</v>
      </c>
      <c r="O570" s="50" t="s">
        <v>0</v>
      </c>
      <c r="P570" s="58">
        <v>4</v>
      </c>
      <c r="Q570" s="50"/>
      <c r="R570" s="59"/>
      <c r="S570" s="60"/>
      <c r="T570" s="51"/>
      <c r="U570" s="51" t="s">
        <v>72</v>
      </c>
      <c r="V570" s="51"/>
      <c r="W570" s="59"/>
      <c r="X570" s="3" t="str">
        <f t="shared" si="18"/>
        <v>201509</v>
      </c>
      <c r="Y570" s="3" t="str">
        <f t="shared" si="19"/>
        <v>201509</v>
      </c>
      <c r="Z570" s="3" t="str">
        <f>VLOOKUP(TEXT(N570,"####"),MàJ!$H$1:$I$53,2,FALSE)</f>
        <v xml:space="preserve">QUALITE </v>
      </c>
      <c r="AC570"/>
      <c r="AD570"/>
    </row>
    <row r="571" spans="1:30" ht="15" customHeight="1" x14ac:dyDescent="0.25">
      <c r="A571" s="50">
        <v>1011</v>
      </c>
      <c r="B571" s="51" t="s">
        <v>59</v>
      </c>
      <c r="C571" s="50"/>
      <c r="D571" s="51"/>
      <c r="E571" s="51"/>
      <c r="F571" s="51"/>
      <c r="G571" s="55">
        <v>9</v>
      </c>
      <c r="H571" s="56">
        <v>2015</v>
      </c>
      <c r="I571" s="51"/>
      <c r="J571" s="50"/>
      <c r="K571" s="57"/>
      <c r="L571" s="51"/>
      <c r="M571" s="51"/>
      <c r="N571" s="50">
        <v>1011</v>
      </c>
      <c r="O571" s="50" t="s">
        <v>0</v>
      </c>
      <c r="P571" s="58">
        <v>6.5</v>
      </c>
      <c r="Q571" s="50"/>
      <c r="R571" s="59"/>
      <c r="S571" s="60"/>
      <c r="T571" s="51"/>
      <c r="U571" s="51" t="s">
        <v>72</v>
      </c>
      <c r="V571" s="51"/>
      <c r="W571" s="59"/>
      <c r="X571" s="3" t="str">
        <f t="shared" si="18"/>
        <v>201509</v>
      </c>
      <c r="Y571" s="3" t="str">
        <f t="shared" si="19"/>
        <v>201509</v>
      </c>
      <c r="Z571" s="3" t="str">
        <f>VLOOKUP(TEXT(N571,"####"),MàJ!$H$1:$I$53,2,FALSE)</f>
        <v xml:space="preserve">QUALITE </v>
      </c>
      <c r="AC571"/>
      <c r="AD571"/>
    </row>
    <row r="572" spans="1:30" ht="15" customHeight="1" x14ac:dyDescent="0.25">
      <c r="A572" s="50">
        <v>1011</v>
      </c>
      <c r="B572" s="51" t="s">
        <v>59</v>
      </c>
      <c r="C572" s="50"/>
      <c r="D572" s="51"/>
      <c r="E572" s="51"/>
      <c r="F572" s="51"/>
      <c r="G572" s="55">
        <v>9</v>
      </c>
      <c r="H572" s="56">
        <v>2015</v>
      </c>
      <c r="I572" s="51"/>
      <c r="J572" s="50"/>
      <c r="K572" s="57"/>
      <c r="L572" s="51"/>
      <c r="M572" s="51"/>
      <c r="N572" s="50">
        <v>1011</v>
      </c>
      <c r="O572" s="50" t="s">
        <v>0</v>
      </c>
      <c r="P572" s="58">
        <v>8.1300000000000008</v>
      </c>
      <c r="Q572" s="50"/>
      <c r="R572" s="59"/>
      <c r="S572" s="60"/>
      <c r="T572" s="51"/>
      <c r="U572" s="51" t="s">
        <v>72</v>
      </c>
      <c r="V572" s="51"/>
      <c r="W572" s="59"/>
      <c r="X572" s="3" t="str">
        <f t="shared" si="18"/>
        <v>201509</v>
      </c>
      <c r="Y572" s="3" t="str">
        <f t="shared" si="19"/>
        <v>201509</v>
      </c>
      <c r="Z572" s="3" t="str">
        <f>VLOOKUP(TEXT(N572,"####"),MàJ!$H$1:$I$53,2,FALSE)</f>
        <v xml:space="preserve">QUALITE </v>
      </c>
      <c r="AC572"/>
      <c r="AD572"/>
    </row>
    <row r="573" spans="1:30" ht="15" customHeight="1" x14ac:dyDescent="0.25">
      <c r="A573" s="50">
        <v>1011</v>
      </c>
      <c r="B573" s="51" t="s">
        <v>59</v>
      </c>
      <c r="C573" s="50"/>
      <c r="D573" s="51"/>
      <c r="E573" s="51"/>
      <c r="F573" s="51"/>
      <c r="G573" s="55">
        <v>9</v>
      </c>
      <c r="H573" s="56">
        <v>2015</v>
      </c>
      <c r="I573" s="51"/>
      <c r="J573" s="50"/>
      <c r="K573" s="57"/>
      <c r="L573" s="51"/>
      <c r="M573" s="51"/>
      <c r="N573" s="50">
        <v>1011</v>
      </c>
      <c r="O573" s="50" t="s">
        <v>0</v>
      </c>
      <c r="P573" s="58">
        <v>15</v>
      </c>
      <c r="Q573" s="50"/>
      <c r="R573" s="59"/>
      <c r="S573" s="60"/>
      <c r="T573" s="51"/>
      <c r="U573" s="51" t="s">
        <v>72</v>
      </c>
      <c r="V573" s="51"/>
      <c r="W573" s="59"/>
      <c r="X573" s="3" t="str">
        <f t="shared" si="18"/>
        <v>201509</v>
      </c>
      <c r="Y573" s="3" t="str">
        <f t="shared" si="19"/>
        <v>201509</v>
      </c>
      <c r="Z573" s="3" t="str">
        <f>VLOOKUP(TEXT(N573,"####"),MàJ!$H$1:$I$53,2,FALSE)</f>
        <v xml:space="preserve">QUALITE </v>
      </c>
      <c r="AC573"/>
      <c r="AD573"/>
    </row>
    <row r="574" spans="1:30" ht="15" customHeight="1" x14ac:dyDescent="0.25">
      <c r="A574" s="50">
        <v>1011</v>
      </c>
      <c r="B574" s="51" t="s">
        <v>59</v>
      </c>
      <c r="C574" s="50"/>
      <c r="D574" s="51"/>
      <c r="E574" s="51"/>
      <c r="F574" s="51"/>
      <c r="G574" s="55">
        <v>9</v>
      </c>
      <c r="H574" s="56">
        <v>2015</v>
      </c>
      <c r="I574" s="51"/>
      <c r="J574" s="50"/>
      <c r="K574" s="57"/>
      <c r="L574" s="51"/>
      <c r="M574" s="51"/>
      <c r="N574" s="50">
        <v>1011</v>
      </c>
      <c r="O574" s="50" t="s">
        <v>0</v>
      </c>
      <c r="P574" s="58">
        <v>8</v>
      </c>
      <c r="Q574" s="50"/>
      <c r="R574" s="59"/>
      <c r="S574" s="60"/>
      <c r="T574" s="51"/>
      <c r="U574" s="51" t="s">
        <v>72</v>
      </c>
      <c r="V574" s="51"/>
      <c r="W574" s="59"/>
      <c r="X574" s="3" t="str">
        <f t="shared" si="18"/>
        <v>201509</v>
      </c>
      <c r="Y574" s="3" t="str">
        <f t="shared" si="19"/>
        <v>201509</v>
      </c>
      <c r="Z574" s="3" t="str">
        <f>VLOOKUP(TEXT(N574,"####"),MàJ!$H$1:$I$53,2,FALSE)</f>
        <v xml:space="preserve">QUALITE </v>
      </c>
      <c r="AC574"/>
      <c r="AD574"/>
    </row>
    <row r="575" spans="1:30" ht="15" customHeight="1" x14ac:dyDescent="0.25">
      <c r="A575" s="50">
        <v>1011</v>
      </c>
      <c r="B575" s="51" t="s">
        <v>59</v>
      </c>
      <c r="C575" s="50"/>
      <c r="D575" s="51"/>
      <c r="E575" s="51"/>
      <c r="F575" s="51"/>
      <c r="G575" s="55">
        <v>9</v>
      </c>
      <c r="H575" s="56">
        <v>2015</v>
      </c>
      <c r="I575" s="51"/>
      <c r="J575" s="50"/>
      <c r="K575" s="57"/>
      <c r="L575" s="51"/>
      <c r="M575" s="51"/>
      <c r="N575" s="50">
        <v>1011</v>
      </c>
      <c r="O575" s="50" t="s">
        <v>0</v>
      </c>
      <c r="P575" s="58">
        <v>4.13</v>
      </c>
      <c r="Q575" s="50"/>
      <c r="R575" s="59"/>
      <c r="S575" s="60"/>
      <c r="T575" s="51"/>
      <c r="U575" s="51" t="s">
        <v>72</v>
      </c>
      <c r="V575" s="51"/>
      <c r="W575" s="59"/>
      <c r="X575" s="3" t="str">
        <f t="shared" si="18"/>
        <v>201509</v>
      </c>
      <c r="Y575" s="3" t="str">
        <f t="shared" si="19"/>
        <v>201509</v>
      </c>
      <c r="Z575" s="3" t="str">
        <f>VLOOKUP(TEXT(N575,"####"),MàJ!$H$1:$I$53,2,FALSE)</f>
        <v xml:space="preserve">QUALITE </v>
      </c>
      <c r="AC575"/>
      <c r="AD575"/>
    </row>
    <row r="576" spans="1:30" ht="15" hidden="1" customHeight="1" x14ac:dyDescent="0.25">
      <c r="A576" s="50">
        <v>1011</v>
      </c>
      <c r="B576" s="51" t="s">
        <v>59</v>
      </c>
      <c r="C576" s="50"/>
      <c r="D576" s="51"/>
      <c r="E576" s="51"/>
      <c r="F576" s="51"/>
      <c r="G576" s="55">
        <v>9</v>
      </c>
      <c r="H576" s="56">
        <v>2015</v>
      </c>
      <c r="I576" s="51"/>
      <c r="J576" s="50"/>
      <c r="K576" s="57"/>
      <c r="L576" s="51"/>
      <c r="M576" s="51"/>
      <c r="N576" s="50">
        <v>1011</v>
      </c>
      <c r="O576" s="50" t="s">
        <v>0</v>
      </c>
      <c r="P576" s="58">
        <v>30</v>
      </c>
      <c r="Q576" s="50"/>
      <c r="R576" s="59"/>
      <c r="S576" s="60"/>
      <c r="T576" s="51"/>
      <c r="U576" s="51" t="s">
        <v>71</v>
      </c>
      <c r="V576" s="51"/>
      <c r="W576" s="59"/>
      <c r="X576" s="3" t="str">
        <f t="shared" si="18"/>
        <v>201509</v>
      </c>
      <c r="Y576" s="3" t="str">
        <f t="shared" si="19"/>
        <v>201509</v>
      </c>
      <c r="Z576" s="3" t="str">
        <f>VLOOKUP(TEXT(N576,"####"),MàJ!$H$1:$I$53,2,FALSE)</f>
        <v xml:space="preserve">QUALITE </v>
      </c>
      <c r="AC576"/>
      <c r="AD576"/>
    </row>
    <row r="577" spans="1:30" ht="15" customHeight="1" x14ac:dyDescent="0.25">
      <c r="A577" s="50">
        <v>1011</v>
      </c>
      <c r="B577" s="51" t="s">
        <v>59</v>
      </c>
      <c r="C577" s="50"/>
      <c r="D577" s="51"/>
      <c r="E577" s="51"/>
      <c r="F577" s="51"/>
      <c r="G577" s="55">
        <v>9</v>
      </c>
      <c r="H577" s="56">
        <v>2015</v>
      </c>
      <c r="I577" s="51"/>
      <c r="J577" s="50"/>
      <c r="K577" s="57"/>
      <c r="L577" s="51"/>
      <c r="M577" s="51"/>
      <c r="N577" s="50">
        <v>1011</v>
      </c>
      <c r="O577" s="50" t="s">
        <v>0</v>
      </c>
      <c r="P577" s="58">
        <v>8.1300000000000008</v>
      </c>
      <c r="Q577" s="50"/>
      <c r="R577" s="59"/>
      <c r="S577" s="60"/>
      <c r="T577" s="51"/>
      <c r="U577" s="51" t="s">
        <v>72</v>
      </c>
      <c r="V577" s="51"/>
      <c r="W577" s="59"/>
      <c r="X577" s="3" t="str">
        <f t="shared" si="18"/>
        <v>201509</v>
      </c>
      <c r="Y577" s="3" t="str">
        <f t="shared" si="19"/>
        <v>201509</v>
      </c>
      <c r="Z577" s="3" t="str">
        <f>VLOOKUP(TEXT(N577,"####"),MàJ!$H$1:$I$53,2,FALSE)</f>
        <v xml:space="preserve">QUALITE </v>
      </c>
      <c r="AC577"/>
      <c r="AD577"/>
    </row>
    <row r="578" spans="1:30" ht="15" customHeight="1" x14ac:dyDescent="0.25">
      <c r="A578" s="50">
        <v>1011</v>
      </c>
      <c r="B578" s="51" t="s">
        <v>59</v>
      </c>
      <c r="C578" s="50"/>
      <c r="D578" s="51"/>
      <c r="E578" s="51"/>
      <c r="F578" s="51"/>
      <c r="G578" s="55">
        <v>9</v>
      </c>
      <c r="H578" s="56">
        <v>2015</v>
      </c>
      <c r="I578" s="51"/>
      <c r="J578" s="50"/>
      <c r="K578" s="57"/>
      <c r="L578" s="51"/>
      <c r="M578" s="51"/>
      <c r="N578" s="50">
        <v>1011</v>
      </c>
      <c r="O578" s="50" t="s">
        <v>0</v>
      </c>
      <c r="P578" s="58">
        <v>30</v>
      </c>
      <c r="Q578" s="50"/>
      <c r="R578" s="59"/>
      <c r="S578" s="60"/>
      <c r="T578" s="51"/>
      <c r="U578" s="51" t="s">
        <v>72</v>
      </c>
      <c r="V578" s="51"/>
      <c r="W578" s="59"/>
      <c r="X578" s="3" t="str">
        <f t="shared" si="18"/>
        <v>201509</v>
      </c>
      <c r="Y578" s="3" t="str">
        <f t="shared" si="19"/>
        <v>201509</v>
      </c>
      <c r="Z578" s="3" t="str">
        <f>VLOOKUP(TEXT(N578,"####"),MàJ!$H$1:$I$53,2,FALSE)</f>
        <v xml:space="preserve">QUALITE </v>
      </c>
      <c r="AC578"/>
      <c r="AD578"/>
    </row>
    <row r="579" spans="1:30" ht="15" hidden="1" customHeight="1" x14ac:dyDescent="0.25">
      <c r="A579" s="50">
        <v>1011</v>
      </c>
      <c r="B579" s="51" t="s">
        <v>59</v>
      </c>
      <c r="C579" s="50"/>
      <c r="D579" s="51"/>
      <c r="E579" s="51"/>
      <c r="F579" s="51"/>
      <c r="G579" s="55">
        <v>9</v>
      </c>
      <c r="H579" s="56">
        <v>2015</v>
      </c>
      <c r="I579" s="51"/>
      <c r="J579" s="50"/>
      <c r="K579" s="57"/>
      <c r="L579" s="51"/>
      <c r="M579" s="51"/>
      <c r="N579" s="50">
        <v>1011</v>
      </c>
      <c r="O579" s="50" t="s">
        <v>0</v>
      </c>
      <c r="P579" s="58">
        <v>5</v>
      </c>
      <c r="Q579" s="50"/>
      <c r="R579" s="59"/>
      <c r="S579" s="60"/>
      <c r="T579" s="51"/>
      <c r="U579" s="51" t="s">
        <v>71</v>
      </c>
      <c r="V579" s="51"/>
      <c r="W579" s="59"/>
      <c r="X579" s="3" t="str">
        <f t="shared" si="18"/>
        <v>201509</v>
      </c>
      <c r="Y579" s="3" t="str">
        <f t="shared" si="19"/>
        <v>201509</v>
      </c>
      <c r="Z579" s="3" t="str">
        <f>VLOOKUP(TEXT(N579,"####"),MàJ!$H$1:$I$53,2,FALSE)</f>
        <v xml:space="preserve">QUALITE </v>
      </c>
      <c r="AC579"/>
      <c r="AD579"/>
    </row>
    <row r="580" spans="1:30" ht="15" hidden="1" customHeight="1" x14ac:dyDescent="0.25">
      <c r="A580" s="7">
        <v>1200</v>
      </c>
      <c r="B580" s="5" t="s">
        <v>60</v>
      </c>
      <c r="C580" s="7"/>
      <c r="D580" s="5"/>
      <c r="E580" s="5"/>
      <c r="F580" s="5"/>
      <c r="G580" s="11">
        <v>9</v>
      </c>
      <c r="H580" s="10">
        <v>2015</v>
      </c>
      <c r="I580" s="5"/>
      <c r="J580" s="7"/>
      <c r="K580" s="9"/>
      <c r="L580" s="5"/>
      <c r="M580" s="5"/>
      <c r="N580" s="7">
        <v>1200</v>
      </c>
      <c r="O580" s="7" t="s">
        <v>0</v>
      </c>
      <c r="P580" s="8">
        <v>2</v>
      </c>
      <c r="Q580" s="7"/>
      <c r="R580" s="4"/>
      <c r="S580" s="6"/>
      <c r="T580" s="5"/>
      <c r="U580" s="5" t="s">
        <v>70</v>
      </c>
      <c r="V580" s="5"/>
      <c r="W580" s="4"/>
      <c r="X580" s="3" t="str">
        <f t="shared" si="18"/>
        <v>201509</v>
      </c>
      <c r="Y580" s="3" t="str">
        <f t="shared" si="19"/>
        <v>201509</v>
      </c>
      <c r="Z580" s="3" t="str">
        <f>VLOOKUP(TEXT(N580,"####"),MàJ!$H$1:$I$53,2,FALSE)</f>
        <v xml:space="preserve">ACHATS </v>
      </c>
      <c r="AC580"/>
      <c r="AD580"/>
    </row>
    <row r="581" spans="1:30" ht="15" customHeight="1" x14ac:dyDescent="0.25">
      <c r="A581" s="50">
        <v>1200</v>
      </c>
      <c r="B581" s="51" t="s">
        <v>60</v>
      </c>
      <c r="C581" s="50"/>
      <c r="D581" s="51"/>
      <c r="E581" s="51"/>
      <c r="F581" s="51"/>
      <c r="G581" s="55">
        <v>9</v>
      </c>
      <c r="H581" s="56">
        <v>2015</v>
      </c>
      <c r="I581" s="51"/>
      <c r="J581" s="50"/>
      <c r="K581" s="57"/>
      <c r="L581" s="51"/>
      <c r="M581" s="51"/>
      <c r="N581" s="50">
        <v>1200</v>
      </c>
      <c r="O581" s="50" t="s">
        <v>0</v>
      </c>
      <c r="P581" s="58">
        <v>2</v>
      </c>
      <c r="Q581" s="50"/>
      <c r="R581" s="59"/>
      <c r="S581" s="60"/>
      <c r="T581" s="51"/>
      <c r="U581" s="51" t="s">
        <v>72</v>
      </c>
      <c r="V581" s="51"/>
      <c r="W581" s="59"/>
      <c r="X581" s="3" t="str">
        <f t="shared" si="18"/>
        <v>201509</v>
      </c>
      <c r="Y581" s="3" t="str">
        <f t="shared" si="19"/>
        <v>201509</v>
      </c>
      <c r="Z581" s="3" t="str">
        <f>VLOOKUP(TEXT(N581,"####"),MàJ!$H$1:$I$53,2,FALSE)</f>
        <v xml:space="preserve">ACHATS </v>
      </c>
      <c r="AC581"/>
      <c r="AD581"/>
    </row>
    <row r="582" spans="1:30" ht="15" hidden="1" customHeight="1" x14ac:dyDescent="0.25">
      <c r="A582" s="7">
        <v>1200</v>
      </c>
      <c r="B582" s="5" t="s">
        <v>69</v>
      </c>
      <c r="C582" s="7"/>
      <c r="D582" s="5"/>
      <c r="E582" s="5"/>
      <c r="F582" s="5"/>
      <c r="G582" s="11">
        <v>9</v>
      </c>
      <c r="H582" s="10">
        <v>2015</v>
      </c>
      <c r="I582" s="5"/>
      <c r="J582" s="7"/>
      <c r="K582" s="9"/>
      <c r="L582" s="5"/>
      <c r="M582" s="5"/>
      <c r="N582" s="7">
        <v>1200</v>
      </c>
      <c r="O582" s="7" t="s">
        <v>0</v>
      </c>
      <c r="P582" s="8">
        <v>13</v>
      </c>
      <c r="Q582" s="7"/>
      <c r="R582" s="4"/>
      <c r="S582" s="6"/>
      <c r="T582" s="5"/>
      <c r="U582" s="5" t="s">
        <v>71</v>
      </c>
      <c r="V582" s="5"/>
      <c r="W582" s="4"/>
      <c r="X582" s="3" t="str">
        <f t="shared" si="18"/>
        <v>201509</v>
      </c>
      <c r="Y582" s="3" t="str">
        <f t="shared" si="19"/>
        <v>201509</v>
      </c>
      <c r="Z582" s="3" t="str">
        <f>VLOOKUP(TEXT(N582,"####"),MàJ!$H$1:$I$53,2,FALSE)</f>
        <v xml:space="preserve">ACHATS </v>
      </c>
      <c r="AC582"/>
      <c r="AD582"/>
    </row>
    <row r="583" spans="1:30" ht="15" customHeight="1" x14ac:dyDescent="0.25">
      <c r="A583" s="7">
        <v>1200</v>
      </c>
      <c r="B583" s="5" t="s">
        <v>69</v>
      </c>
      <c r="C583" s="7"/>
      <c r="D583" s="5"/>
      <c r="E583" s="5"/>
      <c r="F583" s="5"/>
      <c r="G583" s="11">
        <v>9</v>
      </c>
      <c r="H583" s="10">
        <v>2015</v>
      </c>
      <c r="I583" s="5"/>
      <c r="J583" s="7"/>
      <c r="K583" s="9"/>
      <c r="L583" s="5"/>
      <c r="M583" s="5"/>
      <c r="N583" s="7">
        <v>1200</v>
      </c>
      <c r="O583" s="7" t="s">
        <v>0</v>
      </c>
      <c r="P583" s="8">
        <v>7</v>
      </c>
      <c r="Q583" s="7"/>
      <c r="R583" s="4"/>
      <c r="S583" s="6"/>
      <c r="T583" s="5"/>
      <c r="U583" s="5" t="s">
        <v>72</v>
      </c>
      <c r="V583" s="5"/>
      <c r="W583" s="4"/>
      <c r="X583" s="3" t="str">
        <f t="shared" si="18"/>
        <v>201509</v>
      </c>
      <c r="Y583" s="3" t="str">
        <f t="shared" si="19"/>
        <v>201509</v>
      </c>
      <c r="Z583" s="3" t="str">
        <f>VLOOKUP(TEXT(N583,"####"),MàJ!$H$1:$I$53,2,FALSE)</f>
        <v xml:space="preserve">ACHATS </v>
      </c>
      <c r="AC583"/>
      <c r="AD583"/>
    </row>
    <row r="584" spans="1:30" ht="15" customHeight="1" x14ac:dyDescent="0.25">
      <c r="A584" s="7">
        <v>2752</v>
      </c>
      <c r="B584" s="5" t="s">
        <v>62</v>
      </c>
      <c r="C584" s="7"/>
      <c r="D584" s="5"/>
      <c r="E584" s="5"/>
      <c r="F584" s="5"/>
      <c r="G584" s="11">
        <v>9</v>
      </c>
      <c r="H584" s="10">
        <v>2015</v>
      </c>
      <c r="I584" s="5"/>
      <c r="J584" s="7"/>
      <c r="K584" s="9"/>
      <c r="L584" s="5"/>
      <c r="M584" s="5"/>
      <c r="N584" s="7">
        <v>2752</v>
      </c>
      <c r="O584" s="7" t="s">
        <v>0</v>
      </c>
      <c r="P584" s="8">
        <v>8</v>
      </c>
      <c r="Q584" s="7"/>
      <c r="R584" s="4"/>
      <c r="S584" s="6"/>
      <c r="T584" s="5"/>
      <c r="U584" s="5" t="s">
        <v>72</v>
      </c>
      <c r="V584" s="5"/>
      <c r="W584" s="4"/>
      <c r="X584" s="3" t="str">
        <f t="shared" si="18"/>
        <v>201509</v>
      </c>
      <c r="Y584" s="3" t="str">
        <f t="shared" si="19"/>
        <v>201509</v>
      </c>
      <c r="Z584" s="3" t="str">
        <f>VLOOKUP(TEXT(N584,"####"),MàJ!$H$1:$I$53,2,FALSE)</f>
        <v xml:space="preserve">LOGISTIQUE </v>
      </c>
      <c r="AC584"/>
      <c r="AD584"/>
    </row>
    <row r="585" spans="1:30" ht="15" hidden="1" customHeight="1" x14ac:dyDescent="0.25">
      <c r="A585" s="7">
        <v>2752</v>
      </c>
      <c r="B585" s="5" t="s">
        <v>62</v>
      </c>
      <c r="C585" s="7"/>
      <c r="D585" s="5"/>
      <c r="E585" s="5"/>
      <c r="F585" s="5"/>
      <c r="G585" s="11">
        <v>9</v>
      </c>
      <c r="H585" s="10">
        <v>2015</v>
      </c>
      <c r="I585" s="5"/>
      <c r="J585" s="7"/>
      <c r="K585" s="9"/>
      <c r="L585" s="5"/>
      <c r="M585" s="5"/>
      <c r="N585" s="7">
        <v>2752</v>
      </c>
      <c r="O585" s="7" t="s">
        <v>0</v>
      </c>
      <c r="P585" s="8">
        <v>8</v>
      </c>
      <c r="Q585" s="7"/>
      <c r="R585" s="4"/>
      <c r="S585" s="6"/>
      <c r="T585" s="5"/>
      <c r="U585" s="5" t="s">
        <v>71</v>
      </c>
      <c r="V585" s="5"/>
      <c r="W585" s="4"/>
      <c r="X585" s="3" t="str">
        <f t="shared" si="18"/>
        <v>201509</v>
      </c>
      <c r="Y585" s="3" t="str">
        <f t="shared" si="19"/>
        <v>201509</v>
      </c>
      <c r="Z585" s="3" t="str">
        <f>VLOOKUP(TEXT(N585,"####"),MàJ!$H$1:$I$53,2,FALSE)</f>
        <v xml:space="preserve">LOGISTIQUE </v>
      </c>
      <c r="AC585"/>
      <c r="AD585"/>
    </row>
    <row r="586" spans="1:30" ht="15" hidden="1" customHeight="1" x14ac:dyDescent="0.25">
      <c r="A586" s="7">
        <v>2752</v>
      </c>
      <c r="B586" s="5" t="s">
        <v>62</v>
      </c>
      <c r="C586" s="7"/>
      <c r="D586" s="5"/>
      <c r="E586" s="5"/>
      <c r="F586" s="5"/>
      <c r="G586" s="11">
        <v>9</v>
      </c>
      <c r="H586" s="10">
        <v>2015</v>
      </c>
      <c r="I586" s="5"/>
      <c r="J586" s="7"/>
      <c r="K586" s="9"/>
      <c r="L586" s="5"/>
      <c r="M586" s="5"/>
      <c r="N586" s="7">
        <v>2752</v>
      </c>
      <c r="O586" s="7" t="s">
        <v>0</v>
      </c>
      <c r="P586" s="8">
        <v>8</v>
      </c>
      <c r="Q586" s="7"/>
      <c r="R586" s="4"/>
      <c r="S586" s="6"/>
      <c r="T586" s="5"/>
      <c r="U586" s="5" t="s">
        <v>71</v>
      </c>
      <c r="V586" s="5"/>
      <c r="W586" s="4"/>
      <c r="X586" s="3" t="str">
        <f t="shared" si="18"/>
        <v>201509</v>
      </c>
      <c r="Y586" s="3" t="str">
        <f t="shared" si="19"/>
        <v>201509</v>
      </c>
      <c r="Z586" s="3" t="str">
        <f>VLOOKUP(TEXT(N586,"####"),MàJ!$H$1:$I$53,2,FALSE)</f>
        <v xml:space="preserve">LOGISTIQUE </v>
      </c>
      <c r="AC586"/>
      <c r="AD586"/>
    </row>
    <row r="587" spans="1:30" ht="15" customHeight="1" x14ac:dyDescent="0.25">
      <c r="A587" s="7">
        <v>2752</v>
      </c>
      <c r="B587" s="5" t="s">
        <v>62</v>
      </c>
      <c r="C587" s="7"/>
      <c r="D587" s="5"/>
      <c r="E587" s="5"/>
      <c r="F587" s="5"/>
      <c r="G587" s="11">
        <v>9</v>
      </c>
      <c r="H587" s="10">
        <v>2015</v>
      </c>
      <c r="I587" s="5"/>
      <c r="J587" s="7"/>
      <c r="K587" s="9"/>
      <c r="L587" s="5"/>
      <c r="M587" s="5"/>
      <c r="N587" s="7">
        <v>2752</v>
      </c>
      <c r="O587" s="7" t="s">
        <v>0</v>
      </c>
      <c r="P587" s="8">
        <v>8</v>
      </c>
      <c r="Q587" s="7"/>
      <c r="R587" s="4"/>
      <c r="S587" s="6"/>
      <c r="T587" s="5"/>
      <c r="U587" s="5" t="s">
        <v>72</v>
      </c>
      <c r="V587" s="5"/>
      <c r="W587" s="4"/>
      <c r="X587" s="3" t="str">
        <f t="shared" si="18"/>
        <v>201509</v>
      </c>
      <c r="Y587" s="3" t="str">
        <f t="shared" si="19"/>
        <v>201509</v>
      </c>
      <c r="Z587" s="3" t="str">
        <f>VLOOKUP(TEXT(N587,"####"),MàJ!$H$1:$I$53,2,FALSE)</f>
        <v xml:space="preserve">LOGISTIQUE </v>
      </c>
      <c r="AC587"/>
      <c r="AD587"/>
    </row>
    <row r="588" spans="1:30" ht="15" hidden="1" customHeight="1" x14ac:dyDescent="0.25">
      <c r="A588" s="50">
        <v>2752</v>
      </c>
      <c r="B588" s="51" t="s">
        <v>62</v>
      </c>
      <c r="C588" s="50"/>
      <c r="D588" s="51"/>
      <c r="E588" s="51"/>
      <c r="F588" s="51"/>
      <c r="G588" s="55">
        <v>9</v>
      </c>
      <c r="H588" s="56">
        <v>2015</v>
      </c>
      <c r="I588" s="51"/>
      <c r="J588" s="50"/>
      <c r="K588" s="57"/>
      <c r="L588" s="51"/>
      <c r="M588" s="51"/>
      <c r="N588" s="50">
        <v>2752</v>
      </c>
      <c r="O588" s="50" t="s">
        <v>0</v>
      </c>
      <c r="P588" s="58">
        <v>8</v>
      </c>
      <c r="Q588" s="50"/>
      <c r="R588" s="59"/>
      <c r="S588" s="60"/>
      <c r="T588" s="51"/>
      <c r="U588" s="51" t="s">
        <v>80</v>
      </c>
      <c r="V588" s="51"/>
      <c r="W588" s="59"/>
      <c r="X588" s="3" t="str">
        <f t="shared" si="18"/>
        <v>201509</v>
      </c>
      <c r="Y588" s="3" t="str">
        <f t="shared" si="19"/>
        <v>201509</v>
      </c>
      <c r="Z588" s="3" t="str">
        <f>VLOOKUP(TEXT(N588,"####"),MàJ!$H$1:$I$53,2,FALSE)</f>
        <v xml:space="preserve">LOGISTIQUE </v>
      </c>
      <c r="AC588"/>
      <c r="AD588"/>
    </row>
    <row r="589" spans="1:30" ht="15" customHeight="1" x14ac:dyDescent="0.25">
      <c r="A589" s="50">
        <v>2752</v>
      </c>
      <c r="B589" s="51" t="s">
        <v>62</v>
      </c>
      <c r="C589" s="50"/>
      <c r="D589" s="51"/>
      <c r="E589" s="51"/>
      <c r="F589" s="51"/>
      <c r="G589" s="55">
        <v>9</v>
      </c>
      <c r="H589" s="56">
        <v>2015</v>
      </c>
      <c r="I589" s="51"/>
      <c r="J589" s="50"/>
      <c r="K589" s="57"/>
      <c r="L589" s="51"/>
      <c r="M589" s="51"/>
      <c r="N589" s="50">
        <v>2752</v>
      </c>
      <c r="O589" s="50" t="s">
        <v>0</v>
      </c>
      <c r="P589" s="58">
        <v>10.5</v>
      </c>
      <c r="Q589" s="50"/>
      <c r="R589" s="59"/>
      <c r="S589" s="60"/>
      <c r="T589" s="51"/>
      <c r="U589" s="51" t="s">
        <v>72</v>
      </c>
      <c r="V589" s="51"/>
      <c r="W589" s="59"/>
      <c r="X589" s="3" t="str">
        <f t="shared" si="18"/>
        <v>201509</v>
      </c>
      <c r="Y589" s="3" t="str">
        <f t="shared" si="19"/>
        <v>201509</v>
      </c>
      <c r="Z589" s="3" t="str">
        <f>VLOOKUP(TEXT(N589,"####"),MàJ!$H$1:$I$53,2,FALSE)</f>
        <v xml:space="preserve">LOGISTIQUE </v>
      </c>
      <c r="AC589"/>
      <c r="AD589"/>
    </row>
    <row r="590" spans="1:30" ht="15" hidden="1" customHeight="1" x14ac:dyDescent="0.25">
      <c r="A590" s="50">
        <v>2752</v>
      </c>
      <c r="B590" s="51" t="s">
        <v>62</v>
      </c>
      <c r="C590" s="50"/>
      <c r="D590" s="51"/>
      <c r="E590" s="51"/>
      <c r="F590" s="51"/>
      <c r="G590" s="55">
        <v>9</v>
      </c>
      <c r="H590" s="56">
        <v>2015</v>
      </c>
      <c r="I590" s="51"/>
      <c r="J590" s="50"/>
      <c r="K590" s="57"/>
      <c r="L590" s="51"/>
      <c r="M590" s="51"/>
      <c r="N590" s="50">
        <v>2752</v>
      </c>
      <c r="O590" s="50" t="s">
        <v>0</v>
      </c>
      <c r="P590" s="58">
        <v>20</v>
      </c>
      <c r="Q590" s="50"/>
      <c r="R590" s="59"/>
      <c r="S590" s="60"/>
      <c r="T590" s="51"/>
      <c r="U590" s="51" t="s">
        <v>76</v>
      </c>
      <c r="V590" s="51"/>
      <c r="W590" s="59"/>
      <c r="X590" s="3" t="str">
        <f t="shared" si="18"/>
        <v>201509</v>
      </c>
      <c r="Y590" s="3" t="str">
        <f t="shared" si="19"/>
        <v>201509</v>
      </c>
      <c r="Z590" s="3" t="str">
        <f>VLOOKUP(TEXT(N590,"####"),MàJ!$H$1:$I$53,2,FALSE)</f>
        <v xml:space="preserve">LOGISTIQUE </v>
      </c>
      <c r="AC590"/>
      <c r="AD590"/>
    </row>
    <row r="591" spans="1:30" ht="15" customHeight="1" x14ac:dyDescent="0.25">
      <c r="A591" s="7">
        <v>2752</v>
      </c>
      <c r="B591" s="5" t="s">
        <v>62</v>
      </c>
      <c r="C591" s="7"/>
      <c r="D591" s="5"/>
      <c r="E591" s="5"/>
      <c r="F591" s="5"/>
      <c r="G591" s="11">
        <v>9</v>
      </c>
      <c r="H591" s="10">
        <v>2015</v>
      </c>
      <c r="I591" s="5"/>
      <c r="J591" s="7"/>
      <c r="K591" s="9"/>
      <c r="L591" s="5"/>
      <c r="M591" s="5"/>
      <c r="N591" s="7">
        <v>2752</v>
      </c>
      <c r="O591" s="7" t="s">
        <v>0</v>
      </c>
      <c r="P591" s="8">
        <v>23</v>
      </c>
      <c r="Q591" s="7"/>
      <c r="R591" s="4"/>
      <c r="S591" s="6"/>
      <c r="T591" s="5"/>
      <c r="U591" s="5" t="s">
        <v>72</v>
      </c>
      <c r="V591" s="5"/>
      <c r="W591" s="4"/>
      <c r="X591" s="3" t="str">
        <f t="shared" si="18"/>
        <v>201509</v>
      </c>
      <c r="Y591" s="3" t="str">
        <f t="shared" si="19"/>
        <v>201509</v>
      </c>
      <c r="Z591" s="3" t="str">
        <f>VLOOKUP(TEXT(N591,"####"),MàJ!$H$1:$I$53,2,FALSE)</f>
        <v xml:space="preserve">LOGISTIQUE </v>
      </c>
      <c r="AC591"/>
      <c r="AD591"/>
    </row>
    <row r="592" spans="1:30" ht="15" hidden="1" customHeight="1" x14ac:dyDescent="0.25">
      <c r="A592" s="7">
        <v>3503</v>
      </c>
      <c r="B592" s="5" t="s">
        <v>63</v>
      </c>
      <c r="C592" s="7"/>
      <c r="D592" s="5"/>
      <c r="E592" s="5"/>
      <c r="F592" s="5"/>
      <c r="G592" s="11">
        <v>9</v>
      </c>
      <c r="H592" s="10">
        <v>2015</v>
      </c>
      <c r="I592" s="5"/>
      <c r="J592" s="7"/>
      <c r="K592" s="9"/>
      <c r="L592" s="5"/>
      <c r="M592" s="5"/>
      <c r="N592" s="7">
        <v>3503</v>
      </c>
      <c r="O592" s="7" t="s">
        <v>0</v>
      </c>
      <c r="P592" s="8">
        <v>10</v>
      </c>
      <c r="Q592" s="7"/>
      <c r="R592" s="4"/>
      <c r="S592" s="6"/>
      <c r="T592" s="5"/>
      <c r="U592" s="5" t="s">
        <v>71</v>
      </c>
      <c r="V592" s="5"/>
      <c r="W592" s="4"/>
      <c r="X592" s="3" t="str">
        <f t="shared" si="18"/>
        <v>201509</v>
      </c>
      <c r="Y592" s="3" t="str">
        <f t="shared" si="19"/>
        <v>201509</v>
      </c>
      <c r="Z592" s="3" t="str">
        <f>VLOOKUP(TEXT(N592,"####"),MàJ!$H$1:$I$53,2,FALSE)</f>
        <v xml:space="preserve">MATERIAUX </v>
      </c>
      <c r="AC592"/>
      <c r="AD592"/>
    </row>
    <row r="593" spans="1:30" ht="15" customHeight="1" x14ac:dyDescent="0.25">
      <c r="A593" s="7">
        <v>3503</v>
      </c>
      <c r="B593" s="5" t="s">
        <v>63</v>
      </c>
      <c r="C593" s="7"/>
      <c r="D593" s="5"/>
      <c r="E593" s="5"/>
      <c r="F593" s="5"/>
      <c r="G593" s="11">
        <v>9</v>
      </c>
      <c r="H593" s="10">
        <v>2015</v>
      </c>
      <c r="I593" s="5"/>
      <c r="J593" s="7"/>
      <c r="K593" s="9"/>
      <c r="L593" s="5"/>
      <c r="M593" s="5"/>
      <c r="N593" s="7">
        <v>3503</v>
      </c>
      <c r="O593" s="7" t="s">
        <v>0</v>
      </c>
      <c r="P593" s="8">
        <v>14</v>
      </c>
      <c r="Q593" s="7"/>
      <c r="R593" s="4"/>
      <c r="S593" s="6"/>
      <c r="T593" s="5"/>
      <c r="U593" s="5" t="s">
        <v>72</v>
      </c>
      <c r="V593" s="5"/>
      <c r="W593" s="4"/>
      <c r="X593" s="3" t="str">
        <f t="shared" si="18"/>
        <v>201509</v>
      </c>
      <c r="Y593" s="3" t="str">
        <f t="shared" si="19"/>
        <v>201509</v>
      </c>
      <c r="Z593" s="3" t="str">
        <f>VLOOKUP(TEXT(N593,"####"),MàJ!$H$1:$I$53,2,FALSE)</f>
        <v xml:space="preserve">MATERIAUX </v>
      </c>
      <c r="AC593"/>
      <c r="AD593"/>
    </row>
    <row r="594" spans="1:30" ht="15" hidden="1" customHeight="1" x14ac:dyDescent="0.25">
      <c r="A594" s="7">
        <v>3503</v>
      </c>
      <c r="B594" s="5" t="s">
        <v>63</v>
      </c>
      <c r="C594" s="7"/>
      <c r="D594" s="5"/>
      <c r="E594" s="5"/>
      <c r="F594" s="5"/>
      <c r="G594" s="11">
        <v>9</v>
      </c>
      <c r="H594" s="10">
        <v>2015</v>
      </c>
      <c r="I594" s="5"/>
      <c r="J594" s="7"/>
      <c r="K594" s="9"/>
      <c r="L594" s="5"/>
      <c r="M594" s="5"/>
      <c r="N594" s="7">
        <v>3503</v>
      </c>
      <c r="O594" s="7" t="s">
        <v>0</v>
      </c>
      <c r="P594" s="8">
        <v>32</v>
      </c>
      <c r="Q594" s="7"/>
      <c r="R594" s="4"/>
      <c r="S594" s="6"/>
      <c r="T594" s="5"/>
      <c r="U594" s="5" t="s">
        <v>75</v>
      </c>
      <c r="V594" s="5"/>
      <c r="W594" s="4"/>
      <c r="X594" s="3" t="str">
        <f t="shared" si="18"/>
        <v>201509</v>
      </c>
      <c r="Y594" s="3" t="str">
        <f t="shared" si="19"/>
        <v>201509</v>
      </c>
      <c r="Z594" s="3" t="str">
        <f>VLOOKUP(TEXT(N594,"####"),MàJ!$H$1:$I$53,2,FALSE)</f>
        <v xml:space="preserve">MATERIAUX </v>
      </c>
      <c r="AC594"/>
      <c r="AD594"/>
    </row>
    <row r="595" spans="1:30" ht="15" hidden="1" customHeight="1" x14ac:dyDescent="0.25">
      <c r="A595" s="7" t="s">
        <v>1</v>
      </c>
      <c r="B595" s="5" t="s">
        <v>2</v>
      </c>
      <c r="C595" s="7"/>
      <c r="D595" s="5"/>
      <c r="E595" s="5"/>
      <c r="F595" s="5"/>
      <c r="G595" s="11">
        <v>9</v>
      </c>
      <c r="H595" s="10">
        <v>2015</v>
      </c>
      <c r="I595" s="5"/>
      <c r="J595" s="7"/>
      <c r="K595" s="9"/>
      <c r="L595" s="5"/>
      <c r="M595" s="5"/>
      <c r="N595" s="7" t="s">
        <v>1</v>
      </c>
      <c r="O595" s="7" t="s">
        <v>0</v>
      </c>
      <c r="P595" s="8">
        <v>12</v>
      </c>
      <c r="Q595" s="7"/>
      <c r="R595" s="4"/>
      <c r="S595" s="6"/>
      <c r="T595" s="5"/>
      <c r="U595" s="5" t="s">
        <v>75</v>
      </c>
      <c r="V595" s="5"/>
      <c r="W595" s="4"/>
      <c r="X595" s="3" t="str">
        <f t="shared" si="18"/>
        <v>201509</v>
      </c>
      <c r="Y595" s="3" t="str">
        <f t="shared" si="19"/>
        <v>201509</v>
      </c>
      <c r="Z595" s="3" t="str">
        <f>VLOOKUP(TEXT(N595,"####"),MàJ!$H$1:$I$53,2,FALSE)</f>
        <v>SIMULATIONS NUMERIQUES</v>
      </c>
      <c r="AC595"/>
      <c r="AD595"/>
    </row>
    <row r="596" spans="1:30" ht="15" customHeight="1" x14ac:dyDescent="0.25">
      <c r="A596" s="7">
        <v>5555</v>
      </c>
      <c r="B596" s="5" t="s">
        <v>64</v>
      </c>
      <c r="C596" s="7"/>
      <c r="D596" s="5"/>
      <c r="E596" s="5"/>
      <c r="F596" s="5"/>
      <c r="G596" s="11">
        <v>9</v>
      </c>
      <c r="H596" s="10">
        <v>2015</v>
      </c>
      <c r="I596" s="5"/>
      <c r="J596" s="7"/>
      <c r="K596" s="9"/>
      <c r="L596" s="5"/>
      <c r="M596" s="5"/>
      <c r="N596" s="7">
        <v>5555</v>
      </c>
      <c r="O596" s="7" t="s">
        <v>0</v>
      </c>
      <c r="P596" s="8">
        <v>16</v>
      </c>
      <c r="Q596" s="7"/>
      <c r="R596" s="4"/>
      <c r="S596" s="6"/>
      <c r="T596" s="5"/>
      <c r="U596" s="5" t="s">
        <v>72</v>
      </c>
      <c r="V596" s="5"/>
      <c r="W596" s="4"/>
      <c r="X596" s="3" t="str">
        <f t="shared" si="18"/>
        <v>201509</v>
      </c>
      <c r="Y596" s="3" t="str">
        <f t="shared" si="19"/>
        <v>201509</v>
      </c>
      <c r="Z596" s="3" t="str">
        <f>VLOOKUP(TEXT(N596,"####"),MàJ!$H$1:$I$53,2,FALSE)</f>
        <v xml:space="preserve">CONCEPTION </v>
      </c>
      <c r="AC596"/>
      <c r="AD596"/>
    </row>
    <row r="597" spans="1:30" ht="15" hidden="1" customHeight="1" x14ac:dyDescent="0.25">
      <c r="A597" s="7">
        <v>5555</v>
      </c>
      <c r="B597" s="5" t="s">
        <v>64</v>
      </c>
      <c r="C597" s="7"/>
      <c r="D597" s="5"/>
      <c r="E597" s="5"/>
      <c r="F597" s="5"/>
      <c r="G597" s="11">
        <v>9</v>
      </c>
      <c r="H597" s="10">
        <v>2015</v>
      </c>
      <c r="I597" s="5"/>
      <c r="J597" s="7"/>
      <c r="K597" s="9"/>
      <c r="L597" s="5"/>
      <c r="M597" s="5"/>
      <c r="N597" s="7">
        <v>5555</v>
      </c>
      <c r="O597" s="7" t="s">
        <v>0</v>
      </c>
      <c r="P597" s="8">
        <v>39</v>
      </c>
      <c r="Q597" s="7"/>
      <c r="R597" s="4"/>
      <c r="S597" s="6"/>
      <c r="T597" s="5"/>
      <c r="U597" s="5" t="s">
        <v>73</v>
      </c>
      <c r="V597" s="5"/>
      <c r="W597" s="4"/>
      <c r="X597" s="3" t="str">
        <f t="shared" si="18"/>
        <v>201509</v>
      </c>
      <c r="Y597" s="3" t="str">
        <f t="shared" si="19"/>
        <v>201509</v>
      </c>
      <c r="Z597" s="3" t="str">
        <f>VLOOKUP(TEXT(N597,"####"),MàJ!$H$1:$I$53,2,FALSE)</f>
        <v xml:space="preserve">CONCEPTION </v>
      </c>
      <c r="AC597"/>
      <c r="AD597"/>
    </row>
    <row r="598" spans="1:30" ht="15" hidden="1" customHeight="1" x14ac:dyDescent="0.25">
      <c r="A598" s="7">
        <v>5555</v>
      </c>
      <c r="B598" s="5" t="s">
        <v>64</v>
      </c>
      <c r="C598" s="7"/>
      <c r="D598" s="5"/>
      <c r="E598" s="5"/>
      <c r="F598" s="5"/>
      <c r="G598" s="11">
        <v>9</v>
      </c>
      <c r="H598" s="10">
        <v>2015</v>
      </c>
      <c r="I598" s="5"/>
      <c r="J598" s="7"/>
      <c r="K598" s="9"/>
      <c r="L598" s="5"/>
      <c r="M598" s="5"/>
      <c r="N598" s="7">
        <v>5555</v>
      </c>
      <c r="O598" s="7" t="s">
        <v>0</v>
      </c>
      <c r="P598" s="8">
        <v>8.5</v>
      </c>
      <c r="Q598" s="7"/>
      <c r="R598" s="4"/>
      <c r="S598" s="6"/>
      <c r="T598" s="5"/>
      <c r="U598" s="5" t="s">
        <v>71</v>
      </c>
      <c r="V598" s="5"/>
      <c r="W598" s="4"/>
      <c r="X598" s="3" t="str">
        <f t="shared" si="18"/>
        <v>201509</v>
      </c>
      <c r="Y598" s="3" t="str">
        <f t="shared" si="19"/>
        <v>201509</v>
      </c>
      <c r="Z598" s="3" t="str">
        <f>VLOOKUP(TEXT(N598,"####"),MàJ!$H$1:$I$53,2,FALSE)</f>
        <v xml:space="preserve">CONCEPTION </v>
      </c>
      <c r="AC598"/>
      <c r="AD598"/>
    </row>
    <row r="599" spans="1:30" ht="15" hidden="1" customHeight="1" x14ac:dyDescent="0.25">
      <c r="A599" s="7">
        <v>5555</v>
      </c>
      <c r="B599" s="5" t="s">
        <v>64</v>
      </c>
      <c r="C599" s="7"/>
      <c r="D599" s="5"/>
      <c r="E599" s="5"/>
      <c r="F599" s="5"/>
      <c r="G599" s="11">
        <v>9</v>
      </c>
      <c r="H599" s="10">
        <v>2015</v>
      </c>
      <c r="I599" s="5"/>
      <c r="J599" s="7"/>
      <c r="K599" s="9"/>
      <c r="L599" s="5"/>
      <c r="M599" s="5"/>
      <c r="N599" s="7">
        <v>5555</v>
      </c>
      <c r="O599" s="7" t="s">
        <v>0</v>
      </c>
      <c r="P599" s="8">
        <v>2</v>
      </c>
      <c r="Q599" s="7"/>
      <c r="R599" s="4"/>
      <c r="S599" s="6"/>
      <c r="T599" s="5"/>
      <c r="U599" s="5" t="s">
        <v>80</v>
      </c>
      <c r="V599" s="5"/>
      <c r="W599" s="4"/>
      <c r="X599" s="3" t="str">
        <f t="shared" si="18"/>
        <v>201509</v>
      </c>
      <c r="Y599" s="3" t="str">
        <f t="shared" si="19"/>
        <v>201509</v>
      </c>
      <c r="Z599" s="3" t="str">
        <f>VLOOKUP(TEXT(N599,"####"),MàJ!$H$1:$I$53,2,FALSE)</f>
        <v xml:space="preserve">CONCEPTION </v>
      </c>
      <c r="AC599"/>
      <c r="AD599"/>
    </row>
    <row r="600" spans="1:30" ht="15" hidden="1" customHeight="1" x14ac:dyDescent="0.25">
      <c r="A600" s="7">
        <v>5555</v>
      </c>
      <c r="B600" s="5" t="s">
        <v>64</v>
      </c>
      <c r="C600" s="7"/>
      <c r="D600" s="5"/>
      <c r="E600" s="5"/>
      <c r="F600" s="5"/>
      <c r="G600" s="11">
        <v>9</v>
      </c>
      <c r="H600" s="10">
        <v>2015</v>
      </c>
      <c r="I600" s="5"/>
      <c r="J600" s="7"/>
      <c r="K600" s="9"/>
      <c r="L600" s="5"/>
      <c r="M600" s="5"/>
      <c r="N600" s="7">
        <v>5555</v>
      </c>
      <c r="O600" s="7" t="s">
        <v>0</v>
      </c>
      <c r="P600" s="8">
        <v>29</v>
      </c>
      <c r="Q600" s="7"/>
      <c r="R600" s="4"/>
      <c r="S600" s="6"/>
      <c r="T600" s="5"/>
      <c r="U600" s="5" t="s">
        <v>71</v>
      </c>
      <c r="V600" s="5"/>
      <c r="W600" s="4"/>
      <c r="X600" s="3" t="str">
        <f t="shared" si="18"/>
        <v>201509</v>
      </c>
      <c r="Y600" s="3" t="str">
        <f t="shared" si="19"/>
        <v>201509</v>
      </c>
      <c r="Z600" s="3" t="str">
        <f>VLOOKUP(TEXT(N600,"####"),MàJ!$H$1:$I$53,2,FALSE)</f>
        <v xml:space="preserve">CONCEPTION </v>
      </c>
      <c r="AC600"/>
      <c r="AD600"/>
    </row>
    <row r="601" spans="1:30" ht="15" hidden="1" customHeight="1" x14ac:dyDescent="0.25">
      <c r="A601" s="7">
        <v>5555</v>
      </c>
      <c r="B601" s="5" t="s">
        <v>64</v>
      </c>
      <c r="C601" s="7"/>
      <c r="D601" s="5"/>
      <c r="E601" s="5"/>
      <c r="F601" s="5"/>
      <c r="G601" s="11">
        <v>9</v>
      </c>
      <c r="H601" s="10">
        <v>2015</v>
      </c>
      <c r="I601" s="5"/>
      <c r="J601" s="7"/>
      <c r="K601" s="9"/>
      <c r="L601" s="5"/>
      <c r="M601" s="5"/>
      <c r="N601" s="7">
        <v>5555</v>
      </c>
      <c r="O601" s="7" t="s">
        <v>0</v>
      </c>
      <c r="P601" s="8">
        <v>42</v>
      </c>
      <c r="Q601" s="7"/>
      <c r="R601" s="4"/>
      <c r="S601" s="6"/>
      <c r="T601" s="5"/>
      <c r="U601" s="5" t="s">
        <v>73</v>
      </c>
      <c r="V601" s="5"/>
      <c r="W601" s="4"/>
      <c r="X601" s="3" t="str">
        <f t="shared" si="18"/>
        <v>201509</v>
      </c>
      <c r="Y601" s="3" t="str">
        <f t="shared" si="19"/>
        <v>201509</v>
      </c>
      <c r="Z601" s="3" t="str">
        <f>VLOOKUP(TEXT(N601,"####"),MàJ!$H$1:$I$53,2,FALSE)</f>
        <v xml:space="preserve">CONCEPTION </v>
      </c>
      <c r="AC601"/>
      <c r="AD601"/>
    </row>
    <row r="602" spans="1:30" ht="15" hidden="1" customHeight="1" x14ac:dyDescent="0.25">
      <c r="A602" s="7">
        <v>5555</v>
      </c>
      <c r="B602" s="5" t="s">
        <v>64</v>
      </c>
      <c r="C602" s="7"/>
      <c r="D602" s="5"/>
      <c r="E602" s="5"/>
      <c r="F602" s="5"/>
      <c r="G602" s="11">
        <v>9</v>
      </c>
      <c r="H602" s="10">
        <v>2015</v>
      </c>
      <c r="I602" s="5"/>
      <c r="J602" s="7"/>
      <c r="K602" s="9"/>
      <c r="L602" s="5"/>
      <c r="M602" s="5"/>
      <c r="N602" s="7">
        <v>5555</v>
      </c>
      <c r="O602" s="7" t="s">
        <v>0</v>
      </c>
      <c r="P602" s="8">
        <v>38</v>
      </c>
      <c r="Q602" s="7"/>
      <c r="R602" s="4"/>
      <c r="S602" s="6"/>
      <c r="T602" s="5"/>
      <c r="U602" s="5" t="s">
        <v>70</v>
      </c>
      <c r="V602" s="5"/>
      <c r="W602" s="4"/>
      <c r="X602" s="3" t="str">
        <f t="shared" si="18"/>
        <v>201509</v>
      </c>
      <c r="Y602" s="3" t="str">
        <f t="shared" si="19"/>
        <v>201509</v>
      </c>
      <c r="Z602" s="3" t="str">
        <f>VLOOKUP(TEXT(N602,"####"),MàJ!$H$1:$I$53,2,FALSE)</f>
        <v xml:space="preserve">CONCEPTION </v>
      </c>
      <c r="AC602"/>
      <c r="AD602"/>
    </row>
    <row r="603" spans="1:30" ht="15" hidden="1" customHeight="1" x14ac:dyDescent="0.25">
      <c r="A603" s="7">
        <v>5555</v>
      </c>
      <c r="B603" s="5" t="s">
        <v>64</v>
      </c>
      <c r="C603" s="7"/>
      <c r="D603" s="5"/>
      <c r="E603" s="5"/>
      <c r="F603" s="5"/>
      <c r="G603" s="11">
        <v>9</v>
      </c>
      <c r="H603" s="10">
        <v>2015</v>
      </c>
      <c r="I603" s="5"/>
      <c r="J603" s="7"/>
      <c r="K603" s="9"/>
      <c r="L603" s="5"/>
      <c r="M603" s="5"/>
      <c r="N603" s="7">
        <v>5555</v>
      </c>
      <c r="O603" s="7" t="s">
        <v>0</v>
      </c>
      <c r="P603" s="8">
        <v>35</v>
      </c>
      <c r="Q603" s="7"/>
      <c r="R603" s="4"/>
      <c r="S603" s="6"/>
      <c r="T603" s="5"/>
      <c r="U603" s="5" t="s">
        <v>82</v>
      </c>
      <c r="V603" s="5"/>
      <c r="W603" s="4"/>
      <c r="X603" s="3" t="str">
        <f t="shared" si="18"/>
        <v>201509</v>
      </c>
      <c r="Y603" s="3" t="str">
        <f t="shared" si="19"/>
        <v>201509</v>
      </c>
      <c r="Z603" s="3" t="str">
        <f>VLOOKUP(TEXT(N603,"####"),MàJ!$H$1:$I$53,2,FALSE)</f>
        <v xml:space="preserve">CONCEPTION </v>
      </c>
      <c r="AC603"/>
      <c r="AD603"/>
    </row>
    <row r="604" spans="1:30" ht="15" customHeight="1" x14ac:dyDescent="0.25">
      <c r="A604" s="7">
        <v>5555</v>
      </c>
      <c r="B604" s="5" t="s">
        <v>64</v>
      </c>
      <c r="C604" s="7"/>
      <c r="D604" s="5"/>
      <c r="E604" s="5"/>
      <c r="F604" s="5"/>
      <c r="G604" s="11">
        <v>9</v>
      </c>
      <c r="H604" s="10">
        <v>2015</v>
      </c>
      <c r="I604" s="5"/>
      <c r="J604" s="7"/>
      <c r="K604" s="9"/>
      <c r="L604" s="5"/>
      <c r="M604" s="5"/>
      <c r="N604" s="7">
        <v>5555</v>
      </c>
      <c r="O604" s="7" t="s">
        <v>0</v>
      </c>
      <c r="P604" s="8">
        <v>60</v>
      </c>
      <c r="Q604" s="7"/>
      <c r="R604" s="4"/>
      <c r="S604" s="6"/>
      <c r="T604" s="5"/>
      <c r="U604" s="5" t="s">
        <v>72</v>
      </c>
      <c r="V604" s="5"/>
      <c r="W604" s="4"/>
      <c r="X604" s="3" t="str">
        <f t="shared" ref="X604:X667" si="20">H604&amp;IF(G604&lt;10,"0"&amp;G604,G604)</f>
        <v>201509</v>
      </c>
      <c r="Y604" s="3" t="str">
        <f t="shared" ref="Y604:Y667" si="21">X604</f>
        <v>201509</v>
      </c>
      <c r="Z604" s="3" t="str">
        <f>VLOOKUP(TEXT(N604,"####"),MàJ!$H$1:$I$53,2,FALSE)</f>
        <v xml:space="preserve">CONCEPTION </v>
      </c>
      <c r="AC604"/>
      <c r="AD604"/>
    </row>
    <row r="605" spans="1:30" ht="15" hidden="1" customHeight="1" x14ac:dyDescent="0.25">
      <c r="A605" s="7">
        <v>5555</v>
      </c>
      <c r="B605" s="5" t="s">
        <v>64</v>
      </c>
      <c r="C605" s="7"/>
      <c r="D605" s="5"/>
      <c r="E605" s="5"/>
      <c r="F605" s="5"/>
      <c r="G605" s="11">
        <v>9</v>
      </c>
      <c r="H605" s="10">
        <v>2015</v>
      </c>
      <c r="I605" s="5"/>
      <c r="J605" s="7"/>
      <c r="K605" s="9"/>
      <c r="L605" s="5"/>
      <c r="M605" s="5"/>
      <c r="N605" s="7">
        <v>5555</v>
      </c>
      <c r="O605" s="7" t="s">
        <v>0</v>
      </c>
      <c r="P605" s="8">
        <v>16</v>
      </c>
      <c r="Q605" s="7"/>
      <c r="R605" s="4"/>
      <c r="S605" s="6"/>
      <c r="T605" s="5"/>
      <c r="U605" s="5" t="s">
        <v>73</v>
      </c>
      <c r="V605" s="5"/>
      <c r="W605" s="4"/>
      <c r="X605" s="3" t="str">
        <f t="shared" si="20"/>
        <v>201509</v>
      </c>
      <c r="Y605" s="3" t="str">
        <f t="shared" si="21"/>
        <v>201509</v>
      </c>
      <c r="Z605" s="3" t="str">
        <f>VLOOKUP(TEXT(N605,"####"),MàJ!$H$1:$I$53,2,FALSE)</f>
        <v xml:space="preserve">CONCEPTION </v>
      </c>
      <c r="AC605"/>
      <c r="AD605"/>
    </row>
    <row r="606" spans="1:30" ht="15" customHeight="1" x14ac:dyDescent="0.25">
      <c r="A606" s="7">
        <v>5555</v>
      </c>
      <c r="B606" s="5" t="s">
        <v>64</v>
      </c>
      <c r="C606" s="7"/>
      <c r="D606" s="5"/>
      <c r="E606" s="5"/>
      <c r="F606" s="5"/>
      <c r="G606" s="11">
        <v>9</v>
      </c>
      <c r="H606" s="10">
        <v>2015</v>
      </c>
      <c r="I606" s="5"/>
      <c r="J606" s="7"/>
      <c r="K606" s="9"/>
      <c r="L606" s="5"/>
      <c r="M606" s="5"/>
      <c r="N606" s="7">
        <v>5555</v>
      </c>
      <c r="O606" s="7" t="s">
        <v>0</v>
      </c>
      <c r="P606" s="8">
        <v>10</v>
      </c>
      <c r="Q606" s="7"/>
      <c r="R606" s="4"/>
      <c r="S606" s="6"/>
      <c r="T606" s="5"/>
      <c r="U606" s="5" t="s">
        <v>72</v>
      </c>
      <c r="V606" s="5"/>
      <c r="W606" s="4"/>
      <c r="X606" s="3" t="str">
        <f t="shared" si="20"/>
        <v>201509</v>
      </c>
      <c r="Y606" s="3" t="str">
        <f t="shared" si="21"/>
        <v>201509</v>
      </c>
      <c r="Z606" s="3" t="str">
        <f>VLOOKUP(TEXT(N606,"####"),MàJ!$H$1:$I$53,2,FALSE)</f>
        <v xml:space="preserve">CONCEPTION </v>
      </c>
      <c r="AC606"/>
      <c r="AD606"/>
    </row>
    <row r="607" spans="1:30" ht="15" hidden="1" customHeight="1" x14ac:dyDescent="0.25">
      <c r="A607" s="7">
        <v>5555</v>
      </c>
      <c r="B607" s="5" t="s">
        <v>64</v>
      </c>
      <c r="C607" s="7"/>
      <c r="D607" s="5"/>
      <c r="E607" s="5"/>
      <c r="F607" s="5"/>
      <c r="G607" s="11">
        <v>9</v>
      </c>
      <c r="H607" s="10">
        <v>2015</v>
      </c>
      <c r="I607" s="5"/>
      <c r="J607" s="7"/>
      <c r="K607" s="9"/>
      <c r="L607" s="5"/>
      <c r="M607" s="5"/>
      <c r="N607" s="7">
        <v>5555</v>
      </c>
      <c r="O607" s="7" t="s">
        <v>0</v>
      </c>
      <c r="P607" s="8">
        <v>12</v>
      </c>
      <c r="Q607" s="7"/>
      <c r="R607" s="4"/>
      <c r="S607" s="6"/>
      <c r="T607" s="5"/>
      <c r="U607" s="5" t="s">
        <v>82</v>
      </c>
      <c r="V607" s="5"/>
      <c r="W607" s="4"/>
      <c r="X607" s="3" t="str">
        <f t="shared" si="20"/>
        <v>201509</v>
      </c>
      <c r="Y607" s="3" t="str">
        <f t="shared" si="21"/>
        <v>201509</v>
      </c>
      <c r="Z607" s="3" t="str">
        <f>VLOOKUP(TEXT(N607,"####"),MàJ!$H$1:$I$53,2,FALSE)</f>
        <v xml:space="preserve">CONCEPTION </v>
      </c>
      <c r="AC607"/>
      <c r="AD607"/>
    </row>
    <row r="608" spans="1:30" ht="15" hidden="1" customHeight="1" x14ac:dyDescent="0.25">
      <c r="A608" s="7">
        <v>5555</v>
      </c>
      <c r="B608" s="5" t="s">
        <v>64</v>
      </c>
      <c r="C608" s="7"/>
      <c r="D608" s="5"/>
      <c r="E608" s="5"/>
      <c r="F608" s="5"/>
      <c r="G608" s="11">
        <v>9</v>
      </c>
      <c r="H608" s="10">
        <v>2015</v>
      </c>
      <c r="I608" s="5"/>
      <c r="J608" s="7"/>
      <c r="K608" s="9"/>
      <c r="L608" s="5"/>
      <c r="M608" s="5"/>
      <c r="N608" s="7">
        <v>5555</v>
      </c>
      <c r="O608" s="7" t="s">
        <v>0</v>
      </c>
      <c r="P608" s="8">
        <v>22</v>
      </c>
      <c r="Q608" s="7"/>
      <c r="R608" s="4"/>
      <c r="S608" s="6"/>
      <c r="T608" s="5"/>
      <c r="U608" s="5" t="s">
        <v>70</v>
      </c>
      <c r="V608" s="5"/>
      <c r="W608" s="4"/>
      <c r="X608" s="3" t="str">
        <f t="shared" si="20"/>
        <v>201509</v>
      </c>
      <c r="Y608" s="3" t="str">
        <f t="shared" si="21"/>
        <v>201509</v>
      </c>
      <c r="Z608" s="3" t="str">
        <f>VLOOKUP(TEXT(N608,"####"),MàJ!$H$1:$I$53,2,FALSE)</f>
        <v xml:space="preserve">CONCEPTION </v>
      </c>
      <c r="AC608"/>
      <c r="AD608"/>
    </row>
    <row r="609" spans="1:30" ht="15" hidden="1" customHeight="1" x14ac:dyDescent="0.25">
      <c r="A609" s="7">
        <v>5555</v>
      </c>
      <c r="B609" s="5" t="s">
        <v>64</v>
      </c>
      <c r="C609" s="7"/>
      <c r="D609" s="5"/>
      <c r="E609" s="5"/>
      <c r="F609" s="5"/>
      <c r="G609" s="11">
        <v>9</v>
      </c>
      <c r="H609" s="10">
        <v>2015</v>
      </c>
      <c r="I609" s="5"/>
      <c r="J609" s="7"/>
      <c r="K609" s="9"/>
      <c r="L609" s="5"/>
      <c r="M609" s="5"/>
      <c r="N609" s="7">
        <v>5555</v>
      </c>
      <c r="O609" s="7" t="s">
        <v>0</v>
      </c>
      <c r="P609" s="8">
        <v>24</v>
      </c>
      <c r="Q609" s="7"/>
      <c r="R609" s="4"/>
      <c r="S609" s="6"/>
      <c r="T609" s="5"/>
      <c r="U609" s="5" t="s">
        <v>74</v>
      </c>
      <c r="V609" s="5"/>
      <c r="W609" s="4"/>
      <c r="X609" s="3" t="str">
        <f t="shared" si="20"/>
        <v>201509</v>
      </c>
      <c r="Y609" s="3" t="str">
        <f t="shared" si="21"/>
        <v>201509</v>
      </c>
      <c r="Z609" s="3" t="str">
        <f>VLOOKUP(TEXT(N609,"####"),MàJ!$H$1:$I$53,2,FALSE)</f>
        <v xml:space="preserve">CONCEPTION </v>
      </c>
      <c r="AC609"/>
      <c r="AD609"/>
    </row>
    <row r="610" spans="1:30" ht="15" hidden="1" customHeight="1" x14ac:dyDescent="0.25">
      <c r="A610" s="7">
        <v>5555</v>
      </c>
      <c r="B610" s="5" t="s">
        <v>64</v>
      </c>
      <c r="C610" s="7"/>
      <c r="D610" s="5"/>
      <c r="E610" s="5"/>
      <c r="F610" s="5"/>
      <c r="G610" s="11">
        <v>9</v>
      </c>
      <c r="H610" s="10">
        <v>2015</v>
      </c>
      <c r="I610" s="5"/>
      <c r="J610" s="7"/>
      <c r="K610" s="9"/>
      <c r="L610" s="5"/>
      <c r="M610" s="5"/>
      <c r="N610" s="7">
        <v>5555</v>
      </c>
      <c r="O610" s="7" t="s">
        <v>0</v>
      </c>
      <c r="P610" s="8">
        <v>20</v>
      </c>
      <c r="Q610" s="7"/>
      <c r="R610" s="4"/>
      <c r="S610" s="6"/>
      <c r="T610" s="5"/>
      <c r="U610" s="5" t="s">
        <v>75</v>
      </c>
      <c r="V610" s="5"/>
      <c r="W610" s="4"/>
      <c r="X610" s="3" t="str">
        <f t="shared" si="20"/>
        <v>201509</v>
      </c>
      <c r="Y610" s="3" t="str">
        <f t="shared" si="21"/>
        <v>201509</v>
      </c>
      <c r="Z610" s="3" t="str">
        <f>VLOOKUP(TEXT(N610,"####"),MàJ!$H$1:$I$53,2,FALSE)</f>
        <v xml:space="preserve">CONCEPTION </v>
      </c>
      <c r="AC610"/>
      <c r="AD610"/>
    </row>
    <row r="611" spans="1:30" ht="15" customHeight="1" x14ac:dyDescent="0.25">
      <c r="A611" s="7">
        <v>5917</v>
      </c>
      <c r="B611" s="5" t="s">
        <v>65</v>
      </c>
      <c r="C611" s="7"/>
      <c r="D611" s="5"/>
      <c r="E611" s="5"/>
      <c r="F611" s="5"/>
      <c r="G611" s="11">
        <v>9</v>
      </c>
      <c r="H611" s="10">
        <v>2015</v>
      </c>
      <c r="I611" s="5"/>
      <c r="J611" s="7"/>
      <c r="K611" s="9"/>
      <c r="L611" s="5"/>
      <c r="M611" s="5"/>
      <c r="N611" s="7">
        <v>5917</v>
      </c>
      <c r="O611" s="7" t="s">
        <v>0</v>
      </c>
      <c r="P611" s="8">
        <v>4</v>
      </c>
      <c r="Q611" s="7"/>
      <c r="R611" s="4"/>
      <c r="S611" s="6"/>
      <c r="T611" s="5"/>
      <c r="U611" s="5" t="s">
        <v>72</v>
      </c>
      <c r="V611" s="5"/>
      <c r="W611" s="4"/>
      <c r="X611" s="3" t="str">
        <f t="shared" si="20"/>
        <v>201509</v>
      </c>
      <c r="Y611" s="3" t="str">
        <f t="shared" si="21"/>
        <v>201509</v>
      </c>
      <c r="Z611" s="3" t="str">
        <f>VLOOKUP(TEXT(N611,"####"),MàJ!$H$1:$I$53,2,FALSE)</f>
        <v xml:space="preserve">METHODES </v>
      </c>
      <c r="AC611"/>
      <c r="AD611"/>
    </row>
    <row r="612" spans="1:30" ht="15" hidden="1" customHeight="1" x14ac:dyDescent="0.25">
      <c r="A612" s="7">
        <v>5917</v>
      </c>
      <c r="B612" s="5" t="s">
        <v>66</v>
      </c>
      <c r="C612" s="7"/>
      <c r="D612" s="5"/>
      <c r="E612" s="5"/>
      <c r="F612" s="5"/>
      <c r="G612" s="11">
        <v>9</v>
      </c>
      <c r="H612" s="10">
        <v>2015</v>
      </c>
      <c r="I612" s="5"/>
      <c r="J612" s="7"/>
      <c r="K612" s="9"/>
      <c r="L612" s="5"/>
      <c r="M612" s="5"/>
      <c r="N612" s="7">
        <v>5917</v>
      </c>
      <c r="O612" s="7" t="s">
        <v>0</v>
      </c>
      <c r="P612" s="8">
        <v>8</v>
      </c>
      <c r="Q612" s="7"/>
      <c r="R612" s="4"/>
      <c r="S612" s="6"/>
      <c r="T612" s="5"/>
      <c r="U612" s="5" t="s">
        <v>75</v>
      </c>
      <c r="V612" s="5"/>
      <c r="W612" s="4"/>
      <c r="X612" s="3" t="str">
        <f t="shared" si="20"/>
        <v>201509</v>
      </c>
      <c r="Y612" s="3" t="str">
        <f t="shared" si="21"/>
        <v>201509</v>
      </c>
      <c r="Z612" s="3" t="str">
        <f>VLOOKUP(TEXT(N612,"####"),MàJ!$H$1:$I$53,2,FALSE)</f>
        <v xml:space="preserve">METHODES </v>
      </c>
      <c r="AC612"/>
      <c r="AD612"/>
    </row>
    <row r="613" spans="1:30" ht="15" hidden="1" customHeight="1" x14ac:dyDescent="0.25">
      <c r="A613" s="50">
        <v>5917</v>
      </c>
      <c r="B613" s="51" t="s">
        <v>66</v>
      </c>
      <c r="C613" s="50"/>
      <c r="D613" s="51"/>
      <c r="E613" s="51"/>
      <c r="F613" s="51"/>
      <c r="G613" s="55">
        <v>9</v>
      </c>
      <c r="H613" s="56">
        <v>2015</v>
      </c>
      <c r="I613" s="51"/>
      <c r="J613" s="50"/>
      <c r="K613" s="57"/>
      <c r="L613" s="51"/>
      <c r="M613" s="51"/>
      <c r="N613" s="50">
        <v>5917</v>
      </c>
      <c r="O613" s="50" t="s">
        <v>0</v>
      </c>
      <c r="P613" s="58">
        <v>7</v>
      </c>
      <c r="Q613" s="50"/>
      <c r="R613" s="59"/>
      <c r="S613" s="60"/>
      <c r="T613" s="51"/>
      <c r="U613" s="51" t="s">
        <v>76</v>
      </c>
      <c r="V613" s="51"/>
      <c r="W613" s="59"/>
      <c r="X613" s="3" t="str">
        <f t="shared" si="20"/>
        <v>201509</v>
      </c>
      <c r="Y613" s="3" t="str">
        <f t="shared" si="21"/>
        <v>201509</v>
      </c>
      <c r="Z613" s="3" t="str">
        <f>VLOOKUP(TEXT(N613,"####"),MàJ!$H$1:$I$53,2,FALSE)</f>
        <v xml:space="preserve">METHODES </v>
      </c>
      <c r="AC613"/>
      <c r="AD613"/>
    </row>
    <row r="614" spans="1:30" ht="15" hidden="1" customHeight="1" x14ac:dyDescent="0.25">
      <c r="A614" s="7">
        <v>5917</v>
      </c>
      <c r="B614" s="5" t="s">
        <v>66</v>
      </c>
      <c r="C614" s="7"/>
      <c r="D614" s="5"/>
      <c r="E614" s="5"/>
      <c r="F614" s="5"/>
      <c r="G614" s="11">
        <v>9</v>
      </c>
      <c r="H614" s="10">
        <v>2015</v>
      </c>
      <c r="I614" s="5"/>
      <c r="J614" s="7"/>
      <c r="K614" s="9"/>
      <c r="L614" s="5"/>
      <c r="M614" s="5"/>
      <c r="N614" s="7">
        <v>5917</v>
      </c>
      <c r="O614" s="7" t="s">
        <v>0</v>
      </c>
      <c r="P614" s="8">
        <v>20</v>
      </c>
      <c r="Q614" s="7"/>
      <c r="R614" s="4"/>
      <c r="S614" s="6"/>
      <c r="T614" s="5"/>
      <c r="U614" s="5" t="s">
        <v>70</v>
      </c>
      <c r="V614" s="5"/>
      <c r="W614" s="4"/>
      <c r="X614" s="3" t="str">
        <f t="shared" si="20"/>
        <v>201509</v>
      </c>
      <c r="Y614" s="3" t="str">
        <f t="shared" si="21"/>
        <v>201509</v>
      </c>
      <c r="Z614" s="3" t="str">
        <f>VLOOKUP(TEXT(N614,"####"),MàJ!$H$1:$I$53,2,FALSE)</f>
        <v xml:space="preserve">METHODES </v>
      </c>
      <c r="AC614"/>
      <c r="AD614"/>
    </row>
    <row r="615" spans="1:30" ht="15" customHeight="1" x14ac:dyDescent="0.25">
      <c r="A615" s="50">
        <v>5917</v>
      </c>
      <c r="B615" s="51" t="s">
        <v>66</v>
      </c>
      <c r="C615" s="50"/>
      <c r="D615" s="51"/>
      <c r="E615" s="51"/>
      <c r="F615" s="51"/>
      <c r="G615" s="55">
        <v>9</v>
      </c>
      <c r="H615" s="56">
        <v>2015</v>
      </c>
      <c r="I615" s="51"/>
      <c r="J615" s="50"/>
      <c r="K615" s="57"/>
      <c r="L615" s="51"/>
      <c r="M615" s="51"/>
      <c r="N615" s="50">
        <v>5917</v>
      </c>
      <c r="O615" s="50" t="s">
        <v>0</v>
      </c>
      <c r="P615" s="58">
        <v>27</v>
      </c>
      <c r="Q615" s="50"/>
      <c r="R615" s="59"/>
      <c r="S615" s="60"/>
      <c r="T615" s="51"/>
      <c r="U615" s="51" t="s">
        <v>72</v>
      </c>
      <c r="V615" s="51"/>
      <c r="W615" s="59"/>
      <c r="X615" s="3" t="str">
        <f t="shared" si="20"/>
        <v>201509</v>
      </c>
      <c r="Y615" s="3" t="str">
        <f t="shared" si="21"/>
        <v>201509</v>
      </c>
      <c r="Z615" s="3" t="str">
        <f>VLOOKUP(TEXT(N615,"####"),MàJ!$H$1:$I$53,2,FALSE)</f>
        <v xml:space="preserve">METHODES </v>
      </c>
      <c r="AC615"/>
      <c r="AD615"/>
    </row>
    <row r="616" spans="1:30" ht="15" customHeight="1" x14ac:dyDescent="0.25">
      <c r="A616" s="7">
        <v>5917</v>
      </c>
      <c r="B616" s="5" t="s">
        <v>66</v>
      </c>
      <c r="C616" s="7"/>
      <c r="D616" s="5"/>
      <c r="E616" s="5"/>
      <c r="F616" s="5"/>
      <c r="G616" s="11">
        <v>9</v>
      </c>
      <c r="H616" s="10">
        <v>2015</v>
      </c>
      <c r="I616" s="5"/>
      <c r="J616" s="7"/>
      <c r="K616" s="9"/>
      <c r="L616" s="5"/>
      <c r="M616" s="5"/>
      <c r="N616" s="7">
        <v>5917</v>
      </c>
      <c r="O616" s="7" t="s">
        <v>0</v>
      </c>
      <c r="P616" s="8">
        <v>10</v>
      </c>
      <c r="Q616" s="7"/>
      <c r="R616" s="4"/>
      <c r="S616" s="6"/>
      <c r="T616" s="5"/>
      <c r="U616" s="5" t="s">
        <v>72</v>
      </c>
      <c r="V616" s="5"/>
      <c r="W616" s="4"/>
      <c r="X616" s="3" t="str">
        <f t="shared" si="20"/>
        <v>201509</v>
      </c>
      <c r="Y616" s="3" t="str">
        <f t="shared" si="21"/>
        <v>201509</v>
      </c>
      <c r="Z616" s="3" t="str">
        <f>VLOOKUP(TEXT(N616,"####"),MàJ!$H$1:$I$53,2,FALSE)</f>
        <v xml:space="preserve">METHODES </v>
      </c>
      <c r="AC616"/>
      <c r="AD616"/>
    </row>
    <row r="617" spans="1:30" ht="15" hidden="1" customHeight="1" x14ac:dyDescent="0.25">
      <c r="A617" s="7">
        <v>5917</v>
      </c>
      <c r="B617" s="5" t="s">
        <v>66</v>
      </c>
      <c r="C617" s="7"/>
      <c r="D617" s="5"/>
      <c r="E617" s="5"/>
      <c r="F617" s="5"/>
      <c r="G617" s="11">
        <v>9</v>
      </c>
      <c r="H617" s="10">
        <v>2015</v>
      </c>
      <c r="I617" s="5"/>
      <c r="J617" s="7"/>
      <c r="K617" s="9"/>
      <c r="L617" s="5"/>
      <c r="M617" s="5"/>
      <c r="N617" s="7">
        <v>5917</v>
      </c>
      <c r="O617" s="7" t="s">
        <v>0</v>
      </c>
      <c r="P617" s="8">
        <v>5</v>
      </c>
      <c r="Q617" s="7"/>
      <c r="R617" s="4"/>
      <c r="S617" s="6"/>
      <c r="T617" s="5"/>
      <c r="U617" s="5" t="s">
        <v>71</v>
      </c>
      <c r="V617" s="5"/>
      <c r="W617" s="4"/>
      <c r="X617" s="3" t="str">
        <f t="shared" si="20"/>
        <v>201509</v>
      </c>
      <c r="Y617" s="3" t="str">
        <f t="shared" si="21"/>
        <v>201509</v>
      </c>
      <c r="Z617" s="3" t="str">
        <f>VLOOKUP(TEXT(N617,"####"),MàJ!$H$1:$I$53,2,FALSE)</f>
        <v xml:space="preserve">METHODES </v>
      </c>
      <c r="AC617"/>
      <c r="AD617"/>
    </row>
    <row r="618" spans="1:30" ht="15" hidden="1" customHeight="1" x14ac:dyDescent="0.25">
      <c r="A618" s="7">
        <v>5917</v>
      </c>
      <c r="B618" s="5" t="s">
        <v>66</v>
      </c>
      <c r="C618" s="7"/>
      <c r="D618" s="5"/>
      <c r="E618" s="5"/>
      <c r="F618" s="5"/>
      <c r="G618" s="11">
        <v>9</v>
      </c>
      <c r="H618" s="10">
        <v>2015</v>
      </c>
      <c r="I618" s="5"/>
      <c r="J618" s="7"/>
      <c r="K618" s="9"/>
      <c r="L618" s="5"/>
      <c r="M618" s="5"/>
      <c r="N618" s="7">
        <v>5917</v>
      </c>
      <c r="O618" s="7" t="s">
        <v>0</v>
      </c>
      <c r="P618" s="8">
        <v>2</v>
      </c>
      <c r="Q618" s="7"/>
      <c r="R618" s="4"/>
      <c r="S618" s="6"/>
      <c r="T618" s="5"/>
      <c r="U618" s="5" t="s">
        <v>71</v>
      </c>
      <c r="V618" s="5"/>
      <c r="W618" s="4"/>
      <c r="X618" s="3" t="str">
        <f t="shared" si="20"/>
        <v>201509</v>
      </c>
      <c r="Y618" s="3" t="str">
        <f t="shared" si="21"/>
        <v>201509</v>
      </c>
      <c r="Z618" s="3" t="str">
        <f>VLOOKUP(TEXT(N618,"####"),MàJ!$H$1:$I$53,2,FALSE)</f>
        <v xml:space="preserve">METHODES </v>
      </c>
      <c r="AC618"/>
      <c r="AD618"/>
    </row>
    <row r="619" spans="1:30" ht="15" hidden="1" customHeight="1" x14ac:dyDescent="0.25">
      <c r="A619" s="7">
        <v>5917</v>
      </c>
      <c r="B619" s="5" t="s">
        <v>66</v>
      </c>
      <c r="C619" s="7"/>
      <c r="D619" s="5"/>
      <c r="E619" s="5"/>
      <c r="F619" s="5"/>
      <c r="G619" s="11">
        <v>9</v>
      </c>
      <c r="H619" s="10">
        <v>2015</v>
      </c>
      <c r="I619" s="5"/>
      <c r="J619" s="7"/>
      <c r="K619" s="9"/>
      <c r="L619" s="5"/>
      <c r="M619" s="5"/>
      <c r="N619" s="7">
        <v>5917</v>
      </c>
      <c r="O619" s="7" t="s">
        <v>0</v>
      </c>
      <c r="P619" s="8">
        <v>6</v>
      </c>
      <c r="Q619" s="7"/>
      <c r="R619" s="4"/>
      <c r="S619" s="6"/>
      <c r="T619" s="5"/>
      <c r="U619" s="5" t="s">
        <v>70</v>
      </c>
      <c r="V619" s="5"/>
      <c r="W619" s="4"/>
      <c r="X619" s="3" t="str">
        <f t="shared" si="20"/>
        <v>201509</v>
      </c>
      <c r="Y619" s="3" t="str">
        <f t="shared" si="21"/>
        <v>201509</v>
      </c>
      <c r="Z619" s="3" t="str">
        <f>VLOOKUP(TEXT(N619,"####"),MàJ!$H$1:$I$53,2,FALSE)</f>
        <v xml:space="preserve">METHODES </v>
      </c>
      <c r="AC619"/>
      <c r="AD619"/>
    </row>
    <row r="620" spans="1:30" ht="15" hidden="1" customHeight="1" x14ac:dyDescent="0.25">
      <c r="A620" s="7">
        <v>5917</v>
      </c>
      <c r="B620" s="5" t="s">
        <v>66</v>
      </c>
      <c r="C620" s="7"/>
      <c r="D620" s="5"/>
      <c r="E620" s="5"/>
      <c r="F620" s="5"/>
      <c r="G620" s="11">
        <v>9</v>
      </c>
      <c r="H620" s="10">
        <v>2015</v>
      </c>
      <c r="I620" s="5"/>
      <c r="J620" s="7"/>
      <c r="K620" s="9"/>
      <c r="L620" s="5"/>
      <c r="M620" s="5"/>
      <c r="N620" s="7">
        <v>5917</v>
      </c>
      <c r="O620" s="7" t="s">
        <v>0</v>
      </c>
      <c r="P620" s="8">
        <v>4</v>
      </c>
      <c r="Q620" s="7"/>
      <c r="R620" s="4"/>
      <c r="S620" s="6"/>
      <c r="T620" s="5"/>
      <c r="U620" s="5" t="s">
        <v>71</v>
      </c>
      <c r="V620" s="5"/>
      <c r="W620" s="4"/>
      <c r="X620" s="3" t="str">
        <f t="shared" si="20"/>
        <v>201509</v>
      </c>
      <c r="Y620" s="3" t="str">
        <f t="shared" si="21"/>
        <v>201509</v>
      </c>
      <c r="Z620" s="3" t="str">
        <f>VLOOKUP(TEXT(N620,"####"),MàJ!$H$1:$I$53,2,FALSE)</f>
        <v xml:space="preserve">METHODES </v>
      </c>
      <c r="AC620"/>
      <c r="AD620"/>
    </row>
    <row r="621" spans="1:30" ht="15" customHeight="1" x14ac:dyDescent="0.25">
      <c r="A621" s="7">
        <v>5917</v>
      </c>
      <c r="B621" s="5" t="s">
        <v>66</v>
      </c>
      <c r="C621" s="7"/>
      <c r="D621" s="5"/>
      <c r="E621" s="5"/>
      <c r="F621" s="5"/>
      <c r="G621" s="11">
        <v>9</v>
      </c>
      <c r="H621" s="10">
        <v>2015</v>
      </c>
      <c r="I621" s="5"/>
      <c r="J621" s="7"/>
      <c r="K621" s="9"/>
      <c r="L621" s="5"/>
      <c r="M621" s="5"/>
      <c r="N621" s="7">
        <v>5917</v>
      </c>
      <c r="O621" s="7" t="s">
        <v>0</v>
      </c>
      <c r="P621" s="8">
        <v>2</v>
      </c>
      <c r="Q621" s="7"/>
      <c r="R621" s="4"/>
      <c r="S621" s="6"/>
      <c r="T621" s="5"/>
      <c r="U621" s="5" t="s">
        <v>72</v>
      </c>
      <c r="V621" s="5"/>
      <c r="W621" s="4"/>
      <c r="X621" s="3" t="str">
        <f t="shared" si="20"/>
        <v>201509</v>
      </c>
      <c r="Y621" s="3" t="str">
        <f t="shared" si="21"/>
        <v>201509</v>
      </c>
      <c r="Z621" s="3" t="str">
        <f>VLOOKUP(TEXT(N621,"####"),MàJ!$H$1:$I$53,2,FALSE)</f>
        <v xml:space="preserve">METHODES </v>
      </c>
      <c r="AC621"/>
      <c r="AD621"/>
    </row>
    <row r="622" spans="1:30" ht="15" hidden="1" customHeight="1" x14ac:dyDescent="0.25">
      <c r="A622" s="7">
        <v>5917</v>
      </c>
      <c r="B622" s="5" t="s">
        <v>66</v>
      </c>
      <c r="C622" s="7"/>
      <c r="D622" s="5"/>
      <c r="E622" s="5"/>
      <c r="F622" s="5"/>
      <c r="G622" s="11">
        <v>9</v>
      </c>
      <c r="H622" s="10">
        <v>2015</v>
      </c>
      <c r="I622" s="5"/>
      <c r="J622" s="7"/>
      <c r="K622" s="9"/>
      <c r="L622" s="5"/>
      <c r="M622" s="5"/>
      <c r="N622" s="7">
        <v>5917</v>
      </c>
      <c r="O622" s="7" t="s">
        <v>0</v>
      </c>
      <c r="P622" s="8">
        <v>1</v>
      </c>
      <c r="Q622" s="7"/>
      <c r="R622" s="4"/>
      <c r="S622" s="6"/>
      <c r="T622" s="5"/>
      <c r="U622" s="5" t="s">
        <v>75</v>
      </c>
      <c r="V622" s="5"/>
      <c r="W622" s="4"/>
      <c r="X622" s="3" t="str">
        <f t="shared" si="20"/>
        <v>201509</v>
      </c>
      <c r="Y622" s="3" t="str">
        <f t="shared" si="21"/>
        <v>201509</v>
      </c>
      <c r="Z622" s="3" t="str">
        <f>VLOOKUP(TEXT(N622,"####"),MàJ!$H$1:$I$53,2,FALSE)</f>
        <v xml:space="preserve">METHODES </v>
      </c>
      <c r="AC622"/>
      <c r="AD622"/>
    </row>
    <row r="623" spans="1:30" ht="15" hidden="1" customHeight="1" x14ac:dyDescent="0.25">
      <c r="A623" s="7">
        <v>5917</v>
      </c>
      <c r="B623" s="5" t="s">
        <v>66</v>
      </c>
      <c r="C623" s="7"/>
      <c r="D623" s="5"/>
      <c r="E623" s="5"/>
      <c r="F623" s="5"/>
      <c r="G623" s="11">
        <v>9</v>
      </c>
      <c r="H623" s="10">
        <v>2015</v>
      </c>
      <c r="I623" s="5"/>
      <c r="J623" s="7"/>
      <c r="K623" s="9"/>
      <c r="L623" s="5"/>
      <c r="M623" s="5"/>
      <c r="N623" s="7">
        <v>5917</v>
      </c>
      <c r="O623" s="7" t="s">
        <v>0</v>
      </c>
      <c r="P623" s="8">
        <v>4</v>
      </c>
      <c r="Q623" s="7"/>
      <c r="R623" s="4"/>
      <c r="S623" s="6"/>
      <c r="T623" s="5"/>
      <c r="U623" s="5" t="s">
        <v>71</v>
      </c>
      <c r="V623" s="5"/>
      <c r="W623" s="4"/>
      <c r="X623" s="3" t="str">
        <f t="shared" si="20"/>
        <v>201509</v>
      </c>
      <c r="Y623" s="3" t="str">
        <f t="shared" si="21"/>
        <v>201509</v>
      </c>
      <c r="Z623" s="3" t="str">
        <f>VLOOKUP(TEXT(N623,"####"),MàJ!$H$1:$I$53,2,FALSE)</f>
        <v xml:space="preserve">METHODES </v>
      </c>
      <c r="AC623"/>
      <c r="AD623"/>
    </row>
    <row r="624" spans="1:30" ht="15" customHeight="1" x14ac:dyDescent="0.25">
      <c r="A624" s="7">
        <v>5917</v>
      </c>
      <c r="B624" s="5" t="s">
        <v>66</v>
      </c>
      <c r="C624" s="7"/>
      <c r="D624" s="5"/>
      <c r="E624" s="5"/>
      <c r="F624" s="5"/>
      <c r="G624" s="11">
        <v>9</v>
      </c>
      <c r="H624" s="10">
        <v>2015</v>
      </c>
      <c r="I624" s="5"/>
      <c r="J624" s="7"/>
      <c r="K624" s="9"/>
      <c r="L624" s="5"/>
      <c r="M624" s="5"/>
      <c r="N624" s="7">
        <v>5917</v>
      </c>
      <c r="O624" s="7" t="s">
        <v>0</v>
      </c>
      <c r="P624" s="8">
        <v>20</v>
      </c>
      <c r="Q624" s="7"/>
      <c r="R624" s="4"/>
      <c r="S624" s="6"/>
      <c r="T624" s="5"/>
      <c r="U624" s="5" t="s">
        <v>72</v>
      </c>
      <c r="V624" s="5"/>
      <c r="W624" s="4"/>
      <c r="X624" s="3" t="str">
        <f t="shared" si="20"/>
        <v>201509</v>
      </c>
      <c r="Y624" s="3" t="str">
        <f t="shared" si="21"/>
        <v>201509</v>
      </c>
      <c r="Z624" s="3" t="str">
        <f>VLOOKUP(TEXT(N624,"####"),MàJ!$H$1:$I$53,2,FALSE)</f>
        <v xml:space="preserve">METHODES </v>
      </c>
      <c r="AC624"/>
      <c r="AD624"/>
    </row>
    <row r="625" spans="1:30" ht="15" hidden="1" customHeight="1" x14ac:dyDescent="0.25">
      <c r="A625" s="7">
        <v>5917</v>
      </c>
      <c r="B625" s="5" t="s">
        <v>66</v>
      </c>
      <c r="C625" s="7"/>
      <c r="D625" s="5"/>
      <c r="E625" s="5"/>
      <c r="F625" s="5"/>
      <c r="G625" s="11">
        <v>9</v>
      </c>
      <c r="H625" s="10">
        <v>2015</v>
      </c>
      <c r="I625" s="5"/>
      <c r="J625" s="7"/>
      <c r="K625" s="9"/>
      <c r="L625" s="5"/>
      <c r="M625" s="5"/>
      <c r="N625" s="7">
        <v>5917</v>
      </c>
      <c r="O625" s="7" t="s">
        <v>0</v>
      </c>
      <c r="P625" s="8">
        <v>8</v>
      </c>
      <c r="Q625" s="7"/>
      <c r="R625" s="4"/>
      <c r="S625" s="6"/>
      <c r="T625" s="5"/>
      <c r="U625" s="5" t="s">
        <v>70</v>
      </c>
      <c r="V625" s="5"/>
      <c r="W625" s="4"/>
      <c r="X625" s="3" t="str">
        <f t="shared" si="20"/>
        <v>201509</v>
      </c>
      <c r="Y625" s="3" t="str">
        <f t="shared" si="21"/>
        <v>201509</v>
      </c>
      <c r="Z625" s="3" t="str">
        <f>VLOOKUP(TEXT(N625,"####"),MàJ!$H$1:$I$53,2,FALSE)</f>
        <v xml:space="preserve">METHODES </v>
      </c>
      <c r="AC625"/>
      <c r="AD625"/>
    </row>
    <row r="626" spans="1:30" ht="15" customHeight="1" x14ac:dyDescent="0.25">
      <c r="A626" s="7">
        <v>5917</v>
      </c>
      <c r="B626" s="5" t="s">
        <v>66</v>
      </c>
      <c r="C626" s="7"/>
      <c r="D626" s="5"/>
      <c r="E626" s="5"/>
      <c r="F626" s="5"/>
      <c r="G626" s="11">
        <v>9</v>
      </c>
      <c r="H626" s="10">
        <v>2015</v>
      </c>
      <c r="I626" s="5"/>
      <c r="J626" s="7"/>
      <c r="K626" s="9"/>
      <c r="L626" s="5"/>
      <c r="M626" s="5"/>
      <c r="N626" s="7">
        <v>5917</v>
      </c>
      <c r="O626" s="7" t="s">
        <v>0</v>
      </c>
      <c r="P626" s="8">
        <v>2</v>
      </c>
      <c r="Q626" s="7"/>
      <c r="R626" s="4"/>
      <c r="S626" s="6"/>
      <c r="T626" s="5"/>
      <c r="U626" s="5" t="s">
        <v>72</v>
      </c>
      <c r="V626" s="5"/>
      <c r="W626" s="4"/>
      <c r="X626" s="3" t="str">
        <f t="shared" si="20"/>
        <v>201509</v>
      </c>
      <c r="Y626" s="3" t="str">
        <f t="shared" si="21"/>
        <v>201509</v>
      </c>
      <c r="Z626" s="3" t="str">
        <f>VLOOKUP(TEXT(N626,"####"),MàJ!$H$1:$I$53,2,FALSE)</f>
        <v xml:space="preserve">METHODES </v>
      </c>
      <c r="AC626"/>
      <c r="AD626"/>
    </row>
    <row r="627" spans="1:30" ht="15" hidden="1" customHeight="1" x14ac:dyDescent="0.25">
      <c r="A627" s="50">
        <v>7777</v>
      </c>
      <c r="B627" s="51" t="s">
        <v>68</v>
      </c>
      <c r="C627" s="50"/>
      <c r="D627" s="51"/>
      <c r="E627" s="51"/>
      <c r="F627" s="51"/>
      <c r="G627" s="55">
        <v>9</v>
      </c>
      <c r="H627" s="56">
        <v>2015</v>
      </c>
      <c r="I627" s="51"/>
      <c r="J627" s="50"/>
      <c r="K627" s="57"/>
      <c r="L627" s="51"/>
      <c r="M627" s="51"/>
      <c r="N627" s="50">
        <v>7777</v>
      </c>
      <c r="O627" s="50" t="s">
        <v>0</v>
      </c>
      <c r="P627" s="58">
        <v>8</v>
      </c>
      <c r="Q627" s="50"/>
      <c r="R627" s="59"/>
      <c r="S627" s="60"/>
      <c r="T627" s="51"/>
      <c r="U627" s="51" t="s">
        <v>76</v>
      </c>
      <c r="V627" s="51"/>
      <c r="W627" s="59"/>
      <c r="X627" s="3" t="str">
        <f t="shared" si="20"/>
        <v>201509</v>
      </c>
      <c r="Y627" s="3" t="str">
        <f t="shared" si="21"/>
        <v>201509</v>
      </c>
      <c r="Z627" s="3" t="str">
        <f>VLOOKUP(TEXT(N627,"####"),MàJ!$H$1:$I$53,2,FALSE)</f>
        <v>PROGRAMME</v>
      </c>
      <c r="AC627"/>
      <c r="AD627"/>
    </row>
    <row r="628" spans="1:30" ht="15" customHeight="1" x14ac:dyDescent="0.25">
      <c r="A628" s="7">
        <v>7777</v>
      </c>
      <c r="B628" s="5" t="s">
        <v>68</v>
      </c>
      <c r="C628" s="7"/>
      <c r="D628" s="5"/>
      <c r="E628" s="5"/>
      <c r="F628" s="5"/>
      <c r="G628" s="11">
        <v>9</v>
      </c>
      <c r="H628" s="10">
        <v>2015</v>
      </c>
      <c r="I628" s="5"/>
      <c r="J628" s="7"/>
      <c r="K628" s="9"/>
      <c r="L628" s="5"/>
      <c r="M628" s="5"/>
      <c r="N628" s="7">
        <v>7777</v>
      </c>
      <c r="O628" s="7" t="s">
        <v>0</v>
      </c>
      <c r="P628" s="8">
        <v>24</v>
      </c>
      <c r="Q628" s="7"/>
      <c r="R628" s="4"/>
      <c r="S628" s="6"/>
      <c r="T628" s="5"/>
      <c r="U628" s="5" t="s">
        <v>72</v>
      </c>
      <c r="V628" s="5"/>
      <c r="W628" s="4"/>
      <c r="X628" s="3" t="str">
        <f t="shared" si="20"/>
        <v>201509</v>
      </c>
      <c r="Y628" s="3" t="str">
        <f t="shared" si="21"/>
        <v>201509</v>
      </c>
      <c r="Z628" s="3" t="str">
        <f>VLOOKUP(TEXT(N628,"####"),MàJ!$H$1:$I$53,2,FALSE)</f>
        <v>PROGRAMME</v>
      </c>
      <c r="AC628"/>
      <c r="AD628"/>
    </row>
    <row r="629" spans="1:30" ht="15" hidden="1" customHeight="1" x14ac:dyDescent="0.25">
      <c r="A629" s="50">
        <v>7777</v>
      </c>
      <c r="B629" s="51" t="s">
        <v>68</v>
      </c>
      <c r="C629" s="50"/>
      <c r="D629" s="51"/>
      <c r="E629" s="51"/>
      <c r="F629" s="51"/>
      <c r="G629" s="55">
        <v>9</v>
      </c>
      <c r="H629" s="56">
        <v>2015</v>
      </c>
      <c r="I629" s="51"/>
      <c r="J629" s="50"/>
      <c r="K629" s="57"/>
      <c r="L629" s="51"/>
      <c r="M629" s="51"/>
      <c r="N629" s="50">
        <v>7777</v>
      </c>
      <c r="O629" s="50" t="s">
        <v>0</v>
      </c>
      <c r="P629" s="58">
        <v>8</v>
      </c>
      <c r="Q629" s="50"/>
      <c r="R629" s="59"/>
      <c r="S629" s="60"/>
      <c r="T629" s="51"/>
      <c r="U629" s="51" t="s">
        <v>70</v>
      </c>
      <c r="V629" s="51"/>
      <c r="W629" s="59"/>
      <c r="X629" s="3" t="str">
        <f t="shared" si="20"/>
        <v>201509</v>
      </c>
      <c r="Y629" s="3" t="str">
        <f t="shared" si="21"/>
        <v>201509</v>
      </c>
      <c r="Z629" s="3" t="str">
        <f>VLOOKUP(TEXT(N629,"####"),MàJ!$H$1:$I$53,2,FALSE)</f>
        <v>PROGRAMME</v>
      </c>
      <c r="AC629"/>
      <c r="AD629"/>
    </row>
    <row r="630" spans="1:30" ht="15" hidden="1" customHeight="1" x14ac:dyDescent="0.25">
      <c r="A630" s="50">
        <v>7777</v>
      </c>
      <c r="B630" s="51" t="s">
        <v>68</v>
      </c>
      <c r="C630" s="50"/>
      <c r="D630" s="51"/>
      <c r="E630" s="51"/>
      <c r="F630" s="51"/>
      <c r="G630" s="55">
        <v>9</v>
      </c>
      <c r="H630" s="56">
        <v>2015</v>
      </c>
      <c r="I630" s="51"/>
      <c r="J630" s="50"/>
      <c r="K630" s="57"/>
      <c r="L630" s="51"/>
      <c r="M630" s="51"/>
      <c r="N630" s="50">
        <v>7777</v>
      </c>
      <c r="O630" s="50" t="s">
        <v>0</v>
      </c>
      <c r="P630" s="58">
        <v>1</v>
      </c>
      <c r="Q630" s="50"/>
      <c r="R630" s="59"/>
      <c r="S630" s="60"/>
      <c r="T630" s="51"/>
      <c r="U630" s="51" t="s">
        <v>70</v>
      </c>
      <c r="V630" s="51"/>
      <c r="W630" s="59"/>
      <c r="X630" s="3" t="str">
        <f t="shared" si="20"/>
        <v>201509</v>
      </c>
      <c r="Y630" s="3" t="str">
        <f t="shared" si="21"/>
        <v>201509</v>
      </c>
      <c r="Z630" s="3" t="str">
        <f>VLOOKUP(TEXT(N630,"####"),MàJ!$H$1:$I$53,2,FALSE)</f>
        <v>PROGRAMME</v>
      </c>
      <c r="AC630"/>
      <c r="AD630"/>
    </row>
    <row r="631" spans="1:30" ht="15" customHeight="1" x14ac:dyDescent="0.25">
      <c r="A631" s="50">
        <v>7777</v>
      </c>
      <c r="B631" s="51" t="s">
        <v>68</v>
      </c>
      <c r="C631" s="50"/>
      <c r="D631" s="51"/>
      <c r="E631" s="51"/>
      <c r="F631" s="51"/>
      <c r="G631" s="55">
        <v>9</v>
      </c>
      <c r="H631" s="56">
        <v>2015</v>
      </c>
      <c r="I631" s="51"/>
      <c r="J631" s="50"/>
      <c r="K631" s="57"/>
      <c r="L631" s="51"/>
      <c r="M631" s="51"/>
      <c r="N631" s="50">
        <v>7777</v>
      </c>
      <c r="O631" s="50" t="s">
        <v>0</v>
      </c>
      <c r="P631" s="58">
        <v>7.5</v>
      </c>
      <c r="Q631" s="50"/>
      <c r="R631" s="59"/>
      <c r="S631" s="60"/>
      <c r="T631" s="51"/>
      <c r="U631" s="51" t="s">
        <v>72</v>
      </c>
      <c r="V631" s="51"/>
      <c r="W631" s="59"/>
      <c r="X631" s="3" t="str">
        <f t="shared" si="20"/>
        <v>201509</v>
      </c>
      <c r="Y631" s="3" t="str">
        <f t="shared" si="21"/>
        <v>201509</v>
      </c>
      <c r="Z631" s="3" t="str">
        <f>VLOOKUP(TEXT(N631,"####"),MàJ!$H$1:$I$53,2,FALSE)</f>
        <v>PROGRAMME</v>
      </c>
      <c r="AC631"/>
      <c r="AD631"/>
    </row>
    <row r="632" spans="1:30" ht="15" hidden="1" customHeight="1" x14ac:dyDescent="0.25">
      <c r="A632" s="50">
        <v>7777</v>
      </c>
      <c r="B632" s="51" t="s">
        <v>68</v>
      </c>
      <c r="C632" s="50"/>
      <c r="D632" s="51"/>
      <c r="E632" s="51"/>
      <c r="F632" s="51"/>
      <c r="G632" s="55">
        <v>9</v>
      </c>
      <c r="H632" s="56">
        <v>2015</v>
      </c>
      <c r="I632" s="51"/>
      <c r="J632" s="50"/>
      <c r="K632" s="57"/>
      <c r="L632" s="51"/>
      <c r="M632" s="51"/>
      <c r="N632" s="50">
        <v>7777</v>
      </c>
      <c r="O632" s="50" t="s">
        <v>0</v>
      </c>
      <c r="P632" s="58">
        <v>5.5</v>
      </c>
      <c r="Q632" s="50"/>
      <c r="R632" s="59"/>
      <c r="S632" s="60"/>
      <c r="T632" s="51"/>
      <c r="U632" s="51" t="s">
        <v>76</v>
      </c>
      <c r="V632" s="51"/>
      <c r="W632" s="59"/>
      <c r="X632" s="3" t="str">
        <f t="shared" si="20"/>
        <v>201509</v>
      </c>
      <c r="Y632" s="3" t="str">
        <f t="shared" si="21"/>
        <v>201509</v>
      </c>
      <c r="Z632" s="3" t="str">
        <f>VLOOKUP(TEXT(N632,"####"),MàJ!$H$1:$I$53,2,FALSE)</f>
        <v>PROGRAMME</v>
      </c>
      <c r="AC632"/>
      <c r="AD632"/>
    </row>
    <row r="633" spans="1:30" ht="15" hidden="1" customHeight="1" x14ac:dyDescent="0.25">
      <c r="A633" s="50">
        <v>7777</v>
      </c>
      <c r="B633" s="51" t="s">
        <v>68</v>
      </c>
      <c r="C633" s="50"/>
      <c r="D633" s="51"/>
      <c r="E633" s="51"/>
      <c r="F633" s="51"/>
      <c r="G633" s="55">
        <v>9</v>
      </c>
      <c r="H633" s="56">
        <v>2015</v>
      </c>
      <c r="I633" s="51"/>
      <c r="J633" s="50"/>
      <c r="K633" s="57"/>
      <c r="L633" s="51"/>
      <c r="M633" s="51"/>
      <c r="N633" s="50">
        <v>7777</v>
      </c>
      <c r="O633" s="50" t="s">
        <v>0</v>
      </c>
      <c r="P633" s="58">
        <v>5</v>
      </c>
      <c r="Q633" s="50"/>
      <c r="R633" s="59"/>
      <c r="S633" s="60"/>
      <c r="T633" s="51"/>
      <c r="U633" s="51" t="s">
        <v>81</v>
      </c>
      <c r="V633" s="51"/>
      <c r="W633" s="59"/>
      <c r="X633" s="3" t="str">
        <f t="shared" si="20"/>
        <v>201509</v>
      </c>
      <c r="Y633" s="3" t="str">
        <f t="shared" si="21"/>
        <v>201509</v>
      </c>
      <c r="Z633" s="3" t="str">
        <f>VLOOKUP(TEXT(N633,"####"),MàJ!$H$1:$I$53,2,FALSE)</f>
        <v>PROGRAMME</v>
      </c>
      <c r="AC633"/>
      <c r="AD633"/>
    </row>
    <row r="634" spans="1:30" ht="15" hidden="1" customHeight="1" x14ac:dyDescent="0.25">
      <c r="A634" s="50">
        <v>7777</v>
      </c>
      <c r="B634" s="51" t="s">
        <v>68</v>
      </c>
      <c r="C634" s="50"/>
      <c r="D634" s="51"/>
      <c r="E634" s="51"/>
      <c r="F634" s="51"/>
      <c r="G634" s="55">
        <v>9</v>
      </c>
      <c r="H634" s="56">
        <v>2015</v>
      </c>
      <c r="I634" s="51"/>
      <c r="J634" s="50"/>
      <c r="K634" s="57"/>
      <c r="L634" s="51"/>
      <c r="M634" s="51"/>
      <c r="N634" s="50">
        <v>7777</v>
      </c>
      <c r="O634" s="50" t="s">
        <v>0</v>
      </c>
      <c r="P634" s="58">
        <v>20</v>
      </c>
      <c r="Q634" s="50"/>
      <c r="R634" s="59"/>
      <c r="S634" s="60"/>
      <c r="T634" s="51"/>
      <c r="U634" s="51" t="s">
        <v>70</v>
      </c>
      <c r="V634" s="51"/>
      <c r="W634" s="59"/>
      <c r="X634" s="3" t="str">
        <f t="shared" si="20"/>
        <v>201509</v>
      </c>
      <c r="Y634" s="3" t="str">
        <f t="shared" si="21"/>
        <v>201509</v>
      </c>
      <c r="Z634" s="3" t="str">
        <f>VLOOKUP(TEXT(N634,"####"),MàJ!$H$1:$I$53,2,FALSE)</f>
        <v>PROGRAMME</v>
      </c>
      <c r="AC634"/>
      <c r="AD634"/>
    </row>
    <row r="635" spans="1:30" ht="15" hidden="1" customHeight="1" x14ac:dyDescent="0.25">
      <c r="A635" s="50">
        <v>7777</v>
      </c>
      <c r="B635" s="51" t="s">
        <v>68</v>
      </c>
      <c r="C635" s="50"/>
      <c r="D635" s="51"/>
      <c r="E635" s="51"/>
      <c r="F635" s="51"/>
      <c r="G635" s="55">
        <v>9</v>
      </c>
      <c r="H635" s="56">
        <v>2015</v>
      </c>
      <c r="I635" s="51"/>
      <c r="J635" s="50"/>
      <c r="K635" s="57"/>
      <c r="L635" s="51"/>
      <c r="M635" s="51"/>
      <c r="N635" s="50">
        <v>7777</v>
      </c>
      <c r="O635" s="50" t="s">
        <v>0</v>
      </c>
      <c r="P635" s="58">
        <v>46</v>
      </c>
      <c r="Q635" s="50"/>
      <c r="R635" s="59"/>
      <c r="S635" s="60"/>
      <c r="T635" s="51"/>
      <c r="U635" s="51" t="s">
        <v>80</v>
      </c>
      <c r="V635" s="51"/>
      <c r="W635" s="59"/>
      <c r="X635" s="3" t="str">
        <f t="shared" si="20"/>
        <v>201509</v>
      </c>
      <c r="Y635" s="3" t="str">
        <f t="shared" si="21"/>
        <v>201509</v>
      </c>
      <c r="Z635" s="3" t="str">
        <f>VLOOKUP(TEXT(N635,"####"),MàJ!$H$1:$I$53,2,FALSE)</f>
        <v>PROGRAMME</v>
      </c>
      <c r="AC635"/>
      <c r="AD635"/>
    </row>
    <row r="636" spans="1:30" ht="15" hidden="1" customHeight="1" x14ac:dyDescent="0.25">
      <c r="A636" s="50">
        <v>7777</v>
      </c>
      <c r="B636" s="51" t="s">
        <v>68</v>
      </c>
      <c r="C636" s="50"/>
      <c r="D636" s="51"/>
      <c r="E636" s="51"/>
      <c r="F636" s="51"/>
      <c r="G636" s="55">
        <v>9</v>
      </c>
      <c r="H636" s="56">
        <v>2015</v>
      </c>
      <c r="I636" s="51"/>
      <c r="J636" s="50"/>
      <c r="K636" s="57"/>
      <c r="L636" s="51"/>
      <c r="M636" s="51"/>
      <c r="N636" s="50">
        <v>7777</v>
      </c>
      <c r="O636" s="50" t="s">
        <v>0</v>
      </c>
      <c r="P636" s="58">
        <v>54</v>
      </c>
      <c r="Q636" s="50"/>
      <c r="R636" s="59"/>
      <c r="S636" s="60"/>
      <c r="T636" s="51"/>
      <c r="U636" s="51" t="s">
        <v>71</v>
      </c>
      <c r="V636" s="51"/>
      <c r="W636" s="59"/>
      <c r="X636" s="3" t="str">
        <f t="shared" si="20"/>
        <v>201509</v>
      </c>
      <c r="Y636" s="3" t="str">
        <f t="shared" si="21"/>
        <v>201509</v>
      </c>
      <c r="Z636" s="3" t="str">
        <f>VLOOKUP(TEXT(N636,"####"),MàJ!$H$1:$I$53,2,FALSE)</f>
        <v>PROGRAMME</v>
      </c>
      <c r="AC636"/>
      <c r="AD636"/>
    </row>
    <row r="637" spans="1:30" ht="15" hidden="1" customHeight="1" x14ac:dyDescent="0.25">
      <c r="A637" s="50">
        <v>7777</v>
      </c>
      <c r="B637" s="51" t="s">
        <v>68</v>
      </c>
      <c r="C637" s="50"/>
      <c r="D637" s="51"/>
      <c r="E637" s="51"/>
      <c r="F637" s="51"/>
      <c r="G637" s="55">
        <v>9</v>
      </c>
      <c r="H637" s="56">
        <v>2015</v>
      </c>
      <c r="I637" s="51"/>
      <c r="J637" s="50"/>
      <c r="K637" s="57"/>
      <c r="L637" s="51"/>
      <c r="M637" s="51"/>
      <c r="N637" s="50">
        <v>7777</v>
      </c>
      <c r="O637" s="50" t="s">
        <v>0</v>
      </c>
      <c r="P637" s="58">
        <v>16</v>
      </c>
      <c r="Q637" s="50"/>
      <c r="R637" s="59"/>
      <c r="S637" s="60"/>
      <c r="T637" s="51"/>
      <c r="U637" s="51" t="s">
        <v>74</v>
      </c>
      <c r="V637" s="51"/>
      <c r="W637" s="59"/>
      <c r="X637" s="3" t="str">
        <f t="shared" si="20"/>
        <v>201509</v>
      </c>
      <c r="Y637" s="3" t="str">
        <f t="shared" si="21"/>
        <v>201509</v>
      </c>
      <c r="Z637" s="3" t="str">
        <f>VLOOKUP(TEXT(N637,"####"),MàJ!$H$1:$I$53,2,FALSE)</f>
        <v>PROGRAMME</v>
      </c>
      <c r="AC637"/>
      <c r="AD637"/>
    </row>
    <row r="638" spans="1:30" ht="15" hidden="1" customHeight="1" x14ac:dyDescent="0.25">
      <c r="A638" s="50">
        <v>7777</v>
      </c>
      <c r="B638" s="51" t="s">
        <v>68</v>
      </c>
      <c r="C638" s="50"/>
      <c r="D638" s="51"/>
      <c r="E638" s="51"/>
      <c r="F638" s="51"/>
      <c r="G638" s="55">
        <v>9</v>
      </c>
      <c r="H638" s="56">
        <v>2015</v>
      </c>
      <c r="I638" s="51"/>
      <c r="J638" s="50"/>
      <c r="K638" s="57"/>
      <c r="L638" s="51"/>
      <c r="M638" s="51"/>
      <c r="N638" s="50">
        <v>7777</v>
      </c>
      <c r="O638" s="50" t="s">
        <v>0</v>
      </c>
      <c r="P638" s="58">
        <v>32</v>
      </c>
      <c r="Q638" s="50"/>
      <c r="R638" s="59"/>
      <c r="S638" s="60"/>
      <c r="T638" s="51"/>
      <c r="U638" s="51" t="s">
        <v>82</v>
      </c>
      <c r="V638" s="51"/>
      <c r="W638" s="59"/>
      <c r="X638" s="3" t="str">
        <f t="shared" si="20"/>
        <v>201509</v>
      </c>
      <c r="Y638" s="3" t="str">
        <f t="shared" si="21"/>
        <v>201509</v>
      </c>
      <c r="Z638" s="3" t="str">
        <f>VLOOKUP(TEXT(N638,"####"),MàJ!$H$1:$I$53,2,FALSE)</f>
        <v>PROGRAMME</v>
      </c>
      <c r="AC638"/>
      <c r="AD638"/>
    </row>
    <row r="639" spans="1:30" ht="15" hidden="1" customHeight="1" x14ac:dyDescent="0.25">
      <c r="A639" s="50">
        <v>1011</v>
      </c>
      <c r="B639" s="51" t="s">
        <v>59</v>
      </c>
      <c r="C639" s="50"/>
      <c r="D639" s="51"/>
      <c r="E639" s="51"/>
      <c r="F639" s="51"/>
      <c r="G639" s="55">
        <v>10</v>
      </c>
      <c r="H639" s="56">
        <v>2015</v>
      </c>
      <c r="I639" s="51"/>
      <c r="J639" s="50"/>
      <c r="K639" s="57"/>
      <c r="L639" s="51"/>
      <c r="M639" s="51"/>
      <c r="N639" s="50">
        <v>1011</v>
      </c>
      <c r="O639" s="50" t="s">
        <v>0</v>
      </c>
      <c r="P639" s="58">
        <v>30</v>
      </c>
      <c r="Q639" s="50"/>
      <c r="R639" s="59"/>
      <c r="S639" s="60"/>
      <c r="T639" s="51"/>
      <c r="U639" s="51" t="s">
        <v>70</v>
      </c>
      <c r="V639" s="51"/>
      <c r="W639" s="59"/>
      <c r="X639" s="3" t="str">
        <f t="shared" si="20"/>
        <v>201510</v>
      </c>
      <c r="Y639" s="3" t="str">
        <f t="shared" si="21"/>
        <v>201510</v>
      </c>
      <c r="Z639" s="3" t="str">
        <f>VLOOKUP(TEXT(N639,"####"),MàJ!$H$1:$I$53,2,FALSE)</f>
        <v xml:space="preserve">QUALITE </v>
      </c>
      <c r="AC639"/>
      <c r="AD639"/>
    </row>
    <row r="640" spans="1:30" ht="15" hidden="1" customHeight="1" x14ac:dyDescent="0.25">
      <c r="A640" s="50">
        <v>1011</v>
      </c>
      <c r="B640" s="51" t="s">
        <v>59</v>
      </c>
      <c r="C640" s="50"/>
      <c r="D640" s="51"/>
      <c r="E640" s="51"/>
      <c r="F640" s="51"/>
      <c r="G640" s="55">
        <v>10</v>
      </c>
      <c r="H640" s="56">
        <v>2015</v>
      </c>
      <c r="I640" s="51"/>
      <c r="J640" s="50"/>
      <c r="K640" s="57"/>
      <c r="L640" s="51"/>
      <c r="M640" s="51"/>
      <c r="N640" s="50">
        <v>1011</v>
      </c>
      <c r="O640" s="50" t="s">
        <v>0</v>
      </c>
      <c r="P640" s="58">
        <v>10</v>
      </c>
      <c r="Q640" s="50"/>
      <c r="R640" s="59"/>
      <c r="S640" s="60"/>
      <c r="T640" s="51"/>
      <c r="U640" s="51" t="s">
        <v>71</v>
      </c>
      <c r="V640" s="51"/>
      <c r="W640" s="59"/>
      <c r="X640" s="3" t="str">
        <f t="shared" si="20"/>
        <v>201510</v>
      </c>
      <c r="Y640" s="3" t="str">
        <f t="shared" si="21"/>
        <v>201510</v>
      </c>
      <c r="Z640" s="3" t="str">
        <f>VLOOKUP(TEXT(N640,"####"),MàJ!$H$1:$I$53,2,FALSE)</f>
        <v xml:space="preserve">QUALITE </v>
      </c>
      <c r="AC640"/>
      <c r="AD640"/>
    </row>
    <row r="641" spans="1:30" ht="15" hidden="1" customHeight="1" x14ac:dyDescent="0.25">
      <c r="A641" s="50">
        <v>1011</v>
      </c>
      <c r="B641" s="51" t="s">
        <v>59</v>
      </c>
      <c r="C641" s="50"/>
      <c r="D641" s="51"/>
      <c r="E641" s="51"/>
      <c r="F641" s="51"/>
      <c r="G641" s="55">
        <v>10</v>
      </c>
      <c r="H641" s="56">
        <v>2015</v>
      </c>
      <c r="I641" s="51"/>
      <c r="J641" s="50"/>
      <c r="K641" s="57"/>
      <c r="L641" s="51"/>
      <c r="M641" s="51"/>
      <c r="N641" s="50">
        <v>1011</v>
      </c>
      <c r="O641" s="50" t="s">
        <v>0</v>
      </c>
      <c r="P641" s="58">
        <v>4</v>
      </c>
      <c r="Q641" s="50"/>
      <c r="R641" s="59"/>
      <c r="S641" s="60"/>
      <c r="T641" s="51"/>
      <c r="U641" s="51" t="s">
        <v>80</v>
      </c>
      <c r="V641" s="51"/>
      <c r="W641" s="59"/>
      <c r="X641" s="3" t="str">
        <f t="shared" si="20"/>
        <v>201510</v>
      </c>
      <c r="Y641" s="3" t="str">
        <f t="shared" si="21"/>
        <v>201510</v>
      </c>
      <c r="Z641" s="3" t="str">
        <f>VLOOKUP(TEXT(N641,"####"),MàJ!$H$1:$I$53,2,FALSE)</f>
        <v xml:space="preserve">QUALITE </v>
      </c>
      <c r="AC641"/>
      <c r="AD641"/>
    </row>
    <row r="642" spans="1:30" ht="15" customHeight="1" x14ac:dyDescent="0.25">
      <c r="A642" s="50">
        <v>1011</v>
      </c>
      <c r="B642" s="51" t="s">
        <v>59</v>
      </c>
      <c r="C642" s="50"/>
      <c r="D642" s="51"/>
      <c r="E642" s="51"/>
      <c r="F642" s="51"/>
      <c r="G642" s="55">
        <v>10</v>
      </c>
      <c r="H642" s="56">
        <v>2015</v>
      </c>
      <c r="I642" s="51"/>
      <c r="J642" s="50"/>
      <c r="K642" s="57"/>
      <c r="L642" s="51"/>
      <c r="M642" s="51"/>
      <c r="N642" s="50">
        <v>1011</v>
      </c>
      <c r="O642" s="50" t="s">
        <v>0</v>
      </c>
      <c r="P642" s="58">
        <v>14</v>
      </c>
      <c r="Q642" s="50"/>
      <c r="R642" s="59"/>
      <c r="S642" s="60"/>
      <c r="T642" s="51"/>
      <c r="U642" s="51" t="s">
        <v>72</v>
      </c>
      <c r="V642" s="51"/>
      <c r="W642" s="59"/>
      <c r="X642" s="3" t="str">
        <f t="shared" si="20"/>
        <v>201510</v>
      </c>
      <c r="Y642" s="3" t="str">
        <f t="shared" si="21"/>
        <v>201510</v>
      </c>
      <c r="Z642" s="3" t="str">
        <f>VLOOKUP(TEXT(N642,"####"),MàJ!$H$1:$I$53,2,FALSE)</f>
        <v xml:space="preserve">QUALITE </v>
      </c>
      <c r="AC642"/>
      <c r="AD642"/>
    </row>
    <row r="643" spans="1:30" ht="15" customHeight="1" x14ac:dyDescent="0.25">
      <c r="A643" s="50">
        <v>1011</v>
      </c>
      <c r="B643" s="51" t="s">
        <v>59</v>
      </c>
      <c r="C643" s="50"/>
      <c r="D643" s="51"/>
      <c r="E643" s="51"/>
      <c r="F643" s="51"/>
      <c r="G643" s="55">
        <v>10</v>
      </c>
      <c r="H643" s="56">
        <v>2015</v>
      </c>
      <c r="I643" s="51"/>
      <c r="J643" s="50"/>
      <c r="K643" s="57"/>
      <c r="L643" s="51"/>
      <c r="M643" s="51"/>
      <c r="N643" s="50">
        <v>1011</v>
      </c>
      <c r="O643" s="50" t="s">
        <v>0</v>
      </c>
      <c r="P643" s="58">
        <v>13</v>
      </c>
      <c r="Q643" s="50"/>
      <c r="R643" s="59"/>
      <c r="S643" s="60"/>
      <c r="T643" s="51"/>
      <c r="U643" s="51" t="s">
        <v>72</v>
      </c>
      <c r="V643" s="51"/>
      <c r="W643" s="59"/>
      <c r="X643" s="3" t="str">
        <f t="shared" si="20"/>
        <v>201510</v>
      </c>
      <c r="Y643" s="3" t="str">
        <f t="shared" si="21"/>
        <v>201510</v>
      </c>
      <c r="Z643" s="3" t="str">
        <f>VLOOKUP(TEXT(N643,"####"),MàJ!$H$1:$I$53,2,FALSE)</f>
        <v xml:space="preserve">QUALITE </v>
      </c>
      <c r="AC643"/>
      <c r="AD643"/>
    </row>
    <row r="644" spans="1:30" ht="15" customHeight="1" x14ac:dyDescent="0.25">
      <c r="A644" s="50">
        <v>1011</v>
      </c>
      <c r="B644" s="51" t="s">
        <v>59</v>
      </c>
      <c r="C644" s="50"/>
      <c r="D644" s="51"/>
      <c r="E644" s="51"/>
      <c r="F644" s="51"/>
      <c r="G644" s="55">
        <v>10</v>
      </c>
      <c r="H644" s="56">
        <v>2015</v>
      </c>
      <c r="I644" s="51"/>
      <c r="J644" s="50"/>
      <c r="K644" s="57"/>
      <c r="L644" s="51"/>
      <c r="M644" s="51"/>
      <c r="N644" s="50">
        <v>1011</v>
      </c>
      <c r="O644" s="50" t="s">
        <v>0</v>
      </c>
      <c r="P644" s="58">
        <v>10</v>
      </c>
      <c r="Q644" s="50"/>
      <c r="R644" s="59"/>
      <c r="S644" s="60"/>
      <c r="T644" s="51"/>
      <c r="U644" s="51" t="s">
        <v>72</v>
      </c>
      <c r="V644" s="51"/>
      <c r="W644" s="59"/>
      <c r="X644" s="3" t="str">
        <f t="shared" si="20"/>
        <v>201510</v>
      </c>
      <c r="Y644" s="3" t="str">
        <f t="shared" si="21"/>
        <v>201510</v>
      </c>
      <c r="Z644" s="3" t="str">
        <f>VLOOKUP(TEXT(N644,"####"),MàJ!$H$1:$I$53,2,FALSE)</f>
        <v xml:space="preserve">QUALITE </v>
      </c>
      <c r="AC644"/>
      <c r="AD644"/>
    </row>
    <row r="645" spans="1:30" ht="15" customHeight="1" x14ac:dyDescent="0.25">
      <c r="A645" s="50">
        <v>1011</v>
      </c>
      <c r="B645" s="51" t="s">
        <v>59</v>
      </c>
      <c r="C645" s="50"/>
      <c r="D645" s="51"/>
      <c r="E645" s="51"/>
      <c r="F645" s="51"/>
      <c r="G645" s="55">
        <v>10</v>
      </c>
      <c r="H645" s="56">
        <v>2015</v>
      </c>
      <c r="I645" s="51"/>
      <c r="J645" s="50"/>
      <c r="K645" s="57"/>
      <c r="L645" s="51"/>
      <c r="M645" s="51"/>
      <c r="N645" s="50">
        <v>1011</v>
      </c>
      <c r="O645" s="50" t="s">
        <v>0</v>
      </c>
      <c r="P645" s="58">
        <v>20</v>
      </c>
      <c r="Q645" s="50"/>
      <c r="R645" s="59"/>
      <c r="S645" s="60"/>
      <c r="T645" s="51"/>
      <c r="U645" s="51" t="s">
        <v>72</v>
      </c>
      <c r="V645" s="51"/>
      <c r="W645" s="59"/>
      <c r="X645" s="3" t="str">
        <f t="shared" si="20"/>
        <v>201510</v>
      </c>
      <c r="Y645" s="3" t="str">
        <f t="shared" si="21"/>
        <v>201510</v>
      </c>
      <c r="Z645" s="3" t="str">
        <f>VLOOKUP(TEXT(N645,"####"),MàJ!$H$1:$I$53,2,FALSE)</f>
        <v xml:space="preserve">QUALITE </v>
      </c>
      <c r="AC645"/>
      <c r="AD645"/>
    </row>
    <row r="646" spans="1:30" ht="15" customHeight="1" x14ac:dyDescent="0.25">
      <c r="A646" s="50">
        <v>1011</v>
      </c>
      <c r="B646" s="51" t="s">
        <v>59</v>
      </c>
      <c r="C646" s="50"/>
      <c r="D646" s="51"/>
      <c r="E646" s="51"/>
      <c r="F646" s="51"/>
      <c r="G646" s="55">
        <v>10</v>
      </c>
      <c r="H646" s="56">
        <v>2015</v>
      </c>
      <c r="I646" s="51"/>
      <c r="J646" s="50"/>
      <c r="K646" s="57"/>
      <c r="L646" s="51"/>
      <c r="M646" s="51"/>
      <c r="N646" s="50">
        <v>1011</v>
      </c>
      <c r="O646" s="50" t="s">
        <v>0</v>
      </c>
      <c r="P646" s="58">
        <v>9</v>
      </c>
      <c r="Q646" s="50"/>
      <c r="R646" s="59"/>
      <c r="S646" s="60"/>
      <c r="T646" s="51"/>
      <c r="U646" s="51" t="s">
        <v>72</v>
      </c>
      <c r="V646" s="51"/>
      <c r="W646" s="59"/>
      <c r="X646" s="3" t="str">
        <f t="shared" si="20"/>
        <v>201510</v>
      </c>
      <c r="Y646" s="3" t="str">
        <f t="shared" si="21"/>
        <v>201510</v>
      </c>
      <c r="Z646" s="3" t="str">
        <f>VLOOKUP(TEXT(N646,"####"),MàJ!$H$1:$I$53,2,FALSE)</f>
        <v xml:space="preserve">QUALITE </v>
      </c>
      <c r="AC646"/>
      <c r="AD646"/>
    </row>
    <row r="647" spans="1:30" ht="15" hidden="1" customHeight="1" x14ac:dyDescent="0.25">
      <c r="A647" s="50">
        <v>1011</v>
      </c>
      <c r="B647" s="51" t="s">
        <v>59</v>
      </c>
      <c r="C647" s="50"/>
      <c r="D647" s="51"/>
      <c r="E647" s="51"/>
      <c r="F647" s="51"/>
      <c r="G647" s="55">
        <v>10</v>
      </c>
      <c r="H647" s="56">
        <v>2015</v>
      </c>
      <c r="I647" s="51"/>
      <c r="J647" s="50"/>
      <c r="K647" s="57"/>
      <c r="L647" s="51"/>
      <c r="M647" s="51"/>
      <c r="N647" s="50">
        <v>1011</v>
      </c>
      <c r="O647" s="50" t="s">
        <v>0</v>
      </c>
      <c r="P647" s="58">
        <v>10</v>
      </c>
      <c r="Q647" s="50"/>
      <c r="R647" s="59"/>
      <c r="S647" s="60"/>
      <c r="T647" s="51"/>
      <c r="U647" s="51" t="s">
        <v>80</v>
      </c>
      <c r="V647" s="51"/>
      <c r="W647" s="59"/>
      <c r="X647" s="3" t="str">
        <f t="shared" si="20"/>
        <v>201510</v>
      </c>
      <c r="Y647" s="3" t="str">
        <f t="shared" si="21"/>
        <v>201510</v>
      </c>
      <c r="Z647" s="3" t="str">
        <f>VLOOKUP(TEXT(N647,"####"),MàJ!$H$1:$I$53,2,FALSE)</f>
        <v xml:space="preserve">QUALITE </v>
      </c>
      <c r="AC647"/>
      <c r="AD647"/>
    </row>
    <row r="648" spans="1:30" ht="15" customHeight="1" x14ac:dyDescent="0.25">
      <c r="A648" s="50">
        <v>1011</v>
      </c>
      <c r="B648" s="51" t="s">
        <v>59</v>
      </c>
      <c r="C648" s="50"/>
      <c r="D648" s="51"/>
      <c r="E648" s="51"/>
      <c r="F648" s="51"/>
      <c r="G648" s="55">
        <v>10</v>
      </c>
      <c r="H648" s="56">
        <v>2015</v>
      </c>
      <c r="I648" s="51"/>
      <c r="J648" s="50"/>
      <c r="K648" s="57"/>
      <c r="L648" s="51"/>
      <c r="M648" s="51"/>
      <c r="N648" s="50">
        <v>1011</v>
      </c>
      <c r="O648" s="50" t="s">
        <v>0</v>
      </c>
      <c r="P648" s="58">
        <v>5</v>
      </c>
      <c r="Q648" s="50"/>
      <c r="R648" s="59"/>
      <c r="S648" s="60"/>
      <c r="T648" s="51"/>
      <c r="U648" s="51" t="s">
        <v>72</v>
      </c>
      <c r="V648" s="51"/>
      <c r="W648" s="59"/>
      <c r="X648" s="3" t="str">
        <f t="shared" si="20"/>
        <v>201510</v>
      </c>
      <c r="Y648" s="3" t="str">
        <f t="shared" si="21"/>
        <v>201510</v>
      </c>
      <c r="Z648" s="3" t="str">
        <f>VLOOKUP(TEXT(N648,"####"),MàJ!$H$1:$I$53,2,FALSE)</f>
        <v xml:space="preserve">QUALITE </v>
      </c>
      <c r="AC648"/>
      <c r="AD648"/>
    </row>
    <row r="649" spans="1:30" ht="15" customHeight="1" x14ac:dyDescent="0.25">
      <c r="A649" s="50">
        <v>1011</v>
      </c>
      <c r="B649" s="51" t="s">
        <v>59</v>
      </c>
      <c r="C649" s="50"/>
      <c r="D649" s="51"/>
      <c r="E649" s="51"/>
      <c r="F649" s="51"/>
      <c r="G649" s="55">
        <v>10</v>
      </c>
      <c r="H649" s="56">
        <v>2015</v>
      </c>
      <c r="I649" s="51"/>
      <c r="J649" s="50"/>
      <c r="K649" s="57"/>
      <c r="L649" s="51"/>
      <c r="M649" s="51"/>
      <c r="N649" s="50">
        <v>1011</v>
      </c>
      <c r="O649" s="50" t="s">
        <v>0</v>
      </c>
      <c r="P649" s="58">
        <v>15</v>
      </c>
      <c r="Q649" s="50"/>
      <c r="R649" s="59"/>
      <c r="S649" s="60"/>
      <c r="T649" s="51"/>
      <c r="U649" s="51" t="s">
        <v>72</v>
      </c>
      <c r="V649" s="51"/>
      <c r="W649" s="59"/>
      <c r="X649" s="3" t="str">
        <f t="shared" si="20"/>
        <v>201510</v>
      </c>
      <c r="Y649" s="3" t="str">
        <f t="shared" si="21"/>
        <v>201510</v>
      </c>
      <c r="Z649" s="3" t="str">
        <f>VLOOKUP(TEXT(N649,"####"),MàJ!$H$1:$I$53,2,FALSE)</f>
        <v xml:space="preserve">QUALITE </v>
      </c>
      <c r="AC649"/>
      <c r="AD649"/>
    </row>
    <row r="650" spans="1:30" ht="15" customHeight="1" x14ac:dyDescent="0.25">
      <c r="A650" s="50">
        <v>1011</v>
      </c>
      <c r="B650" s="51" t="s">
        <v>59</v>
      </c>
      <c r="C650" s="50"/>
      <c r="D650" s="51"/>
      <c r="E650" s="51"/>
      <c r="F650" s="51"/>
      <c r="G650" s="55">
        <v>10</v>
      </c>
      <c r="H650" s="56">
        <v>2015</v>
      </c>
      <c r="I650" s="51"/>
      <c r="J650" s="50"/>
      <c r="K650" s="57"/>
      <c r="L650" s="51"/>
      <c r="M650" s="51"/>
      <c r="N650" s="50">
        <v>1011</v>
      </c>
      <c r="O650" s="50" t="s">
        <v>0</v>
      </c>
      <c r="P650" s="58">
        <v>35</v>
      </c>
      <c r="Q650" s="50"/>
      <c r="R650" s="59"/>
      <c r="S650" s="60"/>
      <c r="T650" s="51"/>
      <c r="U650" s="51" t="s">
        <v>72</v>
      </c>
      <c r="V650" s="51"/>
      <c r="W650" s="59"/>
      <c r="X650" s="3" t="str">
        <f t="shared" si="20"/>
        <v>201510</v>
      </c>
      <c r="Y650" s="3" t="str">
        <f t="shared" si="21"/>
        <v>201510</v>
      </c>
      <c r="Z650" s="3" t="str">
        <f>VLOOKUP(TEXT(N650,"####"),MàJ!$H$1:$I$53,2,FALSE)</f>
        <v xml:space="preserve">QUALITE </v>
      </c>
      <c r="AC650"/>
      <c r="AD650"/>
    </row>
    <row r="651" spans="1:30" ht="15" hidden="1" customHeight="1" x14ac:dyDescent="0.25">
      <c r="A651" s="50">
        <v>1011</v>
      </c>
      <c r="B651" s="51" t="s">
        <v>59</v>
      </c>
      <c r="C651" s="50"/>
      <c r="D651" s="51"/>
      <c r="E651" s="51"/>
      <c r="F651" s="51"/>
      <c r="G651" s="55">
        <v>10</v>
      </c>
      <c r="H651" s="56">
        <v>2015</v>
      </c>
      <c r="I651" s="51"/>
      <c r="J651" s="50"/>
      <c r="K651" s="57"/>
      <c r="L651" s="51"/>
      <c r="M651" s="51"/>
      <c r="N651" s="50">
        <v>1011</v>
      </c>
      <c r="O651" s="50" t="s">
        <v>0</v>
      </c>
      <c r="P651" s="58">
        <v>12</v>
      </c>
      <c r="Q651" s="50"/>
      <c r="R651" s="59"/>
      <c r="S651" s="60"/>
      <c r="T651" s="51"/>
      <c r="U651" s="51" t="s">
        <v>71</v>
      </c>
      <c r="V651" s="51"/>
      <c r="W651" s="59"/>
      <c r="X651" s="3" t="str">
        <f t="shared" si="20"/>
        <v>201510</v>
      </c>
      <c r="Y651" s="3" t="str">
        <f t="shared" si="21"/>
        <v>201510</v>
      </c>
      <c r="Z651" s="3" t="str">
        <f>VLOOKUP(TEXT(N651,"####"),MàJ!$H$1:$I$53,2,FALSE)</f>
        <v xml:space="preserve">QUALITE </v>
      </c>
      <c r="AC651"/>
      <c r="AD651"/>
    </row>
    <row r="652" spans="1:30" ht="15" hidden="1" customHeight="1" x14ac:dyDescent="0.25">
      <c r="A652" s="50">
        <v>1011</v>
      </c>
      <c r="B652" s="51" t="s">
        <v>59</v>
      </c>
      <c r="C652" s="50"/>
      <c r="D652" s="51"/>
      <c r="E652" s="51"/>
      <c r="F652" s="51"/>
      <c r="G652" s="55">
        <v>10</v>
      </c>
      <c r="H652" s="56">
        <v>2015</v>
      </c>
      <c r="I652" s="51"/>
      <c r="J652" s="50"/>
      <c r="K652" s="57"/>
      <c r="L652" s="51"/>
      <c r="M652" s="51"/>
      <c r="N652" s="50">
        <v>1011</v>
      </c>
      <c r="O652" s="50" t="s">
        <v>0</v>
      </c>
      <c r="P652" s="58">
        <v>2</v>
      </c>
      <c r="Q652" s="50"/>
      <c r="R652" s="59"/>
      <c r="S652" s="60"/>
      <c r="T652" s="51"/>
      <c r="U652" s="51" t="s">
        <v>70</v>
      </c>
      <c r="V652" s="51"/>
      <c r="W652" s="59"/>
      <c r="X652" s="3" t="str">
        <f t="shared" si="20"/>
        <v>201510</v>
      </c>
      <c r="Y652" s="3" t="str">
        <f t="shared" si="21"/>
        <v>201510</v>
      </c>
      <c r="Z652" s="3" t="str">
        <f>VLOOKUP(TEXT(N652,"####"),MàJ!$H$1:$I$53,2,FALSE)</f>
        <v xml:space="preserve">QUALITE </v>
      </c>
      <c r="AC652"/>
      <c r="AD652"/>
    </row>
    <row r="653" spans="1:30" ht="15" customHeight="1" x14ac:dyDescent="0.25">
      <c r="A653" s="50">
        <v>1200</v>
      </c>
      <c r="B653" s="51" t="s">
        <v>60</v>
      </c>
      <c r="C653" s="50"/>
      <c r="D653" s="51"/>
      <c r="E653" s="51"/>
      <c r="F653" s="51"/>
      <c r="G653" s="55">
        <v>10</v>
      </c>
      <c r="H653" s="56">
        <v>2015</v>
      </c>
      <c r="I653" s="51"/>
      <c r="J653" s="50"/>
      <c r="K653" s="57"/>
      <c r="L653" s="51"/>
      <c r="M653" s="51"/>
      <c r="N653" s="50">
        <v>1200</v>
      </c>
      <c r="O653" s="50" t="s">
        <v>0</v>
      </c>
      <c r="P653" s="58">
        <v>2</v>
      </c>
      <c r="Q653" s="50"/>
      <c r="R653" s="59"/>
      <c r="S653" s="60"/>
      <c r="T653" s="51"/>
      <c r="U653" s="51" t="s">
        <v>72</v>
      </c>
      <c r="V653" s="51"/>
      <c r="W653" s="59"/>
      <c r="X653" s="3" t="str">
        <f t="shared" si="20"/>
        <v>201510</v>
      </c>
      <c r="Y653" s="3" t="str">
        <f t="shared" si="21"/>
        <v>201510</v>
      </c>
      <c r="Z653" s="3" t="str">
        <f>VLOOKUP(TEXT(N653,"####"),MàJ!$H$1:$I$53,2,FALSE)</f>
        <v xml:space="preserve">ACHATS </v>
      </c>
      <c r="AC653"/>
      <c r="AD653"/>
    </row>
    <row r="654" spans="1:30" ht="15" hidden="1" customHeight="1" x14ac:dyDescent="0.25">
      <c r="A654" s="7">
        <v>1200</v>
      </c>
      <c r="B654" s="5" t="s">
        <v>60</v>
      </c>
      <c r="C654" s="7"/>
      <c r="D654" s="5"/>
      <c r="E654" s="5"/>
      <c r="F654" s="5"/>
      <c r="G654" s="11">
        <v>10</v>
      </c>
      <c r="H654" s="10">
        <v>2015</v>
      </c>
      <c r="I654" s="5"/>
      <c r="J654" s="7"/>
      <c r="K654" s="9"/>
      <c r="L654" s="5"/>
      <c r="M654" s="5"/>
      <c r="N654" s="7">
        <v>1200</v>
      </c>
      <c r="O654" s="7" t="s">
        <v>0</v>
      </c>
      <c r="P654" s="8">
        <v>2</v>
      </c>
      <c r="Q654" s="7"/>
      <c r="R654" s="4"/>
      <c r="S654" s="6"/>
      <c r="T654" s="5"/>
      <c r="U654" s="5" t="s">
        <v>70</v>
      </c>
      <c r="V654" s="5"/>
      <c r="W654" s="4"/>
      <c r="X654" s="3" t="str">
        <f t="shared" si="20"/>
        <v>201510</v>
      </c>
      <c r="Y654" s="3" t="str">
        <f t="shared" si="21"/>
        <v>201510</v>
      </c>
      <c r="Z654" s="3" t="str">
        <f>VLOOKUP(TEXT(N654,"####"),MàJ!$H$1:$I$53,2,FALSE)</f>
        <v xml:space="preserve">ACHATS </v>
      </c>
      <c r="AC654"/>
      <c r="AD654"/>
    </row>
    <row r="655" spans="1:30" ht="15" hidden="1" customHeight="1" x14ac:dyDescent="0.25">
      <c r="A655" s="7">
        <v>1200</v>
      </c>
      <c r="B655" s="5" t="s">
        <v>69</v>
      </c>
      <c r="C655" s="7"/>
      <c r="D655" s="5"/>
      <c r="E655" s="5"/>
      <c r="F655" s="5"/>
      <c r="G655" s="11">
        <v>10</v>
      </c>
      <c r="H655" s="10">
        <v>2015</v>
      </c>
      <c r="I655" s="5"/>
      <c r="J655" s="7"/>
      <c r="K655" s="9"/>
      <c r="L655" s="5"/>
      <c r="M655" s="5"/>
      <c r="N655" s="7">
        <v>1200</v>
      </c>
      <c r="O655" s="7" t="s">
        <v>0</v>
      </c>
      <c r="P655" s="8">
        <v>13</v>
      </c>
      <c r="Q655" s="7"/>
      <c r="R655" s="4"/>
      <c r="S655" s="6"/>
      <c r="T655" s="5"/>
      <c r="U655" s="5" t="s">
        <v>71</v>
      </c>
      <c r="V655" s="5"/>
      <c r="W655" s="4"/>
      <c r="X655" s="3" t="str">
        <f t="shared" si="20"/>
        <v>201510</v>
      </c>
      <c r="Y655" s="3" t="str">
        <f t="shared" si="21"/>
        <v>201510</v>
      </c>
      <c r="Z655" s="3" t="str">
        <f>VLOOKUP(TEXT(N655,"####"),MàJ!$H$1:$I$53,2,FALSE)</f>
        <v xml:space="preserve">ACHATS </v>
      </c>
      <c r="AC655"/>
      <c r="AD655"/>
    </row>
    <row r="656" spans="1:30" ht="15" customHeight="1" x14ac:dyDescent="0.25">
      <c r="A656" s="50">
        <v>1200</v>
      </c>
      <c r="B656" s="51" t="s">
        <v>69</v>
      </c>
      <c r="C656" s="50"/>
      <c r="D656" s="51"/>
      <c r="E656" s="51"/>
      <c r="F656" s="51"/>
      <c r="G656" s="55">
        <v>10</v>
      </c>
      <c r="H656" s="56">
        <v>2015</v>
      </c>
      <c r="I656" s="51"/>
      <c r="J656" s="50"/>
      <c r="K656" s="57"/>
      <c r="L656" s="51"/>
      <c r="M656" s="51"/>
      <c r="N656" s="50">
        <v>1200</v>
      </c>
      <c r="O656" s="50" t="s">
        <v>0</v>
      </c>
      <c r="P656" s="58">
        <v>6</v>
      </c>
      <c r="Q656" s="50"/>
      <c r="R656" s="59"/>
      <c r="S656" s="60"/>
      <c r="T656" s="51"/>
      <c r="U656" s="51" t="s">
        <v>72</v>
      </c>
      <c r="V656" s="51"/>
      <c r="W656" s="59"/>
      <c r="X656" s="3" t="str">
        <f t="shared" si="20"/>
        <v>201510</v>
      </c>
      <c r="Y656" s="3" t="str">
        <f t="shared" si="21"/>
        <v>201510</v>
      </c>
      <c r="Z656" s="3" t="str">
        <f>VLOOKUP(TEXT(N656,"####"),MàJ!$H$1:$I$53,2,FALSE)</f>
        <v xml:space="preserve">ACHATS </v>
      </c>
      <c r="AC656"/>
      <c r="AD656"/>
    </row>
    <row r="657" spans="1:30" ht="15" customHeight="1" x14ac:dyDescent="0.25">
      <c r="A657" s="7">
        <v>2752</v>
      </c>
      <c r="B657" s="5" t="s">
        <v>62</v>
      </c>
      <c r="C657" s="7"/>
      <c r="D657" s="5"/>
      <c r="E657" s="5"/>
      <c r="F657" s="5"/>
      <c r="G657" s="11">
        <v>10</v>
      </c>
      <c r="H657" s="10">
        <v>2015</v>
      </c>
      <c r="I657" s="5"/>
      <c r="J657" s="7"/>
      <c r="K657" s="9"/>
      <c r="L657" s="5"/>
      <c r="M657" s="5"/>
      <c r="N657" s="7">
        <v>2752</v>
      </c>
      <c r="O657" s="7" t="s">
        <v>0</v>
      </c>
      <c r="P657" s="8">
        <v>8</v>
      </c>
      <c r="Q657" s="7"/>
      <c r="R657" s="4"/>
      <c r="S657" s="6"/>
      <c r="T657" s="5"/>
      <c r="U657" s="5" t="s">
        <v>72</v>
      </c>
      <c r="V657" s="5"/>
      <c r="W657" s="4"/>
      <c r="X657" s="3" t="str">
        <f t="shared" si="20"/>
        <v>201510</v>
      </c>
      <c r="Y657" s="3" t="str">
        <f t="shared" si="21"/>
        <v>201510</v>
      </c>
      <c r="Z657" s="3" t="str">
        <f>VLOOKUP(TEXT(N657,"####"),MàJ!$H$1:$I$53,2,FALSE)</f>
        <v xml:space="preserve">LOGISTIQUE </v>
      </c>
      <c r="AC657"/>
      <c r="AD657"/>
    </row>
    <row r="658" spans="1:30" ht="15" hidden="1" customHeight="1" x14ac:dyDescent="0.25">
      <c r="A658" s="7">
        <v>2752</v>
      </c>
      <c r="B658" s="5" t="s">
        <v>62</v>
      </c>
      <c r="C658" s="7"/>
      <c r="D658" s="5"/>
      <c r="E658" s="5"/>
      <c r="F658" s="5"/>
      <c r="G658" s="11">
        <v>10</v>
      </c>
      <c r="H658" s="10">
        <v>2015</v>
      </c>
      <c r="I658" s="5"/>
      <c r="J658" s="7"/>
      <c r="K658" s="9"/>
      <c r="L658" s="5"/>
      <c r="M658" s="5"/>
      <c r="N658" s="7">
        <v>2752</v>
      </c>
      <c r="O658" s="7" t="s">
        <v>0</v>
      </c>
      <c r="P658" s="8">
        <v>2</v>
      </c>
      <c r="Q658" s="7"/>
      <c r="R658" s="4"/>
      <c r="S658" s="6"/>
      <c r="T658" s="5"/>
      <c r="U658" s="5" t="s">
        <v>71</v>
      </c>
      <c r="V658" s="5"/>
      <c r="W658" s="4"/>
      <c r="X658" s="3" t="str">
        <f t="shared" si="20"/>
        <v>201510</v>
      </c>
      <c r="Y658" s="3" t="str">
        <f t="shared" si="21"/>
        <v>201510</v>
      </c>
      <c r="Z658" s="3" t="str">
        <f>VLOOKUP(TEXT(N658,"####"),MàJ!$H$1:$I$53,2,FALSE)</f>
        <v xml:space="preserve">LOGISTIQUE </v>
      </c>
      <c r="AC658"/>
      <c r="AD658"/>
    </row>
    <row r="659" spans="1:30" ht="15" hidden="1" customHeight="1" x14ac:dyDescent="0.25">
      <c r="A659" s="7">
        <v>2752</v>
      </c>
      <c r="B659" s="5" t="s">
        <v>62</v>
      </c>
      <c r="C659" s="7"/>
      <c r="D659" s="5"/>
      <c r="E659" s="5"/>
      <c r="F659" s="5"/>
      <c r="G659" s="11">
        <v>10</v>
      </c>
      <c r="H659" s="10">
        <v>2015</v>
      </c>
      <c r="I659" s="5"/>
      <c r="J659" s="7"/>
      <c r="K659" s="9"/>
      <c r="L659" s="5"/>
      <c r="M659" s="5"/>
      <c r="N659" s="7">
        <v>2752</v>
      </c>
      <c r="O659" s="7" t="s">
        <v>0</v>
      </c>
      <c r="P659" s="8">
        <v>8</v>
      </c>
      <c r="Q659" s="7"/>
      <c r="R659" s="4"/>
      <c r="S659" s="6"/>
      <c r="T659" s="5"/>
      <c r="U659" s="5" t="s">
        <v>71</v>
      </c>
      <c r="V659" s="5"/>
      <c r="W659" s="4"/>
      <c r="X659" s="3" t="str">
        <f t="shared" si="20"/>
        <v>201510</v>
      </c>
      <c r="Y659" s="3" t="str">
        <f t="shared" si="21"/>
        <v>201510</v>
      </c>
      <c r="Z659" s="3" t="str">
        <f>VLOOKUP(TEXT(N659,"####"),MàJ!$H$1:$I$53,2,FALSE)</f>
        <v xml:space="preserve">LOGISTIQUE </v>
      </c>
      <c r="AC659"/>
      <c r="AD659"/>
    </row>
    <row r="660" spans="1:30" ht="15" customHeight="1" x14ac:dyDescent="0.25">
      <c r="A660" s="7">
        <v>2752</v>
      </c>
      <c r="B660" s="5" t="s">
        <v>62</v>
      </c>
      <c r="C660" s="7"/>
      <c r="D660" s="5"/>
      <c r="E660" s="5"/>
      <c r="F660" s="5"/>
      <c r="G660" s="11">
        <v>10</v>
      </c>
      <c r="H660" s="10">
        <v>2015</v>
      </c>
      <c r="I660" s="5"/>
      <c r="J660" s="7"/>
      <c r="K660" s="9"/>
      <c r="L660" s="5"/>
      <c r="M660" s="5"/>
      <c r="N660" s="7">
        <v>2752</v>
      </c>
      <c r="O660" s="7" t="s">
        <v>0</v>
      </c>
      <c r="P660" s="8">
        <v>8</v>
      </c>
      <c r="Q660" s="7"/>
      <c r="R660" s="4"/>
      <c r="S660" s="6"/>
      <c r="T660" s="5"/>
      <c r="U660" s="5" t="s">
        <v>72</v>
      </c>
      <c r="V660" s="5"/>
      <c r="W660" s="4"/>
      <c r="X660" s="3" t="str">
        <f t="shared" si="20"/>
        <v>201510</v>
      </c>
      <c r="Y660" s="3" t="str">
        <f t="shared" si="21"/>
        <v>201510</v>
      </c>
      <c r="Z660" s="3" t="str">
        <f>VLOOKUP(TEXT(N660,"####"),MàJ!$H$1:$I$53,2,FALSE)</f>
        <v xml:space="preserve">LOGISTIQUE </v>
      </c>
      <c r="AC660"/>
      <c r="AD660"/>
    </row>
    <row r="661" spans="1:30" ht="15" hidden="1" customHeight="1" x14ac:dyDescent="0.25">
      <c r="A661" s="7">
        <v>2752</v>
      </c>
      <c r="B661" s="5" t="s">
        <v>62</v>
      </c>
      <c r="C661" s="7"/>
      <c r="D661" s="5"/>
      <c r="E661" s="5"/>
      <c r="F661" s="5"/>
      <c r="G661" s="11">
        <v>10</v>
      </c>
      <c r="H661" s="10">
        <v>2015</v>
      </c>
      <c r="I661" s="5"/>
      <c r="J661" s="7"/>
      <c r="K661" s="9"/>
      <c r="L661" s="5"/>
      <c r="M661" s="5"/>
      <c r="N661" s="7">
        <v>2752</v>
      </c>
      <c r="O661" s="7" t="s">
        <v>0</v>
      </c>
      <c r="P661" s="8">
        <v>8</v>
      </c>
      <c r="Q661" s="7"/>
      <c r="R661" s="4"/>
      <c r="S661" s="6"/>
      <c r="T661" s="5"/>
      <c r="U661" s="5" t="s">
        <v>71</v>
      </c>
      <c r="V661" s="5"/>
      <c r="W661" s="4"/>
      <c r="X661" s="3" t="str">
        <f t="shared" si="20"/>
        <v>201510</v>
      </c>
      <c r="Y661" s="3" t="str">
        <f t="shared" si="21"/>
        <v>201510</v>
      </c>
      <c r="Z661" s="3" t="str">
        <f>VLOOKUP(TEXT(N661,"####"),MàJ!$H$1:$I$53,2,FALSE)</f>
        <v xml:space="preserve">LOGISTIQUE </v>
      </c>
      <c r="AC661"/>
      <c r="AD661"/>
    </row>
    <row r="662" spans="1:30" ht="15" customHeight="1" x14ac:dyDescent="0.25">
      <c r="A662" s="7">
        <v>2752</v>
      </c>
      <c r="B662" s="5" t="s">
        <v>62</v>
      </c>
      <c r="C662" s="7"/>
      <c r="D662" s="5"/>
      <c r="E662" s="5"/>
      <c r="F662" s="5"/>
      <c r="G662" s="11">
        <v>10</v>
      </c>
      <c r="H662" s="10">
        <v>2015</v>
      </c>
      <c r="I662" s="5"/>
      <c r="J662" s="7"/>
      <c r="K662" s="9"/>
      <c r="L662" s="5"/>
      <c r="M662" s="5"/>
      <c r="N662" s="7">
        <v>2752</v>
      </c>
      <c r="O662" s="7" t="s">
        <v>0</v>
      </c>
      <c r="P662" s="8">
        <v>8</v>
      </c>
      <c r="Q662" s="7"/>
      <c r="R662" s="4"/>
      <c r="S662" s="6"/>
      <c r="T662" s="5"/>
      <c r="U662" s="5" t="s">
        <v>72</v>
      </c>
      <c r="V662" s="5"/>
      <c r="W662" s="4"/>
      <c r="X662" s="3" t="str">
        <f t="shared" si="20"/>
        <v>201510</v>
      </c>
      <c r="Y662" s="3" t="str">
        <f t="shared" si="21"/>
        <v>201510</v>
      </c>
      <c r="Z662" s="3" t="str">
        <f>VLOOKUP(TEXT(N662,"####"),MàJ!$H$1:$I$53,2,FALSE)</f>
        <v xml:space="preserve">LOGISTIQUE </v>
      </c>
      <c r="AC662"/>
      <c r="AD662"/>
    </row>
    <row r="663" spans="1:30" ht="15" hidden="1" customHeight="1" x14ac:dyDescent="0.25">
      <c r="A663" s="50">
        <v>2752</v>
      </c>
      <c r="B663" s="51" t="s">
        <v>62</v>
      </c>
      <c r="C663" s="50"/>
      <c r="D663" s="51"/>
      <c r="E663" s="51"/>
      <c r="F663" s="51"/>
      <c r="G663" s="55">
        <v>10</v>
      </c>
      <c r="H663" s="56">
        <v>2015</v>
      </c>
      <c r="I663" s="51"/>
      <c r="J663" s="50"/>
      <c r="K663" s="57"/>
      <c r="L663" s="51"/>
      <c r="M663" s="51"/>
      <c r="N663" s="50">
        <v>2752</v>
      </c>
      <c r="O663" s="50" t="s">
        <v>0</v>
      </c>
      <c r="P663" s="58">
        <v>5</v>
      </c>
      <c r="Q663" s="50"/>
      <c r="R663" s="59"/>
      <c r="S663" s="60"/>
      <c r="T663" s="51"/>
      <c r="U663" s="51" t="s">
        <v>75</v>
      </c>
      <c r="V663" s="51"/>
      <c r="W663" s="59"/>
      <c r="X663" s="3" t="str">
        <f t="shared" si="20"/>
        <v>201510</v>
      </c>
      <c r="Y663" s="3" t="str">
        <f t="shared" si="21"/>
        <v>201510</v>
      </c>
      <c r="Z663" s="3" t="str">
        <f>VLOOKUP(TEXT(N663,"####"),MàJ!$H$1:$I$53,2,FALSE)</f>
        <v xml:space="preserve">LOGISTIQUE </v>
      </c>
      <c r="AC663"/>
      <c r="AD663"/>
    </row>
    <row r="664" spans="1:30" ht="15" customHeight="1" x14ac:dyDescent="0.25">
      <c r="A664" s="50">
        <v>2752</v>
      </c>
      <c r="B664" s="51" t="s">
        <v>62</v>
      </c>
      <c r="C664" s="50"/>
      <c r="D664" s="51"/>
      <c r="E664" s="51"/>
      <c r="F664" s="51"/>
      <c r="G664" s="55">
        <v>10</v>
      </c>
      <c r="H664" s="56">
        <v>2015</v>
      </c>
      <c r="I664" s="51"/>
      <c r="J664" s="50"/>
      <c r="K664" s="57"/>
      <c r="L664" s="51"/>
      <c r="M664" s="51"/>
      <c r="N664" s="50">
        <v>2752</v>
      </c>
      <c r="O664" s="50" t="s">
        <v>0</v>
      </c>
      <c r="P664" s="58">
        <v>33.5</v>
      </c>
      <c r="Q664" s="50"/>
      <c r="R664" s="59"/>
      <c r="S664" s="60"/>
      <c r="T664" s="51"/>
      <c r="U664" s="51" t="s">
        <v>72</v>
      </c>
      <c r="V664" s="51"/>
      <c r="W664" s="59"/>
      <c r="X664" s="3" t="str">
        <f t="shared" si="20"/>
        <v>201510</v>
      </c>
      <c r="Y664" s="3" t="str">
        <f t="shared" si="21"/>
        <v>201510</v>
      </c>
      <c r="Z664" s="3" t="str">
        <f>VLOOKUP(TEXT(N664,"####"),MàJ!$H$1:$I$53,2,FALSE)</f>
        <v xml:space="preserve">LOGISTIQUE </v>
      </c>
      <c r="AC664"/>
      <c r="AD664"/>
    </row>
    <row r="665" spans="1:30" ht="15" customHeight="1" x14ac:dyDescent="0.25">
      <c r="A665" s="50">
        <v>2752</v>
      </c>
      <c r="B665" s="51" t="s">
        <v>62</v>
      </c>
      <c r="C665" s="50"/>
      <c r="D665" s="51"/>
      <c r="E665" s="51"/>
      <c r="F665" s="51"/>
      <c r="G665" s="55">
        <v>10</v>
      </c>
      <c r="H665" s="56">
        <v>2015</v>
      </c>
      <c r="I665" s="51"/>
      <c r="J665" s="50"/>
      <c r="K665" s="57"/>
      <c r="L665" s="51"/>
      <c r="M665" s="51"/>
      <c r="N665" s="50">
        <v>2752</v>
      </c>
      <c r="O665" s="50" t="s">
        <v>0</v>
      </c>
      <c r="P665" s="58">
        <v>52</v>
      </c>
      <c r="Q665" s="50"/>
      <c r="R665" s="59"/>
      <c r="S665" s="60"/>
      <c r="T665" s="51"/>
      <c r="U665" s="51" t="s">
        <v>72</v>
      </c>
      <c r="V665" s="51"/>
      <c r="W665" s="59"/>
      <c r="X665" s="3" t="str">
        <f t="shared" si="20"/>
        <v>201510</v>
      </c>
      <c r="Y665" s="3" t="str">
        <f t="shared" si="21"/>
        <v>201510</v>
      </c>
      <c r="Z665" s="3" t="str">
        <f>VLOOKUP(TEXT(N665,"####"),MàJ!$H$1:$I$53,2,FALSE)</f>
        <v xml:space="preserve">LOGISTIQUE </v>
      </c>
      <c r="AC665"/>
      <c r="AD665"/>
    </row>
    <row r="666" spans="1:30" ht="15" customHeight="1" x14ac:dyDescent="0.25">
      <c r="A666" s="7">
        <v>2752</v>
      </c>
      <c r="B666" s="5" t="s">
        <v>62</v>
      </c>
      <c r="C666" s="7"/>
      <c r="D666" s="5"/>
      <c r="E666" s="5"/>
      <c r="F666" s="5"/>
      <c r="G666" s="11">
        <v>10</v>
      </c>
      <c r="H666" s="10">
        <v>2015</v>
      </c>
      <c r="I666" s="5"/>
      <c r="J666" s="7"/>
      <c r="K666" s="9"/>
      <c r="L666" s="5"/>
      <c r="M666" s="5"/>
      <c r="N666" s="7">
        <v>2752</v>
      </c>
      <c r="O666" s="7" t="s">
        <v>0</v>
      </c>
      <c r="P666" s="8">
        <v>25</v>
      </c>
      <c r="Q666" s="7"/>
      <c r="R666" s="4"/>
      <c r="S666" s="6"/>
      <c r="T666" s="5"/>
      <c r="U666" s="5" t="s">
        <v>72</v>
      </c>
      <c r="V666" s="5"/>
      <c r="W666" s="4"/>
      <c r="X666" s="3" t="str">
        <f t="shared" si="20"/>
        <v>201510</v>
      </c>
      <c r="Y666" s="3" t="str">
        <f t="shared" si="21"/>
        <v>201510</v>
      </c>
      <c r="Z666" s="3" t="str">
        <f>VLOOKUP(TEXT(N666,"####"),MàJ!$H$1:$I$53,2,FALSE)</f>
        <v xml:space="preserve">LOGISTIQUE </v>
      </c>
      <c r="AC666"/>
      <c r="AD666"/>
    </row>
    <row r="667" spans="1:30" ht="15" hidden="1" customHeight="1" x14ac:dyDescent="0.25">
      <c r="A667" s="7">
        <v>2752</v>
      </c>
      <c r="B667" s="5" t="s">
        <v>62</v>
      </c>
      <c r="C667" s="7"/>
      <c r="D667" s="5"/>
      <c r="E667" s="5"/>
      <c r="F667" s="5"/>
      <c r="G667" s="11">
        <v>10</v>
      </c>
      <c r="H667" s="10">
        <v>2015</v>
      </c>
      <c r="I667" s="5"/>
      <c r="J667" s="7"/>
      <c r="K667" s="9"/>
      <c r="L667" s="5"/>
      <c r="M667" s="5"/>
      <c r="N667" s="7">
        <v>2752</v>
      </c>
      <c r="O667" s="7" t="s">
        <v>0</v>
      </c>
      <c r="P667" s="8">
        <v>9</v>
      </c>
      <c r="Q667" s="7"/>
      <c r="R667" s="4"/>
      <c r="S667" s="6"/>
      <c r="T667" s="5"/>
      <c r="U667" s="5" t="s">
        <v>70</v>
      </c>
      <c r="V667" s="5"/>
      <c r="W667" s="4"/>
      <c r="X667" s="3" t="str">
        <f t="shared" si="20"/>
        <v>201510</v>
      </c>
      <c r="Y667" s="3" t="str">
        <f t="shared" si="21"/>
        <v>201510</v>
      </c>
      <c r="Z667" s="3" t="str">
        <f>VLOOKUP(TEXT(N667,"####"),MàJ!$H$1:$I$53,2,FALSE)</f>
        <v xml:space="preserve">LOGISTIQUE </v>
      </c>
      <c r="AC667"/>
      <c r="AD667"/>
    </row>
    <row r="668" spans="1:30" ht="15" customHeight="1" x14ac:dyDescent="0.25">
      <c r="A668" s="7">
        <v>3503</v>
      </c>
      <c r="B668" s="5" t="s">
        <v>63</v>
      </c>
      <c r="C668" s="7"/>
      <c r="D668" s="5"/>
      <c r="E668" s="5"/>
      <c r="F668" s="5"/>
      <c r="G668" s="11">
        <v>10</v>
      </c>
      <c r="H668" s="10">
        <v>2015</v>
      </c>
      <c r="I668" s="5"/>
      <c r="J668" s="7"/>
      <c r="K668" s="9"/>
      <c r="L668" s="5"/>
      <c r="M668" s="5"/>
      <c r="N668" s="7">
        <v>3503</v>
      </c>
      <c r="O668" s="7" t="s">
        <v>0</v>
      </c>
      <c r="P668" s="8">
        <v>10</v>
      </c>
      <c r="Q668" s="7"/>
      <c r="R668" s="4"/>
      <c r="S668" s="6"/>
      <c r="T668" s="5"/>
      <c r="U668" s="5" t="s">
        <v>72</v>
      </c>
      <c r="V668" s="5"/>
      <c r="W668" s="4"/>
      <c r="X668" s="3" t="str">
        <f t="shared" ref="X668:X731" si="22">H668&amp;IF(G668&lt;10,"0"&amp;G668,G668)</f>
        <v>201510</v>
      </c>
      <c r="Y668" s="3" t="str">
        <f t="shared" ref="Y668:Y731" si="23">X668</f>
        <v>201510</v>
      </c>
      <c r="Z668" s="3" t="str">
        <f>VLOOKUP(TEXT(N668,"####"),MàJ!$H$1:$I$53,2,FALSE)</f>
        <v xml:space="preserve">MATERIAUX </v>
      </c>
      <c r="AC668"/>
      <c r="AD668"/>
    </row>
    <row r="669" spans="1:30" ht="15" hidden="1" customHeight="1" x14ac:dyDescent="0.25">
      <c r="A669" s="7">
        <v>3503</v>
      </c>
      <c r="B669" s="5" t="s">
        <v>63</v>
      </c>
      <c r="C669" s="7"/>
      <c r="D669" s="5"/>
      <c r="E669" s="5"/>
      <c r="F669" s="5"/>
      <c r="G669" s="11">
        <v>10</v>
      </c>
      <c r="H669" s="10">
        <v>2015</v>
      </c>
      <c r="I669" s="5"/>
      <c r="J669" s="7"/>
      <c r="K669" s="9"/>
      <c r="L669" s="5"/>
      <c r="M669" s="5"/>
      <c r="N669" s="7">
        <v>3503</v>
      </c>
      <c r="O669" s="7" t="s">
        <v>0</v>
      </c>
      <c r="P669" s="8">
        <v>24</v>
      </c>
      <c r="Q669" s="7"/>
      <c r="R669" s="4"/>
      <c r="S669" s="6"/>
      <c r="T669" s="5"/>
      <c r="U669" s="5" t="s">
        <v>75</v>
      </c>
      <c r="V669" s="5"/>
      <c r="W669" s="4"/>
      <c r="X669" s="3" t="str">
        <f t="shared" si="22"/>
        <v>201510</v>
      </c>
      <c r="Y669" s="3" t="str">
        <f t="shared" si="23"/>
        <v>201510</v>
      </c>
      <c r="Z669" s="3" t="str">
        <f>VLOOKUP(TEXT(N669,"####"),MàJ!$H$1:$I$53,2,FALSE)</f>
        <v xml:space="preserve">MATERIAUX </v>
      </c>
      <c r="AC669"/>
      <c r="AD669"/>
    </row>
    <row r="670" spans="1:30" ht="15" hidden="1" customHeight="1" x14ac:dyDescent="0.25">
      <c r="A670" s="7">
        <v>3503</v>
      </c>
      <c r="B670" s="5" t="s">
        <v>63</v>
      </c>
      <c r="C670" s="7"/>
      <c r="D670" s="5"/>
      <c r="E670" s="5"/>
      <c r="F670" s="5"/>
      <c r="G670" s="11">
        <v>10</v>
      </c>
      <c r="H670" s="10">
        <v>2015</v>
      </c>
      <c r="I670" s="5"/>
      <c r="J670" s="7"/>
      <c r="K670" s="9"/>
      <c r="L670" s="5"/>
      <c r="M670" s="5"/>
      <c r="N670" s="7">
        <v>3503</v>
      </c>
      <c r="O670" s="7" t="s">
        <v>0</v>
      </c>
      <c r="P670" s="8">
        <v>15</v>
      </c>
      <c r="Q670" s="7"/>
      <c r="R670" s="4"/>
      <c r="S670" s="6"/>
      <c r="T670" s="5"/>
      <c r="U670" s="5" t="s">
        <v>74</v>
      </c>
      <c r="V670" s="5"/>
      <c r="W670" s="4"/>
      <c r="X670" s="3" t="str">
        <f t="shared" si="22"/>
        <v>201510</v>
      </c>
      <c r="Y670" s="3" t="str">
        <f t="shared" si="23"/>
        <v>201510</v>
      </c>
      <c r="Z670" s="3" t="str">
        <f>VLOOKUP(TEXT(N670,"####"),MàJ!$H$1:$I$53,2,FALSE)</f>
        <v xml:space="preserve">MATERIAUX </v>
      </c>
      <c r="AC670"/>
      <c r="AD670"/>
    </row>
    <row r="671" spans="1:30" ht="15" hidden="1" customHeight="1" x14ac:dyDescent="0.25">
      <c r="A671" s="7">
        <v>3503</v>
      </c>
      <c r="B671" s="5" t="s">
        <v>63</v>
      </c>
      <c r="C671" s="7"/>
      <c r="D671" s="5"/>
      <c r="E671" s="5"/>
      <c r="F671" s="5"/>
      <c r="G671" s="11">
        <v>10</v>
      </c>
      <c r="H671" s="10">
        <v>2015</v>
      </c>
      <c r="I671" s="5"/>
      <c r="J671" s="7"/>
      <c r="K671" s="9"/>
      <c r="L671" s="5"/>
      <c r="M671" s="5"/>
      <c r="N671" s="7">
        <v>3503</v>
      </c>
      <c r="O671" s="7" t="s">
        <v>0</v>
      </c>
      <c r="P671" s="8">
        <v>40</v>
      </c>
      <c r="Q671" s="7"/>
      <c r="R671" s="4"/>
      <c r="S671" s="6"/>
      <c r="T671" s="5"/>
      <c r="U671" s="5" t="s">
        <v>75</v>
      </c>
      <c r="V671" s="5"/>
      <c r="W671" s="4"/>
      <c r="X671" s="3" t="str">
        <f t="shared" si="22"/>
        <v>201510</v>
      </c>
      <c r="Y671" s="3" t="str">
        <f t="shared" si="23"/>
        <v>201510</v>
      </c>
      <c r="Z671" s="3" t="str">
        <f>VLOOKUP(TEXT(N671,"####"),MàJ!$H$1:$I$53,2,FALSE)</f>
        <v xml:space="preserve">MATERIAUX </v>
      </c>
      <c r="AC671"/>
      <c r="AD671"/>
    </row>
    <row r="672" spans="1:30" ht="15" hidden="1" customHeight="1" x14ac:dyDescent="0.25">
      <c r="A672" s="50" t="s">
        <v>1</v>
      </c>
      <c r="B672" s="51" t="s">
        <v>2</v>
      </c>
      <c r="C672" s="50"/>
      <c r="D672" s="51"/>
      <c r="E672" s="51"/>
      <c r="F672" s="51"/>
      <c r="G672" s="55">
        <v>10</v>
      </c>
      <c r="H672" s="56">
        <v>2015</v>
      </c>
      <c r="I672" s="51"/>
      <c r="J672" s="50"/>
      <c r="K672" s="57"/>
      <c r="L672" s="51"/>
      <c r="M672" s="51"/>
      <c r="N672" s="50" t="s">
        <v>1</v>
      </c>
      <c r="O672" s="50" t="s">
        <v>0</v>
      </c>
      <c r="P672" s="58">
        <v>24</v>
      </c>
      <c r="Q672" s="50"/>
      <c r="R672" s="59"/>
      <c r="S672" s="60"/>
      <c r="T672" s="51"/>
      <c r="U672" s="51" t="s">
        <v>75</v>
      </c>
      <c r="V672" s="51"/>
      <c r="W672" s="59"/>
      <c r="X672" s="3" t="str">
        <f t="shared" si="22"/>
        <v>201510</v>
      </c>
      <c r="Y672" s="3" t="str">
        <f t="shared" si="23"/>
        <v>201510</v>
      </c>
      <c r="Z672" s="3" t="str">
        <f>VLOOKUP(TEXT(N672,"####"),MàJ!$H$1:$I$53,2,FALSE)</f>
        <v>SIMULATIONS NUMERIQUES</v>
      </c>
      <c r="AC672"/>
      <c r="AD672"/>
    </row>
    <row r="673" spans="1:30" ht="15" hidden="1" customHeight="1" x14ac:dyDescent="0.25">
      <c r="A673" s="50" t="s">
        <v>1</v>
      </c>
      <c r="B673" s="51" t="s">
        <v>2</v>
      </c>
      <c r="C673" s="50"/>
      <c r="D673" s="51"/>
      <c r="E673" s="51"/>
      <c r="F673" s="51"/>
      <c r="G673" s="55">
        <v>10</v>
      </c>
      <c r="H673" s="56">
        <v>2015</v>
      </c>
      <c r="I673" s="51"/>
      <c r="J673" s="50"/>
      <c r="K673" s="57"/>
      <c r="L673" s="51"/>
      <c r="M673" s="51"/>
      <c r="N673" s="50" t="s">
        <v>1</v>
      </c>
      <c r="O673" s="50" t="s">
        <v>0</v>
      </c>
      <c r="P673" s="58">
        <v>52</v>
      </c>
      <c r="Q673" s="50"/>
      <c r="R673" s="59"/>
      <c r="S673" s="60"/>
      <c r="T673" s="51"/>
      <c r="U673" s="51" t="s">
        <v>75</v>
      </c>
      <c r="V673" s="51"/>
      <c r="W673" s="59"/>
      <c r="X673" s="3" t="str">
        <f t="shared" si="22"/>
        <v>201510</v>
      </c>
      <c r="Y673" s="3" t="str">
        <f t="shared" si="23"/>
        <v>201510</v>
      </c>
      <c r="Z673" s="3" t="str">
        <f>VLOOKUP(TEXT(N673,"####"),MàJ!$H$1:$I$53,2,FALSE)</f>
        <v>SIMULATIONS NUMERIQUES</v>
      </c>
      <c r="AC673"/>
      <c r="AD673"/>
    </row>
    <row r="674" spans="1:30" ht="15" customHeight="1" x14ac:dyDescent="0.25">
      <c r="A674" s="50" t="s">
        <v>1</v>
      </c>
      <c r="B674" s="51" t="s">
        <v>2</v>
      </c>
      <c r="C674" s="50"/>
      <c r="D674" s="51"/>
      <c r="E674" s="51"/>
      <c r="F674" s="51"/>
      <c r="G674" s="55">
        <v>10</v>
      </c>
      <c r="H674" s="56">
        <v>2015</v>
      </c>
      <c r="I674" s="51"/>
      <c r="J674" s="50"/>
      <c r="K674" s="57"/>
      <c r="L674" s="51"/>
      <c r="M674" s="51"/>
      <c r="N674" s="50" t="s">
        <v>1</v>
      </c>
      <c r="O674" s="50" t="s">
        <v>0</v>
      </c>
      <c r="P674" s="58">
        <v>40</v>
      </c>
      <c r="Q674" s="50"/>
      <c r="R674" s="59"/>
      <c r="S674" s="60"/>
      <c r="T674" s="51"/>
      <c r="U674" s="51" t="s">
        <v>72</v>
      </c>
      <c r="V674" s="51"/>
      <c r="W674" s="59"/>
      <c r="X674" s="3" t="str">
        <f t="shared" si="22"/>
        <v>201510</v>
      </c>
      <c r="Y674" s="3" t="str">
        <f t="shared" si="23"/>
        <v>201510</v>
      </c>
      <c r="Z674" s="3" t="str">
        <f>VLOOKUP(TEXT(N674,"####"),MàJ!$H$1:$I$53,2,FALSE)</f>
        <v>SIMULATIONS NUMERIQUES</v>
      </c>
      <c r="AC674"/>
      <c r="AD674"/>
    </row>
    <row r="675" spans="1:30" ht="15" hidden="1" customHeight="1" x14ac:dyDescent="0.25">
      <c r="A675" s="50">
        <v>5555</v>
      </c>
      <c r="B675" s="51" t="s">
        <v>64</v>
      </c>
      <c r="C675" s="50"/>
      <c r="D675" s="51"/>
      <c r="E675" s="51"/>
      <c r="F675" s="51"/>
      <c r="G675" s="55">
        <v>10</v>
      </c>
      <c r="H675" s="56">
        <v>2015</v>
      </c>
      <c r="I675" s="51"/>
      <c r="J675" s="50"/>
      <c r="K675" s="57"/>
      <c r="L675" s="51"/>
      <c r="M675" s="51"/>
      <c r="N675" s="50">
        <v>5555</v>
      </c>
      <c r="O675" s="50" t="s">
        <v>0</v>
      </c>
      <c r="P675" s="58">
        <v>32</v>
      </c>
      <c r="Q675" s="50"/>
      <c r="R675" s="59"/>
      <c r="S675" s="60"/>
      <c r="T675" s="51"/>
      <c r="U675" s="51" t="s">
        <v>70</v>
      </c>
      <c r="V675" s="51"/>
      <c r="W675" s="59"/>
      <c r="X675" s="3" t="str">
        <f t="shared" si="22"/>
        <v>201510</v>
      </c>
      <c r="Y675" s="3" t="str">
        <f t="shared" si="23"/>
        <v>201510</v>
      </c>
      <c r="Z675" s="3" t="str">
        <f>VLOOKUP(TEXT(N675,"####"),MàJ!$H$1:$I$53,2,FALSE)</f>
        <v xml:space="preserve">CONCEPTION </v>
      </c>
      <c r="AC675"/>
      <c r="AD675"/>
    </row>
    <row r="676" spans="1:30" ht="15" customHeight="1" x14ac:dyDescent="0.25">
      <c r="A676" s="50">
        <v>5555</v>
      </c>
      <c r="B676" s="51" t="s">
        <v>64</v>
      </c>
      <c r="C676" s="50"/>
      <c r="D676" s="51"/>
      <c r="E676" s="51"/>
      <c r="F676" s="51"/>
      <c r="G676" s="55">
        <v>10</v>
      </c>
      <c r="H676" s="56">
        <v>2015</v>
      </c>
      <c r="I676" s="51"/>
      <c r="J676" s="50"/>
      <c r="K676" s="57"/>
      <c r="L676" s="51"/>
      <c r="M676" s="51"/>
      <c r="N676" s="50">
        <v>5555</v>
      </c>
      <c r="O676" s="50" t="s">
        <v>0</v>
      </c>
      <c r="P676" s="58">
        <v>12.5</v>
      </c>
      <c r="Q676" s="50"/>
      <c r="R676" s="59"/>
      <c r="S676" s="60"/>
      <c r="T676" s="51"/>
      <c r="U676" s="51" t="s">
        <v>72</v>
      </c>
      <c r="V676" s="51"/>
      <c r="W676" s="59"/>
      <c r="X676" s="3" t="str">
        <f t="shared" si="22"/>
        <v>201510</v>
      </c>
      <c r="Y676" s="3" t="str">
        <f t="shared" si="23"/>
        <v>201510</v>
      </c>
      <c r="Z676" s="3" t="str">
        <f>VLOOKUP(TEXT(N676,"####"),MàJ!$H$1:$I$53,2,FALSE)</f>
        <v xml:space="preserve">CONCEPTION </v>
      </c>
      <c r="AC676"/>
      <c r="AD676"/>
    </row>
    <row r="677" spans="1:30" ht="15" hidden="1" customHeight="1" x14ac:dyDescent="0.25">
      <c r="A677" s="50">
        <v>5555</v>
      </c>
      <c r="B677" s="51" t="s">
        <v>64</v>
      </c>
      <c r="C677" s="50"/>
      <c r="D677" s="51"/>
      <c r="E677" s="51"/>
      <c r="F677" s="51"/>
      <c r="G677" s="55">
        <v>10</v>
      </c>
      <c r="H677" s="56">
        <v>2015</v>
      </c>
      <c r="I677" s="51"/>
      <c r="J677" s="50"/>
      <c r="K677" s="57"/>
      <c r="L677" s="51"/>
      <c r="M677" s="51"/>
      <c r="N677" s="50">
        <v>5555</v>
      </c>
      <c r="O677" s="50" t="s">
        <v>0</v>
      </c>
      <c r="P677" s="58">
        <v>48</v>
      </c>
      <c r="Q677" s="50"/>
      <c r="R677" s="59"/>
      <c r="S677" s="60"/>
      <c r="T677" s="51"/>
      <c r="U677" s="51" t="s">
        <v>71</v>
      </c>
      <c r="V677" s="51"/>
      <c r="W677" s="59"/>
      <c r="X677" s="3" t="str">
        <f t="shared" si="22"/>
        <v>201510</v>
      </c>
      <c r="Y677" s="3" t="str">
        <f t="shared" si="23"/>
        <v>201510</v>
      </c>
      <c r="Z677" s="3" t="str">
        <f>VLOOKUP(TEXT(N677,"####"),MàJ!$H$1:$I$53,2,FALSE)</f>
        <v xml:space="preserve">CONCEPTION </v>
      </c>
      <c r="AC677"/>
      <c r="AD677"/>
    </row>
    <row r="678" spans="1:30" ht="15" hidden="1" customHeight="1" x14ac:dyDescent="0.25">
      <c r="A678" s="50">
        <v>5555</v>
      </c>
      <c r="B678" s="51" t="s">
        <v>64</v>
      </c>
      <c r="C678" s="50"/>
      <c r="D678" s="51"/>
      <c r="E678" s="51"/>
      <c r="F678" s="51"/>
      <c r="G678" s="55">
        <v>10</v>
      </c>
      <c r="H678" s="56">
        <v>2015</v>
      </c>
      <c r="I678" s="51"/>
      <c r="J678" s="50"/>
      <c r="K678" s="57"/>
      <c r="L678" s="51"/>
      <c r="M678" s="51"/>
      <c r="N678" s="50">
        <v>5555</v>
      </c>
      <c r="O678" s="50" t="s">
        <v>0</v>
      </c>
      <c r="P678" s="58">
        <v>20</v>
      </c>
      <c r="Q678" s="50"/>
      <c r="R678" s="59"/>
      <c r="S678" s="60"/>
      <c r="T678" s="51"/>
      <c r="U678" s="51" t="s">
        <v>82</v>
      </c>
      <c r="V678" s="51"/>
      <c r="W678" s="59"/>
      <c r="X678" s="3" t="str">
        <f t="shared" si="22"/>
        <v>201510</v>
      </c>
      <c r="Y678" s="3" t="str">
        <f t="shared" si="23"/>
        <v>201510</v>
      </c>
      <c r="Z678" s="3" t="str">
        <f>VLOOKUP(TEXT(N678,"####"),MàJ!$H$1:$I$53,2,FALSE)</f>
        <v xml:space="preserve">CONCEPTION </v>
      </c>
      <c r="AC678"/>
      <c r="AD678"/>
    </row>
    <row r="679" spans="1:30" ht="15" hidden="1" customHeight="1" x14ac:dyDescent="0.25">
      <c r="A679" s="50">
        <v>5555</v>
      </c>
      <c r="B679" s="51" t="s">
        <v>64</v>
      </c>
      <c r="C679" s="50"/>
      <c r="D679" s="51"/>
      <c r="E679" s="51"/>
      <c r="F679" s="51"/>
      <c r="G679" s="55">
        <v>10</v>
      </c>
      <c r="H679" s="56">
        <v>2015</v>
      </c>
      <c r="I679" s="51"/>
      <c r="J679" s="50"/>
      <c r="K679" s="57"/>
      <c r="L679" s="51"/>
      <c r="M679" s="51"/>
      <c r="N679" s="50">
        <v>5555</v>
      </c>
      <c r="O679" s="50" t="s">
        <v>0</v>
      </c>
      <c r="P679" s="58">
        <v>57</v>
      </c>
      <c r="Q679" s="50"/>
      <c r="R679" s="59"/>
      <c r="S679" s="60"/>
      <c r="T679" s="51"/>
      <c r="U679" s="51" t="s">
        <v>73</v>
      </c>
      <c r="V679" s="51"/>
      <c r="W679" s="59"/>
      <c r="X679" s="3" t="str">
        <f t="shared" si="22"/>
        <v>201510</v>
      </c>
      <c r="Y679" s="3" t="str">
        <f t="shared" si="23"/>
        <v>201510</v>
      </c>
      <c r="Z679" s="3" t="str">
        <f>VLOOKUP(TEXT(N679,"####"),MàJ!$H$1:$I$53,2,FALSE)</f>
        <v xml:space="preserve">CONCEPTION </v>
      </c>
      <c r="AC679"/>
      <c r="AD679"/>
    </row>
    <row r="680" spans="1:30" ht="15" hidden="1" customHeight="1" x14ac:dyDescent="0.25">
      <c r="A680" s="50">
        <v>5555</v>
      </c>
      <c r="B680" s="51" t="s">
        <v>64</v>
      </c>
      <c r="C680" s="50"/>
      <c r="D680" s="51"/>
      <c r="E680" s="51"/>
      <c r="F680" s="51"/>
      <c r="G680" s="55">
        <v>10</v>
      </c>
      <c r="H680" s="56">
        <v>2015</v>
      </c>
      <c r="I680" s="51"/>
      <c r="J680" s="50"/>
      <c r="K680" s="57"/>
      <c r="L680" s="51"/>
      <c r="M680" s="51"/>
      <c r="N680" s="50">
        <v>5555</v>
      </c>
      <c r="O680" s="50" t="s">
        <v>0</v>
      </c>
      <c r="P680" s="58">
        <v>15</v>
      </c>
      <c r="Q680" s="50"/>
      <c r="R680" s="59"/>
      <c r="S680" s="60"/>
      <c r="T680" s="51"/>
      <c r="U680" s="51" t="s">
        <v>80</v>
      </c>
      <c r="V680" s="51"/>
      <c r="W680" s="59"/>
      <c r="X680" s="3" t="str">
        <f t="shared" si="22"/>
        <v>201510</v>
      </c>
      <c r="Y680" s="3" t="str">
        <f t="shared" si="23"/>
        <v>201510</v>
      </c>
      <c r="Z680" s="3" t="str">
        <f>VLOOKUP(TEXT(N680,"####"),MàJ!$H$1:$I$53,2,FALSE)</f>
        <v xml:space="preserve">CONCEPTION </v>
      </c>
      <c r="AC680"/>
      <c r="AD680"/>
    </row>
    <row r="681" spans="1:30" ht="15" customHeight="1" x14ac:dyDescent="0.25">
      <c r="A681" s="50">
        <v>5555</v>
      </c>
      <c r="B681" s="51" t="s">
        <v>64</v>
      </c>
      <c r="C681" s="50"/>
      <c r="D681" s="51"/>
      <c r="E681" s="51"/>
      <c r="F681" s="51"/>
      <c r="G681" s="55">
        <v>10</v>
      </c>
      <c r="H681" s="56">
        <v>2015</v>
      </c>
      <c r="I681" s="51"/>
      <c r="J681" s="50"/>
      <c r="K681" s="57"/>
      <c r="L681" s="51"/>
      <c r="M681" s="51"/>
      <c r="N681" s="50">
        <v>5555</v>
      </c>
      <c r="O681" s="50" t="s">
        <v>0</v>
      </c>
      <c r="P681" s="58">
        <v>100</v>
      </c>
      <c r="Q681" s="50"/>
      <c r="R681" s="59"/>
      <c r="S681" s="60"/>
      <c r="T681" s="51"/>
      <c r="U681" s="51" t="s">
        <v>72</v>
      </c>
      <c r="V681" s="51"/>
      <c r="W681" s="59"/>
      <c r="X681" s="3" t="str">
        <f t="shared" si="22"/>
        <v>201510</v>
      </c>
      <c r="Y681" s="3" t="str">
        <f t="shared" si="23"/>
        <v>201510</v>
      </c>
      <c r="Z681" s="3" t="str">
        <f>VLOOKUP(TEXT(N681,"####"),MàJ!$H$1:$I$53,2,FALSE)</f>
        <v xml:space="preserve">CONCEPTION </v>
      </c>
      <c r="AC681"/>
      <c r="AD681"/>
    </row>
    <row r="682" spans="1:30" ht="15" hidden="1" customHeight="1" x14ac:dyDescent="0.25">
      <c r="A682" s="50">
        <v>5555</v>
      </c>
      <c r="B682" s="51" t="s">
        <v>64</v>
      </c>
      <c r="C682" s="50"/>
      <c r="D682" s="51"/>
      <c r="E682" s="51"/>
      <c r="F682" s="51"/>
      <c r="G682" s="55">
        <v>10</v>
      </c>
      <c r="H682" s="56">
        <v>2015</v>
      </c>
      <c r="I682" s="51"/>
      <c r="J682" s="50"/>
      <c r="K682" s="57"/>
      <c r="L682" s="51"/>
      <c r="M682" s="51"/>
      <c r="N682" s="50">
        <v>5555</v>
      </c>
      <c r="O682" s="50" t="s">
        <v>0</v>
      </c>
      <c r="P682" s="58">
        <v>127</v>
      </c>
      <c r="Q682" s="50"/>
      <c r="R682" s="59"/>
      <c r="S682" s="60"/>
      <c r="T682" s="51"/>
      <c r="U682" s="51" t="s">
        <v>75</v>
      </c>
      <c r="V682" s="51"/>
      <c r="W682" s="59"/>
      <c r="X682" s="3" t="str">
        <f t="shared" si="22"/>
        <v>201510</v>
      </c>
      <c r="Y682" s="3" t="str">
        <f t="shared" si="23"/>
        <v>201510</v>
      </c>
      <c r="Z682" s="3" t="str">
        <f>VLOOKUP(TEXT(N682,"####"),MàJ!$H$1:$I$53,2,FALSE)</f>
        <v xml:space="preserve">CONCEPTION </v>
      </c>
      <c r="AC682"/>
      <c r="AD682"/>
    </row>
    <row r="683" spans="1:30" ht="15" hidden="1" customHeight="1" x14ac:dyDescent="0.25">
      <c r="A683" s="50">
        <v>5555</v>
      </c>
      <c r="B683" s="51" t="s">
        <v>64</v>
      </c>
      <c r="C683" s="50"/>
      <c r="D683" s="51"/>
      <c r="E683" s="51"/>
      <c r="F683" s="51"/>
      <c r="G683" s="55">
        <v>10</v>
      </c>
      <c r="H683" s="56">
        <v>2015</v>
      </c>
      <c r="I683" s="51"/>
      <c r="J683" s="50"/>
      <c r="K683" s="57"/>
      <c r="L683" s="51"/>
      <c r="M683" s="51"/>
      <c r="N683" s="50">
        <v>5555</v>
      </c>
      <c r="O683" s="50" t="s">
        <v>0</v>
      </c>
      <c r="P683" s="58">
        <v>2</v>
      </c>
      <c r="Q683" s="50"/>
      <c r="R683" s="59"/>
      <c r="S683" s="60"/>
      <c r="T683" s="51"/>
      <c r="U683" s="51" t="s">
        <v>75</v>
      </c>
      <c r="V683" s="51"/>
      <c r="W683" s="59"/>
      <c r="X683" s="3" t="str">
        <f t="shared" si="22"/>
        <v>201510</v>
      </c>
      <c r="Y683" s="3" t="str">
        <f t="shared" si="23"/>
        <v>201510</v>
      </c>
      <c r="Z683" s="3" t="str">
        <f>VLOOKUP(TEXT(N683,"####"),MàJ!$H$1:$I$53,2,FALSE)</f>
        <v xml:space="preserve">CONCEPTION </v>
      </c>
      <c r="AC683"/>
      <c r="AD683"/>
    </row>
    <row r="684" spans="1:30" ht="15" hidden="1" customHeight="1" x14ac:dyDescent="0.25">
      <c r="A684" s="7">
        <v>5555</v>
      </c>
      <c r="B684" s="5" t="s">
        <v>64</v>
      </c>
      <c r="C684" s="7"/>
      <c r="D684" s="5"/>
      <c r="E684" s="5"/>
      <c r="F684" s="5"/>
      <c r="G684" s="11">
        <v>10</v>
      </c>
      <c r="H684" s="10">
        <v>2015</v>
      </c>
      <c r="I684" s="5"/>
      <c r="J684" s="7"/>
      <c r="K684" s="9"/>
      <c r="L684" s="5"/>
      <c r="M684" s="5"/>
      <c r="N684" s="7">
        <v>5555</v>
      </c>
      <c r="O684" s="7" t="s">
        <v>0</v>
      </c>
      <c r="P684" s="8">
        <v>26</v>
      </c>
      <c r="Q684" s="7"/>
      <c r="R684" s="4"/>
      <c r="S684" s="6"/>
      <c r="T684" s="5"/>
      <c r="U684" s="5" t="s">
        <v>74</v>
      </c>
      <c r="V684" s="5"/>
      <c r="W684" s="4"/>
      <c r="X684" s="3" t="str">
        <f t="shared" si="22"/>
        <v>201510</v>
      </c>
      <c r="Y684" s="3" t="str">
        <f t="shared" si="23"/>
        <v>201510</v>
      </c>
      <c r="Z684" s="3" t="str">
        <f>VLOOKUP(TEXT(N684,"####"),MàJ!$H$1:$I$53,2,FALSE)</f>
        <v xml:space="preserve">CONCEPTION </v>
      </c>
      <c r="AC684"/>
      <c r="AD684"/>
    </row>
    <row r="685" spans="1:30" ht="15" customHeight="1" x14ac:dyDescent="0.25">
      <c r="A685" s="50">
        <v>5917</v>
      </c>
      <c r="B685" s="51" t="s">
        <v>65</v>
      </c>
      <c r="C685" s="50"/>
      <c r="D685" s="51"/>
      <c r="E685" s="51"/>
      <c r="F685" s="51"/>
      <c r="G685" s="55">
        <v>10</v>
      </c>
      <c r="H685" s="56">
        <v>2015</v>
      </c>
      <c r="I685" s="51"/>
      <c r="J685" s="50"/>
      <c r="K685" s="57"/>
      <c r="L685" s="51"/>
      <c r="M685" s="51"/>
      <c r="N685" s="50">
        <v>5917</v>
      </c>
      <c r="O685" s="50" t="s">
        <v>0</v>
      </c>
      <c r="P685" s="58">
        <v>3</v>
      </c>
      <c r="Q685" s="50"/>
      <c r="R685" s="59"/>
      <c r="S685" s="60"/>
      <c r="T685" s="51"/>
      <c r="U685" s="51" t="s">
        <v>72</v>
      </c>
      <c r="V685" s="51"/>
      <c r="W685" s="59"/>
      <c r="X685" s="3" t="str">
        <f t="shared" si="22"/>
        <v>201510</v>
      </c>
      <c r="Y685" s="3" t="str">
        <f t="shared" si="23"/>
        <v>201510</v>
      </c>
      <c r="Z685" s="3" t="str">
        <f>VLOOKUP(TEXT(N685,"####"),MàJ!$H$1:$I$53,2,FALSE)</f>
        <v xml:space="preserve">METHODES </v>
      </c>
      <c r="AC685"/>
      <c r="AD685"/>
    </row>
    <row r="686" spans="1:30" ht="15" customHeight="1" x14ac:dyDescent="0.25">
      <c r="A686" s="50">
        <v>5917</v>
      </c>
      <c r="B686" s="51" t="s">
        <v>65</v>
      </c>
      <c r="C686" s="50"/>
      <c r="D686" s="51"/>
      <c r="E686" s="51"/>
      <c r="F686" s="51"/>
      <c r="G686" s="55">
        <v>10</v>
      </c>
      <c r="H686" s="56">
        <v>2015</v>
      </c>
      <c r="I686" s="51"/>
      <c r="J686" s="50"/>
      <c r="K686" s="57"/>
      <c r="L686" s="51"/>
      <c r="M686" s="51"/>
      <c r="N686" s="50">
        <v>5917</v>
      </c>
      <c r="O686" s="50" t="s">
        <v>0</v>
      </c>
      <c r="P686" s="58">
        <v>1</v>
      </c>
      <c r="Q686" s="50"/>
      <c r="R686" s="59"/>
      <c r="S686" s="60"/>
      <c r="T686" s="51"/>
      <c r="U686" s="51" t="s">
        <v>72</v>
      </c>
      <c r="V686" s="51"/>
      <c r="W686" s="59"/>
      <c r="X686" s="3" t="str">
        <f t="shared" si="22"/>
        <v>201510</v>
      </c>
      <c r="Y686" s="3" t="str">
        <f t="shared" si="23"/>
        <v>201510</v>
      </c>
      <c r="Z686" s="3" t="str">
        <f>VLOOKUP(TEXT(N686,"####"),MàJ!$H$1:$I$53,2,FALSE)</f>
        <v xml:space="preserve">METHODES </v>
      </c>
      <c r="AC686"/>
      <c r="AD686"/>
    </row>
    <row r="687" spans="1:30" ht="15" customHeight="1" x14ac:dyDescent="0.25">
      <c r="A687" s="50">
        <v>5917</v>
      </c>
      <c r="B687" s="51" t="s">
        <v>65</v>
      </c>
      <c r="C687" s="50"/>
      <c r="D687" s="51"/>
      <c r="E687" s="51"/>
      <c r="F687" s="51"/>
      <c r="G687" s="55">
        <v>10</v>
      </c>
      <c r="H687" s="56">
        <v>2015</v>
      </c>
      <c r="I687" s="51"/>
      <c r="J687" s="50"/>
      <c r="K687" s="57"/>
      <c r="L687" s="51"/>
      <c r="M687" s="51"/>
      <c r="N687" s="50">
        <v>5917</v>
      </c>
      <c r="O687" s="50" t="s">
        <v>0</v>
      </c>
      <c r="P687" s="58">
        <v>3</v>
      </c>
      <c r="Q687" s="50"/>
      <c r="R687" s="59"/>
      <c r="S687" s="60"/>
      <c r="T687" s="51"/>
      <c r="U687" s="51" t="s">
        <v>72</v>
      </c>
      <c r="V687" s="51"/>
      <c r="W687" s="59"/>
      <c r="X687" s="3" t="str">
        <f t="shared" si="22"/>
        <v>201510</v>
      </c>
      <c r="Y687" s="3" t="str">
        <f t="shared" si="23"/>
        <v>201510</v>
      </c>
      <c r="Z687" s="3" t="str">
        <f>VLOOKUP(TEXT(N687,"####"),MàJ!$H$1:$I$53,2,FALSE)</f>
        <v xml:space="preserve">METHODES </v>
      </c>
      <c r="AC687"/>
      <c r="AD687"/>
    </row>
    <row r="688" spans="1:30" ht="15" customHeight="1" x14ac:dyDescent="0.25">
      <c r="A688" s="50">
        <v>5917</v>
      </c>
      <c r="B688" s="51" t="s">
        <v>65</v>
      </c>
      <c r="C688" s="50"/>
      <c r="D688" s="51"/>
      <c r="E688" s="51"/>
      <c r="F688" s="51"/>
      <c r="G688" s="55">
        <v>10</v>
      </c>
      <c r="H688" s="56">
        <v>2015</v>
      </c>
      <c r="I688" s="51"/>
      <c r="J688" s="50"/>
      <c r="K688" s="57"/>
      <c r="L688" s="51"/>
      <c r="M688" s="51"/>
      <c r="N688" s="50">
        <v>5917</v>
      </c>
      <c r="O688" s="50" t="s">
        <v>0</v>
      </c>
      <c r="P688" s="58">
        <v>8</v>
      </c>
      <c r="Q688" s="50"/>
      <c r="R688" s="59"/>
      <c r="S688" s="60"/>
      <c r="T688" s="51"/>
      <c r="U688" s="51" t="s">
        <v>72</v>
      </c>
      <c r="V688" s="51"/>
      <c r="W688" s="59"/>
      <c r="X688" s="3" t="str">
        <f t="shared" si="22"/>
        <v>201510</v>
      </c>
      <c r="Y688" s="3" t="str">
        <f t="shared" si="23"/>
        <v>201510</v>
      </c>
      <c r="Z688" s="3" t="str">
        <f>VLOOKUP(TEXT(N688,"####"),MàJ!$H$1:$I$53,2,FALSE)</f>
        <v xml:space="preserve">METHODES </v>
      </c>
      <c r="AC688"/>
      <c r="AD688"/>
    </row>
    <row r="689" spans="1:30" ht="15" hidden="1" customHeight="1" x14ac:dyDescent="0.25">
      <c r="A689" s="50">
        <v>5917</v>
      </c>
      <c r="B689" s="51" t="s">
        <v>66</v>
      </c>
      <c r="C689" s="50"/>
      <c r="D689" s="51"/>
      <c r="E689" s="51"/>
      <c r="F689" s="51"/>
      <c r="G689" s="55">
        <v>10</v>
      </c>
      <c r="H689" s="56">
        <v>2015</v>
      </c>
      <c r="I689" s="51"/>
      <c r="J689" s="50"/>
      <c r="K689" s="57"/>
      <c r="L689" s="51"/>
      <c r="M689" s="51"/>
      <c r="N689" s="50">
        <v>5917</v>
      </c>
      <c r="O689" s="50" t="s">
        <v>0</v>
      </c>
      <c r="P689" s="58">
        <v>32</v>
      </c>
      <c r="Q689" s="50"/>
      <c r="R689" s="59"/>
      <c r="S689" s="60"/>
      <c r="T689" s="51"/>
      <c r="U689" s="51" t="s">
        <v>75</v>
      </c>
      <c r="V689" s="51"/>
      <c r="W689" s="59"/>
      <c r="X689" s="3" t="str">
        <f t="shared" si="22"/>
        <v>201510</v>
      </c>
      <c r="Y689" s="3" t="str">
        <f t="shared" si="23"/>
        <v>201510</v>
      </c>
      <c r="Z689" s="3" t="str">
        <f>VLOOKUP(TEXT(N689,"####"),MàJ!$H$1:$I$53,2,FALSE)</f>
        <v xml:space="preserve">METHODES </v>
      </c>
      <c r="AC689"/>
      <c r="AD689"/>
    </row>
    <row r="690" spans="1:30" ht="15" customHeight="1" x14ac:dyDescent="0.25">
      <c r="A690" s="50">
        <v>5917</v>
      </c>
      <c r="B690" s="51" t="s">
        <v>66</v>
      </c>
      <c r="C690" s="50"/>
      <c r="D690" s="51"/>
      <c r="E690" s="51"/>
      <c r="F690" s="51"/>
      <c r="G690" s="55">
        <v>10</v>
      </c>
      <c r="H690" s="56">
        <v>2015</v>
      </c>
      <c r="I690" s="51"/>
      <c r="J690" s="50"/>
      <c r="K690" s="57"/>
      <c r="L690" s="51"/>
      <c r="M690" s="51"/>
      <c r="N690" s="50">
        <v>5917</v>
      </c>
      <c r="O690" s="50" t="s">
        <v>0</v>
      </c>
      <c r="P690" s="58">
        <v>39</v>
      </c>
      <c r="Q690" s="50"/>
      <c r="R690" s="59"/>
      <c r="S690" s="60"/>
      <c r="T690" s="51"/>
      <c r="U690" s="51" t="s">
        <v>72</v>
      </c>
      <c r="V690" s="51"/>
      <c r="W690" s="59"/>
      <c r="X690" s="3" t="str">
        <f t="shared" si="22"/>
        <v>201510</v>
      </c>
      <c r="Y690" s="3" t="str">
        <f t="shared" si="23"/>
        <v>201510</v>
      </c>
      <c r="Z690" s="3" t="str">
        <f>VLOOKUP(TEXT(N690,"####"),MàJ!$H$1:$I$53,2,FALSE)</f>
        <v xml:space="preserve">METHODES </v>
      </c>
      <c r="AC690"/>
      <c r="AD690"/>
    </row>
    <row r="691" spans="1:30" ht="15" hidden="1" customHeight="1" x14ac:dyDescent="0.25">
      <c r="A691" s="7">
        <v>5917</v>
      </c>
      <c r="B691" s="5" t="s">
        <v>66</v>
      </c>
      <c r="C691" s="7"/>
      <c r="D691" s="5"/>
      <c r="E691" s="5"/>
      <c r="F691" s="5"/>
      <c r="G691" s="11">
        <v>10</v>
      </c>
      <c r="H691" s="10">
        <v>2015</v>
      </c>
      <c r="I691" s="5"/>
      <c r="J691" s="7"/>
      <c r="K691" s="9"/>
      <c r="L691" s="5"/>
      <c r="M691" s="5"/>
      <c r="N691" s="7">
        <v>5917</v>
      </c>
      <c r="O691" s="7" t="s">
        <v>0</v>
      </c>
      <c r="P691" s="8">
        <v>3</v>
      </c>
      <c r="Q691" s="7"/>
      <c r="R691" s="4"/>
      <c r="S691" s="6"/>
      <c r="T691" s="5"/>
      <c r="U691" s="5" t="s">
        <v>71</v>
      </c>
      <c r="V691" s="5"/>
      <c r="W691" s="4"/>
      <c r="X691" s="3" t="str">
        <f t="shared" si="22"/>
        <v>201510</v>
      </c>
      <c r="Y691" s="3" t="str">
        <f t="shared" si="23"/>
        <v>201510</v>
      </c>
      <c r="Z691" s="3" t="str">
        <f>VLOOKUP(TEXT(N691,"####"),MàJ!$H$1:$I$53,2,FALSE)</f>
        <v xml:space="preserve">METHODES </v>
      </c>
      <c r="AC691"/>
      <c r="AD691"/>
    </row>
    <row r="692" spans="1:30" ht="15" hidden="1" customHeight="1" x14ac:dyDescent="0.25">
      <c r="A692" s="7">
        <v>5917</v>
      </c>
      <c r="B692" s="5" t="s">
        <v>66</v>
      </c>
      <c r="C692" s="7"/>
      <c r="D692" s="5"/>
      <c r="E692" s="5"/>
      <c r="F692" s="5"/>
      <c r="G692" s="11">
        <v>10</v>
      </c>
      <c r="H692" s="10">
        <v>2015</v>
      </c>
      <c r="I692" s="5"/>
      <c r="J692" s="7"/>
      <c r="K692" s="9"/>
      <c r="L692" s="5"/>
      <c r="M692" s="5"/>
      <c r="N692" s="7">
        <v>5917</v>
      </c>
      <c r="O692" s="7" t="s">
        <v>0</v>
      </c>
      <c r="P692" s="8">
        <v>2</v>
      </c>
      <c r="Q692" s="7"/>
      <c r="R692" s="4"/>
      <c r="S692" s="6"/>
      <c r="T692" s="5"/>
      <c r="U692" s="5" t="s">
        <v>71</v>
      </c>
      <c r="V692" s="5"/>
      <c r="W692" s="4"/>
      <c r="X692" s="3" t="str">
        <f t="shared" si="22"/>
        <v>201510</v>
      </c>
      <c r="Y692" s="3" t="str">
        <f t="shared" si="23"/>
        <v>201510</v>
      </c>
      <c r="Z692" s="3" t="str">
        <f>VLOOKUP(TEXT(N692,"####"),MàJ!$H$1:$I$53,2,FALSE)</f>
        <v xml:space="preserve">METHODES </v>
      </c>
      <c r="AC692"/>
      <c r="AD692"/>
    </row>
    <row r="693" spans="1:30" ht="15" hidden="1" customHeight="1" x14ac:dyDescent="0.25">
      <c r="A693" s="7">
        <v>5917</v>
      </c>
      <c r="B693" s="5" t="s">
        <v>66</v>
      </c>
      <c r="C693" s="7"/>
      <c r="D693" s="5"/>
      <c r="E693" s="5"/>
      <c r="F693" s="5"/>
      <c r="G693" s="11">
        <v>10</v>
      </c>
      <c r="H693" s="10">
        <v>2015</v>
      </c>
      <c r="I693" s="5"/>
      <c r="J693" s="7"/>
      <c r="K693" s="9"/>
      <c r="L693" s="5"/>
      <c r="M693" s="5"/>
      <c r="N693" s="7">
        <v>5917</v>
      </c>
      <c r="O693" s="7" t="s">
        <v>0</v>
      </c>
      <c r="P693" s="8">
        <v>6</v>
      </c>
      <c r="Q693" s="7"/>
      <c r="R693" s="4"/>
      <c r="S693" s="6"/>
      <c r="T693" s="5"/>
      <c r="U693" s="5" t="s">
        <v>71</v>
      </c>
      <c r="V693" s="5"/>
      <c r="W693" s="4"/>
      <c r="X693" s="3" t="str">
        <f t="shared" si="22"/>
        <v>201510</v>
      </c>
      <c r="Y693" s="3" t="str">
        <f t="shared" si="23"/>
        <v>201510</v>
      </c>
      <c r="Z693" s="3" t="str">
        <f>VLOOKUP(TEXT(N693,"####"),MàJ!$H$1:$I$53,2,FALSE)</f>
        <v xml:space="preserve">METHODES </v>
      </c>
      <c r="AC693"/>
      <c r="AD693"/>
    </row>
    <row r="694" spans="1:30" ht="15" customHeight="1" x14ac:dyDescent="0.25">
      <c r="A694" s="7">
        <v>5917</v>
      </c>
      <c r="B694" s="5" t="s">
        <v>66</v>
      </c>
      <c r="C694" s="7"/>
      <c r="D694" s="5"/>
      <c r="E694" s="5"/>
      <c r="F694" s="5"/>
      <c r="G694" s="11">
        <v>10</v>
      </c>
      <c r="H694" s="10">
        <v>2015</v>
      </c>
      <c r="I694" s="5"/>
      <c r="J694" s="7"/>
      <c r="K694" s="9"/>
      <c r="L694" s="5"/>
      <c r="M694" s="5"/>
      <c r="N694" s="7">
        <v>5917</v>
      </c>
      <c r="O694" s="7" t="s">
        <v>0</v>
      </c>
      <c r="P694" s="8">
        <v>12</v>
      </c>
      <c r="Q694" s="7"/>
      <c r="R694" s="4"/>
      <c r="S694" s="6"/>
      <c r="T694" s="5"/>
      <c r="U694" s="5" t="s">
        <v>72</v>
      </c>
      <c r="V694" s="5"/>
      <c r="W694" s="4"/>
      <c r="X694" s="3" t="str">
        <f t="shared" si="22"/>
        <v>201510</v>
      </c>
      <c r="Y694" s="3" t="str">
        <f t="shared" si="23"/>
        <v>201510</v>
      </c>
      <c r="Z694" s="3" t="str">
        <f>VLOOKUP(TEXT(N694,"####"),MàJ!$H$1:$I$53,2,FALSE)</f>
        <v xml:space="preserve">METHODES </v>
      </c>
      <c r="AC694"/>
      <c r="AD694"/>
    </row>
    <row r="695" spans="1:30" ht="15" hidden="1" customHeight="1" x14ac:dyDescent="0.25">
      <c r="A695" s="7">
        <v>5917</v>
      </c>
      <c r="B695" s="5" t="s">
        <v>66</v>
      </c>
      <c r="C695" s="7"/>
      <c r="D695" s="5"/>
      <c r="E695" s="5"/>
      <c r="F695" s="5"/>
      <c r="G695" s="11">
        <v>10</v>
      </c>
      <c r="H695" s="10">
        <v>2015</v>
      </c>
      <c r="I695" s="5"/>
      <c r="J695" s="7"/>
      <c r="K695" s="9"/>
      <c r="L695" s="5"/>
      <c r="M695" s="5"/>
      <c r="N695" s="7">
        <v>5917</v>
      </c>
      <c r="O695" s="7" t="s">
        <v>0</v>
      </c>
      <c r="P695" s="8">
        <v>7</v>
      </c>
      <c r="Q695" s="7"/>
      <c r="R695" s="4"/>
      <c r="S695" s="6"/>
      <c r="T695" s="5"/>
      <c r="U695" s="5" t="s">
        <v>71</v>
      </c>
      <c r="V695" s="5"/>
      <c r="W695" s="4"/>
      <c r="X695" s="3" t="str">
        <f t="shared" si="22"/>
        <v>201510</v>
      </c>
      <c r="Y695" s="3" t="str">
        <f t="shared" si="23"/>
        <v>201510</v>
      </c>
      <c r="Z695" s="3" t="str">
        <f>VLOOKUP(TEXT(N695,"####"),MàJ!$H$1:$I$53,2,FALSE)</f>
        <v xml:space="preserve">METHODES </v>
      </c>
      <c r="AC695"/>
      <c r="AD695"/>
    </row>
    <row r="696" spans="1:30" ht="15" hidden="1" customHeight="1" x14ac:dyDescent="0.25">
      <c r="A696" s="7">
        <v>5917</v>
      </c>
      <c r="B696" s="5" t="s">
        <v>66</v>
      </c>
      <c r="C696" s="7"/>
      <c r="D696" s="5"/>
      <c r="E696" s="5"/>
      <c r="F696" s="5"/>
      <c r="G696" s="11">
        <v>10</v>
      </c>
      <c r="H696" s="10">
        <v>2015</v>
      </c>
      <c r="I696" s="5"/>
      <c r="J696" s="7"/>
      <c r="K696" s="9"/>
      <c r="L696" s="5"/>
      <c r="M696" s="5"/>
      <c r="N696" s="7">
        <v>5917</v>
      </c>
      <c r="O696" s="7" t="s">
        <v>0</v>
      </c>
      <c r="P696" s="8">
        <v>2</v>
      </c>
      <c r="Q696" s="7"/>
      <c r="R696" s="4"/>
      <c r="S696" s="6"/>
      <c r="T696" s="5"/>
      <c r="U696" s="5" t="s">
        <v>71</v>
      </c>
      <c r="V696" s="5"/>
      <c r="W696" s="4"/>
      <c r="X696" s="3" t="str">
        <f t="shared" si="22"/>
        <v>201510</v>
      </c>
      <c r="Y696" s="3" t="str">
        <f t="shared" si="23"/>
        <v>201510</v>
      </c>
      <c r="Z696" s="3" t="str">
        <f>VLOOKUP(TEXT(N696,"####"),MàJ!$H$1:$I$53,2,FALSE)</f>
        <v xml:space="preserve">METHODES </v>
      </c>
      <c r="AC696"/>
      <c r="AD696"/>
    </row>
    <row r="697" spans="1:30" ht="15" hidden="1" customHeight="1" x14ac:dyDescent="0.25">
      <c r="A697" s="7">
        <v>5917</v>
      </c>
      <c r="B697" s="5" t="s">
        <v>66</v>
      </c>
      <c r="C697" s="7"/>
      <c r="D697" s="5"/>
      <c r="E697" s="5"/>
      <c r="F697" s="5"/>
      <c r="G697" s="11">
        <v>10</v>
      </c>
      <c r="H697" s="10">
        <v>2015</v>
      </c>
      <c r="I697" s="5"/>
      <c r="J697" s="7"/>
      <c r="K697" s="9"/>
      <c r="L697" s="5"/>
      <c r="M697" s="5"/>
      <c r="N697" s="7">
        <v>5917</v>
      </c>
      <c r="O697" s="7" t="s">
        <v>0</v>
      </c>
      <c r="P697" s="8">
        <v>2</v>
      </c>
      <c r="Q697" s="7"/>
      <c r="R697" s="4"/>
      <c r="S697" s="6"/>
      <c r="T697" s="5"/>
      <c r="U697" s="5" t="s">
        <v>71</v>
      </c>
      <c r="V697" s="5"/>
      <c r="W697" s="4"/>
      <c r="X697" s="3" t="str">
        <f t="shared" si="22"/>
        <v>201510</v>
      </c>
      <c r="Y697" s="3" t="str">
        <f t="shared" si="23"/>
        <v>201510</v>
      </c>
      <c r="Z697" s="3" t="str">
        <f>VLOOKUP(TEXT(N697,"####"),MàJ!$H$1:$I$53,2,FALSE)</f>
        <v xml:space="preserve">METHODES </v>
      </c>
      <c r="AC697"/>
      <c r="AD697"/>
    </row>
    <row r="698" spans="1:30" ht="15" customHeight="1" x14ac:dyDescent="0.25">
      <c r="A698" s="7">
        <v>5917</v>
      </c>
      <c r="B698" s="5" t="s">
        <v>66</v>
      </c>
      <c r="C698" s="7"/>
      <c r="D698" s="5"/>
      <c r="E698" s="5"/>
      <c r="F698" s="5"/>
      <c r="G698" s="11">
        <v>10</v>
      </c>
      <c r="H698" s="10">
        <v>2015</v>
      </c>
      <c r="I698" s="5"/>
      <c r="J698" s="7"/>
      <c r="K698" s="9"/>
      <c r="L698" s="5"/>
      <c r="M698" s="5"/>
      <c r="N698" s="7">
        <v>5917</v>
      </c>
      <c r="O698" s="7" t="s">
        <v>0</v>
      </c>
      <c r="P698" s="8">
        <v>3</v>
      </c>
      <c r="Q698" s="7"/>
      <c r="R698" s="4"/>
      <c r="S698" s="6"/>
      <c r="T698" s="5"/>
      <c r="U698" s="5" t="s">
        <v>72</v>
      </c>
      <c r="V698" s="5"/>
      <c r="W698" s="4"/>
      <c r="X698" s="3" t="str">
        <f t="shared" si="22"/>
        <v>201510</v>
      </c>
      <c r="Y698" s="3" t="str">
        <f t="shared" si="23"/>
        <v>201510</v>
      </c>
      <c r="Z698" s="3" t="str">
        <f>VLOOKUP(TEXT(N698,"####"),MàJ!$H$1:$I$53,2,FALSE)</f>
        <v xml:space="preserve">METHODES </v>
      </c>
      <c r="AC698"/>
      <c r="AD698"/>
    </row>
    <row r="699" spans="1:30" ht="15" hidden="1" customHeight="1" x14ac:dyDescent="0.25">
      <c r="A699" s="7">
        <v>5917</v>
      </c>
      <c r="B699" s="5" t="s">
        <v>66</v>
      </c>
      <c r="C699" s="7"/>
      <c r="D699" s="5"/>
      <c r="E699" s="5"/>
      <c r="F699" s="5"/>
      <c r="G699" s="11">
        <v>10</v>
      </c>
      <c r="H699" s="10">
        <v>2015</v>
      </c>
      <c r="I699" s="5"/>
      <c r="J699" s="7"/>
      <c r="K699" s="9"/>
      <c r="L699" s="5"/>
      <c r="M699" s="5"/>
      <c r="N699" s="7">
        <v>5917</v>
      </c>
      <c r="O699" s="7" t="s">
        <v>0</v>
      </c>
      <c r="P699" s="8">
        <v>1</v>
      </c>
      <c r="Q699" s="7"/>
      <c r="R699" s="4"/>
      <c r="S699" s="6"/>
      <c r="T699" s="5"/>
      <c r="U699" s="5" t="s">
        <v>71</v>
      </c>
      <c r="V699" s="5"/>
      <c r="W699" s="4"/>
      <c r="X699" s="3" t="str">
        <f t="shared" si="22"/>
        <v>201510</v>
      </c>
      <c r="Y699" s="3" t="str">
        <f t="shared" si="23"/>
        <v>201510</v>
      </c>
      <c r="Z699" s="3" t="str">
        <f>VLOOKUP(TEXT(N699,"####"),MàJ!$H$1:$I$53,2,FALSE)</f>
        <v xml:space="preserve">METHODES </v>
      </c>
      <c r="AC699"/>
      <c r="AD699"/>
    </row>
    <row r="700" spans="1:30" ht="15" hidden="1" customHeight="1" x14ac:dyDescent="0.25">
      <c r="A700" s="50">
        <v>5723</v>
      </c>
      <c r="B700" s="51" t="s">
        <v>67</v>
      </c>
      <c r="C700" s="50"/>
      <c r="D700" s="51"/>
      <c r="E700" s="51"/>
      <c r="F700" s="51"/>
      <c r="G700" s="55">
        <v>10</v>
      </c>
      <c r="H700" s="56">
        <v>2015</v>
      </c>
      <c r="I700" s="51"/>
      <c r="J700" s="50"/>
      <c r="K700" s="57"/>
      <c r="L700" s="51"/>
      <c r="M700" s="51"/>
      <c r="N700" s="50">
        <v>5723</v>
      </c>
      <c r="O700" s="50" t="s">
        <v>0</v>
      </c>
      <c r="P700" s="58">
        <v>16</v>
      </c>
      <c r="Q700" s="50"/>
      <c r="R700" s="59"/>
      <c r="S700" s="60"/>
      <c r="T700" s="51"/>
      <c r="U700" s="51" t="s">
        <v>75</v>
      </c>
      <c r="V700" s="51"/>
      <c r="W700" s="59"/>
      <c r="X700" s="3" t="str">
        <f t="shared" si="22"/>
        <v>201510</v>
      </c>
      <c r="Y700" s="3" t="str">
        <f t="shared" si="23"/>
        <v>201510</v>
      </c>
      <c r="Z700" s="3" t="str">
        <f>VLOOKUP(TEXT(N700,"####"),MàJ!$H$1:$I$53,2,FALSE)</f>
        <v xml:space="preserve">ESSAIS </v>
      </c>
      <c r="AC700"/>
      <c r="AD700"/>
    </row>
    <row r="701" spans="1:30" ht="15" hidden="1" customHeight="1" x14ac:dyDescent="0.25">
      <c r="A701" s="50">
        <v>5723</v>
      </c>
      <c r="B701" s="51" t="s">
        <v>67</v>
      </c>
      <c r="C701" s="50"/>
      <c r="D701" s="51"/>
      <c r="E701" s="51"/>
      <c r="F701" s="51"/>
      <c r="G701" s="55">
        <v>10</v>
      </c>
      <c r="H701" s="56">
        <v>2015</v>
      </c>
      <c r="I701" s="51"/>
      <c r="J701" s="50"/>
      <c r="K701" s="57"/>
      <c r="L701" s="51"/>
      <c r="M701" s="51"/>
      <c r="N701" s="50">
        <v>5723</v>
      </c>
      <c r="O701" s="50" t="s">
        <v>0</v>
      </c>
      <c r="P701" s="58">
        <v>8</v>
      </c>
      <c r="Q701" s="50"/>
      <c r="R701" s="59"/>
      <c r="S701" s="60"/>
      <c r="T701" s="51"/>
      <c r="U701" s="51" t="s">
        <v>75</v>
      </c>
      <c r="V701" s="51"/>
      <c r="W701" s="59"/>
      <c r="X701" s="3" t="str">
        <f t="shared" si="22"/>
        <v>201510</v>
      </c>
      <c r="Y701" s="3" t="str">
        <f t="shared" si="23"/>
        <v>201510</v>
      </c>
      <c r="Z701" s="3" t="str">
        <f>VLOOKUP(TEXT(N701,"####"),MàJ!$H$1:$I$53,2,FALSE)</f>
        <v xml:space="preserve">ESSAIS </v>
      </c>
      <c r="AC701"/>
      <c r="AD701"/>
    </row>
    <row r="702" spans="1:30" ht="15" hidden="1" customHeight="1" x14ac:dyDescent="0.25">
      <c r="A702" s="50">
        <v>5723</v>
      </c>
      <c r="B702" s="51" t="s">
        <v>67</v>
      </c>
      <c r="C702" s="50"/>
      <c r="D702" s="51"/>
      <c r="E702" s="51"/>
      <c r="F702" s="51"/>
      <c r="G702" s="55">
        <v>10</v>
      </c>
      <c r="H702" s="56">
        <v>2015</v>
      </c>
      <c r="I702" s="51"/>
      <c r="J702" s="50"/>
      <c r="K702" s="57"/>
      <c r="L702" s="51"/>
      <c r="M702" s="51"/>
      <c r="N702" s="50">
        <v>5723</v>
      </c>
      <c r="O702" s="50" t="s">
        <v>0</v>
      </c>
      <c r="P702" s="58">
        <v>20</v>
      </c>
      <c r="Q702" s="50"/>
      <c r="R702" s="59"/>
      <c r="S702" s="60"/>
      <c r="T702" s="51"/>
      <c r="U702" s="51" t="s">
        <v>75</v>
      </c>
      <c r="V702" s="51"/>
      <c r="W702" s="59"/>
      <c r="X702" s="3" t="str">
        <f t="shared" si="22"/>
        <v>201510</v>
      </c>
      <c r="Y702" s="3" t="str">
        <f t="shared" si="23"/>
        <v>201510</v>
      </c>
      <c r="Z702" s="3" t="str">
        <f>VLOOKUP(TEXT(N702,"####"),MàJ!$H$1:$I$53,2,FALSE)</f>
        <v xml:space="preserve">ESSAIS </v>
      </c>
      <c r="AC702"/>
      <c r="AD702"/>
    </row>
    <row r="703" spans="1:30" ht="15" hidden="1" customHeight="1" x14ac:dyDescent="0.25">
      <c r="A703" s="50">
        <v>5723</v>
      </c>
      <c r="B703" s="51" t="s">
        <v>67</v>
      </c>
      <c r="C703" s="50"/>
      <c r="D703" s="51"/>
      <c r="E703" s="51"/>
      <c r="F703" s="51"/>
      <c r="G703" s="55">
        <v>10</v>
      </c>
      <c r="H703" s="56">
        <v>2015</v>
      </c>
      <c r="I703" s="51"/>
      <c r="J703" s="50"/>
      <c r="K703" s="57"/>
      <c r="L703" s="51"/>
      <c r="M703" s="51"/>
      <c r="N703" s="50">
        <v>5723</v>
      </c>
      <c r="O703" s="50" t="s">
        <v>0</v>
      </c>
      <c r="P703" s="58">
        <v>29</v>
      </c>
      <c r="Q703" s="50"/>
      <c r="R703" s="59"/>
      <c r="S703" s="60"/>
      <c r="T703" s="51"/>
      <c r="U703" s="51" t="s">
        <v>75</v>
      </c>
      <c r="V703" s="51"/>
      <c r="W703" s="59"/>
      <c r="X703" s="3" t="str">
        <f t="shared" si="22"/>
        <v>201510</v>
      </c>
      <c r="Y703" s="3" t="str">
        <f t="shared" si="23"/>
        <v>201510</v>
      </c>
      <c r="Z703" s="3" t="str">
        <f>VLOOKUP(TEXT(N703,"####"),MàJ!$H$1:$I$53,2,FALSE)</f>
        <v xml:space="preserve">ESSAIS </v>
      </c>
      <c r="AC703"/>
      <c r="AD703"/>
    </row>
    <row r="704" spans="1:30" ht="15" hidden="1" customHeight="1" x14ac:dyDescent="0.25">
      <c r="A704" s="50">
        <v>5723</v>
      </c>
      <c r="B704" s="51" t="s">
        <v>67</v>
      </c>
      <c r="C704" s="50"/>
      <c r="D704" s="51"/>
      <c r="E704" s="51"/>
      <c r="F704" s="51"/>
      <c r="G704" s="55">
        <v>10</v>
      </c>
      <c r="H704" s="56">
        <v>2015</v>
      </c>
      <c r="I704" s="51"/>
      <c r="J704" s="50"/>
      <c r="K704" s="57"/>
      <c r="L704" s="51"/>
      <c r="M704" s="51"/>
      <c r="N704" s="50">
        <v>5723</v>
      </c>
      <c r="O704" s="50" t="s">
        <v>0</v>
      </c>
      <c r="P704" s="58">
        <v>5</v>
      </c>
      <c r="Q704" s="50"/>
      <c r="R704" s="59"/>
      <c r="S704" s="60"/>
      <c r="T704" s="51"/>
      <c r="U704" s="51" t="s">
        <v>75</v>
      </c>
      <c r="V704" s="51"/>
      <c r="W704" s="59"/>
      <c r="X704" s="3" t="str">
        <f t="shared" si="22"/>
        <v>201510</v>
      </c>
      <c r="Y704" s="3" t="str">
        <f t="shared" si="23"/>
        <v>201510</v>
      </c>
      <c r="Z704" s="3" t="str">
        <f>VLOOKUP(TEXT(N704,"####"),MàJ!$H$1:$I$53,2,FALSE)</f>
        <v xml:space="preserve">ESSAIS </v>
      </c>
      <c r="AC704"/>
      <c r="AD704"/>
    </row>
    <row r="705" spans="1:30" ht="15" hidden="1" customHeight="1" x14ac:dyDescent="0.25">
      <c r="A705" s="50">
        <v>5723</v>
      </c>
      <c r="B705" s="51" t="s">
        <v>67</v>
      </c>
      <c r="C705" s="50"/>
      <c r="D705" s="51"/>
      <c r="E705" s="51"/>
      <c r="F705" s="51"/>
      <c r="G705" s="55">
        <v>10</v>
      </c>
      <c r="H705" s="56">
        <v>2015</v>
      </c>
      <c r="I705" s="51"/>
      <c r="J705" s="50"/>
      <c r="K705" s="57"/>
      <c r="L705" s="51"/>
      <c r="M705" s="51"/>
      <c r="N705" s="50">
        <v>5723</v>
      </c>
      <c r="O705" s="50" t="s">
        <v>0</v>
      </c>
      <c r="P705" s="58">
        <v>20</v>
      </c>
      <c r="Q705" s="50"/>
      <c r="R705" s="59"/>
      <c r="S705" s="60"/>
      <c r="T705" s="51"/>
      <c r="U705" s="51" t="s">
        <v>75</v>
      </c>
      <c r="V705" s="51"/>
      <c r="W705" s="59"/>
      <c r="X705" s="3" t="str">
        <f t="shared" si="22"/>
        <v>201510</v>
      </c>
      <c r="Y705" s="3" t="str">
        <f t="shared" si="23"/>
        <v>201510</v>
      </c>
      <c r="Z705" s="3" t="str">
        <f>VLOOKUP(TEXT(N705,"####"),MàJ!$H$1:$I$53,2,FALSE)</f>
        <v xml:space="preserve">ESSAIS </v>
      </c>
      <c r="AC705"/>
      <c r="AD705"/>
    </row>
    <row r="706" spans="1:30" ht="15" hidden="1" customHeight="1" x14ac:dyDescent="0.25">
      <c r="A706" s="7">
        <v>7777</v>
      </c>
      <c r="B706" s="5" t="s">
        <v>68</v>
      </c>
      <c r="C706" s="7"/>
      <c r="D706" s="5"/>
      <c r="E706" s="5"/>
      <c r="F706" s="5"/>
      <c r="G706" s="11">
        <v>10</v>
      </c>
      <c r="H706" s="10">
        <v>2015</v>
      </c>
      <c r="I706" s="5"/>
      <c r="J706" s="7"/>
      <c r="K706" s="9"/>
      <c r="L706" s="5"/>
      <c r="M706" s="5"/>
      <c r="N706" s="7">
        <v>7777</v>
      </c>
      <c r="O706" s="7" t="s">
        <v>0</v>
      </c>
      <c r="P706" s="8">
        <v>8</v>
      </c>
      <c r="Q706" s="7"/>
      <c r="R706" s="4"/>
      <c r="S706" s="6"/>
      <c r="T706" s="5"/>
      <c r="U706" s="5" t="s">
        <v>81</v>
      </c>
      <c r="V706" s="5"/>
      <c r="W706" s="4"/>
      <c r="X706" s="3" t="str">
        <f t="shared" si="22"/>
        <v>201510</v>
      </c>
      <c r="Y706" s="3" t="str">
        <f t="shared" si="23"/>
        <v>201510</v>
      </c>
      <c r="Z706" s="3" t="str">
        <f>VLOOKUP(TEXT(N706,"####"),MàJ!$H$1:$I$53,2,FALSE)</f>
        <v>PROGRAMME</v>
      </c>
      <c r="AC706"/>
      <c r="AD706"/>
    </row>
    <row r="707" spans="1:30" ht="15" customHeight="1" x14ac:dyDescent="0.25">
      <c r="A707" s="7">
        <v>7777</v>
      </c>
      <c r="B707" s="5" t="s">
        <v>68</v>
      </c>
      <c r="C707" s="7"/>
      <c r="D707" s="5"/>
      <c r="E707" s="5"/>
      <c r="F707" s="5"/>
      <c r="G707" s="11">
        <v>10</v>
      </c>
      <c r="H707" s="10">
        <v>2015</v>
      </c>
      <c r="I707" s="5"/>
      <c r="J707" s="7"/>
      <c r="K707" s="9"/>
      <c r="L707" s="5"/>
      <c r="M707" s="5"/>
      <c r="N707" s="7">
        <v>7777</v>
      </c>
      <c r="O707" s="7" t="s">
        <v>0</v>
      </c>
      <c r="P707" s="8">
        <v>24</v>
      </c>
      <c r="Q707" s="7"/>
      <c r="R707" s="4"/>
      <c r="S707" s="6"/>
      <c r="T707" s="5"/>
      <c r="U707" s="5" t="s">
        <v>72</v>
      </c>
      <c r="V707" s="5"/>
      <c r="W707" s="4"/>
      <c r="X707" s="3" t="str">
        <f t="shared" si="22"/>
        <v>201510</v>
      </c>
      <c r="Y707" s="3" t="str">
        <f t="shared" si="23"/>
        <v>201510</v>
      </c>
      <c r="Z707" s="3" t="str">
        <f>VLOOKUP(TEXT(N707,"####"),MàJ!$H$1:$I$53,2,FALSE)</f>
        <v>PROGRAMME</v>
      </c>
      <c r="AC707"/>
      <c r="AD707"/>
    </row>
    <row r="708" spans="1:30" ht="15" hidden="1" customHeight="1" x14ac:dyDescent="0.25">
      <c r="A708" s="50">
        <v>7777</v>
      </c>
      <c r="B708" s="51" t="s">
        <v>68</v>
      </c>
      <c r="C708" s="50"/>
      <c r="D708" s="51"/>
      <c r="E708" s="51"/>
      <c r="F708" s="51"/>
      <c r="G708" s="55">
        <v>10</v>
      </c>
      <c r="H708" s="56">
        <v>2015</v>
      </c>
      <c r="I708" s="51"/>
      <c r="J708" s="50"/>
      <c r="K708" s="57"/>
      <c r="L708" s="51"/>
      <c r="M708" s="51"/>
      <c r="N708" s="50">
        <v>7777</v>
      </c>
      <c r="O708" s="50" t="s">
        <v>0</v>
      </c>
      <c r="P708" s="58">
        <v>8</v>
      </c>
      <c r="Q708" s="50"/>
      <c r="R708" s="59"/>
      <c r="S708" s="60"/>
      <c r="T708" s="51"/>
      <c r="U708" s="51" t="s">
        <v>71</v>
      </c>
      <c r="V708" s="51"/>
      <c r="W708" s="59"/>
      <c r="X708" s="3" t="str">
        <f t="shared" si="22"/>
        <v>201510</v>
      </c>
      <c r="Y708" s="3" t="str">
        <f t="shared" si="23"/>
        <v>201510</v>
      </c>
      <c r="Z708" s="3" t="str">
        <f>VLOOKUP(TEXT(N708,"####"),MàJ!$H$1:$I$53,2,FALSE)</f>
        <v>PROGRAMME</v>
      </c>
      <c r="AC708"/>
      <c r="AD708"/>
    </row>
    <row r="709" spans="1:30" ht="15" customHeight="1" x14ac:dyDescent="0.25">
      <c r="A709" s="50">
        <v>7777</v>
      </c>
      <c r="B709" s="51" t="s">
        <v>68</v>
      </c>
      <c r="C709" s="50"/>
      <c r="D709" s="51"/>
      <c r="E709" s="51"/>
      <c r="F709" s="51"/>
      <c r="G709" s="55">
        <v>10</v>
      </c>
      <c r="H709" s="56">
        <v>2015</v>
      </c>
      <c r="I709" s="51"/>
      <c r="J709" s="50"/>
      <c r="K709" s="57"/>
      <c r="L709" s="51"/>
      <c r="M709" s="51"/>
      <c r="N709" s="50">
        <v>7777</v>
      </c>
      <c r="O709" s="50" t="s">
        <v>0</v>
      </c>
      <c r="P709" s="58">
        <v>5</v>
      </c>
      <c r="Q709" s="50"/>
      <c r="R709" s="59"/>
      <c r="S709" s="60"/>
      <c r="T709" s="51"/>
      <c r="U709" s="51" t="s">
        <v>72</v>
      </c>
      <c r="V709" s="51"/>
      <c r="W709" s="59"/>
      <c r="X709" s="3" t="str">
        <f t="shared" si="22"/>
        <v>201510</v>
      </c>
      <c r="Y709" s="3" t="str">
        <f t="shared" si="23"/>
        <v>201510</v>
      </c>
      <c r="Z709" s="3" t="str">
        <f>VLOOKUP(TEXT(N709,"####"),MàJ!$H$1:$I$53,2,FALSE)</f>
        <v>PROGRAMME</v>
      </c>
      <c r="AC709"/>
      <c r="AD709"/>
    </row>
    <row r="710" spans="1:30" ht="15" hidden="1" customHeight="1" x14ac:dyDescent="0.25">
      <c r="A710" s="50">
        <v>7777</v>
      </c>
      <c r="B710" s="51" t="s">
        <v>68</v>
      </c>
      <c r="C710" s="50"/>
      <c r="D710" s="51"/>
      <c r="E710" s="51"/>
      <c r="F710" s="51"/>
      <c r="G710" s="55">
        <v>10</v>
      </c>
      <c r="H710" s="56">
        <v>2015</v>
      </c>
      <c r="I710" s="51"/>
      <c r="J710" s="50"/>
      <c r="K710" s="57"/>
      <c r="L710" s="51"/>
      <c r="M710" s="51"/>
      <c r="N710" s="50">
        <v>7777</v>
      </c>
      <c r="O710" s="50" t="s">
        <v>0</v>
      </c>
      <c r="P710" s="58">
        <v>5</v>
      </c>
      <c r="Q710" s="50"/>
      <c r="R710" s="59"/>
      <c r="S710" s="60"/>
      <c r="T710" s="51"/>
      <c r="U710" s="51" t="s">
        <v>75</v>
      </c>
      <c r="V710" s="51"/>
      <c r="W710" s="59"/>
      <c r="X710" s="3" t="str">
        <f t="shared" si="22"/>
        <v>201510</v>
      </c>
      <c r="Y710" s="3" t="str">
        <f t="shared" si="23"/>
        <v>201510</v>
      </c>
      <c r="Z710" s="3" t="str">
        <f>VLOOKUP(TEXT(N710,"####"),MàJ!$H$1:$I$53,2,FALSE)</f>
        <v>PROGRAMME</v>
      </c>
      <c r="AC710"/>
      <c r="AD710"/>
    </row>
    <row r="711" spans="1:30" ht="15" hidden="1" customHeight="1" x14ac:dyDescent="0.25">
      <c r="A711" s="50">
        <v>7777</v>
      </c>
      <c r="B711" s="51" t="s">
        <v>68</v>
      </c>
      <c r="C711" s="50"/>
      <c r="D711" s="51"/>
      <c r="E711" s="51"/>
      <c r="F711" s="51"/>
      <c r="G711" s="55">
        <v>10</v>
      </c>
      <c r="H711" s="56">
        <v>2015</v>
      </c>
      <c r="I711" s="51"/>
      <c r="J711" s="50"/>
      <c r="K711" s="57"/>
      <c r="L711" s="51"/>
      <c r="M711" s="51"/>
      <c r="N711" s="50">
        <v>7777</v>
      </c>
      <c r="O711" s="50" t="s">
        <v>0</v>
      </c>
      <c r="P711" s="58">
        <v>25</v>
      </c>
      <c r="Q711" s="50"/>
      <c r="R711" s="59"/>
      <c r="S711" s="60"/>
      <c r="T711" s="51"/>
      <c r="U711" s="51" t="s">
        <v>80</v>
      </c>
      <c r="V711" s="51"/>
      <c r="W711" s="59"/>
      <c r="X711" s="3" t="str">
        <f t="shared" si="22"/>
        <v>201510</v>
      </c>
      <c r="Y711" s="3" t="str">
        <f t="shared" si="23"/>
        <v>201510</v>
      </c>
      <c r="Z711" s="3" t="str">
        <f>VLOOKUP(TEXT(N711,"####"),MàJ!$H$1:$I$53,2,FALSE)</f>
        <v>PROGRAMME</v>
      </c>
      <c r="AC711"/>
      <c r="AD711"/>
    </row>
    <row r="712" spans="1:30" ht="15" hidden="1" customHeight="1" x14ac:dyDescent="0.25">
      <c r="A712" s="50">
        <v>7777</v>
      </c>
      <c r="B712" s="51" t="s">
        <v>68</v>
      </c>
      <c r="C712" s="50"/>
      <c r="D712" s="51"/>
      <c r="E712" s="51"/>
      <c r="F712" s="51"/>
      <c r="G712" s="55">
        <v>10</v>
      </c>
      <c r="H712" s="56">
        <v>2015</v>
      </c>
      <c r="I712" s="51"/>
      <c r="J712" s="50"/>
      <c r="K712" s="57"/>
      <c r="L712" s="51"/>
      <c r="M712" s="51"/>
      <c r="N712" s="50">
        <v>7777</v>
      </c>
      <c r="O712" s="50" t="s">
        <v>0</v>
      </c>
      <c r="P712" s="58">
        <v>29</v>
      </c>
      <c r="Q712" s="50"/>
      <c r="R712" s="59"/>
      <c r="S712" s="60"/>
      <c r="T712" s="51"/>
      <c r="U712" s="51" t="s">
        <v>82</v>
      </c>
      <c r="V712" s="51"/>
      <c r="W712" s="59"/>
      <c r="X712" s="3" t="str">
        <f t="shared" si="22"/>
        <v>201510</v>
      </c>
      <c r="Y712" s="3" t="str">
        <f t="shared" si="23"/>
        <v>201510</v>
      </c>
      <c r="Z712" s="3" t="str">
        <f>VLOOKUP(TEXT(N712,"####"),MàJ!$H$1:$I$53,2,FALSE)</f>
        <v>PROGRAMME</v>
      </c>
      <c r="AC712"/>
      <c r="AD712"/>
    </row>
    <row r="713" spans="1:30" ht="15" hidden="1" customHeight="1" x14ac:dyDescent="0.25">
      <c r="A713" s="50">
        <v>7777</v>
      </c>
      <c r="B713" s="51" t="s">
        <v>68</v>
      </c>
      <c r="C713" s="50"/>
      <c r="D713" s="51"/>
      <c r="E713" s="51"/>
      <c r="F713" s="51"/>
      <c r="G713" s="55">
        <v>10</v>
      </c>
      <c r="H713" s="56">
        <v>2015</v>
      </c>
      <c r="I713" s="51"/>
      <c r="J713" s="50"/>
      <c r="K713" s="57"/>
      <c r="L713" s="51"/>
      <c r="M713" s="51"/>
      <c r="N713" s="50">
        <v>7777</v>
      </c>
      <c r="O713" s="50" t="s">
        <v>0</v>
      </c>
      <c r="P713" s="58">
        <v>10</v>
      </c>
      <c r="Q713" s="50"/>
      <c r="R713" s="59"/>
      <c r="S713" s="60"/>
      <c r="T713" s="51"/>
      <c r="U713" s="51" t="s">
        <v>73</v>
      </c>
      <c r="V713" s="51"/>
      <c r="W713" s="59"/>
      <c r="X713" s="3" t="str">
        <f t="shared" si="22"/>
        <v>201510</v>
      </c>
      <c r="Y713" s="3" t="str">
        <f t="shared" si="23"/>
        <v>201510</v>
      </c>
      <c r="Z713" s="3" t="str">
        <f>VLOOKUP(TEXT(N713,"####"),MàJ!$H$1:$I$53,2,FALSE)</f>
        <v>PROGRAMME</v>
      </c>
      <c r="AC713"/>
      <c r="AD713"/>
    </row>
    <row r="714" spans="1:30" ht="15" hidden="1" customHeight="1" x14ac:dyDescent="0.25">
      <c r="A714" s="50">
        <v>7777</v>
      </c>
      <c r="B714" s="51" t="s">
        <v>68</v>
      </c>
      <c r="C714" s="50"/>
      <c r="D714" s="51"/>
      <c r="E714" s="51"/>
      <c r="F714" s="51"/>
      <c r="G714" s="55">
        <v>10</v>
      </c>
      <c r="H714" s="56">
        <v>2015</v>
      </c>
      <c r="I714" s="51"/>
      <c r="J714" s="50"/>
      <c r="K714" s="57"/>
      <c r="L714" s="51"/>
      <c r="M714" s="51"/>
      <c r="N714" s="50">
        <v>7777</v>
      </c>
      <c r="O714" s="50" t="s">
        <v>0</v>
      </c>
      <c r="P714" s="58">
        <v>27</v>
      </c>
      <c r="Q714" s="50"/>
      <c r="R714" s="59"/>
      <c r="S714" s="60"/>
      <c r="T714" s="51"/>
      <c r="U714" s="51" t="s">
        <v>70</v>
      </c>
      <c r="V714" s="51"/>
      <c r="W714" s="59"/>
      <c r="X714" s="3" t="str">
        <f t="shared" si="22"/>
        <v>201510</v>
      </c>
      <c r="Y714" s="3" t="str">
        <f t="shared" si="23"/>
        <v>201510</v>
      </c>
      <c r="Z714" s="3" t="str">
        <f>VLOOKUP(TEXT(N714,"####"),MàJ!$H$1:$I$53,2,FALSE)</f>
        <v>PROGRAMME</v>
      </c>
      <c r="AC714"/>
      <c r="AD714"/>
    </row>
    <row r="715" spans="1:30" ht="15" hidden="1" customHeight="1" x14ac:dyDescent="0.25">
      <c r="A715" s="50">
        <v>7777</v>
      </c>
      <c r="B715" s="51" t="s">
        <v>68</v>
      </c>
      <c r="C715" s="50"/>
      <c r="D715" s="51"/>
      <c r="E715" s="51"/>
      <c r="F715" s="51"/>
      <c r="G715" s="55">
        <v>10</v>
      </c>
      <c r="H715" s="56">
        <v>2015</v>
      </c>
      <c r="I715" s="51"/>
      <c r="J715" s="50"/>
      <c r="K715" s="57"/>
      <c r="L715" s="51"/>
      <c r="M715" s="51"/>
      <c r="N715" s="50">
        <v>7777</v>
      </c>
      <c r="O715" s="50" t="s">
        <v>0</v>
      </c>
      <c r="P715" s="58">
        <v>20</v>
      </c>
      <c r="Q715" s="50"/>
      <c r="R715" s="59"/>
      <c r="S715" s="60"/>
      <c r="T715" s="51"/>
      <c r="U715" s="51" t="s">
        <v>74</v>
      </c>
      <c r="V715" s="51"/>
      <c r="W715" s="59"/>
      <c r="X715" s="3" t="str">
        <f t="shared" si="22"/>
        <v>201510</v>
      </c>
      <c r="Y715" s="3" t="str">
        <f t="shared" si="23"/>
        <v>201510</v>
      </c>
      <c r="Z715" s="3" t="str">
        <f>VLOOKUP(TEXT(N715,"####"),MàJ!$H$1:$I$53,2,FALSE)</f>
        <v>PROGRAMME</v>
      </c>
      <c r="AC715"/>
      <c r="AD715"/>
    </row>
    <row r="716" spans="1:30" ht="15" hidden="1" customHeight="1" x14ac:dyDescent="0.25">
      <c r="A716" s="50">
        <v>7777</v>
      </c>
      <c r="B716" s="51" t="s">
        <v>68</v>
      </c>
      <c r="C716" s="50"/>
      <c r="D716" s="51"/>
      <c r="E716" s="51"/>
      <c r="F716" s="51"/>
      <c r="G716" s="55">
        <v>10</v>
      </c>
      <c r="H716" s="56">
        <v>2015</v>
      </c>
      <c r="I716" s="51"/>
      <c r="J716" s="50"/>
      <c r="K716" s="57"/>
      <c r="L716" s="51"/>
      <c r="M716" s="51"/>
      <c r="N716" s="50">
        <v>7777</v>
      </c>
      <c r="O716" s="50" t="s">
        <v>0</v>
      </c>
      <c r="P716" s="58">
        <v>14</v>
      </c>
      <c r="Q716" s="50"/>
      <c r="R716" s="59"/>
      <c r="S716" s="60"/>
      <c r="T716" s="51"/>
      <c r="U716" s="51" t="s">
        <v>71</v>
      </c>
      <c r="V716" s="51"/>
      <c r="W716" s="59"/>
      <c r="X716" s="3" t="str">
        <f t="shared" si="22"/>
        <v>201510</v>
      </c>
      <c r="Y716" s="3" t="str">
        <f t="shared" si="23"/>
        <v>201510</v>
      </c>
      <c r="Z716" s="3" t="str">
        <f>VLOOKUP(TEXT(N716,"####"),MàJ!$H$1:$I$53,2,FALSE)</f>
        <v>PROGRAMME</v>
      </c>
      <c r="AC716"/>
      <c r="AD716"/>
    </row>
    <row r="717" spans="1:30" ht="15" hidden="1" customHeight="1" x14ac:dyDescent="0.25">
      <c r="A717" s="7">
        <v>7777</v>
      </c>
      <c r="B717" s="5" t="s">
        <v>68</v>
      </c>
      <c r="C717" s="7"/>
      <c r="D717" s="5"/>
      <c r="E717" s="5"/>
      <c r="F717" s="5"/>
      <c r="G717" s="11">
        <v>10</v>
      </c>
      <c r="H717" s="10">
        <v>2015</v>
      </c>
      <c r="I717" s="5"/>
      <c r="J717" s="7"/>
      <c r="K717" s="9"/>
      <c r="L717" s="5"/>
      <c r="M717" s="5"/>
      <c r="N717" s="7">
        <v>7777</v>
      </c>
      <c r="O717" s="7" t="s">
        <v>0</v>
      </c>
      <c r="P717" s="8">
        <v>14</v>
      </c>
      <c r="Q717" s="7"/>
      <c r="R717" s="4"/>
      <c r="S717" s="6"/>
      <c r="T717" s="5"/>
      <c r="U717" s="5" t="s">
        <v>76</v>
      </c>
      <c r="V717" s="5"/>
      <c r="W717" s="4"/>
      <c r="X717" s="3" t="str">
        <f t="shared" si="22"/>
        <v>201510</v>
      </c>
      <c r="Y717" s="3" t="str">
        <f t="shared" si="23"/>
        <v>201510</v>
      </c>
      <c r="Z717" s="3" t="str">
        <f>VLOOKUP(TEXT(N717,"####"),MàJ!$H$1:$I$53,2,FALSE)</f>
        <v>PROGRAMME</v>
      </c>
      <c r="AC717"/>
      <c r="AD717"/>
    </row>
    <row r="718" spans="1:30" ht="15" customHeight="1" x14ac:dyDescent="0.25">
      <c r="A718" s="50">
        <v>1011</v>
      </c>
      <c r="B718" s="51" t="s">
        <v>59</v>
      </c>
      <c r="C718" s="50"/>
      <c r="D718" s="51"/>
      <c r="E718" s="51"/>
      <c r="F718" s="51"/>
      <c r="G718" s="55">
        <v>11</v>
      </c>
      <c r="H718" s="56">
        <v>2015</v>
      </c>
      <c r="I718" s="51"/>
      <c r="J718" s="50"/>
      <c r="K718" s="57"/>
      <c r="L718" s="51"/>
      <c r="M718" s="51"/>
      <c r="N718" s="50">
        <v>1011</v>
      </c>
      <c r="O718" s="50" t="s">
        <v>0</v>
      </c>
      <c r="P718" s="58">
        <v>1.5</v>
      </c>
      <c r="Q718" s="50"/>
      <c r="R718" s="59"/>
      <c r="S718" s="60"/>
      <c r="T718" s="51"/>
      <c r="U718" s="51" t="s">
        <v>72</v>
      </c>
      <c r="V718" s="51"/>
      <c r="W718" s="59"/>
      <c r="X718" s="3" t="str">
        <f t="shared" si="22"/>
        <v>201511</v>
      </c>
      <c r="Y718" s="3" t="str">
        <f t="shared" si="23"/>
        <v>201511</v>
      </c>
      <c r="Z718" s="3" t="str">
        <f>VLOOKUP(TEXT(N718,"####"),MàJ!$H$1:$I$53,2,FALSE)</f>
        <v xml:space="preserve">QUALITE </v>
      </c>
      <c r="AC718"/>
      <c r="AD718"/>
    </row>
    <row r="719" spans="1:30" ht="15" customHeight="1" x14ac:dyDescent="0.25">
      <c r="A719" s="50">
        <v>1011</v>
      </c>
      <c r="B719" s="51" t="s">
        <v>59</v>
      </c>
      <c r="C719" s="50"/>
      <c r="D719" s="51"/>
      <c r="E719" s="51"/>
      <c r="F719" s="51"/>
      <c r="G719" s="55">
        <v>11</v>
      </c>
      <c r="H719" s="56">
        <v>2015</v>
      </c>
      <c r="I719" s="51"/>
      <c r="J719" s="50"/>
      <c r="K719" s="57"/>
      <c r="L719" s="51"/>
      <c r="M719" s="51"/>
      <c r="N719" s="50">
        <v>1011</v>
      </c>
      <c r="O719" s="50" t="s">
        <v>0</v>
      </c>
      <c r="P719" s="58">
        <v>9.76</v>
      </c>
      <c r="Q719" s="50"/>
      <c r="R719" s="59"/>
      <c r="S719" s="60"/>
      <c r="T719" s="51"/>
      <c r="U719" s="51" t="s">
        <v>72</v>
      </c>
      <c r="V719" s="51"/>
      <c r="W719" s="59"/>
      <c r="X719" s="3" t="str">
        <f t="shared" si="22"/>
        <v>201511</v>
      </c>
      <c r="Y719" s="3" t="str">
        <f t="shared" si="23"/>
        <v>201511</v>
      </c>
      <c r="Z719" s="3" t="str">
        <f>VLOOKUP(TEXT(N719,"####"),MàJ!$H$1:$I$53,2,FALSE)</f>
        <v xml:space="preserve">QUALITE </v>
      </c>
      <c r="AC719"/>
      <c r="AD719"/>
    </row>
    <row r="720" spans="1:30" ht="15" hidden="1" customHeight="1" x14ac:dyDescent="0.25">
      <c r="A720" s="50">
        <v>1011</v>
      </c>
      <c r="B720" s="51" t="s">
        <v>59</v>
      </c>
      <c r="C720" s="50"/>
      <c r="D720" s="51"/>
      <c r="E720" s="51"/>
      <c r="F720" s="51"/>
      <c r="G720" s="55">
        <v>11</v>
      </c>
      <c r="H720" s="56">
        <v>2015</v>
      </c>
      <c r="I720" s="51"/>
      <c r="J720" s="50"/>
      <c r="K720" s="57"/>
      <c r="L720" s="51"/>
      <c r="M720" s="51"/>
      <c r="N720" s="50">
        <v>1011</v>
      </c>
      <c r="O720" s="50" t="s">
        <v>0</v>
      </c>
      <c r="P720" s="58">
        <v>10</v>
      </c>
      <c r="Q720" s="50"/>
      <c r="R720" s="59"/>
      <c r="S720" s="60"/>
      <c r="T720" s="51"/>
      <c r="U720" s="51" t="s">
        <v>76</v>
      </c>
      <c r="V720" s="51"/>
      <c r="W720" s="59"/>
      <c r="X720" s="3" t="str">
        <f t="shared" si="22"/>
        <v>201511</v>
      </c>
      <c r="Y720" s="3" t="str">
        <f t="shared" si="23"/>
        <v>201511</v>
      </c>
      <c r="Z720" s="3" t="str">
        <f>VLOOKUP(TEXT(N720,"####"),MàJ!$H$1:$I$53,2,FALSE)</f>
        <v xml:space="preserve">QUALITE </v>
      </c>
      <c r="AC720"/>
      <c r="AD720"/>
    </row>
    <row r="721" spans="1:30" ht="15" hidden="1" customHeight="1" x14ac:dyDescent="0.25">
      <c r="A721" s="50">
        <v>1011</v>
      </c>
      <c r="B721" s="51" t="s">
        <v>59</v>
      </c>
      <c r="C721" s="50"/>
      <c r="D721" s="51"/>
      <c r="E721" s="51"/>
      <c r="F721" s="51"/>
      <c r="G721" s="55">
        <v>11</v>
      </c>
      <c r="H721" s="56">
        <v>2015</v>
      </c>
      <c r="I721" s="51"/>
      <c r="J721" s="50"/>
      <c r="K721" s="57"/>
      <c r="L721" s="51"/>
      <c r="M721" s="51"/>
      <c r="N721" s="50">
        <v>1011</v>
      </c>
      <c r="O721" s="50" t="s">
        <v>0</v>
      </c>
      <c r="P721" s="58">
        <v>20</v>
      </c>
      <c r="Q721" s="50"/>
      <c r="R721" s="59"/>
      <c r="S721" s="60"/>
      <c r="T721" s="51"/>
      <c r="U721" s="51" t="s">
        <v>71</v>
      </c>
      <c r="V721" s="51"/>
      <c r="W721" s="59"/>
      <c r="X721" s="3" t="str">
        <f t="shared" si="22"/>
        <v>201511</v>
      </c>
      <c r="Y721" s="3" t="str">
        <f t="shared" si="23"/>
        <v>201511</v>
      </c>
      <c r="Z721" s="3" t="str">
        <f>VLOOKUP(TEXT(N721,"####"),MàJ!$H$1:$I$53,2,FALSE)</f>
        <v xml:space="preserve">QUALITE </v>
      </c>
      <c r="AC721"/>
      <c r="AD721"/>
    </row>
    <row r="722" spans="1:30" ht="15" hidden="1" customHeight="1" x14ac:dyDescent="0.25">
      <c r="A722" s="50">
        <v>1011</v>
      </c>
      <c r="B722" s="51" t="s">
        <v>59</v>
      </c>
      <c r="C722" s="50"/>
      <c r="D722" s="51"/>
      <c r="E722" s="51"/>
      <c r="F722" s="51"/>
      <c r="G722" s="55">
        <v>11</v>
      </c>
      <c r="H722" s="56">
        <v>2015</v>
      </c>
      <c r="I722" s="51"/>
      <c r="J722" s="50"/>
      <c r="K722" s="57"/>
      <c r="L722" s="51"/>
      <c r="M722" s="51"/>
      <c r="N722" s="50">
        <v>1011</v>
      </c>
      <c r="O722" s="50" t="s">
        <v>0</v>
      </c>
      <c r="P722" s="58">
        <v>20</v>
      </c>
      <c r="Q722" s="50"/>
      <c r="R722" s="59"/>
      <c r="S722" s="60"/>
      <c r="T722" s="51"/>
      <c r="U722" s="51" t="s">
        <v>70</v>
      </c>
      <c r="V722" s="51"/>
      <c r="W722" s="59"/>
      <c r="X722" s="3" t="str">
        <f t="shared" si="22"/>
        <v>201511</v>
      </c>
      <c r="Y722" s="3" t="str">
        <f t="shared" si="23"/>
        <v>201511</v>
      </c>
      <c r="Z722" s="3" t="str">
        <f>VLOOKUP(TEXT(N722,"####"),MàJ!$H$1:$I$53,2,FALSE)</f>
        <v xml:space="preserve">QUALITE </v>
      </c>
      <c r="AC722"/>
      <c r="AD722"/>
    </row>
    <row r="723" spans="1:30" ht="15" hidden="1" customHeight="1" x14ac:dyDescent="0.25">
      <c r="A723" s="50">
        <v>1011</v>
      </c>
      <c r="B723" s="51" t="s">
        <v>59</v>
      </c>
      <c r="C723" s="50"/>
      <c r="D723" s="51"/>
      <c r="E723" s="51"/>
      <c r="F723" s="51"/>
      <c r="G723" s="55">
        <v>11</v>
      </c>
      <c r="H723" s="56">
        <v>2015</v>
      </c>
      <c r="I723" s="51"/>
      <c r="J723" s="50"/>
      <c r="K723" s="57"/>
      <c r="L723" s="51"/>
      <c r="M723" s="51"/>
      <c r="N723" s="50">
        <v>1011</v>
      </c>
      <c r="O723" s="50" t="s">
        <v>0</v>
      </c>
      <c r="P723" s="58">
        <v>30</v>
      </c>
      <c r="Q723" s="50"/>
      <c r="R723" s="59"/>
      <c r="S723" s="60"/>
      <c r="T723" s="51"/>
      <c r="U723" s="51" t="s">
        <v>71</v>
      </c>
      <c r="V723" s="51"/>
      <c r="W723" s="59"/>
      <c r="X723" s="3" t="str">
        <f t="shared" si="22"/>
        <v>201511</v>
      </c>
      <c r="Y723" s="3" t="str">
        <f t="shared" si="23"/>
        <v>201511</v>
      </c>
      <c r="Z723" s="3" t="str">
        <f>VLOOKUP(TEXT(N723,"####"),MàJ!$H$1:$I$53,2,FALSE)</f>
        <v xml:space="preserve">QUALITE </v>
      </c>
      <c r="AC723"/>
      <c r="AD723"/>
    </row>
    <row r="724" spans="1:30" ht="15" customHeight="1" x14ac:dyDescent="0.25">
      <c r="A724" s="50">
        <v>1011</v>
      </c>
      <c r="B724" s="51" t="s">
        <v>59</v>
      </c>
      <c r="C724" s="50"/>
      <c r="D724" s="51"/>
      <c r="E724" s="51"/>
      <c r="F724" s="51"/>
      <c r="G724" s="55">
        <v>11</v>
      </c>
      <c r="H724" s="56">
        <v>2015</v>
      </c>
      <c r="I724" s="51"/>
      <c r="J724" s="50"/>
      <c r="K724" s="57"/>
      <c r="L724" s="51"/>
      <c r="M724" s="51"/>
      <c r="N724" s="50">
        <v>1011</v>
      </c>
      <c r="O724" s="50" t="s">
        <v>0</v>
      </c>
      <c r="P724" s="58">
        <v>30</v>
      </c>
      <c r="Q724" s="50"/>
      <c r="R724" s="59"/>
      <c r="S724" s="60"/>
      <c r="T724" s="51"/>
      <c r="U724" s="51" t="s">
        <v>72</v>
      </c>
      <c r="V724" s="51"/>
      <c r="W724" s="59"/>
      <c r="X724" s="3" t="str">
        <f t="shared" si="22"/>
        <v>201511</v>
      </c>
      <c r="Y724" s="3" t="str">
        <f t="shared" si="23"/>
        <v>201511</v>
      </c>
      <c r="Z724" s="3" t="str">
        <f>VLOOKUP(TEXT(N724,"####"),MàJ!$H$1:$I$53,2,FALSE)</f>
        <v xml:space="preserve">QUALITE </v>
      </c>
      <c r="AC724"/>
      <c r="AD724"/>
    </row>
    <row r="725" spans="1:30" ht="15" customHeight="1" x14ac:dyDescent="0.25">
      <c r="A725" s="50">
        <v>1011</v>
      </c>
      <c r="B725" s="51" t="s">
        <v>59</v>
      </c>
      <c r="C725" s="50"/>
      <c r="D725" s="51"/>
      <c r="E725" s="51"/>
      <c r="F725" s="51"/>
      <c r="G725" s="55">
        <v>11</v>
      </c>
      <c r="H725" s="56">
        <v>2015</v>
      </c>
      <c r="I725" s="51"/>
      <c r="J725" s="50"/>
      <c r="K725" s="57"/>
      <c r="L725" s="51"/>
      <c r="M725" s="51"/>
      <c r="N725" s="50">
        <v>1011</v>
      </c>
      <c r="O725" s="50" t="s">
        <v>0</v>
      </c>
      <c r="P725" s="58">
        <v>7.5</v>
      </c>
      <c r="Q725" s="50"/>
      <c r="R725" s="59"/>
      <c r="S725" s="60"/>
      <c r="T725" s="51"/>
      <c r="U725" s="51" t="s">
        <v>72</v>
      </c>
      <c r="V725" s="51"/>
      <c r="W725" s="59"/>
      <c r="X725" s="3" t="str">
        <f t="shared" si="22"/>
        <v>201511</v>
      </c>
      <c r="Y725" s="3" t="str">
        <f t="shared" si="23"/>
        <v>201511</v>
      </c>
      <c r="Z725" s="3" t="str">
        <f>VLOOKUP(TEXT(N725,"####"),MàJ!$H$1:$I$53,2,FALSE)</f>
        <v xml:space="preserve">QUALITE </v>
      </c>
      <c r="AC725"/>
      <c r="AD725"/>
    </row>
    <row r="726" spans="1:30" ht="15" customHeight="1" x14ac:dyDescent="0.25">
      <c r="A726" s="50">
        <v>1011</v>
      </c>
      <c r="B726" s="51" t="s">
        <v>59</v>
      </c>
      <c r="C726" s="50"/>
      <c r="D726" s="51"/>
      <c r="E726" s="51"/>
      <c r="F726" s="51"/>
      <c r="G726" s="55">
        <v>11</v>
      </c>
      <c r="H726" s="56">
        <v>2015</v>
      </c>
      <c r="I726" s="51"/>
      <c r="J726" s="50"/>
      <c r="K726" s="57"/>
      <c r="L726" s="51"/>
      <c r="M726" s="51"/>
      <c r="N726" s="50">
        <v>1011</v>
      </c>
      <c r="O726" s="50" t="s">
        <v>0</v>
      </c>
      <c r="P726" s="58">
        <v>10</v>
      </c>
      <c r="Q726" s="50"/>
      <c r="R726" s="59"/>
      <c r="S726" s="60"/>
      <c r="T726" s="51"/>
      <c r="U726" s="51" t="s">
        <v>72</v>
      </c>
      <c r="V726" s="51"/>
      <c r="W726" s="59"/>
      <c r="X726" s="3" t="str">
        <f t="shared" si="22"/>
        <v>201511</v>
      </c>
      <c r="Y726" s="3" t="str">
        <f t="shared" si="23"/>
        <v>201511</v>
      </c>
      <c r="Z726" s="3" t="str">
        <f>VLOOKUP(TEXT(N726,"####"),MàJ!$H$1:$I$53,2,FALSE)</f>
        <v xml:space="preserve">QUALITE </v>
      </c>
      <c r="AC726"/>
      <c r="AD726"/>
    </row>
    <row r="727" spans="1:30" ht="15" hidden="1" customHeight="1" x14ac:dyDescent="0.25">
      <c r="A727" s="50">
        <v>1011</v>
      </c>
      <c r="B727" s="51" t="s">
        <v>59</v>
      </c>
      <c r="C727" s="50"/>
      <c r="D727" s="51"/>
      <c r="E727" s="51"/>
      <c r="F727" s="51"/>
      <c r="G727" s="55">
        <v>11</v>
      </c>
      <c r="H727" s="56">
        <v>2015</v>
      </c>
      <c r="I727" s="51"/>
      <c r="J727" s="50"/>
      <c r="K727" s="57"/>
      <c r="L727" s="51"/>
      <c r="M727" s="51"/>
      <c r="N727" s="50">
        <v>1011</v>
      </c>
      <c r="O727" s="50" t="s">
        <v>0</v>
      </c>
      <c r="P727" s="58">
        <v>1</v>
      </c>
      <c r="Q727" s="50"/>
      <c r="R727" s="59"/>
      <c r="S727" s="60"/>
      <c r="T727" s="51"/>
      <c r="U727" s="51" t="s">
        <v>70</v>
      </c>
      <c r="V727" s="51"/>
      <c r="W727" s="59"/>
      <c r="X727" s="3" t="str">
        <f t="shared" si="22"/>
        <v>201511</v>
      </c>
      <c r="Y727" s="3" t="str">
        <f t="shared" si="23"/>
        <v>201511</v>
      </c>
      <c r="Z727" s="3" t="str">
        <f>VLOOKUP(TEXT(N727,"####"),MàJ!$H$1:$I$53,2,FALSE)</f>
        <v xml:space="preserve">QUALITE </v>
      </c>
      <c r="AC727"/>
      <c r="AD727"/>
    </row>
    <row r="728" spans="1:30" ht="15" hidden="1" customHeight="1" x14ac:dyDescent="0.25">
      <c r="A728" s="50">
        <v>1011</v>
      </c>
      <c r="B728" s="51" t="s">
        <v>59</v>
      </c>
      <c r="C728" s="50"/>
      <c r="D728" s="51"/>
      <c r="E728" s="51"/>
      <c r="F728" s="51"/>
      <c r="G728" s="55">
        <v>11</v>
      </c>
      <c r="H728" s="56">
        <v>2015</v>
      </c>
      <c r="I728" s="51"/>
      <c r="J728" s="50"/>
      <c r="K728" s="57"/>
      <c r="L728" s="51"/>
      <c r="M728" s="51"/>
      <c r="N728" s="50">
        <v>1011</v>
      </c>
      <c r="O728" s="50" t="s">
        <v>0</v>
      </c>
      <c r="P728" s="58">
        <v>4</v>
      </c>
      <c r="Q728" s="50"/>
      <c r="R728" s="59"/>
      <c r="S728" s="60"/>
      <c r="T728" s="51"/>
      <c r="U728" s="51" t="s">
        <v>71</v>
      </c>
      <c r="V728" s="51"/>
      <c r="W728" s="59"/>
      <c r="X728" s="3" t="str">
        <f t="shared" si="22"/>
        <v>201511</v>
      </c>
      <c r="Y728" s="3" t="str">
        <f t="shared" si="23"/>
        <v>201511</v>
      </c>
      <c r="Z728" s="3" t="str">
        <f>VLOOKUP(TEXT(N728,"####"),MàJ!$H$1:$I$53,2,FALSE)</f>
        <v xml:space="preserve">QUALITE </v>
      </c>
      <c r="AC728"/>
      <c r="AD728"/>
    </row>
    <row r="729" spans="1:30" ht="15" customHeight="1" x14ac:dyDescent="0.25">
      <c r="A729" s="50">
        <v>1011</v>
      </c>
      <c r="B729" s="51" t="s">
        <v>59</v>
      </c>
      <c r="C729" s="50"/>
      <c r="D729" s="51"/>
      <c r="E729" s="51"/>
      <c r="F729" s="51"/>
      <c r="G729" s="55">
        <v>11</v>
      </c>
      <c r="H729" s="56">
        <v>2015</v>
      </c>
      <c r="I729" s="51"/>
      <c r="J729" s="50"/>
      <c r="K729" s="57"/>
      <c r="L729" s="51"/>
      <c r="M729" s="51"/>
      <c r="N729" s="50">
        <v>1011</v>
      </c>
      <c r="O729" s="50" t="s">
        <v>0</v>
      </c>
      <c r="P729" s="58">
        <v>24</v>
      </c>
      <c r="Q729" s="50"/>
      <c r="R729" s="59"/>
      <c r="S729" s="60"/>
      <c r="T729" s="51"/>
      <c r="U729" s="51" t="s">
        <v>72</v>
      </c>
      <c r="V729" s="51"/>
      <c r="W729" s="59"/>
      <c r="X729" s="3" t="str">
        <f t="shared" si="22"/>
        <v>201511</v>
      </c>
      <c r="Y729" s="3" t="str">
        <f t="shared" si="23"/>
        <v>201511</v>
      </c>
      <c r="Z729" s="3" t="str">
        <f>VLOOKUP(TEXT(N729,"####"),MàJ!$H$1:$I$53,2,FALSE)</f>
        <v xml:space="preserve">QUALITE </v>
      </c>
      <c r="AC729"/>
      <c r="AD729"/>
    </row>
    <row r="730" spans="1:30" ht="15" hidden="1" customHeight="1" x14ac:dyDescent="0.25">
      <c r="A730" s="7">
        <v>1200</v>
      </c>
      <c r="B730" s="5" t="s">
        <v>60</v>
      </c>
      <c r="C730" s="7"/>
      <c r="D730" s="5"/>
      <c r="E730" s="5"/>
      <c r="F730" s="5"/>
      <c r="G730" s="11">
        <v>11</v>
      </c>
      <c r="H730" s="10">
        <v>2015</v>
      </c>
      <c r="I730" s="5"/>
      <c r="J730" s="7"/>
      <c r="K730" s="9"/>
      <c r="L730" s="5"/>
      <c r="M730" s="5"/>
      <c r="N730" s="7">
        <v>1200</v>
      </c>
      <c r="O730" s="7" t="s">
        <v>0</v>
      </c>
      <c r="P730" s="8">
        <v>2</v>
      </c>
      <c r="Q730" s="7"/>
      <c r="R730" s="4"/>
      <c r="S730" s="6"/>
      <c r="T730" s="5"/>
      <c r="U730" s="5" t="s">
        <v>70</v>
      </c>
      <c r="V730" s="5"/>
      <c r="W730" s="4"/>
      <c r="X730" s="3" t="str">
        <f t="shared" si="22"/>
        <v>201511</v>
      </c>
      <c r="Y730" s="3" t="str">
        <f t="shared" si="23"/>
        <v>201511</v>
      </c>
      <c r="Z730" s="3" t="str">
        <f>VLOOKUP(TEXT(N730,"####"),MàJ!$H$1:$I$53,2,FALSE)</f>
        <v xml:space="preserve">ACHATS </v>
      </c>
      <c r="AC730"/>
      <c r="AD730"/>
    </row>
    <row r="731" spans="1:30" ht="15" customHeight="1" x14ac:dyDescent="0.25">
      <c r="A731" s="7">
        <v>1200</v>
      </c>
      <c r="B731" s="5" t="s">
        <v>60</v>
      </c>
      <c r="C731" s="7"/>
      <c r="D731" s="5"/>
      <c r="E731" s="5"/>
      <c r="F731" s="5"/>
      <c r="G731" s="11">
        <v>11</v>
      </c>
      <c r="H731" s="10">
        <v>2015</v>
      </c>
      <c r="I731" s="5"/>
      <c r="J731" s="7"/>
      <c r="K731" s="9"/>
      <c r="L731" s="5"/>
      <c r="M731" s="5"/>
      <c r="N731" s="7">
        <v>1200</v>
      </c>
      <c r="O731" s="7" t="s">
        <v>0</v>
      </c>
      <c r="P731" s="8">
        <v>2</v>
      </c>
      <c r="Q731" s="7"/>
      <c r="R731" s="4"/>
      <c r="S731" s="6"/>
      <c r="T731" s="5"/>
      <c r="U731" s="5" t="s">
        <v>72</v>
      </c>
      <c r="V731" s="5"/>
      <c r="W731" s="4"/>
      <c r="X731" s="3" t="str">
        <f t="shared" si="22"/>
        <v>201511</v>
      </c>
      <c r="Y731" s="3" t="str">
        <f t="shared" si="23"/>
        <v>201511</v>
      </c>
      <c r="Z731" s="3" t="str">
        <f>VLOOKUP(TEXT(N731,"####"),MàJ!$H$1:$I$53,2,FALSE)</f>
        <v xml:space="preserve">ACHATS </v>
      </c>
      <c r="AC731"/>
      <c r="AD731"/>
    </row>
    <row r="732" spans="1:30" ht="15" customHeight="1" x14ac:dyDescent="0.25">
      <c r="A732" s="50">
        <v>1200</v>
      </c>
      <c r="B732" s="51" t="s">
        <v>69</v>
      </c>
      <c r="C732" s="50"/>
      <c r="D732" s="51"/>
      <c r="E732" s="51"/>
      <c r="F732" s="51"/>
      <c r="G732" s="55">
        <v>11</v>
      </c>
      <c r="H732" s="56">
        <v>2015</v>
      </c>
      <c r="I732" s="51"/>
      <c r="J732" s="50"/>
      <c r="K732" s="57"/>
      <c r="L732" s="51"/>
      <c r="M732" s="51"/>
      <c r="N732" s="50">
        <v>1200</v>
      </c>
      <c r="O732" s="50" t="s">
        <v>0</v>
      </c>
      <c r="P732" s="58">
        <v>6</v>
      </c>
      <c r="Q732" s="50"/>
      <c r="R732" s="59"/>
      <c r="S732" s="60"/>
      <c r="T732" s="51"/>
      <c r="U732" s="51" t="s">
        <v>72</v>
      </c>
      <c r="V732" s="51"/>
      <c r="W732" s="59"/>
      <c r="X732" s="3" t="str">
        <f t="shared" ref="X732:X783" si="24">H732&amp;IF(G732&lt;10,"0"&amp;G732,G732)</f>
        <v>201511</v>
      </c>
      <c r="Y732" s="3" t="str">
        <f t="shared" ref="Y732:Y783" si="25">X732</f>
        <v>201511</v>
      </c>
      <c r="Z732" s="3" t="str">
        <f>VLOOKUP(TEXT(N732,"####"),MàJ!$H$1:$I$53,2,FALSE)</f>
        <v xml:space="preserve">ACHATS </v>
      </c>
      <c r="AC732"/>
      <c r="AD732"/>
    </row>
    <row r="733" spans="1:30" ht="15" hidden="1" customHeight="1" x14ac:dyDescent="0.25">
      <c r="A733" s="7">
        <v>1200</v>
      </c>
      <c r="B733" s="5" t="s">
        <v>69</v>
      </c>
      <c r="C733" s="7"/>
      <c r="D733" s="5"/>
      <c r="E733" s="5"/>
      <c r="F733" s="5"/>
      <c r="G733" s="11">
        <v>11</v>
      </c>
      <c r="H733" s="10">
        <v>2015</v>
      </c>
      <c r="I733" s="5"/>
      <c r="J733" s="7"/>
      <c r="K733" s="9"/>
      <c r="L733" s="5"/>
      <c r="M733" s="5"/>
      <c r="N733" s="7">
        <v>1200</v>
      </c>
      <c r="O733" s="7" t="s">
        <v>0</v>
      </c>
      <c r="P733" s="8">
        <v>12</v>
      </c>
      <c r="Q733" s="7"/>
      <c r="R733" s="4"/>
      <c r="S733" s="6"/>
      <c r="T733" s="5"/>
      <c r="U733" s="5" t="s">
        <v>70</v>
      </c>
      <c r="V733" s="5"/>
      <c r="W733" s="4"/>
      <c r="X733" s="3" t="str">
        <f t="shared" si="24"/>
        <v>201511</v>
      </c>
      <c r="Y733" s="3" t="str">
        <f t="shared" si="25"/>
        <v>201511</v>
      </c>
      <c r="Z733" s="3" t="str">
        <f>VLOOKUP(TEXT(N733,"####"),MàJ!$H$1:$I$53,2,FALSE)</f>
        <v xml:space="preserve">ACHATS </v>
      </c>
      <c r="AC733"/>
      <c r="AD733"/>
    </row>
    <row r="734" spans="1:30" ht="15" hidden="1" customHeight="1" x14ac:dyDescent="0.25">
      <c r="A734" s="50">
        <v>2752</v>
      </c>
      <c r="B734" s="51" t="s">
        <v>62</v>
      </c>
      <c r="C734" s="50"/>
      <c r="D734" s="51"/>
      <c r="E734" s="51"/>
      <c r="F734" s="51"/>
      <c r="G734" s="55">
        <v>11</v>
      </c>
      <c r="H734" s="56">
        <v>2015</v>
      </c>
      <c r="I734" s="51"/>
      <c r="J734" s="50"/>
      <c r="K734" s="57"/>
      <c r="L734" s="51"/>
      <c r="M734" s="51"/>
      <c r="N734" s="50">
        <v>2752</v>
      </c>
      <c r="O734" s="50" t="s">
        <v>0</v>
      </c>
      <c r="P734" s="58">
        <v>9</v>
      </c>
      <c r="Q734" s="50"/>
      <c r="R734" s="59"/>
      <c r="S734" s="60"/>
      <c r="T734" s="51"/>
      <c r="U734" s="51" t="s">
        <v>71</v>
      </c>
      <c r="V734" s="51"/>
      <c r="W734" s="59"/>
      <c r="X734" s="3" t="str">
        <f t="shared" si="24"/>
        <v>201511</v>
      </c>
      <c r="Y734" s="3" t="str">
        <f t="shared" si="25"/>
        <v>201511</v>
      </c>
      <c r="Z734" s="3" t="str">
        <f>VLOOKUP(TEXT(N734,"####"),MàJ!$H$1:$I$53,2,FALSE)</f>
        <v xml:space="preserve">LOGISTIQUE </v>
      </c>
      <c r="AC734"/>
      <c r="AD734"/>
    </row>
    <row r="735" spans="1:30" ht="15" hidden="1" customHeight="1" x14ac:dyDescent="0.25">
      <c r="A735" s="50">
        <v>2752</v>
      </c>
      <c r="B735" s="51" t="s">
        <v>62</v>
      </c>
      <c r="C735" s="50"/>
      <c r="D735" s="51"/>
      <c r="E735" s="51"/>
      <c r="F735" s="51"/>
      <c r="G735" s="55">
        <v>11</v>
      </c>
      <c r="H735" s="56">
        <v>2015</v>
      </c>
      <c r="I735" s="51"/>
      <c r="J735" s="50"/>
      <c r="K735" s="57"/>
      <c r="L735" s="51"/>
      <c r="M735" s="51"/>
      <c r="N735" s="50">
        <v>2752</v>
      </c>
      <c r="O735" s="50" t="s">
        <v>0</v>
      </c>
      <c r="P735" s="58">
        <v>8</v>
      </c>
      <c r="Q735" s="50"/>
      <c r="R735" s="59"/>
      <c r="S735" s="60"/>
      <c r="T735" s="51"/>
      <c r="U735" s="51" t="s">
        <v>71</v>
      </c>
      <c r="V735" s="51"/>
      <c r="W735" s="59"/>
      <c r="X735" s="3" t="str">
        <f t="shared" si="24"/>
        <v>201511</v>
      </c>
      <c r="Y735" s="3" t="str">
        <f t="shared" si="25"/>
        <v>201511</v>
      </c>
      <c r="Z735" s="3" t="str">
        <f>VLOOKUP(TEXT(N735,"####"),MàJ!$H$1:$I$53,2,FALSE)</f>
        <v xml:space="preserve">LOGISTIQUE </v>
      </c>
      <c r="AC735"/>
      <c r="AD735"/>
    </row>
    <row r="736" spans="1:30" ht="15" customHeight="1" x14ac:dyDescent="0.25">
      <c r="A736" s="50">
        <v>2752</v>
      </c>
      <c r="B736" s="51" t="s">
        <v>62</v>
      </c>
      <c r="C736" s="50"/>
      <c r="D736" s="51"/>
      <c r="E736" s="51"/>
      <c r="F736" s="51"/>
      <c r="G736" s="55">
        <v>11</v>
      </c>
      <c r="H736" s="56">
        <v>2015</v>
      </c>
      <c r="I736" s="51"/>
      <c r="J736" s="50"/>
      <c r="K736" s="57"/>
      <c r="L736" s="51"/>
      <c r="M736" s="51"/>
      <c r="N736" s="50">
        <v>2752</v>
      </c>
      <c r="O736" s="50" t="s">
        <v>0</v>
      </c>
      <c r="P736" s="58">
        <v>8</v>
      </c>
      <c r="Q736" s="50"/>
      <c r="R736" s="59"/>
      <c r="S736" s="60"/>
      <c r="T736" s="51"/>
      <c r="U736" s="51" t="s">
        <v>72</v>
      </c>
      <c r="V736" s="51"/>
      <c r="W736" s="59"/>
      <c r="X736" s="3" t="str">
        <f t="shared" si="24"/>
        <v>201511</v>
      </c>
      <c r="Y736" s="3" t="str">
        <f t="shared" si="25"/>
        <v>201511</v>
      </c>
      <c r="Z736" s="3" t="str">
        <f>VLOOKUP(TEXT(N736,"####"),MàJ!$H$1:$I$53,2,FALSE)</f>
        <v xml:space="preserve">LOGISTIQUE </v>
      </c>
      <c r="AC736"/>
      <c r="AD736"/>
    </row>
    <row r="737" spans="1:30" ht="15" customHeight="1" x14ac:dyDescent="0.25">
      <c r="A737" s="7">
        <v>2752</v>
      </c>
      <c r="B737" s="5" t="s">
        <v>62</v>
      </c>
      <c r="C737" s="7"/>
      <c r="D737" s="5"/>
      <c r="E737" s="5"/>
      <c r="F737" s="5"/>
      <c r="G737" s="11">
        <v>11</v>
      </c>
      <c r="H737" s="10">
        <v>2015</v>
      </c>
      <c r="I737" s="5"/>
      <c r="J737" s="7"/>
      <c r="K737" s="9"/>
      <c r="L737" s="5"/>
      <c r="M737" s="5"/>
      <c r="N737" s="7">
        <v>2752</v>
      </c>
      <c r="O737" s="7" t="s">
        <v>0</v>
      </c>
      <c r="P737" s="8">
        <v>30</v>
      </c>
      <c r="Q737" s="7"/>
      <c r="R737" s="4"/>
      <c r="S737" s="6"/>
      <c r="T737" s="5"/>
      <c r="U737" s="5" t="s">
        <v>72</v>
      </c>
      <c r="V737" s="5"/>
      <c r="W737" s="4"/>
      <c r="X737" s="3" t="str">
        <f t="shared" si="24"/>
        <v>201511</v>
      </c>
      <c r="Y737" s="3" t="str">
        <f t="shared" si="25"/>
        <v>201511</v>
      </c>
      <c r="Z737" s="3" t="str">
        <f>VLOOKUP(TEXT(N737,"####"),MàJ!$H$1:$I$53,2,FALSE)</f>
        <v xml:space="preserve">LOGISTIQUE </v>
      </c>
      <c r="AC737"/>
      <c r="AD737"/>
    </row>
    <row r="738" spans="1:30" ht="15" hidden="1" customHeight="1" x14ac:dyDescent="0.25">
      <c r="A738" s="7">
        <v>2752</v>
      </c>
      <c r="B738" s="5" t="s">
        <v>62</v>
      </c>
      <c r="C738" s="7"/>
      <c r="D738" s="5"/>
      <c r="E738" s="5"/>
      <c r="F738" s="5"/>
      <c r="G738" s="11">
        <v>11</v>
      </c>
      <c r="H738" s="10">
        <v>2015</v>
      </c>
      <c r="I738" s="5"/>
      <c r="J738" s="7"/>
      <c r="K738" s="9"/>
      <c r="L738" s="5"/>
      <c r="M738" s="5"/>
      <c r="N738" s="7">
        <v>2752</v>
      </c>
      <c r="O738" s="7" t="s">
        <v>0</v>
      </c>
      <c r="P738" s="8">
        <v>5</v>
      </c>
      <c r="Q738" s="7"/>
      <c r="R738" s="4"/>
      <c r="S738" s="6"/>
      <c r="T738" s="5"/>
      <c r="U738" s="5" t="s">
        <v>75</v>
      </c>
      <c r="V738" s="5"/>
      <c r="W738" s="4"/>
      <c r="X738" s="3" t="str">
        <f t="shared" si="24"/>
        <v>201511</v>
      </c>
      <c r="Y738" s="3" t="str">
        <f t="shared" si="25"/>
        <v>201511</v>
      </c>
      <c r="Z738" s="3" t="str">
        <f>VLOOKUP(TEXT(N738,"####"),MàJ!$H$1:$I$53,2,FALSE)</f>
        <v xml:space="preserve">LOGISTIQUE </v>
      </c>
      <c r="AC738"/>
      <c r="AD738"/>
    </row>
    <row r="739" spans="1:30" ht="15" customHeight="1" x14ac:dyDescent="0.25">
      <c r="A739" s="50">
        <v>2752</v>
      </c>
      <c r="B739" s="51" t="s">
        <v>62</v>
      </c>
      <c r="C739" s="50"/>
      <c r="D739" s="51"/>
      <c r="E739" s="51"/>
      <c r="F739" s="51"/>
      <c r="G739" s="55">
        <v>11</v>
      </c>
      <c r="H739" s="56">
        <v>2015</v>
      </c>
      <c r="I739" s="51"/>
      <c r="J739" s="50"/>
      <c r="K739" s="57"/>
      <c r="L739" s="51"/>
      <c r="M739" s="51"/>
      <c r="N739" s="50">
        <v>2752</v>
      </c>
      <c r="O739" s="50" t="s">
        <v>0</v>
      </c>
      <c r="P739" s="58">
        <v>39.5</v>
      </c>
      <c r="Q739" s="50"/>
      <c r="R739" s="59"/>
      <c r="S739" s="60"/>
      <c r="T739" s="51"/>
      <c r="U739" s="51" t="s">
        <v>72</v>
      </c>
      <c r="V739" s="51"/>
      <c r="W739" s="59"/>
      <c r="X739" s="3" t="str">
        <f t="shared" si="24"/>
        <v>201511</v>
      </c>
      <c r="Y739" s="3" t="str">
        <f t="shared" si="25"/>
        <v>201511</v>
      </c>
      <c r="Z739" s="3" t="str">
        <f>VLOOKUP(TEXT(N739,"####"),MàJ!$H$1:$I$53,2,FALSE)</f>
        <v xml:space="preserve">LOGISTIQUE </v>
      </c>
      <c r="AC739"/>
      <c r="AD739"/>
    </row>
    <row r="740" spans="1:30" ht="15" hidden="1" customHeight="1" x14ac:dyDescent="0.25">
      <c r="A740" s="7">
        <v>2752</v>
      </c>
      <c r="B740" s="5" t="s">
        <v>62</v>
      </c>
      <c r="C740" s="7"/>
      <c r="D740" s="5"/>
      <c r="E740" s="5"/>
      <c r="F740" s="5"/>
      <c r="G740" s="11">
        <v>11</v>
      </c>
      <c r="H740" s="10">
        <v>2015</v>
      </c>
      <c r="I740" s="5"/>
      <c r="J740" s="7"/>
      <c r="K740" s="9"/>
      <c r="L740" s="5"/>
      <c r="M740" s="5"/>
      <c r="N740" s="7">
        <v>2752</v>
      </c>
      <c r="O740" s="7" t="s">
        <v>0</v>
      </c>
      <c r="P740" s="8">
        <v>10</v>
      </c>
      <c r="Q740" s="7"/>
      <c r="R740" s="4"/>
      <c r="S740" s="6"/>
      <c r="T740" s="5"/>
      <c r="U740" s="5" t="s">
        <v>71</v>
      </c>
      <c r="V740" s="5"/>
      <c r="W740" s="4"/>
      <c r="X740" s="3" t="str">
        <f t="shared" si="24"/>
        <v>201511</v>
      </c>
      <c r="Y740" s="3" t="str">
        <f t="shared" si="25"/>
        <v>201511</v>
      </c>
      <c r="Z740" s="3" t="str">
        <f>VLOOKUP(TEXT(N740,"####"),MàJ!$H$1:$I$53,2,FALSE)</f>
        <v xml:space="preserve">LOGISTIQUE </v>
      </c>
      <c r="AC740"/>
      <c r="AD740"/>
    </row>
    <row r="741" spans="1:30" ht="15" hidden="1" customHeight="1" x14ac:dyDescent="0.25">
      <c r="A741" s="50">
        <v>3503</v>
      </c>
      <c r="B741" s="51" t="s">
        <v>63</v>
      </c>
      <c r="C741" s="50"/>
      <c r="D741" s="51"/>
      <c r="E741" s="51"/>
      <c r="F741" s="51"/>
      <c r="G741" s="55">
        <v>11</v>
      </c>
      <c r="H741" s="56">
        <v>2015</v>
      </c>
      <c r="I741" s="51"/>
      <c r="J741" s="50"/>
      <c r="K741" s="57"/>
      <c r="L741" s="51"/>
      <c r="M741" s="51"/>
      <c r="N741" s="50">
        <v>3503</v>
      </c>
      <c r="O741" s="50" t="s">
        <v>0</v>
      </c>
      <c r="P741" s="58">
        <v>5</v>
      </c>
      <c r="Q741" s="50"/>
      <c r="R741" s="59"/>
      <c r="S741" s="60"/>
      <c r="T741" s="51"/>
      <c r="U741" s="51" t="s">
        <v>75</v>
      </c>
      <c r="V741" s="51"/>
      <c r="W741" s="59"/>
      <c r="X741" s="3" t="str">
        <f t="shared" si="24"/>
        <v>201511</v>
      </c>
      <c r="Y741" s="3" t="str">
        <f t="shared" si="25"/>
        <v>201511</v>
      </c>
      <c r="Z741" s="3" t="str">
        <f>VLOOKUP(TEXT(N741,"####"),MàJ!$H$1:$I$53,2,FALSE)</f>
        <v xml:space="preserve">MATERIAUX </v>
      </c>
      <c r="AC741"/>
      <c r="AD741"/>
    </row>
    <row r="742" spans="1:30" ht="15" hidden="1" customHeight="1" x14ac:dyDescent="0.25">
      <c r="A742" s="50">
        <v>3503</v>
      </c>
      <c r="B742" s="51" t="s">
        <v>63</v>
      </c>
      <c r="C742" s="50"/>
      <c r="D742" s="51"/>
      <c r="E742" s="51"/>
      <c r="F742" s="51"/>
      <c r="G742" s="55">
        <v>11</v>
      </c>
      <c r="H742" s="56">
        <v>2015</v>
      </c>
      <c r="I742" s="51"/>
      <c r="J742" s="50"/>
      <c r="K742" s="57"/>
      <c r="L742" s="51"/>
      <c r="M742" s="51"/>
      <c r="N742" s="50">
        <v>3503</v>
      </c>
      <c r="O742" s="50" t="s">
        <v>0</v>
      </c>
      <c r="P742" s="58">
        <v>5</v>
      </c>
      <c r="Q742" s="50"/>
      <c r="R742" s="59"/>
      <c r="S742" s="60"/>
      <c r="T742" s="51"/>
      <c r="U742" s="51" t="s">
        <v>70</v>
      </c>
      <c r="V742" s="51"/>
      <c r="W742" s="59"/>
      <c r="X742" s="3" t="str">
        <f t="shared" si="24"/>
        <v>201511</v>
      </c>
      <c r="Y742" s="3" t="str">
        <f t="shared" si="25"/>
        <v>201511</v>
      </c>
      <c r="Z742" s="3" t="str">
        <f>VLOOKUP(TEXT(N742,"####"),MàJ!$H$1:$I$53,2,FALSE)</f>
        <v xml:space="preserve">MATERIAUX </v>
      </c>
      <c r="AC742"/>
      <c r="AD742"/>
    </row>
    <row r="743" spans="1:30" ht="15" hidden="1" customHeight="1" x14ac:dyDescent="0.25">
      <c r="A743" s="7">
        <v>3503</v>
      </c>
      <c r="B743" s="5" t="s">
        <v>63</v>
      </c>
      <c r="C743" s="7"/>
      <c r="D743" s="5"/>
      <c r="E743" s="5"/>
      <c r="F743" s="5"/>
      <c r="G743" s="11">
        <v>11</v>
      </c>
      <c r="H743" s="10">
        <v>2015</v>
      </c>
      <c r="I743" s="5"/>
      <c r="J743" s="7"/>
      <c r="K743" s="9"/>
      <c r="L743" s="5"/>
      <c r="M743" s="5"/>
      <c r="N743" s="7">
        <v>3503</v>
      </c>
      <c r="O743" s="7" t="s">
        <v>0</v>
      </c>
      <c r="P743" s="8">
        <v>16</v>
      </c>
      <c r="Q743" s="7"/>
      <c r="R743" s="4"/>
      <c r="S743" s="6"/>
      <c r="T743" s="5"/>
      <c r="U743" s="5" t="s">
        <v>75</v>
      </c>
      <c r="V743" s="5"/>
      <c r="W743" s="4"/>
      <c r="X743" s="3" t="str">
        <f t="shared" si="24"/>
        <v>201511</v>
      </c>
      <c r="Y743" s="3" t="str">
        <f t="shared" si="25"/>
        <v>201511</v>
      </c>
      <c r="Z743" s="3" t="str">
        <f>VLOOKUP(TEXT(N743,"####"),MàJ!$H$1:$I$53,2,FALSE)</f>
        <v xml:space="preserve">MATERIAUX </v>
      </c>
      <c r="AC743"/>
      <c r="AD743"/>
    </row>
    <row r="744" spans="1:30" ht="15" hidden="1" customHeight="1" x14ac:dyDescent="0.25">
      <c r="A744" s="50">
        <v>3503</v>
      </c>
      <c r="B744" s="51" t="s">
        <v>63</v>
      </c>
      <c r="C744" s="50"/>
      <c r="D744" s="51"/>
      <c r="E744" s="51"/>
      <c r="F744" s="51"/>
      <c r="G744" s="55">
        <v>11</v>
      </c>
      <c r="H744" s="56">
        <v>2015</v>
      </c>
      <c r="I744" s="51"/>
      <c r="J744" s="50"/>
      <c r="K744" s="57"/>
      <c r="L744" s="51"/>
      <c r="M744" s="51"/>
      <c r="N744" s="50">
        <v>3503</v>
      </c>
      <c r="O744" s="50" t="s">
        <v>0</v>
      </c>
      <c r="P744" s="58">
        <v>2</v>
      </c>
      <c r="Q744" s="50"/>
      <c r="R744" s="59"/>
      <c r="S744" s="60"/>
      <c r="T744" s="51"/>
      <c r="U744" s="51" t="s">
        <v>70</v>
      </c>
      <c r="V744" s="51"/>
      <c r="W744" s="59"/>
      <c r="X744" s="3" t="str">
        <f t="shared" si="24"/>
        <v>201511</v>
      </c>
      <c r="Y744" s="3" t="str">
        <f t="shared" si="25"/>
        <v>201511</v>
      </c>
      <c r="Z744" s="3" t="str">
        <f>VLOOKUP(TEXT(N744,"####"),MàJ!$H$1:$I$53,2,FALSE)</f>
        <v xml:space="preserve">MATERIAUX </v>
      </c>
      <c r="AC744"/>
      <c r="AD744"/>
    </row>
    <row r="745" spans="1:30" ht="15" customHeight="1" x14ac:dyDescent="0.25">
      <c r="A745" s="7">
        <v>3503</v>
      </c>
      <c r="B745" s="5" t="s">
        <v>63</v>
      </c>
      <c r="C745" s="7"/>
      <c r="D745" s="5"/>
      <c r="E745" s="5"/>
      <c r="F745" s="5"/>
      <c r="G745" s="11">
        <v>11</v>
      </c>
      <c r="H745" s="10">
        <v>2015</v>
      </c>
      <c r="I745" s="5"/>
      <c r="J745" s="7"/>
      <c r="K745" s="9"/>
      <c r="L745" s="5"/>
      <c r="M745" s="5"/>
      <c r="N745" s="7">
        <v>3503</v>
      </c>
      <c r="O745" s="7" t="s">
        <v>0</v>
      </c>
      <c r="P745" s="8">
        <v>10</v>
      </c>
      <c r="Q745" s="7"/>
      <c r="R745" s="4"/>
      <c r="S745" s="6"/>
      <c r="T745" s="5"/>
      <c r="U745" s="5" t="s">
        <v>72</v>
      </c>
      <c r="V745" s="5"/>
      <c r="W745" s="4"/>
      <c r="X745" s="3" t="str">
        <f t="shared" si="24"/>
        <v>201511</v>
      </c>
      <c r="Y745" s="3" t="str">
        <f t="shared" si="25"/>
        <v>201511</v>
      </c>
      <c r="Z745" s="3" t="str">
        <f>VLOOKUP(TEXT(N745,"####"),MàJ!$H$1:$I$53,2,FALSE)</f>
        <v xml:space="preserve">MATERIAUX </v>
      </c>
      <c r="AC745"/>
      <c r="AD745"/>
    </row>
    <row r="746" spans="1:30" ht="15" hidden="1" customHeight="1" x14ac:dyDescent="0.25">
      <c r="A746" s="50">
        <v>3503</v>
      </c>
      <c r="B746" s="51" t="s">
        <v>63</v>
      </c>
      <c r="C746" s="50"/>
      <c r="D746" s="51"/>
      <c r="E746" s="51"/>
      <c r="F746" s="51"/>
      <c r="G746" s="55">
        <v>11</v>
      </c>
      <c r="H746" s="56">
        <v>2015</v>
      </c>
      <c r="I746" s="51"/>
      <c r="J746" s="50"/>
      <c r="K746" s="57"/>
      <c r="L746" s="51"/>
      <c r="M746" s="51"/>
      <c r="N746" s="50">
        <v>3503</v>
      </c>
      <c r="O746" s="50" t="s">
        <v>0</v>
      </c>
      <c r="P746" s="58">
        <v>5</v>
      </c>
      <c r="Q746" s="50"/>
      <c r="R746" s="59"/>
      <c r="S746" s="60"/>
      <c r="T746" s="51"/>
      <c r="U746" s="51" t="s">
        <v>74</v>
      </c>
      <c r="V746" s="51"/>
      <c r="W746" s="59"/>
      <c r="X746" s="3" t="str">
        <f t="shared" si="24"/>
        <v>201511</v>
      </c>
      <c r="Y746" s="3" t="str">
        <f t="shared" si="25"/>
        <v>201511</v>
      </c>
      <c r="Z746" s="3" t="str">
        <f>VLOOKUP(TEXT(N746,"####"),MàJ!$H$1:$I$53,2,FALSE)</f>
        <v xml:space="preserve">MATERIAUX </v>
      </c>
      <c r="AC746"/>
      <c r="AD746"/>
    </row>
    <row r="747" spans="1:30" ht="15" hidden="1" customHeight="1" x14ac:dyDescent="0.25">
      <c r="A747" s="50">
        <v>3503</v>
      </c>
      <c r="B747" s="51" t="s">
        <v>63</v>
      </c>
      <c r="C747" s="50"/>
      <c r="D747" s="51"/>
      <c r="E747" s="51"/>
      <c r="F747" s="51"/>
      <c r="G747" s="55">
        <v>11</v>
      </c>
      <c r="H747" s="56">
        <v>2015</v>
      </c>
      <c r="I747" s="51"/>
      <c r="J747" s="50"/>
      <c r="K747" s="57"/>
      <c r="L747" s="51"/>
      <c r="M747" s="51"/>
      <c r="N747" s="50">
        <v>3503</v>
      </c>
      <c r="O747" s="50" t="s">
        <v>0</v>
      </c>
      <c r="P747" s="58">
        <v>50</v>
      </c>
      <c r="Q747" s="50"/>
      <c r="R747" s="59"/>
      <c r="S747" s="60"/>
      <c r="T747" s="51"/>
      <c r="U747" s="51" t="s">
        <v>75</v>
      </c>
      <c r="V747" s="51"/>
      <c r="W747" s="59"/>
      <c r="X747" s="3" t="str">
        <f t="shared" si="24"/>
        <v>201511</v>
      </c>
      <c r="Y747" s="3" t="str">
        <f t="shared" si="25"/>
        <v>201511</v>
      </c>
      <c r="Z747" s="3" t="str">
        <f>VLOOKUP(TEXT(N747,"####"),MàJ!$H$1:$I$53,2,FALSE)</f>
        <v xml:space="preserve">MATERIAUX </v>
      </c>
      <c r="AC747"/>
      <c r="AD747"/>
    </row>
    <row r="748" spans="1:30" ht="15" hidden="1" customHeight="1" x14ac:dyDescent="0.25">
      <c r="A748" s="7">
        <v>3503</v>
      </c>
      <c r="B748" s="5" t="s">
        <v>63</v>
      </c>
      <c r="C748" s="7"/>
      <c r="D748" s="5"/>
      <c r="E748" s="5"/>
      <c r="F748" s="5"/>
      <c r="G748" s="11">
        <v>11</v>
      </c>
      <c r="H748" s="10">
        <v>2015</v>
      </c>
      <c r="I748" s="5"/>
      <c r="J748" s="7"/>
      <c r="K748" s="9"/>
      <c r="L748" s="5"/>
      <c r="M748" s="5"/>
      <c r="N748" s="7">
        <v>3503</v>
      </c>
      <c r="O748" s="7" t="s">
        <v>0</v>
      </c>
      <c r="P748" s="8">
        <v>12</v>
      </c>
      <c r="Q748" s="7"/>
      <c r="R748" s="4"/>
      <c r="S748" s="6"/>
      <c r="T748" s="5"/>
      <c r="U748" s="5" t="s">
        <v>71</v>
      </c>
      <c r="V748" s="5"/>
      <c r="W748" s="4"/>
      <c r="X748" s="3" t="str">
        <f t="shared" si="24"/>
        <v>201511</v>
      </c>
      <c r="Y748" s="3" t="str">
        <f t="shared" si="25"/>
        <v>201511</v>
      </c>
      <c r="Z748" s="3" t="str">
        <f>VLOOKUP(TEXT(N748,"####"),MàJ!$H$1:$I$53,2,FALSE)</f>
        <v xml:space="preserve">MATERIAUX </v>
      </c>
      <c r="AC748"/>
      <c r="AD748"/>
    </row>
    <row r="749" spans="1:30" ht="15" hidden="1" customHeight="1" x14ac:dyDescent="0.25">
      <c r="A749" s="50" t="s">
        <v>1</v>
      </c>
      <c r="B749" s="51" t="s">
        <v>2</v>
      </c>
      <c r="C749" s="50"/>
      <c r="D749" s="51"/>
      <c r="E749" s="51"/>
      <c r="F749" s="51"/>
      <c r="G749" s="55">
        <v>11</v>
      </c>
      <c r="H749" s="56">
        <v>2015</v>
      </c>
      <c r="I749" s="51"/>
      <c r="J749" s="50"/>
      <c r="K749" s="57"/>
      <c r="L749" s="51"/>
      <c r="M749" s="51"/>
      <c r="N749" s="50" t="s">
        <v>1</v>
      </c>
      <c r="O749" s="50" t="s">
        <v>0</v>
      </c>
      <c r="P749" s="58">
        <v>-1.5</v>
      </c>
      <c r="Q749" s="50"/>
      <c r="R749" s="59"/>
      <c r="S749" s="60"/>
      <c r="T749" s="51"/>
      <c r="U749" s="51" t="s">
        <v>75</v>
      </c>
      <c r="V749" s="51"/>
      <c r="W749" s="59"/>
      <c r="X749" s="3" t="str">
        <f t="shared" si="24"/>
        <v>201511</v>
      </c>
      <c r="Y749" s="3" t="str">
        <f t="shared" si="25"/>
        <v>201511</v>
      </c>
      <c r="Z749" s="3" t="str">
        <f>VLOOKUP(TEXT(N749,"####"),MàJ!$H$1:$I$53,2,FALSE)</f>
        <v>SIMULATIONS NUMERIQUES</v>
      </c>
      <c r="AC749"/>
      <c r="AD749"/>
    </row>
    <row r="750" spans="1:30" ht="15" hidden="1" customHeight="1" x14ac:dyDescent="0.25">
      <c r="A750" s="50" t="s">
        <v>1</v>
      </c>
      <c r="B750" s="51" t="s">
        <v>2</v>
      </c>
      <c r="C750" s="50"/>
      <c r="D750" s="51"/>
      <c r="E750" s="51"/>
      <c r="F750" s="51"/>
      <c r="G750" s="55">
        <v>11</v>
      </c>
      <c r="H750" s="56">
        <v>2015</v>
      </c>
      <c r="I750" s="51"/>
      <c r="J750" s="50"/>
      <c r="K750" s="57"/>
      <c r="L750" s="51"/>
      <c r="M750" s="51"/>
      <c r="N750" s="50" t="s">
        <v>1</v>
      </c>
      <c r="O750" s="50" t="s">
        <v>0</v>
      </c>
      <c r="P750" s="58">
        <v>2</v>
      </c>
      <c r="Q750" s="50"/>
      <c r="R750" s="59"/>
      <c r="S750" s="60"/>
      <c r="T750" s="51"/>
      <c r="U750" s="51" t="s">
        <v>75</v>
      </c>
      <c r="V750" s="51"/>
      <c r="W750" s="59"/>
      <c r="X750" s="3" t="str">
        <f t="shared" si="24"/>
        <v>201511</v>
      </c>
      <c r="Y750" s="3" t="str">
        <f t="shared" si="25"/>
        <v>201511</v>
      </c>
      <c r="Z750" s="3" t="str">
        <f>VLOOKUP(TEXT(N750,"####"),MàJ!$H$1:$I$53,2,FALSE)</f>
        <v>SIMULATIONS NUMERIQUES</v>
      </c>
      <c r="AC750"/>
      <c r="AD750"/>
    </row>
    <row r="751" spans="1:30" ht="15" hidden="1" customHeight="1" x14ac:dyDescent="0.25">
      <c r="A751" s="50" t="s">
        <v>1</v>
      </c>
      <c r="B751" s="51" t="s">
        <v>2</v>
      </c>
      <c r="C751" s="50"/>
      <c r="D751" s="51"/>
      <c r="E751" s="51"/>
      <c r="F751" s="51"/>
      <c r="G751" s="55">
        <v>11</v>
      </c>
      <c r="H751" s="56">
        <v>2015</v>
      </c>
      <c r="I751" s="51"/>
      <c r="J751" s="50"/>
      <c r="K751" s="57"/>
      <c r="L751" s="51"/>
      <c r="M751" s="51"/>
      <c r="N751" s="50" t="s">
        <v>1</v>
      </c>
      <c r="O751" s="50" t="s">
        <v>0</v>
      </c>
      <c r="P751" s="58">
        <v>24</v>
      </c>
      <c r="Q751" s="50"/>
      <c r="R751" s="59"/>
      <c r="S751" s="60"/>
      <c r="T751" s="51"/>
      <c r="U751" s="51" t="s">
        <v>75</v>
      </c>
      <c r="V751" s="51"/>
      <c r="W751" s="59"/>
      <c r="X751" s="3" t="str">
        <f t="shared" si="24"/>
        <v>201511</v>
      </c>
      <c r="Y751" s="3" t="str">
        <f t="shared" si="25"/>
        <v>201511</v>
      </c>
      <c r="Z751" s="3" t="str">
        <f>VLOOKUP(TEXT(N751,"####"),MàJ!$H$1:$I$53,2,FALSE)</f>
        <v>SIMULATIONS NUMERIQUES</v>
      </c>
      <c r="AC751"/>
      <c r="AD751"/>
    </row>
    <row r="752" spans="1:30" ht="15" hidden="1" customHeight="1" x14ac:dyDescent="0.25">
      <c r="A752" s="50" t="s">
        <v>1</v>
      </c>
      <c r="B752" s="51" t="s">
        <v>2</v>
      </c>
      <c r="C752" s="50"/>
      <c r="D752" s="51"/>
      <c r="E752" s="51"/>
      <c r="F752" s="51"/>
      <c r="G752" s="55">
        <v>11</v>
      </c>
      <c r="H752" s="56">
        <v>2015</v>
      </c>
      <c r="I752" s="51"/>
      <c r="J752" s="50"/>
      <c r="K752" s="57"/>
      <c r="L752" s="51"/>
      <c r="M752" s="51"/>
      <c r="N752" s="50" t="s">
        <v>1</v>
      </c>
      <c r="O752" s="50" t="s">
        <v>0</v>
      </c>
      <c r="P752" s="58">
        <v>5</v>
      </c>
      <c r="Q752" s="50"/>
      <c r="R752" s="59"/>
      <c r="S752" s="60"/>
      <c r="T752" s="51"/>
      <c r="U752" s="51" t="s">
        <v>71</v>
      </c>
      <c r="V752" s="51"/>
      <c r="W752" s="59"/>
      <c r="X752" s="3" t="str">
        <f t="shared" si="24"/>
        <v>201511</v>
      </c>
      <c r="Y752" s="3" t="str">
        <f t="shared" si="25"/>
        <v>201511</v>
      </c>
      <c r="Z752" s="3" t="str">
        <f>VLOOKUP(TEXT(N752,"####"),MàJ!$H$1:$I$53,2,FALSE)</f>
        <v>SIMULATIONS NUMERIQUES</v>
      </c>
      <c r="AC752"/>
      <c r="AD752"/>
    </row>
    <row r="753" spans="1:30" ht="15" hidden="1" customHeight="1" x14ac:dyDescent="0.25">
      <c r="A753" s="50" t="s">
        <v>1</v>
      </c>
      <c r="B753" s="51" t="s">
        <v>2</v>
      </c>
      <c r="C753" s="50"/>
      <c r="D753" s="51"/>
      <c r="E753" s="51"/>
      <c r="F753" s="51"/>
      <c r="G753" s="55">
        <v>11</v>
      </c>
      <c r="H753" s="56">
        <v>2015</v>
      </c>
      <c r="I753" s="51"/>
      <c r="J753" s="50"/>
      <c r="K753" s="57"/>
      <c r="L753" s="51"/>
      <c r="M753" s="51"/>
      <c r="N753" s="50" t="s">
        <v>1</v>
      </c>
      <c r="O753" s="50" t="s">
        <v>0</v>
      </c>
      <c r="P753" s="58">
        <v>64.5</v>
      </c>
      <c r="Q753" s="50"/>
      <c r="R753" s="59"/>
      <c r="S753" s="60"/>
      <c r="T753" s="51"/>
      <c r="U753" s="51" t="s">
        <v>75</v>
      </c>
      <c r="V753" s="51"/>
      <c r="W753" s="59"/>
      <c r="X753" s="3" t="str">
        <f t="shared" si="24"/>
        <v>201511</v>
      </c>
      <c r="Y753" s="3" t="str">
        <f t="shared" si="25"/>
        <v>201511</v>
      </c>
      <c r="Z753" s="3" t="str">
        <f>VLOOKUP(TEXT(N753,"####"),MàJ!$H$1:$I$53,2,FALSE)</f>
        <v>SIMULATIONS NUMERIQUES</v>
      </c>
      <c r="AC753"/>
      <c r="AD753"/>
    </row>
    <row r="754" spans="1:30" ht="15" customHeight="1" x14ac:dyDescent="0.25">
      <c r="A754" s="50" t="s">
        <v>1</v>
      </c>
      <c r="B754" s="51" t="s">
        <v>2</v>
      </c>
      <c r="C754" s="50"/>
      <c r="D754" s="51"/>
      <c r="E754" s="51"/>
      <c r="F754" s="51"/>
      <c r="G754" s="55">
        <v>11</v>
      </c>
      <c r="H754" s="56">
        <v>2015</v>
      </c>
      <c r="I754" s="51"/>
      <c r="J754" s="50"/>
      <c r="K754" s="57"/>
      <c r="L754" s="51"/>
      <c r="M754" s="51"/>
      <c r="N754" s="50" t="s">
        <v>1</v>
      </c>
      <c r="O754" s="50" t="s">
        <v>0</v>
      </c>
      <c r="P754" s="58">
        <v>40</v>
      </c>
      <c r="Q754" s="50"/>
      <c r="R754" s="59"/>
      <c r="S754" s="60"/>
      <c r="T754" s="51"/>
      <c r="U754" s="51" t="s">
        <v>72</v>
      </c>
      <c r="V754" s="51"/>
      <c r="W754" s="59"/>
      <c r="X754" s="3" t="str">
        <f t="shared" si="24"/>
        <v>201511</v>
      </c>
      <c r="Y754" s="3" t="str">
        <f t="shared" si="25"/>
        <v>201511</v>
      </c>
      <c r="Z754" s="3" t="str">
        <f>VLOOKUP(TEXT(N754,"####"),MàJ!$H$1:$I$53,2,FALSE)</f>
        <v>SIMULATIONS NUMERIQUES</v>
      </c>
      <c r="AC754"/>
      <c r="AD754"/>
    </row>
    <row r="755" spans="1:30" ht="15" customHeight="1" x14ac:dyDescent="0.25">
      <c r="A755" s="50">
        <v>5555</v>
      </c>
      <c r="B755" s="51" t="s">
        <v>64</v>
      </c>
      <c r="C755" s="50"/>
      <c r="D755" s="51"/>
      <c r="E755" s="51"/>
      <c r="F755" s="51"/>
      <c r="G755" s="55">
        <v>11</v>
      </c>
      <c r="H755" s="56">
        <v>2015</v>
      </c>
      <c r="I755" s="51"/>
      <c r="J755" s="50"/>
      <c r="K755" s="57"/>
      <c r="L755" s="51"/>
      <c r="M755" s="51"/>
      <c r="N755" s="50">
        <v>5555</v>
      </c>
      <c r="O755" s="50" t="s">
        <v>0</v>
      </c>
      <c r="P755" s="58">
        <v>40</v>
      </c>
      <c r="Q755" s="50"/>
      <c r="R755" s="59"/>
      <c r="S755" s="60"/>
      <c r="T755" s="51"/>
      <c r="U755" s="51" t="s">
        <v>72</v>
      </c>
      <c r="V755" s="51"/>
      <c r="W755" s="59"/>
      <c r="X755" s="3" t="str">
        <f t="shared" si="24"/>
        <v>201511</v>
      </c>
      <c r="Y755" s="3" t="str">
        <f t="shared" si="25"/>
        <v>201511</v>
      </c>
      <c r="Z755" s="3" t="str">
        <f>VLOOKUP(TEXT(N755,"####"),MàJ!$H$1:$I$53,2,FALSE)</f>
        <v xml:space="preserve">CONCEPTION </v>
      </c>
      <c r="AC755"/>
      <c r="AD755"/>
    </row>
    <row r="756" spans="1:30" ht="15" hidden="1" customHeight="1" x14ac:dyDescent="0.25">
      <c r="A756" s="50">
        <v>5555</v>
      </c>
      <c r="B756" s="51" t="s">
        <v>64</v>
      </c>
      <c r="C756" s="50"/>
      <c r="D756" s="51"/>
      <c r="E756" s="51"/>
      <c r="F756" s="51"/>
      <c r="G756" s="55">
        <v>11</v>
      </c>
      <c r="H756" s="56">
        <v>2015</v>
      </c>
      <c r="I756" s="51"/>
      <c r="J756" s="50"/>
      <c r="K756" s="57"/>
      <c r="L756" s="51"/>
      <c r="M756" s="51"/>
      <c r="N756" s="50">
        <v>5555</v>
      </c>
      <c r="O756" s="50" t="s">
        <v>0</v>
      </c>
      <c r="P756" s="58">
        <v>36</v>
      </c>
      <c r="Q756" s="50"/>
      <c r="R756" s="59"/>
      <c r="S756" s="60"/>
      <c r="T756" s="51"/>
      <c r="U756" s="51" t="s">
        <v>76</v>
      </c>
      <c r="V756" s="51"/>
      <c r="W756" s="59"/>
      <c r="X756" s="3" t="str">
        <f t="shared" si="24"/>
        <v>201511</v>
      </c>
      <c r="Y756" s="3" t="str">
        <f t="shared" si="25"/>
        <v>201511</v>
      </c>
      <c r="Z756" s="3" t="str">
        <f>VLOOKUP(TEXT(N756,"####"),MàJ!$H$1:$I$53,2,FALSE)</f>
        <v xml:space="preserve">CONCEPTION </v>
      </c>
      <c r="AC756"/>
      <c r="AD756"/>
    </row>
    <row r="757" spans="1:30" ht="15" hidden="1" customHeight="1" x14ac:dyDescent="0.25">
      <c r="A757" s="50">
        <v>5555</v>
      </c>
      <c r="B757" s="51" t="s">
        <v>64</v>
      </c>
      <c r="C757" s="50"/>
      <c r="D757" s="51"/>
      <c r="E757" s="51"/>
      <c r="F757" s="51"/>
      <c r="G757" s="55">
        <v>11</v>
      </c>
      <c r="H757" s="56">
        <v>2015</v>
      </c>
      <c r="I757" s="51"/>
      <c r="J757" s="50"/>
      <c r="K757" s="57"/>
      <c r="L757" s="51"/>
      <c r="M757" s="51"/>
      <c r="N757" s="50">
        <v>5555</v>
      </c>
      <c r="O757" s="50" t="s">
        <v>0</v>
      </c>
      <c r="P757" s="58">
        <v>20</v>
      </c>
      <c r="Q757" s="50"/>
      <c r="R757" s="59"/>
      <c r="S757" s="60"/>
      <c r="T757" s="51"/>
      <c r="U757" s="51" t="s">
        <v>80</v>
      </c>
      <c r="V757" s="51"/>
      <c r="W757" s="59"/>
      <c r="X757" s="3" t="str">
        <f t="shared" si="24"/>
        <v>201511</v>
      </c>
      <c r="Y757" s="3" t="str">
        <f t="shared" si="25"/>
        <v>201511</v>
      </c>
      <c r="Z757" s="3" t="str">
        <f>VLOOKUP(TEXT(N757,"####"),MàJ!$H$1:$I$53,2,FALSE)</f>
        <v xml:space="preserve">CONCEPTION </v>
      </c>
      <c r="AC757"/>
      <c r="AD757"/>
    </row>
    <row r="758" spans="1:30" ht="15" hidden="1" customHeight="1" x14ac:dyDescent="0.25">
      <c r="A758" s="50">
        <v>5555</v>
      </c>
      <c r="B758" s="51" t="s">
        <v>64</v>
      </c>
      <c r="C758" s="50"/>
      <c r="D758" s="51"/>
      <c r="E758" s="51"/>
      <c r="F758" s="51"/>
      <c r="G758" s="55">
        <v>11</v>
      </c>
      <c r="H758" s="56">
        <v>2015</v>
      </c>
      <c r="I758" s="51"/>
      <c r="J758" s="50"/>
      <c r="K758" s="57"/>
      <c r="L758" s="51"/>
      <c r="M758" s="51"/>
      <c r="N758" s="50">
        <v>5555</v>
      </c>
      <c r="O758" s="50" t="s">
        <v>0</v>
      </c>
      <c r="P758" s="58">
        <v>5</v>
      </c>
      <c r="Q758" s="50"/>
      <c r="R758" s="59"/>
      <c r="S758" s="60"/>
      <c r="T758" s="51"/>
      <c r="U758" s="51" t="s">
        <v>73</v>
      </c>
      <c r="V758" s="51"/>
      <c r="W758" s="59"/>
      <c r="X758" s="3" t="str">
        <f t="shared" si="24"/>
        <v>201511</v>
      </c>
      <c r="Y758" s="3" t="str">
        <f t="shared" si="25"/>
        <v>201511</v>
      </c>
      <c r="Z758" s="3" t="str">
        <f>VLOOKUP(TEXT(N758,"####"),MàJ!$H$1:$I$53,2,FALSE)</f>
        <v xml:space="preserve">CONCEPTION </v>
      </c>
      <c r="AC758"/>
      <c r="AD758"/>
    </row>
    <row r="759" spans="1:30" ht="15" hidden="1" customHeight="1" x14ac:dyDescent="0.25">
      <c r="A759" s="50">
        <v>5555</v>
      </c>
      <c r="B759" s="51" t="s">
        <v>64</v>
      </c>
      <c r="C759" s="50"/>
      <c r="D759" s="51"/>
      <c r="E759" s="51"/>
      <c r="F759" s="51"/>
      <c r="G759" s="55">
        <v>11</v>
      </c>
      <c r="H759" s="56">
        <v>2015</v>
      </c>
      <c r="I759" s="51"/>
      <c r="J759" s="50"/>
      <c r="K759" s="57"/>
      <c r="L759" s="51"/>
      <c r="M759" s="51"/>
      <c r="N759" s="50">
        <v>5555</v>
      </c>
      <c r="O759" s="50" t="s">
        <v>0</v>
      </c>
      <c r="P759" s="58">
        <v>35</v>
      </c>
      <c r="Q759" s="50"/>
      <c r="R759" s="59"/>
      <c r="S759" s="60"/>
      <c r="T759" s="51"/>
      <c r="U759" s="51" t="s">
        <v>70</v>
      </c>
      <c r="V759" s="51"/>
      <c r="W759" s="59"/>
      <c r="X759" s="3" t="str">
        <f t="shared" si="24"/>
        <v>201511</v>
      </c>
      <c r="Y759" s="3" t="str">
        <f t="shared" si="25"/>
        <v>201511</v>
      </c>
      <c r="Z759" s="3" t="str">
        <f>VLOOKUP(TEXT(N759,"####"),MàJ!$H$1:$I$53,2,FALSE)</f>
        <v xml:space="preserve">CONCEPTION </v>
      </c>
      <c r="AC759"/>
      <c r="AD759"/>
    </row>
    <row r="760" spans="1:30" ht="15" hidden="1" customHeight="1" x14ac:dyDescent="0.25">
      <c r="A760" s="50">
        <v>5555</v>
      </c>
      <c r="B760" s="51" t="s">
        <v>64</v>
      </c>
      <c r="C760" s="50"/>
      <c r="D760" s="51"/>
      <c r="E760" s="51"/>
      <c r="F760" s="51"/>
      <c r="G760" s="55">
        <v>11</v>
      </c>
      <c r="H760" s="56">
        <v>2015</v>
      </c>
      <c r="I760" s="51"/>
      <c r="J760" s="50"/>
      <c r="K760" s="57"/>
      <c r="L760" s="51"/>
      <c r="M760" s="51"/>
      <c r="N760" s="50">
        <v>5555</v>
      </c>
      <c r="O760" s="50" t="s">
        <v>0</v>
      </c>
      <c r="P760" s="58">
        <v>49</v>
      </c>
      <c r="Q760" s="50"/>
      <c r="R760" s="59"/>
      <c r="S760" s="60"/>
      <c r="T760" s="51"/>
      <c r="U760" s="51" t="s">
        <v>71</v>
      </c>
      <c r="V760" s="51"/>
      <c r="W760" s="59"/>
      <c r="X760" s="3" t="str">
        <f t="shared" si="24"/>
        <v>201511</v>
      </c>
      <c r="Y760" s="3" t="str">
        <f t="shared" si="25"/>
        <v>201511</v>
      </c>
      <c r="Z760" s="3" t="str">
        <f>VLOOKUP(TEXT(N760,"####"),MàJ!$H$1:$I$53,2,FALSE)</f>
        <v xml:space="preserve">CONCEPTION </v>
      </c>
      <c r="AC760"/>
      <c r="AD760"/>
    </row>
    <row r="761" spans="1:30" ht="15" hidden="1" customHeight="1" x14ac:dyDescent="0.25">
      <c r="A761" s="50">
        <v>5555</v>
      </c>
      <c r="B761" s="51" t="s">
        <v>64</v>
      </c>
      <c r="C761" s="50"/>
      <c r="D761" s="51"/>
      <c r="E761" s="51"/>
      <c r="F761" s="51"/>
      <c r="G761" s="55">
        <v>11</v>
      </c>
      <c r="H761" s="56">
        <v>2015</v>
      </c>
      <c r="I761" s="51"/>
      <c r="J761" s="50"/>
      <c r="K761" s="57"/>
      <c r="L761" s="51"/>
      <c r="M761" s="51"/>
      <c r="N761" s="50">
        <v>5555</v>
      </c>
      <c r="O761" s="50" t="s">
        <v>0</v>
      </c>
      <c r="P761" s="58">
        <v>8</v>
      </c>
      <c r="Q761" s="50"/>
      <c r="R761" s="59"/>
      <c r="S761" s="60"/>
      <c r="T761" s="51"/>
      <c r="U761" s="51" t="s">
        <v>70</v>
      </c>
      <c r="V761" s="51"/>
      <c r="W761" s="59"/>
      <c r="X761" s="3" t="str">
        <f t="shared" si="24"/>
        <v>201511</v>
      </c>
      <c r="Y761" s="3" t="str">
        <f t="shared" si="25"/>
        <v>201511</v>
      </c>
      <c r="Z761" s="3" t="str">
        <f>VLOOKUP(TEXT(N761,"####"),MàJ!$H$1:$I$53,2,FALSE)</f>
        <v xml:space="preserve">CONCEPTION </v>
      </c>
      <c r="AC761"/>
      <c r="AD761"/>
    </row>
    <row r="762" spans="1:30" ht="15" hidden="1" customHeight="1" x14ac:dyDescent="0.25">
      <c r="A762" s="50">
        <v>5555</v>
      </c>
      <c r="B762" s="51" t="s">
        <v>64</v>
      </c>
      <c r="C762" s="50"/>
      <c r="D762" s="51"/>
      <c r="E762" s="51"/>
      <c r="F762" s="51"/>
      <c r="G762" s="55">
        <v>11</v>
      </c>
      <c r="H762" s="56">
        <v>2015</v>
      </c>
      <c r="I762" s="51"/>
      <c r="J762" s="50"/>
      <c r="K762" s="57"/>
      <c r="L762" s="51"/>
      <c r="M762" s="51"/>
      <c r="N762" s="50">
        <v>5555</v>
      </c>
      <c r="O762" s="50" t="s">
        <v>0</v>
      </c>
      <c r="P762" s="58">
        <v>10</v>
      </c>
      <c r="Q762" s="50"/>
      <c r="R762" s="59"/>
      <c r="S762" s="60"/>
      <c r="T762" s="51"/>
      <c r="U762" s="51" t="s">
        <v>70</v>
      </c>
      <c r="V762" s="51"/>
      <c r="W762" s="59"/>
      <c r="X762" s="3" t="str">
        <f t="shared" si="24"/>
        <v>201511</v>
      </c>
      <c r="Y762" s="3" t="str">
        <f t="shared" si="25"/>
        <v>201511</v>
      </c>
      <c r="Z762" s="3" t="str">
        <f>VLOOKUP(TEXT(N762,"####"),MàJ!$H$1:$I$53,2,FALSE)</f>
        <v xml:space="preserve">CONCEPTION </v>
      </c>
      <c r="AC762"/>
      <c r="AD762"/>
    </row>
    <row r="763" spans="1:30" ht="15" hidden="1" customHeight="1" x14ac:dyDescent="0.25">
      <c r="A763" s="50">
        <v>5555</v>
      </c>
      <c r="B763" s="51" t="s">
        <v>64</v>
      </c>
      <c r="C763" s="50"/>
      <c r="D763" s="51"/>
      <c r="E763" s="51"/>
      <c r="F763" s="51"/>
      <c r="G763" s="55">
        <v>11</v>
      </c>
      <c r="H763" s="56">
        <v>2015</v>
      </c>
      <c r="I763" s="51"/>
      <c r="J763" s="50"/>
      <c r="K763" s="57"/>
      <c r="L763" s="51"/>
      <c r="M763" s="51"/>
      <c r="N763" s="50">
        <v>5555</v>
      </c>
      <c r="O763" s="50" t="s">
        <v>0</v>
      </c>
      <c r="P763" s="58">
        <v>93</v>
      </c>
      <c r="Q763" s="50"/>
      <c r="R763" s="59"/>
      <c r="S763" s="60"/>
      <c r="T763" s="51"/>
      <c r="U763" s="51" t="s">
        <v>75</v>
      </c>
      <c r="V763" s="51"/>
      <c r="W763" s="59"/>
      <c r="X763" s="3" t="str">
        <f t="shared" si="24"/>
        <v>201511</v>
      </c>
      <c r="Y763" s="3" t="str">
        <f t="shared" si="25"/>
        <v>201511</v>
      </c>
      <c r="Z763" s="3" t="str">
        <f>VLOOKUP(TEXT(N763,"####"),MàJ!$H$1:$I$53,2,FALSE)</f>
        <v xml:space="preserve">CONCEPTION </v>
      </c>
      <c r="AC763"/>
      <c r="AD763"/>
    </row>
    <row r="764" spans="1:30" ht="15" customHeight="1" x14ac:dyDescent="0.25">
      <c r="A764" s="50">
        <v>5917</v>
      </c>
      <c r="B764" s="51" t="s">
        <v>65</v>
      </c>
      <c r="C764" s="50"/>
      <c r="D764" s="51"/>
      <c r="E764" s="51"/>
      <c r="F764" s="51"/>
      <c r="G764" s="55">
        <v>11</v>
      </c>
      <c r="H764" s="56">
        <v>2015</v>
      </c>
      <c r="I764" s="51"/>
      <c r="J764" s="50"/>
      <c r="K764" s="57"/>
      <c r="L764" s="51"/>
      <c r="M764" s="51"/>
      <c r="N764" s="50">
        <v>5917</v>
      </c>
      <c r="O764" s="50" t="s">
        <v>0</v>
      </c>
      <c r="P764" s="58">
        <v>5</v>
      </c>
      <c r="Q764" s="50"/>
      <c r="R764" s="59"/>
      <c r="S764" s="60"/>
      <c r="T764" s="51"/>
      <c r="U764" s="51" t="s">
        <v>72</v>
      </c>
      <c r="V764" s="51"/>
      <c r="W764" s="59"/>
      <c r="X764" s="3" t="str">
        <f t="shared" si="24"/>
        <v>201511</v>
      </c>
      <c r="Y764" s="3" t="str">
        <f t="shared" si="25"/>
        <v>201511</v>
      </c>
      <c r="Z764" s="3" t="str">
        <f>VLOOKUP(TEXT(N764,"####"),MàJ!$H$1:$I$53,2,FALSE)</f>
        <v xml:space="preserve">METHODES </v>
      </c>
      <c r="AC764"/>
      <c r="AD764"/>
    </row>
    <row r="765" spans="1:30" ht="15" customHeight="1" x14ac:dyDescent="0.25">
      <c r="A765" s="50">
        <v>5917</v>
      </c>
      <c r="B765" s="51" t="s">
        <v>65</v>
      </c>
      <c r="C765" s="50"/>
      <c r="D765" s="51"/>
      <c r="E765" s="51"/>
      <c r="F765" s="51"/>
      <c r="G765" s="55">
        <v>11</v>
      </c>
      <c r="H765" s="56">
        <v>2015</v>
      </c>
      <c r="I765" s="51"/>
      <c r="J765" s="50"/>
      <c r="K765" s="57"/>
      <c r="L765" s="51"/>
      <c r="M765" s="51"/>
      <c r="N765" s="50">
        <v>5917</v>
      </c>
      <c r="O765" s="50" t="s">
        <v>0</v>
      </c>
      <c r="P765" s="58">
        <v>16</v>
      </c>
      <c r="Q765" s="50"/>
      <c r="R765" s="59"/>
      <c r="S765" s="60"/>
      <c r="T765" s="51"/>
      <c r="U765" s="51" t="s">
        <v>72</v>
      </c>
      <c r="V765" s="51"/>
      <c r="W765" s="59"/>
      <c r="X765" s="3" t="str">
        <f t="shared" si="24"/>
        <v>201511</v>
      </c>
      <c r="Y765" s="3" t="str">
        <f t="shared" si="25"/>
        <v>201511</v>
      </c>
      <c r="Z765" s="3" t="str">
        <f>VLOOKUP(TEXT(N765,"####"),MàJ!$H$1:$I$53,2,FALSE)</f>
        <v xml:space="preserve">METHODES </v>
      </c>
      <c r="AC765"/>
      <c r="AD765"/>
    </row>
    <row r="766" spans="1:30" ht="15" customHeight="1" x14ac:dyDescent="0.25">
      <c r="A766" s="50">
        <v>5917</v>
      </c>
      <c r="B766" s="51" t="s">
        <v>66</v>
      </c>
      <c r="C766" s="50"/>
      <c r="D766" s="51"/>
      <c r="E766" s="51"/>
      <c r="F766" s="51"/>
      <c r="G766" s="55">
        <v>11</v>
      </c>
      <c r="H766" s="56">
        <v>2015</v>
      </c>
      <c r="I766" s="51"/>
      <c r="J766" s="50"/>
      <c r="K766" s="57"/>
      <c r="L766" s="51"/>
      <c r="M766" s="51"/>
      <c r="N766" s="50">
        <v>5917</v>
      </c>
      <c r="O766" s="50" t="s">
        <v>0</v>
      </c>
      <c r="P766" s="58">
        <v>30</v>
      </c>
      <c r="Q766" s="50"/>
      <c r="R766" s="59"/>
      <c r="S766" s="60"/>
      <c r="T766" s="51"/>
      <c r="U766" s="51" t="s">
        <v>72</v>
      </c>
      <c r="V766" s="51"/>
      <c r="W766" s="59"/>
      <c r="X766" s="3" t="str">
        <f t="shared" si="24"/>
        <v>201511</v>
      </c>
      <c r="Y766" s="3" t="str">
        <f t="shared" si="25"/>
        <v>201511</v>
      </c>
      <c r="Z766" s="3" t="str">
        <f>VLOOKUP(TEXT(N766,"####"),MàJ!$H$1:$I$53,2,FALSE)</f>
        <v xml:space="preserve">METHODES </v>
      </c>
      <c r="AC766"/>
      <c r="AD766"/>
    </row>
    <row r="767" spans="1:30" ht="15" hidden="1" customHeight="1" x14ac:dyDescent="0.25">
      <c r="A767" s="50">
        <v>5917</v>
      </c>
      <c r="B767" s="51" t="s">
        <v>66</v>
      </c>
      <c r="C767" s="50"/>
      <c r="D767" s="51"/>
      <c r="E767" s="51"/>
      <c r="F767" s="51"/>
      <c r="G767" s="55">
        <v>11</v>
      </c>
      <c r="H767" s="56">
        <v>2015</v>
      </c>
      <c r="I767" s="51"/>
      <c r="J767" s="50"/>
      <c r="K767" s="57"/>
      <c r="L767" s="51"/>
      <c r="M767" s="51"/>
      <c r="N767" s="50">
        <v>5917</v>
      </c>
      <c r="O767" s="50" t="s">
        <v>0</v>
      </c>
      <c r="P767" s="58">
        <v>4</v>
      </c>
      <c r="Q767" s="50"/>
      <c r="R767" s="59"/>
      <c r="S767" s="60"/>
      <c r="T767" s="51"/>
      <c r="U767" s="51" t="s">
        <v>75</v>
      </c>
      <c r="V767" s="51"/>
      <c r="W767" s="59"/>
      <c r="X767" s="3" t="str">
        <f t="shared" si="24"/>
        <v>201511</v>
      </c>
      <c r="Y767" s="3" t="str">
        <f t="shared" si="25"/>
        <v>201511</v>
      </c>
      <c r="Z767" s="3" t="str">
        <f>VLOOKUP(TEXT(N767,"####"),MàJ!$H$1:$I$53,2,FALSE)</f>
        <v xml:space="preserve">METHODES </v>
      </c>
      <c r="AC767"/>
      <c r="AD767"/>
    </row>
    <row r="768" spans="1:30" ht="15" hidden="1" customHeight="1" x14ac:dyDescent="0.25">
      <c r="A768" s="7">
        <v>5917</v>
      </c>
      <c r="B768" s="5" t="s">
        <v>66</v>
      </c>
      <c r="C768" s="7"/>
      <c r="D768" s="5"/>
      <c r="E768" s="5"/>
      <c r="F768" s="5"/>
      <c r="G768" s="11">
        <v>11</v>
      </c>
      <c r="H768" s="10">
        <v>2015</v>
      </c>
      <c r="I768" s="5"/>
      <c r="J768" s="7"/>
      <c r="K768" s="9"/>
      <c r="L768" s="5"/>
      <c r="M768" s="5"/>
      <c r="N768" s="7">
        <v>5917</v>
      </c>
      <c r="O768" s="7" t="s">
        <v>0</v>
      </c>
      <c r="P768" s="8">
        <v>2</v>
      </c>
      <c r="Q768" s="7"/>
      <c r="R768" s="4"/>
      <c r="S768" s="6"/>
      <c r="T768" s="5"/>
      <c r="U768" s="5" t="s">
        <v>75</v>
      </c>
      <c r="V768" s="5"/>
      <c r="W768" s="4"/>
      <c r="X768" s="3" t="str">
        <f t="shared" si="24"/>
        <v>201511</v>
      </c>
      <c r="Y768" s="3" t="str">
        <f t="shared" si="25"/>
        <v>201511</v>
      </c>
      <c r="Z768" s="3" t="str">
        <f>VLOOKUP(TEXT(N768,"####"),MàJ!$H$1:$I$53,2,FALSE)</f>
        <v xml:space="preserve">METHODES </v>
      </c>
      <c r="AC768"/>
      <c r="AD768"/>
    </row>
    <row r="769" spans="1:30" ht="15" customHeight="1" x14ac:dyDescent="0.25">
      <c r="A769" s="7">
        <v>5917</v>
      </c>
      <c r="B769" s="5" t="s">
        <v>66</v>
      </c>
      <c r="C769" s="7"/>
      <c r="D769" s="5"/>
      <c r="E769" s="5"/>
      <c r="F769" s="5"/>
      <c r="G769" s="11">
        <v>11</v>
      </c>
      <c r="H769" s="10">
        <v>2015</v>
      </c>
      <c r="I769" s="5"/>
      <c r="J769" s="7"/>
      <c r="K769" s="9"/>
      <c r="L769" s="5"/>
      <c r="M769" s="5"/>
      <c r="N769" s="7">
        <v>5917</v>
      </c>
      <c r="O769" s="7" t="s">
        <v>0</v>
      </c>
      <c r="P769" s="8">
        <v>10</v>
      </c>
      <c r="Q769" s="7"/>
      <c r="R769" s="4"/>
      <c r="S769" s="6"/>
      <c r="T769" s="5"/>
      <c r="U769" s="5" t="s">
        <v>72</v>
      </c>
      <c r="V769" s="5"/>
      <c r="W769" s="4"/>
      <c r="X769" s="3" t="str">
        <f t="shared" si="24"/>
        <v>201511</v>
      </c>
      <c r="Y769" s="3" t="str">
        <f t="shared" si="25"/>
        <v>201511</v>
      </c>
      <c r="Z769" s="3" t="str">
        <f>VLOOKUP(TEXT(N769,"####"),MàJ!$H$1:$I$53,2,FALSE)</f>
        <v xml:space="preserve">METHODES </v>
      </c>
      <c r="AC769"/>
      <c r="AD769"/>
    </row>
    <row r="770" spans="1:30" ht="15" hidden="1" customHeight="1" x14ac:dyDescent="0.25">
      <c r="A770" s="7">
        <v>5917</v>
      </c>
      <c r="B770" s="5" t="s">
        <v>66</v>
      </c>
      <c r="C770" s="7"/>
      <c r="D770" s="5"/>
      <c r="E770" s="5"/>
      <c r="F770" s="5"/>
      <c r="G770" s="11">
        <v>11</v>
      </c>
      <c r="H770" s="10">
        <v>2015</v>
      </c>
      <c r="I770" s="5"/>
      <c r="J770" s="7"/>
      <c r="K770" s="9"/>
      <c r="L770" s="5"/>
      <c r="M770" s="5"/>
      <c r="N770" s="7">
        <v>5917</v>
      </c>
      <c r="O770" s="7" t="s">
        <v>0</v>
      </c>
      <c r="P770" s="8">
        <v>3</v>
      </c>
      <c r="Q770" s="7"/>
      <c r="R770" s="4"/>
      <c r="S770" s="6"/>
      <c r="T770" s="5"/>
      <c r="U770" s="5" t="s">
        <v>75</v>
      </c>
      <c r="V770" s="5"/>
      <c r="W770" s="4"/>
      <c r="X770" s="3" t="str">
        <f t="shared" si="24"/>
        <v>201511</v>
      </c>
      <c r="Y770" s="3" t="str">
        <f t="shared" si="25"/>
        <v>201511</v>
      </c>
      <c r="Z770" s="3" t="str">
        <f>VLOOKUP(TEXT(N770,"####"),MàJ!$H$1:$I$53,2,FALSE)</f>
        <v xml:space="preserve">METHODES </v>
      </c>
      <c r="AC770"/>
      <c r="AD770"/>
    </row>
    <row r="771" spans="1:30" ht="15" hidden="1" customHeight="1" x14ac:dyDescent="0.25">
      <c r="A771" s="7">
        <v>5917</v>
      </c>
      <c r="B771" s="5" t="s">
        <v>66</v>
      </c>
      <c r="C771" s="7"/>
      <c r="D771" s="5"/>
      <c r="E771" s="5"/>
      <c r="F771" s="5"/>
      <c r="G771" s="11">
        <v>11</v>
      </c>
      <c r="H771" s="10">
        <v>2015</v>
      </c>
      <c r="I771" s="5"/>
      <c r="J771" s="7"/>
      <c r="K771" s="9"/>
      <c r="L771" s="5"/>
      <c r="M771" s="5"/>
      <c r="N771" s="7">
        <v>5917</v>
      </c>
      <c r="O771" s="7" t="s">
        <v>0</v>
      </c>
      <c r="P771" s="8">
        <v>4</v>
      </c>
      <c r="Q771" s="7"/>
      <c r="R771" s="4"/>
      <c r="S771" s="6"/>
      <c r="T771" s="5"/>
      <c r="U771" s="5" t="s">
        <v>71</v>
      </c>
      <c r="V771" s="5"/>
      <c r="W771" s="4"/>
      <c r="X771" s="3" t="str">
        <f t="shared" si="24"/>
        <v>201511</v>
      </c>
      <c r="Y771" s="3" t="str">
        <f t="shared" si="25"/>
        <v>201511</v>
      </c>
      <c r="Z771" s="3" t="str">
        <f>VLOOKUP(TEXT(N771,"####"),MàJ!$H$1:$I$53,2,FALSE)</f>
        <v xml:space="preserve">METHODES </v>
      </c>
      <c r="AC771"/>
      <c r="AD771"/>
    </row>
    <row r="772" spans="1:30" ht="15" hidden="1" customHeight="1" x14ac:dyDescent="0.25">
      <c r="A772" s="7">
        <v>5917</v>
      </c>
      <c r="B772" s="5" t="s">
        <v>66</v>
      </c>
      <c r="C772" s="7"/>
      <c r="D772" s="5"/>
      <c r="E772" s="5"/>
      <c r="F772" s="5"/>
      <c r="G772" s="11">
        <v>11</v>
      </c>
      <c r="H772" s="10">
        <v>2015</v>
      </c>
      <c r="I772" s="5"/>
      <c r="J772" s="7"/>
      <c r="K772" s="9"/>
      <c r="L772" s="5"/>
      <c r="M772" s="5"/>
      <c r="N772" s="7">
        <v>5917</v>
      </c>
      <c r="O772" s="7" t="s">
        <v>0</v>
      </c>
      <c r="P772" s="8">
        <v>10</v>
      </c>
      <c r="Q772" s="7"/>
      <c r="R772" s="4"/>
      <c r="S772" s="6"/>
      <c r="T772" s="5"/>
      <c r="U772" s="5" t="s">
        <v>71</v>
      </c>
      <c r="V772" s="5"/>
      <c r="W772" s="4"/>
      <c r="X772" s="3" t="str">
        <f t="shared" si="24"/>
        <v>201511</v>
      </c>
      <c r="Y772" s="3" t="str">
        <f t="shared" si="25"/>
        <v>201511</v>
      </c>
      <c r="Z772" s="3" t="str">
        <f>VLOOKUP(TEXT(N772,"####"),MàJ!$H$1:$I$53,2,FALSE)</f>
        <v xml:space="preserve">METHODES </v>
      </c>
      <c r="AC772"/>
      <c r="AD772"/>
    </row>
    <row r="773" spans="1:30" ht="15" hidden="1" customHeight="1" x14ac:dyDescent="0.25">
      <c r="A773" s="7">
        <v>5917</v>
      </c>
      <c r="B773" s="5" t="s">
        <v>66</v>
      </c>
      <c r="C773" s="7"/>
      <c r="D773" s="5"/>
      <c r="E773" s="5"/>
      <c r="F773" s="5"/>
      <c r="G773" s="11">
        <v>11</v>
      </c>
      <c r="H773" s="10">
        <v>2015</v>
      </c>
      <c r="I773" s="5"/>
      <c r="J773" s="7"/>
      <c r="K773" s="9"/>
      <c r="L773" s="5"/>
      <c r="M773" s="5"/>
      <c r="N773" s="7">
        <v>5917</v>
      </c>
      <c r="O773" s="7" t="s">
        <v>0</v>
      </c>
      <c r="P773" s="8">
        <v>2</v>
      </c>
      <c r="Q773" s="7"/>
      <c r="R773" s="4"/>
      <c r="S773" s="6"/>
      <c r="T773" s="5"/>
      <c r="U773" s="5" t="s">
        <v>71</v>
      </c>
      <c r="V773" s="5"/>
      <c r="W773" s="4"/>
      <c r="X773" s="3" t="str">
        <f t="shared" si="24"/>
        <v>201511</v>
      </c>
      <c r="Y773" s="3" t="str">
        <f t="shared" si="25"/>
        <v>201511</v>
      </c>
      <c r="Z773" s="3" t="str">
        <f>VLOOKUP(TEXT(N773,"####"),MàJ!$H$1:$I$53,2,FALSE)</f>
        <v xml:space="preserve">METHODES </v>
      </c>
      <c r="AC773"/>
      <c r="AD773"/>
    </row>
    <row r="774" spans="1:30" ht="15" hidden="1" customHeight="1" x14ac:dyDescent="0.25">
      <c r="A774" s="7">
        <v>7777</v>
      </c>
      <c r="B774" s="5" t="s">
        <v>68</v>
      </c>
      <c r="C774" s="7"/>
      <c r="D774" s="5"/>
      <c r="E774" s="5"/>
      <c r="F774" s="5"/>
      <c r="G774" s="11">
        <v>11</v>
      </c>
      <c r="H774" s="10">
        <v>2015</v>
      </c>
      <c r="I774" s="5"/>
      <c r="J774" s="7"/>
      <c r="K774" s="9"/>
      <c r="L774" s="5"/>
      <c r="M774" s="5"/>
      <c r="N774" s="7">
        <v>7777</v>
      </c>
      <c r="O774" s="7" t="s">
        <v>0</v>
      </c>
      <c r="P774" s="8">
        <v>5</v>
      </c>
      <c r="Q774" s="7"/>
      <c r="R774" s="4"/>
      <c r="S774" s="6"/>
      <c r="T774" s="5"/>
      <c r="U774" s="5" t="s">
        <v>81</v>
      </c>
      <c r="V774" s="5"/>
      <c r="W774" s="4"/>
      <c r="X774" s="3" t="str">
        <f t="shared" si="24"/>
        <v>201511</v>
      </c>
      <c r="Y774" s="3" t="str">
        <f t="shared" si="25"/>
        <v>201511</v>
      </c>
      <c r="Z774" s="3" t="str">
        <f>VLOOKUP(TEXT(N774,"####"),MàJ!$H$1:$I$53,2,FALSE)</f>
        <v>PROGRAMME</v>
      </c>
      <c r="AC774"/>
      <c r="AD774"/>
    </row>
    <row r="775" spans="1:30" ht="15" customHeight="1" x14ac:dyDescent="0.25">
      <c r="A775" s="7">
        <v>7777</v>
      </c>
      <c r="B775" s="5" t="s">
        <v>68</v>
      </c>
      <c r="C775" s="7"/>
      <c r="D775" s="5"/>
      <c r="E775" s="5"/>
      <c r="F775" s="5"/>
      <c r="G775" s="11">
        <v>11</v>
      </c>
      <c r="H775" s="10">
        <v>2015</v>
      </c>
      <c r="I775" s="5"/>
      <c r="J775" s="7"/>
      <c r="K775" s="9"/>
      <c r="L775" s="5"/>
      <c r="M775" s="5"/>
      <c r="N775" s="7">
        <v>7777</v>
      </c>
      <c r="O775" s="7" t="s">
        <v>0</v>
      </c>
      <c r="P775" s="8">
        <v>8</v>
      </c>
      <c r="Q775" s="7"/>
      <c r="R775" s="4"/>
      <c r="S775" s="6"/>
      <c r="T775" s="5"/>
      <c r="U775" s="5" t="s">
        <v>72</v>
      </c>
      <c r="V775" s="5"/>
      <c r="W775" s="4"/>
      <c r="X775" s="3" t="str">
        <f t="shared" si="24"/>
        <v>201511</v>
      </c>
      <c r="Y775" s="3" t="str">
        <f t="shared" si="25"/>
        <v>201511</v>
      </c>
      <c r="Z775" s="3" t="str">
        <f>VLOOKUP(TEXT(N775,"####"),MàJ!$H$1:$I$53,2,FALSE)</f>
        <v>PROGRAMME</v>
      </c>
      <c r="AC775"/>
      <c r="AD775"/>
    </row>
    <row r="776" spans="1:30" ht="15" hidden="1" customHeight="1" x14ac:dyDescent="0.25">
      <c r="A776" s="7">
        <v>7777</v>
      </c>
      <c r="B776" s="5" t="s">
        <v>68</v>
      </c>
      <c r="C776" s="7"/>
      <c r="D776" s="5"/>
      <c r="E776" s="5"/>
      <c r="F776" s="5"/>
      <c r="G776" s="11">
        <v>11</v>
      </c>
      <c r="H776" s="10">
        <v>2015</v>
      </c>
      <c r="I776" s="5"/>
      <c r="J776" s="7"/>
      <c r="K776" s="9"/>
      <c r="L776" s="5"/>
      <c r="M776" s="5"/>
      <c r="N776" s="7">
        <v>7777</v>
      </c>
      <c r="O776" s="7" t="s">
        <v>0</v>
      </c>
      <c r="P776" s="8">
        <v>10</v>
      </c>
      <c r="Q776" s="7"/>
      <c r="R776" s="4"/>
      <c r="S776" s="6"/>
      <c r="T776" s="5"/>
      <c r="U776" s="5" t="s">
        <v>71</v>
      </c>
      <c r="V776" s="5"/>
      <c r="W776" s="4"/>
      <c r="X776" s="3" t="str">
        <f t="shared" si="24"/>
        <v>201511</v>
      </c>
      <c r="Y776" s="3" t="str">
        <f t="shared" si="25"/>
        <v>201511</v>
      </c>
      <c r="Z776" s="3" t="str">
        <f>VLOOKUP(TEXT(N776,"####"),MàJ!$H$1:$I$53,2,FALSE)</f>
        <v>PROGRAMME</v>
      </c>
      <c r="AC776"/>
      <c r="AD776"/>
    </row>
    <row r="777" spans="1:30" ht="15" customHeight="1" x14ac:dyDescent="0.25">
      <c r="A777" s="7">
        <v>7777</v>
      </c>
      <c r="B777" s="5" t="s">
        <v>68</v>
      </c>
      <c r="C777" s="7"/>
      <c r="D777" s="5"/>
      <c r="E777" s="5"/>
      <c r="F777" s="5"/>
      <c r="G777" s="11">
        <v>11</v>
      </c>
      <c r="H777" s="10">
        <v>2015</v>
      </c>
      <c r="I777" s="5"/>
      <c r="J777" s="7"/>
      <c r="K777" s="9"/>
      <c r="L777" s="5"/>
      <c r="M777" s="5"/>
      <c r="N777" s="7">
        <v>7777</v>
      </c>
      <c r="O777" s="7" t="s">
        <v>0</v>
      </c>
      <c r="P777" s="8">
        <v>24</v>
      </c>
      <c r="Q777" s="7"/>
      <c r="R777" s="4"/>
      <c r="S777" s="6"/>
      <c r="T777" s="5"/>
      <c r="U777" s="5" t="s">
        <v>72</v>
      </c>
      <c r="V777" s="5"/>
      <c r="W777" s="4"/>
      <c r="X777" s="3" t="str">
        <f t="shared" si="24"/>
        <v>201511</v>
      </c>
      <c r="Y777" s="3" t="str">
        <f t="shared" si="25"/>
        <v>201511</v>
      </c>
      <c r="Z777" s="3" t="str">
        <f>VLOOKUP(TEXT(N777,"####"),MàJ!$H$1:$I$53,2,FALSE)</f>
        <v>PROGRAMME</v>
      </c>
      <c r="AC777"/>
      <c r="AD777"/>
    </row>
    <row r="778" spans="1:30" ht="15" hidden="1" customHeight="1" x14ac:dyDescent="0.25">
      <c r="A778" s="7">
        <v>7777</v>
      </c>
      <c r="B778" s="5" t="s">
        <v>68</v>
      </c>
      <c r="C778" s="7"/>
      <c r="D778" s="5"/>
      <c r="E778" s="5"/>
      <c r="F778" s="5"/>
      <c r="G778" s="11">
        <v>11</v>
      </c>
      <c r="H778" s="10">
        <v>2015</v>
      </c>
      <c r="I778" s="5"/>
      <c r="J778" s="7"/>
      <c r="K778" s="9"/>
      <c r="L778" s="5"/>
      <c r="M778" s="5"/>
      <c r="N778" s="7">
        <v>7777</v>
      </c>
      <c r="O778" s="7" t="s">
        <v>0</v>
      </c>
      <c r="P778" s="8">
        <v>30</v>
      </c>
      <c r="Q778" s="7"/>
      <c r="R778" s="4"/>
      <c r="S778" s="6"/>
      <c r="T778" s="5"/>
      <c r="U778" s="5" t="s">
        <v>76</v>
      </c>
      <c r="V778" s="5"/>
      <c r="W778" s="4"/>
      <c r="X778" s="3" t="str">
        <f t="shared" si="24"/>
        <v>201511</v>
      </c>
      <c r="Y778" s="3" t="str">
        <f t="shared" si="25"/>
        <v>201511</v>
      </c>
      <c r="Z778" s="3" t="str">
        <f>VLOOKUP(TEXT(N778,"####"),MàJ!$H$1:$I$53,2,FALSE)</f>
        <v>PROGRAMME</v>
      </c>
      <c r="AC778"/>
      <c r="AD778"/>
    </row>
    <row r="779" spans="1:30" ht="15" hidden="1" customHeight="1" x14ac:dyDescent="0.25">
      <c r="A779" s="7">
        <v>7777</v>
      </c>
      <c r="B779" s="5" t="s">
        <v>68</v>
      </c>
      <c r="C779" s="7"/>
      <c r="D779" s="5"/>
      <c r="E779" s="5"/>
      <c r="F779" s="5"/>
      <c r="G779" s="11">
        <v>11</v>
      </c>
      <c r="H779" s="10">
        <v>2015</v>
      </c>
      <c r="I779" s="5"/>
      <c r="J779" s="7"/>
      <c r="K779" s="9"/>
      <c r="L779" s="5"/>
      <c r="M779" s="5"/>
      <c r="N779" s="7">
        <v>7777</v>
      </c>
      <c r="O779" s="7" t="s">
        <v>0</v>
      </c>
      <c r="P779" s="8">
        <v>10</v>
      </c>
      <c r="Q779" s="7"/>
      <c r="R779" s="4"/>
      <c r="S779" s="6"/>
      <c r="T779" s="5"/>
      <c r="U779" s="5" t="s">
        <v>82</v>
      </c>
      <c r="V779" s="5"/>
      <c r="W779" s="4"/>
      <c r="X779" s="3" t="str">
        <f t="shared" si="24"/>
        <v>201511</v>
      </c>
      <c r="Y779" s="3" t="str">
        <f t="shared" si="25"/>
        <v>201511</v>
      </c>
      <c r="Z779" s="3" t="str">
        <f>VLOOKUP(TEXT(N779,"####"),MàJ!$H$1:$I$53,2,FALSE)</f>
        <v>PROGRAMME</v>
      </c>
      <c r="AC779"/>
      <c r="AD779"/>
    </row>
    <row r="780" spans="1:30" ht="15" hidden="1" customHeight="1" x14ac:dyDescent="0.25">
      <c r="A780" s="7">
        <v>7777</v>
      </c>
      <c r="B780" s="5" t="s">
        <v>68</v>
      </c>
      <c r="C780" s="7"/>
      <c r="D780" s="5"/>
      <c r="E780" s="5"/>
      <c r="F780" s="5"/>
      <c r="G780" s="11">
        <v>11</v>
      </c>
      <c r="H780" s="10">
        <v>2015</v>
      </c>
      <c r="I780" s="5"/>
      <c r="J780" s="7"/>
      <c r="K780" s="9"/>
      <c r="L780" s="5"/>
      <c r="M780" s="5"/>
      <c r="N780" s="7">
        <v>7777</v>
      </c>
      <c r="O780" s="7" t="s">
        <v>0</v>
      </c>
      <c r="P780" s="8">
        <v>5</v>
      </c>
      <c r="Q780" s="7"/>
      <c r="R780" s="4"/>
      <c r="S780" s="6"/>
      <c r="T780" s="5"/>
      <c r="U780" s="5" t="s">
        <v>75</v>
      </c>
      <c r="V780" s="5"/>
      <c r="W780" s="4"/>
      <c r="X780" s="3" t="str">
        <f t="shared" si="24"/>
        <v>201511</v>
      </c>
      <c r="Y780" s="3" t="str">
        <f t="shared" si="25"/>
        <v>201511</v>
      </c>
      <c r="Z780" s="3" t="str">
        <f>VLOOKUP(TEXT(N780,"####"),MàJ!$H$1:$I$53,2,FALSE)</f>
        <v>PROGRAMME</v>
      </c>
      <c r="AC780"/>
      <c r="AD780"/>
    </row>
    <row r="781" spans="1:30" ht="15" hidden="1" customHeight="1" x14ac:dyDescent="0.25">
      <c r="A781" s="7">
        <v>7777</v>
      </c>
      <c r="B781" s="5" t="s">
        <v>68</v>
      </c>
      <c r="C781" s="7"/>
      <c r="D781" s="5"/>
      <c r="E781" s="5"/>
      <c r="F781" s="5"/>
      <c r="G781" s="11">
        <v>11</v>
      </c>
      <c r="H781" s="10">
        <v>2015</v>
      </c>
      <c r="I781" s="5"/>
      <c r="J781" s="7"/>
      <c r="K781" s="9"/>
      <c r="L781" s="5"/>
      <c r="M781" s="5"/>
      <c r="N781" s="7">
        <v>7777</v>
      </c>
      <c r="O781" s="7" t="s">
        <v>0</v>
      </c>
      <c r="P781" s="8">
        <v>5</v>
      </c>
      <c r="Q781" s="7"/>
      <c r="R781" s="4"/>
      <c r="S781" s="6"/>
      <c r="T781" s="5"/>
      <c r="U781" s="5" t="s">
        <v>73</v>
      </c>
      <c r="V781" s="5"/>
      <c r="W781" s="4"/>
      <c r="X781" s="3" t="str">
        <f t="shared" si="24"/>
        <v>201511</v>
      </c>
      <c r="Y781" s="3" t="str">
        <f t="shared" si="25"/>
        <v>201511</v>
      </c>
      <c r="Z781" s="3" t="str">
        <f>VLOOKUP(TEXT(N781,"####"),MàJ!$H$1:$I$53,2,FALSE)</f>
        <v>PROGRAMME</v>
      </c>
      <c r="AC781"/>
      <c r="AD781"/>
    </row>
    <row r="782" spans="1:30" ht="15" hidden="1" customHeight="1" x14ac:dyDescent="0.25">
      <c r="A782" s="7">
        <v>7777</v>
      </c>
      <c r="B782" s="5" t="s">
        <v>68</v>
      </c>
      <c r="C782" s="7"/>
      <c r="D782" s="5"/>
      <c r="E782" s="5"/>
      <c r="F782" s="5"/>
      <c r="G782" s="11">
        <v>11</v>
      </c>
      <c r="H782" s="10">
        <v>2015</v>
      </c>
      <c r="I782" s="5"/>
      <c r="J782" s="7"/>
      <c r="K782" s="9"/>
      <c r="L782" s="5"/>
      <c r="M782" s="5"/>
      <c r="N782" s="7">
        <v>7777</v>
      </c>
      <c r="O782" s="7" t="s">
        <v>0</v>
      </c>
      <c r="P782" s="8">
        <v>5</v>
      </c>
      <c r="Q782" s="7"/>
      <c r="R782" s="4"/>
      <c r="S782" s="6"/>
      <c r="T782" s="5"/>
      <c r="U782" s="5" t="s">
        <v>70</v>
      </c>
      <c r="V782" s="5"/>
      <c r="W782" s="4"/>
      <c r="X782" s="3" t="str">
        <f t="shared" si="24"/>
        <v>201511</v>
      </c>
      <c r="Y782" s="3" t="str">
        <f t="shared" si="25"/>
        <v>201511</v>
      </c>
      <c r="Z782" s="3" t="str">
        <f>VLOOKUP(TEXT(N782,"####"),MàJ!$H$1:$I$53,2,FALSE)</f>
        <v>PROGRAMME</v>
      </c>
      <c r="AC782"/>
      <c r="AD782"/>
    </row>
    <row r="783" spans="1:30" ht="15" hidden="1" customHeight="1" x14ac:dyDescent="0.25">
      <c r="A783" s="7">
        <v>7777</v>
      </c>
      <c r="B783" s="5" t="s">
        <v>68</v>
      </c>
      <c r="C783" s="7"/>
      <c r="D783" s="5"/>
      <c r="E783" s="5"/>
      <c r="F783" s="5"/>
      <c r="G783" s="11">
        <v>11</v>
      </c>
      <c r="H783" s="10">
        <v>2015</v>
      </c>
      <c r="I783" s="5"/>
      <c r="J783" s="7"/>
      <c r="K783" s="9"/>
      <c r="L783" s="5"/>
      <c r="M783" s="5"/>
      <c r="N783" s="7">
        <v>7777</v>
      </c>
      <c r="O783" s="7" t="s">
        <v>0</v>
      </c>
      <c r="P783" s="8">
        <v>13</v>
      </c>
      <c r="Q783" s="7"/>
      <c r="R783" s="4"/>
      <c r="S783" s="6"/>
      <c r="T783" s="5"/>
      <c r="U783" s="5" t="s">
        <v>74</v>
      </c>
      <c r="V783" s="5"/>
      <c r="W783" s="4"/>
      <c r="X783" s="3" t="str">
        <f t="shared" si="24"/>
        <v>201511</v>
      </c>
      <c r="Y783" s="3" t="str">
        <f t="shared" si="25"/>
        <v>201511</v>
      </c>
      <c r="Z783" s="3" t="str">
        <f>VLOOKUP(TEXT(N783,"####"),MàJ!$H$1:$I$53,2,FALSE)</f>
        <v>PROGRAMME</v>
      </c>
      <c r="AC783"/>
      <c r="AD783"/>
    </row>
    <row r="784" spans="1:30" ht="15" hidden="1" customHeight="1" x14ac:dyDescent="0.25">
      <c r="A784" s="7">
        <v>7777</v>
      </c>
      <c r="B784" s="5" t="s">
        <v>68</v>
      </c>
      <c r="C784" s="7"/>
      <c r="D784" s="5"/>
      <c r="E784" s="5"/>
      <c r="F784" s="5"/>
      <c r="G784" s="11">
        <v>11</v>
      </c>
      <c r="H784" s="10">
        <v>2015</v>
      </c>
      <c r="I784" s="5"/>
      <c r="J784" s="7"/>
      <c r="K784" s="9"/>
      <c r="L784" s="5"/>
      <c r="M784" s="5"/>
      <c r="N784" s="7">
        <v>7777</v>
      </c>
      <c r="O784" s="7" t="s">
        <v>0</v>
      </c>
      <c r="P784" s="8">
        <v>30</v>
      </c>
      <c r="Q784" s="7"/>
      <c r="R784" s="4"/>
      <c r="S784" s="6"/>
      <c r="T784" s="5"/>
      <c r="U784" s="5" t="s">
        <v>71</v>
      </c>
      <c r="V784" s="5"/>
      <c r="W784" s="4"/>
      <c r="X784" s="3" t="str">
        <f t="shared" ref="X784:X845" si="26">H784&amp;IF(G784&lt;10,"0"&amp;G784,G784)</f>
        <v>201511</v>
      </c>
      <c r="Y784" s="3" t="str">
        <f t="shared" ref="Y784:Y845" si="27">X784</f>
        <v>201511</v>
      </c>
      <c r="Z784" s="3" t="str">
        <f>VLOOKUP(TEXT(N784,"####"),MàJ!$H$1:$I$53,2,FALSE)</f>
        <v>PROGRAMME</v>
      </c>
      <c r="AC784"/>
      <c r="AD784"/>
    </row>
    <row r="785" spans="1:30" ht="15" hidden="1" customHeight="1" x14ac:dyDescent="0.25">
      <c r="A785" s="7">
        <v>7777</v>
      </c>
      <c r="B785" s="5" t="s">
        <v>68</v>
      </c>
      <c r="C785" s="7"/>
      <c r="D785" s="5"/>
      <c r="E785" s="5"/>
      <c r="F785" s="5"/>
      <c r="G785" s="11">
        <v>11</v>
      </c>
      <c r="H785" s="10">
        <v>2015</v>
      </c>
      <c r="I785" s="5"/>
      <c r="J785" s="7"/>
      <c r="K785" s="9"/>
      <c r="L785" s="5"/>
      <c r="M785" s="5"/>
      <c r="N785" s="7">
        <v>7777</v>
      </c>
      <c r="O785" s="7" t="s">
        <v>0</v>
      </c>
      <c r="P785" s="8">
        <v>20</v>
      </c>
      <c r="Q785" s="7"/>
      <c r="R785" s="4"/>
      <c r="S785" s="6"/>
      <c r="T785" s="5"/>
      <c r="U785" s="5" t="s">
        <v>80</v>
      </c>
      <c r="V785" s="5"/>
      <c r="W785" s="4"/>
      <c r="X785" s="3" t="str">
        <f t="shared" si="26"/>
        <v>201511</v>
      </c>
      <c r="Y785" s="3" t="str">
        <f t="shared" si="27"/>
        <v>201511</v>
      </c>
      <c r="Z785" s="3" t="str">
        <f>VLOOKUP(TEXT(N785,"####"),MàJ!$H$1:$I$53,2,FALSE)</f>
        <v>PROGRAMME</v>
      </c>
      <c r="AC785"/>
      <c r="AD785"/>
    </row>
    <row r="786" spans="1:30" ht="15" hidden="1" customHeight="1" x14ac:dyDescent="0.25">
      <c r="A786" s="50">
        <v>1011</v>
      </c>
      <c r="B786" s="51" t="s">
        <v>59</v>
      </c>
      <c r="C786" s="50"/>
      <c r="D786" s="51"/>
      <c r="E786" s="51"/>
      <c r="F786" s="51"/>
      <c r="G786" s="55">
        <v>12</v>
      </c>
      <c r="H786" s="56">
        <v>2015</v>
      </c>
      <c r="I786" s="51"/>
      <c r="J786" s="50"/>
      <c r="K786" s="57"/>
      <c r="L786" s="51"/>
      <c r="M786" s="51"/>
      <c r="N786" s="50">
        <v>1011</v>
      </c>
      <c r="O786" s="50" t="s">
        <v>0</v>
      </c>
      <c r="P786" s="58">
        <v>13</v>
      </c>
      <c r="Q786" s="50"/>
      <c r="R786" s="59"/>
      <c r="S786" s="60"/>
      <c r="T786" s="51"/>
      <c r="U786" s="51" t="s">
        <v>71</v>
      </c>
      <c r="V786" s="51"/>
      <c r="W786" s="59"/>
      <c r="X786" s="3" t="str">
        <f t="shared" si="26"/>
        <v>201512</v>
      </c>
      <c r="Y786" s="3" t="str">
        <f t="shared" si="27"/>
        <v>201512</v>
      </c>
      <c r="Z786" s="3" t="str">
        <f>VLOOKUP(TEXT(N786,"####"),MàJ!$H$1:$I$53,2,FALSE)</f>
        <v xml:space="preserve">QUALITE </v>
      </c>
      <c r="AC786"/>
      <c r="AD786"/>
    </row>
    <row r="787" spans="1:30" ht="15" hidden="1" customHeight="1" x14ac:dyDescent="0.25">
      <c r="A787" s="50">
        <v>1011</v>
      </c>
      <c r="B787" s="51" t="s">
        <v>59</v>
      </c>
      <c r="C787" s="50"/>
      <c r="D787" s="51"/>
      <c r="E787" s="51"/>
      <c r="F787" s="51"/>
      <c r="G787" s="55">
        <v>12</v>
      </c>
      <c r="H787" s="56">
        <v>2015</v>
      </c>
      <c r="I787" s="51"/>
      <c r="J787" s="50"/>
      <c r="K787" s="57"/>
      <c r="L787" s="51"/>
      <c r="M787" s="51"/>
      <c r="N787" s="50">
        <v>1011</v>
      </c>
      <c r="O787" s="50" t="s">
        <v>0</v>
      </c>
      <c r="P787" s="58">
        <v>20</v>
      </c>
      <c r="Q787" s="50"/>
      <c r="R787" s="59"/>
      <c r="S787" s="60"/>
      <c r="T787" s="51"/>
      <c r="U787" s="51" t="s">
        <v>76</v>
      </c>
      <c r="V787" s="51"/>
      <c r="W787" s="59"/>
      <c r="X787" s="3" t="str">
        <f t="shared" si="26"/>
        <v>201512</v>
      </c>
      <c r="Y787" s="3" t="str">
        <f t="shared" si="27"/>
        <v>201512</v>
      </c>
      <c r="Z787" s="3" t="str">
        <f>VLOOKUP(TEXT(N787,"####"),MàJ!$H$1:$I$53,2,FALSE)</f>
        <v xml:space="preserve">QUALITE </v>
      </c>
      <c r="AC787"/>
      <c r="AD787"/>
    </row>
    <row r="788" spans="1:30" ht="15" hidden="1" customHeight="1" x14ac:dyDescent="0.25">
      <c r="A788" s="50">
        <v>1011</v>
      </c>
      <c r="B788" s="51" t="s">
        <v>59</v>
      </c>
      <c r="C788" s="50"/>
      <c r="D788" s="51"/>
      <c r="E788" s="51"/>
      <c r="F788" s="51"/>
      <c r="G788" s="55">
        <v>12</v>
      </c>
      <c r="H788" s="56">
        <v>2015</v>
      </c>
      <c r="I788" s="51"/>
      <c r="J788" s="50"/>
      <c r="K788" s="57"/>
      <c r="L788" s="51"/>
      <c r="M788" s="51"/>
      <c r="N788" s="50">
        <v>1011</v>
      </c>
      <c r="O788" s="50" t="s">
        <v>0</v>
      </c>
      <c r="P788" s="58">
        <v>20</v>
      </c>
      <c r="Q788" s="50"/>
      <c r="R788" s="59"/>
      <c r="S788" s="60"/>
      <c r="T788" s="51"/>
      <c r="U788" s="51" t="s">
        <v>71</v>
      </c>
      <c r="V788" s="51"/>
      <c r="W788" s="59"/>
      <c r="X788" s="3" t="str">
        <f t="shared" si="26"/>
        <v>201512</v>
      </c>
      <c r="Y788" s="3" t="str">
        <f t="shared" si="27"/>
        <v>201512</v>
      </c>
      <c r="Z788" s="3" t="str">
        <f>VLOOKUP(TEXT(N788,"####"),MàJ!$H$1:$I$53,2,FALSE)</f>
        <v xml:space="preserve">QUALITE </v>
      </c>
      <c r="AC788"/>
      <c r="AD788"/>
    </row>
    <row r="789" spans="1:30" ht="15" customHeight="1" x14ac:dyDescent="0.25">
      <c r="A789" s="50">
        <v>1011</v>
      </c>
      <c r="B789" s="51" t="s">
        <v>59</v>
      </c>
      <c r="C789" s="50"/>
      <c r="D789" s="51"/>
      <c r="E789" s="51"/>
      <c r="F789" s="51"/>
      <c r="G789" s="55">
        <v>12</v>
      </c>
      <c r="H789" s="56">
        <v>2015</v>
      </c>
      <c r="I789" s="51"/>
      <c r="J789" s="50"/>
      <c r="K789" s="57"/>
      <c r="L789" s="51"/>
      <c r="M789" s="51"/>
      <c r="N789" s="50">
        <v>1011</v>
      </c>
      <c r="O789" s="50" t="s">
        <v>0</v>
      </c>
      <c r="P789" s="58">
        <v>20</v>
      </c>
      <c r="Q789" s="50"/>
      <c r="R789" s="59"/>
      <c r="S789" s="60"/>
      <c r="T789" s="51"/>
      <c r="U789" s="51" t="s">
        <v>72</v>
      </c>
      <c r="V789" s="51"/>
      <c r="W789" s="59"/>
      <c r="X789" s="3" t="str">
        <f t="shared" si="26"/>
        <v>201512</v>
      </c>
      <c r="Y789" s="3" t="str">
        <f t="shared" si="27"/>
        <v>201512</v>
      </c>
      <c r="Z789" s="3" t="str">
        <f>VLOOKUP(TEXT(N789,"####"),MàJ!$H$1:$I$53,2,FALSE)</f>
        <v xml:space="preserve">QUALITE </v>
      </c>
      <c r="AC789"/>
      <c r="AD789"/>
    </row>
    <row r="790" spans="1:30" ht="15" hidden="1" customHeight="1" x14ac:dyDescent="0.25">
      <c r="A790" s="50">
        <v>1011</v>
      </c>
      <c r="B790" s="51" t="s">
        <v>59</v>
      </c>
      <c r="C790" s="50"/>
      <c r="D790" s="51"/>
      <c r="E790" s="51"/>
      <c r="F790" s="51"/>
      <c r="G790" s="55">
        <v>12</v>
      </c>
      <c r="H790" s="56">
        <v>2015</v>
      </c>
      <c r="I790" s="51"/>
      <c r="J790" s="50"/>
      <c r="K790" s="57"/>
      <c r="L790" s="51"/>
      <c r="M790" s="51"/>
      <c r="N790" s="50">
        <v>1011</v>
      </c>
      <c r="O790" s="50" t="s">
        <v>0</v>
      </c>
      <c r="P790" s="58">
        <v>15</v>
      </c>
      <c r="Q790" s="50"/>
      <c r="R790" s="59"/>
      <c r="S790" s="60"/>
      <c r="T790" s="51"/>
      <c r="U790" s="51" t="s">
        <v>71</v>
      </c>
      <c r="V790" s="51"/>
      <c r="W790" s="59"/>
      <c r="X790" s="3" t="str">
        <f t="shared" si="26"/>
        <v>201512</v>
      </c>
      <c r="Y790" s="3" t="str">
        <f t="shared" si="27"/>
        <v>201512</v>
      </c>
      <c r="Z790" s="3" t="str">
        <f>VLOOKUP(TEXT(N790,"####"),MàJ!$H$1:$I$53,2,FALSE)</f>
        <v xml:space="preserve">QUALITE </v>
      </c>
      <c r="AC790"/>
      <c r="AD790"/>
    </row>
    <row r="791" spans="1:30" ht="15" customHeight="1" x14ac:dyDescent="0.25">
      <c r="A791" s="50">
        <v>1011</v>
      </c>
      <c r="B791" s="51" t="s">
        <v>59</v>
      </c>
      <c r="C791" s="50"/>
      <c r="D791" s="51"/>
      <c r="E791" s="51"/>
      <c r="F791" s="51"/>
      <c r="G791" s="55">
        <v>12</v>
      </c>
      <c r="H791" s="56">
        <v>2015</v>
      </c>
      <c r="I791" s="51"/>
      <c r="J791" s="50"/>
      <c r="K791" s="57"/>
      <c r="L791" s="51"/>
      <c r="M791" s="51"/>
      <c r="N791" s="50">
        <v>1011</v>
      </c>
      <c r="O791" s="50" t="s">
        <v>0</v>
      </c>
      <c r="P791" s="58">
        <v>8</v>
      </c>
      <c r="Q791" s="50"/>
      <c r="R791" s="59"/>
      <c r="S791" s="60"/>
      <c r="T791" s="51"/>
      <c r="U791" s="51" t="s">
        <v>72</v>
      </c>
      <c r="V791" s="51"/>
      <c r="W791" s="59"/>
      <c r="X791" s="3" t="str">
        <f t="shared" si="26"/>
        <v>201512</v>
      </c>
      <c r="Y791" s="3" t="str">
        <f t="shared" si="27"/>
        <v>201512</v>
      </c>
      <c r="Z791" s="3" t="str">
        <f>VLOOKUP(TEXT(N791,"####"),MàJ!$H$1:$I$53,2,FALSE)</f>
        <v xml:space="preserve">QUALITE </v>
      </c>
      <c r="AC791"/>
      <c r="AD791"/>
    </row>
    <row r="792" spans="1:30" ht="15" customHeight="1" x14ac:dyDescent="0.25">
      <c r="A792" s="50">
        <v>1011</v>
      </c>
      <c r="B792" s="51" t="s">
        <v>59</v>
      </c>
      <c r="C792" s="50"/>
      <c r="D792" s="51"/>
      <c r="E792" s="51"/>
      <c r="F792" s="51"/>
      <c r="G792" s="55">
        <v>12</v>
      </c>
      <c r="H792" s="56">
        <v>2015</v>
      </c>
      <c r="I792" s="51"/>
      <c r="J792" s="50"/>
      <c r="K792" s="57"/>
      <c r="L792" s="51"/>
      <c r="M792" s="51"/>
      <c r="N792" s="50">
        <v>1011</v>
      </c>
      <c r="O792" s="50" t="s">
        <v>0</v>
      </c>
      <c r="P792" s="58">
        <v>4</v>
      </c>
      <c r="Q792" s="50"/>
      <c r="R792" s="59"/>
      <c r="S792" s="60"/>
      <c r="T792" s="51"/>
      <c r="U792" s="51" t="s">
        <v>72</v>
      </c>
      <c r="V792" s="51"/>
      <c r="W792" s="59"/>
      <c r="X792" s="3" t="str">
        <f t="shared" si="26"/>
        <v>201512</v>
      </c>
      <c r="Y792" s="3" t="str">
        <f t="shared" si="27"/>
        <v>201512</v>
      </c>
      <c r="Z792" s="3" t="str">
        <f>VLOOKUP(TEXT(N792,"####"),MàJ!$H$1:$I$53,2,FALSE)</f>
        <v xml:space="preserve">QUALITE </v>
      </c>
      <c r="AC792"/>
      <c r="AD792"/>
    </row>
    <row r="793" spans="1:30" ht="15" customHeight="1" x14ac:dyDescent="0.25">
      <c r="A793" s="50">
        <v>1011</v>
      </c>
      <c r="B793" s="51" t="s">
        <v>59</v>
      </c>
      <c r="C793" s="50"/>
      <c r="D793" s="51"/>
      <c r="E793" s="51"/>
      <c r="F793" s="51"/>
      <c r="G793" s="55">
        <v>12</v>
      </c>
      <c r="H793" s="56">
        <v>2015</v>
      </c>
      <c r="I793" s="51"/>
      <c r="J793" s="50"/>
      <c r="K793" s="57"/>
      <c r="L793" s="51"/>
      <c r="M793" s="51"/>
      <c r="N793" s="50">
        <v>1011</v>
      </c>
      <c r="O793" s="50" t="s">
        <v>0</v>
      </c>
      <c r="P793" s="58">
        <v>7</v>
      </c>
      <c r="Q793" s="50"/>
      <c r="R793" s="59"/>
      <c r="S793" s="60"/>
      <c r="T793" s="51"/>
      <c r="U793" s="51" t="s">
        <v>72</v>
      </c>
      <c r="V793" s="51"/>
      <c r="W793" s="59"/>
      <c r="X793" s="3" t="str">
        <f t="shared" si="26"/>
        <v>201512</v>
      </c>
      <c r="Y793" s="3" t="str">
        <f t="shared" si="27"/>
        <v>201512</v>
      </c>
      <c r="Z793" s="3" t="str">
        <f>VLOOKUP(TEXT(N793,"####"),MàJ!$H$1:$I$53,2,FALSE)</f>
        <v xml:space="preserve">QUALITE </v>
      </c>
      <c r="AC793"/>
      <c r="AD793"/>
    </row>
    <row r="794" spans="1:30" ht="15" customHeight="1" x14ac:dyDescent="0.25">
      <c r="A794" s="50">
        <v>1011</v>
      </c>
      <c r="B794" s="51" t="s">
        <v>59</v>
      </c>
      <c r="C794" s="50"/>
      <c r="D794" s="51"/>
      <c r="E794" s="51"/>
      <c r="F794" s="51"/>
      <c r="G794" s="55">
        <v>12</v>
      </c>
      <c r="H794" s="56">
        <v>2015</v>
      </c>
      <c r="I794" s="51"/>
      <c r="J794" s="50"/>
      <c r="K794" s="57"/>
      <c r="L794" s="51"/>
      <c r="M794" s="51"/>
      <c r="N794" s="50">
        <v>1011</v>
      </c>
      <c r="O794" s="50" t="s">
        <v>0</v>
      </c>
      <c r="P794" s="58">
        <v>6.5</v>
      </c>
      <c r="Q794" s="50"/>
      <c r="R794" s="59"/>
      <c r="S794" s="60"/>
      <c r="T794" s="51"/>
      <c r="U794" s="51" t="s">
        <v>72</v>
      </c>
      <c r="V794" s="51"/>
      <c r="W794" s="59"/>
      <c r="X794" s="3" t="str">
        <f t="shared" si="26"/>
        <v>201512</v>
      </c>
      <c r="Y794" s="3" t="str">
        <f t="shared" si="27"/>
        <v>201512</v>
      </c>
      <c r="Z794" s="3" t="str">
        <f>VLOOKUP(TEXT(N794,"####"),MàJ!$H$1:$I$53,2,FALSE)</f>
        <v xml:space="preserve">QUALITE </v>
      </c>
      <c r="AC794"/>
      <c r="AD794"/>
    </row>
    <row r="795" spans="1:30" ht="15" hidden="1" customHeight="1" x14ac:dyDescent="0.25">
      <c r="A795" s="50">
        <v>1011</v>
      </c>
      <c r="B795" s="51" t="s">
        <v>59</v>
      </c>
      <c r="C795" s="50"/>
      <c r="D795" s="51"/>
      <c r="E795" s="51"/>
      <c r="F795" s="51"/>
      <c r="G795" s="55">
        <v>12</v>
      </c>
      <c r="H795" s="56">
        <v>2015</v>
      </c>
      <c r="I795" s="51"/>
      <c r="J795" s="50"/>
      <c r="K795" s="57"/>
      <c r="L795" s="51"/>
      <c r="M795" s="51"/>
      <c r="N795" s="50">
        <v>1011</v>
      </c>
      <c r="O795" s="50" t="s">
        <v>0</v>
      </c>
      <c r="P795" s="58">
        <v>20</v>
      </c>
      <c r="Q795" s="50"/>
      <c r="R795" s="59"/>
      <c r="S795" s="60"/>
      <c r="T795" s="51"/>
      <c r="U795" s="51" t="s">
        <v>70</v>
      </c>
      <c r="V795" s="51"/>
      <c r="W795" s="59"/>
      <c r="X795" s="3" t="str">
        <f t="shared" si="26"/>
        <v>201512</v>
      </c>
      <c r="Y795" s="3" t="str">
        <f t="shared" si="27"/>
        <v>201512</v>
      </c>
      <c r="Z795" s="3" t="str">
        <f>VLOOKUP(TEXT(N795,"####"),MàJ!$H$1:$I$53,2,FALSE)</f>
        <v xml:space="preserve">QUALITE </v>
      </c>
      <c r="AC795"/>
      <c r="AD795"/>
    </row>
    <row r="796" spans="1:30" ht="15" hidden="1" customHeight="1" x14ac:dyDescent="0.25">
      <c r="A796" s="50">
        <v>1011</v>
      </c>
      <c r="B796" s="51" t="s">
        <v>59</v>
      </c>
      <c r="C796" s="50"/>
      <c r="D796" s="51"/>
      <c r="E796" s="51"/>
      <c r="F796" s="51"/>
      <c r="G796" s="55">
        <v>12</v>
      </c>
      <c r="H796" s="56">
        <v>2015</v>
      </c>
      <c r="I796" s="51"/>
      <c r="J796" s="50"/>
      <c r="K796" s="57"/>
      <c r="L796" s="51"/>
      <c r="M796" s="51"/>
      <c r="N796" s="50">
        <v>1011</v>
      </c>
      <c r="O796" s="50" t="s">
        <v>0</v>
      </c>
      <c r="P796" s="58">
        <v>1</v>
      </c>
      <c r="Q796" s="50"/>
      <c r="R796" s="59"/>
      <c r="S796" s="60"/>
      <c r="T796" s="51"/>
      <c r="U796" s="51" t="s">
        <v>70</v>
      </c>
      <c r="V796" s="51"/>
      <c r="W796" s="59"/>
      <c r="X796" s="3" t="str">
        <f t="shared" si="26"/>
        <v>201512</v>
      </c>
      <c r="Y796" s="3" t="str">
        <f t="shared" si="27"/>
        <v>201512</v>
      </c>
      <c r="Z796" s="3" t="str">
        <f>VLOOKUP(TEXT(N796,"####"),MàJ!$H$1:$I$53,2,FALSE)</f>
        <v xml:space="preserve">QUALITE </v>
      </c>
      <c r="AC796"/>
      <c r="AD796"/>
    </row>
    <row r="797" spans="1:30" ht="15" hidden="1" customHeight="1" x14ac:dyDescent="0.25">
      <c r="A797" s="50">
        <v>1011</v>
      </c>
      <c r="B797" s="51" t="s">
        <v>59</v>
      </c>
      <c r="C797" s="50"/>
      <c r="D797" s="51"/>
      <c r="E797" s="51"/>
      <c r="F797" s="51"/>
      <c r="G797" s="55">
        <v>12</v>
      </c>
      <c r="H797" s="56">
        <v>2015</v>
      </c>
      <c r="I797" s="51"/>
      <c r="J797" s="50"/>
      <c r="K797" s="57"/>
      <c r="L797" s="51"/>
      <c r="M797" s="51"/>
      <c r="N797" s="50">
        <v>1011</v>
      </c>
      <c r="O797" s="50" t="s">
        <v>0</v>
      </c>
      <c r="P797" s="58">
        <v>8</v>
      </c>
      <c r="Q797" s="50"/>
      <c r="R797" s="59"/>
      <c r="S797" s="60"/>
      <c r="T797" s="51"/>
      <c r="U797" s="51" t="s">
        <v>71</v>
      </c>
      <c r="V797" s="51"/>
      <c r="W797" s="59"/>
      <c r="X797" s="3" t="str">
        <f t="shared" si="26"/>
        <v>201512</v>
      </c>
      <c r="Y797" s="3" t="str">
        <f t="shared" si="27"/>
        <v>201512</v>
      </c>
      <c r="Z797" s="3" t="str">
        <f>VLOOKUP(TEXT(N797,"####"),MàJ!$H$1:$I$53,2,FALSE)</f>
        <v xml:space="preserve">QUALITE </v>
      </c>
      <c r="AC797"/>
      <c r="AD797"/>
    </row>
    <row r="798" spans="1:30" ht="15" customHeight="1" x14ac:dyDescent="0.25">
      <c r="A798" s="50">
        <v>1011</v>
      </c>
      <c r="B798" s="51" t="s">
        <v>59</v>
      </c>
      <c r="C798" s="50"/>
      <c r="D798" s="51"/>
      <c r="E798" s="51"/>
      <c r="F798" s="51"/>
      <c r="G798" s="55">
        <v>12</v>
      </c>
      <c r="H798" s="56">
        <v>2015</v>
      </c>
      <c r="I798" s="51"/>
      <c r="J798" s="50"/>
      <c r="K798" s="57"/>
      <c r="L798" s="51"/>
      <c r="M798" s="51"/>
      <c r="N798" s="50">
        <v>1011</v>
      </c>
      <c r="O798" s="50" t="s">
        <v>0</v>
      </c>
      <c r="P798" s="58">
        <v>15</v>
      </c>
      <c r="Q798" s="50"/>
      <c r="R798" s="59"/>
      <c r="S798" s="60"/>
      <c r="T798" s="51"/>
      <c r="U798" s="51" t="s">
        <v>72</v>
      </c>
      <c r="V798" s="51"/>
      <c r="W798" s="59"/>
      <c r="X798" s="3" t="str">
        <f t="shared" si="26"/>
        <v>201512</v>
      </c>
      <c r="Y798" s="3" t="str">
        <f t="shared" si="27"/>
        <v>201512</v>
      </c>
      <c r="Z798" s="3" t="str">
        <f>VLOOKUP(TEXT(N798,"####"),MàJ!$H$1:$I$53,2,FALSE)</f>
        <v xml:space="preserve">QUALITE </v>
      </c>
      <c r="AC798"/>
      <c r="AD798"/>
    </row>
    <row r="799" spans="1:30" ht="15" customHeight="1" x14ac:dyDescent="0.25">
      <c r="A799" s="7">
        <v>1200</v>
      </c>
      <c r="B799" s="5" t="s">
        <v>60</v>
      </c>
      <c r="C799" s="7"/>
      <c r="D799" s="5"/>
      <c r="E799" s="5"/>
      <c r="F799" s="5"/>
      <c r="G799" s="11">
        <v>12</v>
      </c>
      <c r="H799" s="10">
        <v>2015</v>
      </c>
      <c r="I799" s="5"/>
      <c r="J799" s="7"/>
      <c r="K799" s="9"/>
      <c r="L799" s="5"/>
      <c r="M799" s="5"/>
      <c r="N799" s="7">
        <v>1200</v>
      </c>
      <c r="O799" s="7" t="s">
        <v>0</v>
      </c>
      <c r="P799" s="8">
        <v>2</v>
      </c>
      <c r="Q799" s="7"/>
      <c r="R799" s="4"/>
      <c r="S799" s="6"/>
      <c r="T799" s="5"/>
      <c r="U799" s="5" t="s">
        <v>72</v>
      </c>
      <c r="V799" s="5"/>
      <c r="W799" s="4"/>
      <c r="X799" s="3" t="str">
        <f t="shared" si="26"/>
        <v>201512</v>
      </c>
      <c r="Y799" s="3" t="str">
        <f t="shared" si="27"/>
        <v>201512</v>
      </c>
      <c r="Z799" s="3" t="str">
        <f>VLOOKUP(TEXT(N799,"####"),MàJ!$H$1:$I$53,2,FALSE)</f>
        <v xml:space="preserve">ACHATS </v>
      </c>
      <c r="AC799"/>
      <c r="AD799"/>
    </row>
    <row r="800" spans="1:30" ht="15" hidden="1" customHeight="1" x14ac:dyDescent="0.25">
      <c r="A800" s="7">
        <v>1200</v>
      </c>
      <c r="B800" s="5" t="s">
        <v>60</v>
      </c>
      <c r="C800" s="7"/>
      <c r="D800" s="5"/>
      <c r="E800" s="5"/>
      <c r="F800" s="5"/>
      <c r="G800" s="11">
        <v>12</v>
      </c>
      <c r="H800" s="10">
        <v>2015</v>
      </c>
      <c r="I800" s="5"/>
      <c r="J800" s="7"/>
      <c r="K800" s="9"/>
      <c r="L800" s="5"/>
      <c r="M800" s="5"/>
      <c r="N800" s="7">
        <v>1200</v>
      </c>
      <c r="O800" s="7" t="s">
        <v>0</v>
      </c>
      <c r="P800" s="8">
        <v>2</v>
      </c>
      <c r="Q800" s="7"/>
      <c r="R800" s="4"/>
      <c r="S800" s="6"/>
      <c r="T800" s="5"/>
      <c r="U800" s="5" t="s">
        <v>70</v>
      </c>
      <c r="V800" s="5"/>
      <c r="W800" s="4"/>
      <c r="X800" s="3" t="str">
        <f t="shared" si="26"/>
        <v>201512</v>
      </c>
      <c r="Y800" s="3" t="str">
        <f t="shared" si="27"/>
        <v>201512</v>
      </c>
      <c r="Z800" s="3" t="str">
        <f>VLOOKUP(TEXT(N800,"####"),MàJ!$H$1:$I$53,2,FALSE)</f>
        <v xml:space="preserve">ACHATS </v>
      </c>
      <c r="AC800"/>
      <c r="AD800"/>
    </row>
    <row r="801" spans="1:30" ht="15" hidden="1" customHeight="1" x14ac:dyDescent="0.25">
      <c r="A801" s="7">
        <v>1200</v>
      </c>
      <c r="B801" s="5" t="s">
        <v>69</v>
      </c>
      <c r="C801" s="7"/>
      <c r="D801" s="5"/>
      <c r="E801" s="5"/>
      <c r="F801" s="5"/>
      <c r="G801" s="11">
        <v>12</v>
      </c>
      <c r="H801" s="10">
        <v>2015</v>
      </c>
      <c r="I801" s="5"/>
      <c r="J801" s="7"/>
      <c r="K801" s="9"/>
      <c r="L801" s="5"/>
      <c r="M801" s="5"/>
      <c r="N801" s="7">
        <v>1200</v>
      </c>
      <c r="O801" s="7" t="s">
        <v>0</v>
      </c>
      <c r="P801" s="8">
        <v>6</v>
      </c>
      <c r="Q801" s="7"/>
      <c r="R801" s="4"/>
      <c r="S801" s="6"/>
      <c r="T801" s="5"/>
      <c r="U801" s="5" t="s">
        <v>71</v>
      </c>
      <c r="V801" s="5"/>
      <c r="W801" s="4"/>
      <c r="X801" s="3" t="str">
        <f t="shared" si="26"/>
        <v>201512</v>
      </c>
      <c r="Y801" s="3" t="str">
        <f t="shared" si="27"/>
        <v>201512</v>
      </c>
      <c r="Z801" s="3" t="str">
        <f>VLOOKUP(TEXT(N801,"####"),MàJ!$H$1:$I$53,2,FALSE)</f>
        <v xml:space="preserve">ACHATS </v>
      </c>
      <c r="AC801"/>
      <c r="AD801"/>
    </row>
    <row r="802" spans="1:30" ht="15" customHeight="1" x14ac:dyDescent="0.25">
      <c r="A802" s="50">
        <v>1200</v>
      </c>
      <c r="B802" s="51" t="s">
        <v>69</v>
      </c>
      <c r="C802" s="50"/>
      <c r="D802" s="51"/>
      <c r="E802" s="51"/>
      <c r="F802" s="51"/>
      <c r="G802" s="55">
        <v>12</v>
      </c>
      <c r="H802" s="56">
        <v>2015</v>
      </c>
      <c r="I802" s="51"/>
      <c r="J802" s="50"/>
      <c r="K802" s="57"/>
      <c r="L802" s="51"/>
      <c r="M802" s="51"/>
      <c r="N802" s="50">
        <v>1200</v>
      </c>
      <c r="O802" s="50" t="s">
        <v>0</v>
      </c>
      <c r="P802" s="58">
        <v>6</v>
      </c>
      <c r="Q802" s="50"/>
      <c r="R802" s="59"/>
      <c r="S802" s="60"/>
      <c r="T802" s="51"/>
      <c r="U802" s="51" t="s">
        <v>72</v>
      </c>
      <c r="V802" s="51"/>
      <c r="W802" s="59"/>
      <c r="X802" s="3" t="str">
        <f t="shared" si="26"/>
        <v>201512</v>
      </c>
      <c r="Y802" s="3" t="str">
        <f t="shared" si="27"/>
        <v>201512</v>
      </c>
      <c r="Z802" s="3" t="str">
        <f>VLOOKUP(TEXT(N802,"####"),MàJ!$H$1:$I$53,2,FALSE)</f>
        <v xml:space="preserve">ACHATS </v>
      </c>
      <c r="AC802"/>
      <c r="AD802"/>
    </row>
    <row r="803" spans="1:30" ht="15" customHeight="1" x14ac:dyDescent="0.25">
      <c r="A803" s="50">
        <v>2752</v>
      </c>
      <c r="B803" s="51" t="s">
        <v>62</v>
      </c>
      <c r="C803" s="50"/>
      <c r="D803" s="51"/>
      <c r="E803" s="51"/>
      <c r="F803" s="51"/>
      <c r="G803" s="55">
        <v>12</v>
      </c>
      <c r="H803" s="56">
        <v>2015</v>
      </c>
      <c r="I803" s="51"/>
      <c r="J803" s="50"/>
      <c r="K803" s="57"/>
      <c r="L803" s="51"/>
      <c r="M803" s="51"/>
      <c r="N803" s="50">
        <v>2752</v>
      </c>
      <c r="O803" s="50" t="s">
        <v>0</v>
      </c>
      <c r="P803" s="58">
        <v>8</v>
      </c>
      <c r="Q803" s="50"/>
      <c r="R803" s="59"/>
      <c r="S803" s="60"/>
      <c r="T803" s="51"/>
      <c r="U803" s="51" t="s">
        <v>72</v>
      </c>
      <c r="V803" s="51"/>
      <c r="W803" s="59"/>
      <c r="X803" s="3" t="str">
        <f t="shared" si="26"/>
        <v>201512</v>
      </c>
      <c r="Y803" s="3" t="str">
        <f t="shared" si="27"/>
        <v>201512</v>
      </c>
      <c r="Z803" s="3" t="str">
        <f>VLOOKUP(TEXT(N803,"####"),MàJ!$H$1:$I$53,2,FALSE)</f>
        <v xml:space="preserve">LOGISTIQUE </v>
      </c>
      <c r="AC803"/>
      <c r="AD803"/>
    </row>
    <row r="804" spans="1:30" ht="15" hidden="1" customHeight="1" x14ac:dyDescent="0.25">
      <c r="A804" s="50">
        <v>2752</v>
      </c>
      <c r="B804" s="51" t="s">
        <v>62</v>
      </c>
      <c r="C804" s="50"/>
      <c r="D804" s="51"/>
      <c r="E804" s="51"/>
      <c r="F804" s="51"/>
      <c r="G804" s="55">
        <v>12</v>
      </c>
      <c r="H804" s="56">
        <v>2015</v>
      </c>
      <c r="I804" s="51"/>
      <c r="J804" s="50"/>
      <c r="K804" s="57"/>
      <c r="L804" s="51"/>
      <c r="M804" s="51"/>
      <c r="N804" s="50">
        <v>2752</v>
      </c>
      <c r="O804" s="50" t="s">
        <v>0</v>
      </c>
      <c r="P804" s="58">
        <v>8</v>
      </c>
      <c r="Q804" s="50"/>
      <c r="R804" s="59"/>
      <c r="S804" s="60"/>
      <c r="T804" s="51"/>
      <c r="U804" s="51" t="s">
        <v>71</v>
      </c>
      <c r="V804" s="51"/>
      <c r="W804" s="59"/>
      <c r="X804" s="3" t="str">
        <f t="shared" si="26"/>
        <v>201512</v>
      </c>
      <c r="Y804" s="3" t="str">
        <f t="shared" si="27"/>
        <v>201512</v>
      </c>
      <c r="Z804" s="3" t="str">
        <f>VLOOKUP(TEXT(N804,"####"),MàJ!$H$1:$I$53,2,FALSE)</f>
        <v xml:space="preserve">LOGISTIQUE </v>
      </c>
      <c r="AC804"/>
      <c r="AD804"/>
    </row>
    <row r="805" spans="1:30" ht="15" customHeight="1" x14ac:dyDescent="0.25">
      <c r="A805" s="7">
        <v>2752</v>
      </c>
      <c r="B805" s="5" t="s">
        <v>62</v>
      </c>
      <c r="C805" s="7"/>
      <c r="D805" s="5"/>
      <c r="E805" s="5"/>
      <c r="F805" s="5"/>
      <c r="G805" s="11">
        <v>12</v>
      </c>
      <c r="H805" s="10">
        <v>2015</v>
      </c>
      <c r="I805" s="5"/>
      <c r="J805" s="7"/>
      <c r="K805" s="9"/>
      <c r="L805" s="5"/>
      <c r="M805" s="5"/>
      <c r="N805" s="7">
        <v>2752</v>
      </c>
      <c r="O805" s="7" t="s">
        <v>0</v>
      </c>
      <c r="P805" s="8">
        <v>8</v>
      </c>
      <c r="Q805" s="7"/>
      <c r="R805" s="4"/>
      <c r="S805" s="6"/>
      <c r="T805" s="5"/>
      <c r="U805" s="5" t="s">
        <v>72</v>
      </c>
      <c r="V805" s="5"/>
      <c r="W805" s="4"/>
      <c r="X805" s="3" t="str">
        <f t="shared" si="26"/>
        <v>201512</v>
      </c>
      <c r="Y805" s="3" t="str">
        <f t="shared" si="27"/>
        <v>201512</v>
      </c>
      <c r="Z805" s="3" t="str">
        <f>VLOOKUP(TEXT(N805,"####"),MàJ!$H$1:$I$53,2,FALSE)</f>
        <v xml:space="preserve">LOGISTIQUE </v>
      </c>
      <c r="AC805"/>
      <c r="AD805"/>
    </row>
    <row r="806" spans="1:30" ht="15" customHeight="1" x14ac:dyDescent="0.25">
      <c r="A806" s="7">
        <v>2752</v>
      </c>
      <c r="B806" s="5" t="s">
        <v>62</v>
      </c>
      <c r="C806" s="7"/>
      <c r="D806" s="5"/>
      <c r="E806" s="5"/>
      <c r="F806" s="5"/>
      <c r="G806" s="11">
        <v>12</v>
      </c>
      <c r="H806" s="10">
        <v>2015</v>
      </c>
      <c r="I806" s="5"/>
      <c r="J806" s="7"/>
      <c r="K806" s="9"/>
      <c r="L806" s="5"/>
      <c r="M806" s="5"/>
      <c r="N806" s="7">
        <v>2752</v>
      </c>
      <c r="O806" s="7" t="s">
        <v>0</v>
      </c>
      <c r="P806" s="8">
        <v>5</v>
      </c>
      <c r="Q806" s="7"/>
      <c r="R806" s="4"/>
      <c r="S806" s="6"/>
      <c r="T806" s="5"/>
      <c r="U806" s="5" t="s">
        <v>72</v>
      </c>
      <c r="V806" s="5"/>
      <c r="W806" s="4"/>
      <c r="X806" s="3" t="str">
        <f t="shared" si="26"/>
        <v>201512</v>
      </c>
      <c r="Y806" s="3" t="str">
        <f t="shared" si="27"/>
        <v>201512</v>
      </c>
      <c r="Z806" s="3" t="str">
        <f>VLOOKUP(TEXT(N806,"####"),MàJ!$H$1:$I$53,2,FALSE)</f>
        <v xml:space="preserve">LOGISTIQUE </v>
      </c>
      <c r="AC806"/>
      <c r="AD806"/>
    </row>
    <row r="807" spans="1:30" ht="15" hidden="1" customHeight="1" x14ac:dyDescent="0.25">
      <c r="A807" s="50">
        <v>2752</v>
      </c>
      <c r="B807" s="51" t="s">
        <v>62</v>
      </c>
      <c r="C807" s="50"/>
      <c r="D807" s="51"/>
      <c r="E807" s="51"/>
      <c r="F807" s="51"/>
      <c r="G807" s="55">
        <v>12</v>
      </c>
      <c r="H807" s="56">
        <v>2015</v>
      </c>
      <c r="I807" s="51"/>
      <c r="J807" s="50"/>
      <c r="K807" s="57"/>
      <c r="L807" s="51"/>
      <c r="M807" s="51"/>
      <c r="N807" s="50">
        <v>2752</v>
      </c>
      <c r="O807" s="50" t="s">
        <v>0</v>
      </c>
      <c r="P807" s="58">
        <v>34.5</v>
      </c>
      <c r="Q807" s="50"/>
      <c r="R807" s="59"/>
      <c r="S807" s="60"/>
      <c r="T807" s="51"/>
      <c r="U807" s="51" t="s">
        <v>71</v>
      </c>
      <c r="V807" s="51"/>
      <c r="W807" s="59"/>
      <c r="X807" s="3" t="str">
        <f t="shared" si="26"/>
        <v>201512</v>
      </c>
      <c r="Y807" s="3" t="str">
        <f t="shared" si="27"/>
        <v>201512</v>
      </c>
      <c r="Z807" s="3" t="str">
        <f>VLOOKUP(TEXT(N807,"####"),MàJ!$H$1:$I$53,2,FALSE)</f>
        <v xml:space="preserve">LOGISTIQUE </v>
      </c>
      <c r="AC807"/>
      <c r="AD807"/>
    </row>
    <row r="808" spans="1:30" ht="15" hidden="1" customHeight="1" x14ac:dyDescent="0.25">
      <c r="A808" s="7">
        <v>3503</v>
      </c>
      <c r="B808" s="5" t="s">
        <v>63</v>
      </c>
      <c r="C808" s="7"/>
      <c r="D808" s="5"/>
      <c r="E808" s="5"/>
      <c r="F808" s="5"/>
      <c r="G808" s="11">
        <v>12</v>
      </c>
      <c r="H808" s="10">
        <v>2015</v>
      </c>
      <c r="I808" s="5"/>
      <c r="J808" s="7"/>
      <c r="K808" s="9"/>
      <c r="L808" s="5"/>
      <c r="M808" s="5"/>
      <c r="N808" s="7">
        <v>3503</v>
      </c>
      <c r="O808" s="7" t="s">
        <v>0</v>
      </c>
      <c r="P808" s="8">
        <v>10</v>
      </c>
      <c r="Q808" s="7"/>
      <c r="R808" s="4"/>
      <c r="S808" s="6"/>
      <c r="T808" s="5"/>
      <c r="U808" s="5" t="s">
        <v>71</v>
      </c>
      <c r="V808" s="5"/>
      <c r="W808" s="4"/>
      <c r="X808" s="3" t="str">
        <f t="shared" si="26"/>
        <v>201512</v>
      </c>
      <c r="Y808" s="3" t="str">
        <f t="shared" si="27"/>
        <v>201512</v>
      </c>
      <c r="Z808" s="3" t="str">
        <f>VLOOKUP(TEXT(N808,"####"),MàJ!$H$1:$I$53,2,FALSE)</f>
        <v xml:space="preserve">MATERIAUX </v>
      </c>
      <c r="AC808"/>
      <c r="AD808"/>
    </row>
    <row r="809" spans="1:30" ht="15" customHeight="1" x14ac:dyDescent="0.25">
      <c r="A809" s="7">
        <v>3503</v>
      </c>
      <c r="B809" s="5" t="s">
        <v>63</v>
      </c>
      <c r="C809" s="7"/>
      <c r="D809" s="5"/>
      <c r="E809" s="5"/>
      <c r="F809" s="5"/>
      <c r="G809" s="11">
        <v>12</v>
      </c>
      <c r="H809" s="10">
        <v>2015</v>
      </c>
      <c r="I809" s="5"/>
      <c r="J809" s="7"/>
      <c r="K809" s="9"/>
      <c r="L809" s="5"/>
      <c r="M809" s="5"/>
      <c r="N809" s="7">
        <v>3503</v>
      </c>
      <c r="O809" s="7" t="s">
        <v>0</v>
      </c>
      <c r="P809" s="8">
        <v>20</v>
      </c>
      <c r="Q809" s="7"/>
      <c r="R809" s="4"/>
      <c r="S809" s="6"/>
      <c r="T809" s="5"/>
      <c r="U809" s="5" t="s">
        <v>72</v>
      </c>
      <c r="V809" s="5"/>
      <c r="W809" s="4"/>
      <c r="X809" s="3" t="str">
        <f t="shared" si="26"/>
        <v>201512</v>
      </c>
      <c r="Y809" s="3" t="str">
        <f t="shared" si="27"/>
        <v>201512</v>
      </c>
      <c r="Z809" s="3" t="str">
        <f>VLOOKUP(TEXT(N809,"####"),MàJ!$H$1:$I$53,2,FALSE)</f>
        <v xml:space="preserve">MATERIAUX </v>
      </c>
      <c r="AC809"/>
      <c r="AD809"/>
    </row>
    <row r="810" spans="1:30" ht="15" hidden="1" customHeight="1" x14ac:dyDescent="0.25">
      <c r="A810" s="50">
        <v>3503</v>
      </c>
      <c r="B810" s="51" t="s">
        <v>63</v>
      </c>
      <c r="C810" s="50"/>
      <c r="D810" s="51"/>
      <c r="E810" s="51"/>
      <c r="F810" s="51"/>
      <c r="G810" s="55">
        <v>12</v>
      </c>
      <c r="H810" s="56">
        <v>2015</v>
      </c>
      <c r="I810" s="51"/>
      <c r="J810" s="50"/>
      <c r="K810" s="57"/>
      <c r="L810" s="51"/>
      <c r="M810" s="51"/>
      <c r="N810" s="50">
        <v>3503</v>
      </c>
      <c r="O810" s="50" t="s">
        <v>0</v>
      </c>
      <c r="P810" s="58">
        <v>20</v>
      </c>
      <c r="Q810" s="50"/>
      <c r="R810" s="59"/>
      <c r="S810" s="60"/>
      <c r="T810" s="51"/>
      <c r="U810" s="51" t="s">
        <v>80</v>
      </c>
      <c r="V810" s="51"/>
      <c r="W810" s="59"/>
      <c r="X810" s="3" t="str">
        <f t="shared" si="26"/>
        <v>201512</v>
      </c>
      <c r="Y810" s="3" t="str">
        <f t="shared" si="27"/>
        <v>201512</v>
      </c>
      <c r="Z810" s="3" t="str">
        <f>VLOOKUP(TEXT(N810,"####"),MàJ!$H$1:$I$53,2,FALSE)</f>
        <v xml:space="preserve">MATERIAUX </v>
      </c>
      <c r="AC810"/>
      <c r="AD810"/>
    </row>
    <row r="811" spans="1:30" ht="15" hidden="1" customHeight="1" x14ac:dyDescent="0.25">
      <c r="A811" s="7">
        <v>3503</v>
      </c>
      <c r="B811" s="5" t="s">
        <v>63</v>
      </c>
      <c r="C811" s="7"/>
      <c r="D811" s="5"/>
      <c r="E811" s="5"/>
      <c r="F811" s="5"/>
      <c r="G811" s="11">
        <v>12</v>
      </c>
      <c r="H811" s="10">
        <v>2015</v>
      </c>
      <c r="I811" s="5"/>
      <c r="J811" s="7"/>
      <c r="K811" s="9"/>
      <c r="L811" s="5"/>
      <c r="M811" s="5"/>
      <c r="N811" s="7">
        <v>3503</v>
      </c>
      <c r="O811" s="7" t="s">
        <v>0</v>
      </c>
      <c r="P811" s="8">
        <v>30</v>
      </c>
      <c r="Q811" s="7"/>
      <c r="R811" s="4"/>
      <c r="S811" s="6"/>
      <c r="T811" s="5"/>
      <c r="U811" s="5" t="s">
        <v>75</v>
      </c>
      <c r="V811" s="5"/>
      <c r="W811" s="4"/>
      <c r="X811" s="3" t="str">
        <f t="shared" si="26"/>
        <v>201512</v>
      </c>
      <c r="Y811" s="3" t="str">
        <f t="shared" si="27"/>
        <v>201512</v>
      </c>
      <c r="Z811" s="3" t="str">
        <f>VLOOKUP(TEXT(N811,"####"),MàJ!$H$1:$I$53,2,FALSE)</f>
        <v xml:space="preserve">MATERIAUX </v>
      </c>
      <c r="AC811"/>
      <c r="AD811"/>
    </row>
    <row r="812" spans="1:30" ht="15" hidden="1" customHeight="1" x14ac:dyDescent="0.25">
      <c r="A812" s="7">
        <v>3503</v>
      </c>
      <c r="B812" s="5" t="s">
        <v>63</v>
      </c>
      <c r="C812" s="7"/>
      <c r="D812" s="5"/>
      <c r="E812" s="5"/>
      <c r="F812" s="5"/>
      <c r="G812" s="11">
        <v>12</v>
      </c>
      <c r="H812" s="10">
        <v>2015</v>
      </c>
      <c r="I812" s="5"/>
      <c r="J812" s="7"/>
      <c r="K812" s="9"/>
      <c r="L812" s="5"/>
      <c r="M812" s="5"/>
      <c r="N812" s="7">
        <v>3503</v>
      </c>
      <c r="O812" s="7" t="s">
        <v>0</v>
      </c>
      <c r="P812" s="8">
        <v>2</v>
      </c>
      <c r="Q812" s="7"/>
      <c r="R812" s="4"/>
      <c r="S812" s="6"/>
      <c r="T812" s="5"/>
      <c r="U812" s="5" t="s">
        <v>75</v>
      </c>
      <c r="V812" s="5"/>
      <c r="W812" s="4"/>
      <c r="X812" s="3" t="str">
        <f t="shared" si="26"/>
        <v>201512</v>
      </c>
      <c r="Y812" s="3" t="str">
        <f t="shared" si="27"/>
        <v>201512</v>
      </c>
      <c r="Z812" s="3" t="str">
        <f>VLOOKUP(TEXT(N812,"####"),MàJ!$H$1:$I$53,2,FALSE)</f>
        <v xml:space="preserve">MATERIAUX </v>
      </c>
      <c r="AC812"/>
      <c r="AD812"/>
    </row>
    <row r="813" spans="1:30" ht="15" hidden="1" customHeight="1" x14ac:dyDescent="0.25">
      <c r="A813" s="50">
        <v>3503</v>
      </c>
      <c r="B813" s="51" t="s">
        <v>63</v>
      </c>
      <c r="C813" s="50"/>
      <c r="D813" s="51"/>
      <c r="E813" s="51"/>
      <c r="F813" s="51"/>
      <c r="G813" s="55">
        <v>12</v>
      </c>
      <c r="H813" s="56">
        <v>2015</v>
      </c>
      <c r="I813" s="51"/>
      <c r="J813" s="50"/>
      <c r="K813" s="57"/>
      <c r="L813" s="51"/>
      <c r="M813" s="51"/>
      <c r="N813" s="50">
        <v>3503</v>
      </c>
      <c r="O813" s="50" t="s">
        <v>0</v>
      </c>
      <c r="P813" s="58">
        <v>4</v>
      </c>
      <c r="Q813" s="50"/>
      <c r="R813" s="59"/>
      <c r="S813" s="60"/>
      <c r="T813" s="51"/>
      <c r="U813" s="51" t="s">
        <v>70</v>
      </c>
      <c r="V813" s="51"/>
      <c r="W813" s="59"/>
      <c r="X813" s="3" t="str">
        <f t="shared" si="26"/>
        <v>201512</v>
      </c>
      <c r="Y813" s="3" t="str">
        <f t="shared" si="27"/>
        <v>201512</v>
      </c>
      <c r="Z813" s="3" t="str">
        <f>VLOOKUP(TEXT(N813,"####"),MàJ!$H$1:$I$53,2,FALSE)</f>
        <v xml:space="preserve">MATERIAUX </v>
      </c>
      <c r="AC813"/>
      <c r="AD813"/>
    </row>
    <row r="814" spans="1:30" ht="15" hidden="1" customHeight="1" x14ac:dyDescent="0.25">
      <c r="A814" s="50" t="s">
        <v>1</v>
      </c>
      <c r="B814" s="51" t="s">
        <v>2</v>
      </c>
      <c r="C814" s="50"/>
      <c r="D814" s="51"/>
      <c r="E814" s="51"/>
      <c r="F814" s="51"/>
      <c r="G814" s="55">
        <v>12</v>
      </c>
      <c r="H814" s="56">
        <v>2015</v>
      </c>
      <c r="I814" s="51"/>
      <c r="J814" s="50"/>
      <c r="K814" s="57"/>
      <c r="L814" s="51"/>
      <c r="M814" s="51"/>
      <c r="N814" s="50" t="s">
        <v>1</v>
      </c>
      <c r="O814" s="50" t="s">
        <v>0</v>
      </c>
      <c r="P814" s="58">
        <v>24</v>
      </c>
      <c r="Q814" s="50"/>
      <c r="R814" s="59"/>
      <c r="S814" s="60"/>
      <c r="T814" s="51"/>
      <c r="U814" s="51" t="s">
        <v>75</v>
      </c>
      <c r="V814" s="51"/>
      <c r="W814" s="59"/>
      <c r="X814" s="3" t="str">
        <f t="shared" si="26"/>
        <v>201512</v>
      </c>
      <c r="Y814" s="3" t="str">
        <f t="shared" si="27"/>
        <v>201512</v>
      </c>
      <c r="Z814" s="3" t="str">
        <f>VLOOKUP(TEXT(N814,"####"),MàJ!$H$1:$I$53,2,FALSE)</f>
        <v>SIMULATIONS NUMERIQUES</v>
      </c>
      <c r="AC814"/>
      <c r="AD814"/>
    </row>
    <row r="815" spans="1:30" ht="15" hidden="1" customHeight="1" x14ac:dyDescent="0.25">
      <c r="A815" s="50" t="s">
        <v>1</v>
      </c>
      <c r="B815" s="51" t="s">
        <v>2</v>
      </c>
      <c r="C815" s="50"/>
      <c r="D815" s="51"/>
      <c r="E815" s="51"/>
      <c r="F815" s="51"/>
      <c r="G815" s="55">
        <v>12</v>
      </c>
      <c r="H815" s="56">
        <v>2015</v>
      </c>
      <c r="I815" s="51"/>
      <c r="J815" s="50"/>
      <c r="K815" s="57"/>
      <c r="L815" s="51"/>
      <c r="M815" s="51"/>
      <c r="N815" s="50" t="s">
        <v>1</v>
      </c>
      <c r="O815" s="50" t="s">
        <v>0</v>
      </c>
      <c r="P815" s="58">
        <v>2</v>
      </c>
      <c r="Q815" s="50"/>
      <c r="R815" s="59"/>
      <c r="S815" s="60"/>
      <c r="T815" s="51"/>
      <c r="U815" s="51" t="s">
        <v>75</v>
      </c>
      <c r="V815" s="51"/>
      <c r="W815" s="59"/>
      <c r="X815" s="3" t="str">
        <f t="shared" si="26"/>
        <v>201512</v>
      </c>
      <c r="Y815" s="3" t="str">
        <f t="shared" si="27"/>
        <v>201512</v>
      </c>
      <c r="Z815" s="3" t="str">
        <f>VLOOKUP(TEXT(N815,"####"),MàJ!$H$1:$I$53,2,FALSE)</f>
        <v>SIMULATIONS NUMERIQUES</v>
      </c>
      <c r="AC815"/>
      <c r="AD815"/>
    </row>
    <row r="816" spans="1:30" ht="15" hidden="1" customHeight="1" x14ac:dyDescent="0.25">
      <c r="A816" s="50" t="s">
        <v>1</v>
      </c>
      <c r="B816" s="51" t="s">
        <v>2</v>
      </c>
      <c r="C816" s="50"/>
      <c r="D816" s="51"/>
      <c r="E816" s="51"/>
      <c r="F816" s="51"/>
      <c r="G816" s="55">
        <v>12</v>
      </c>
      <c r="H816" s="56">
        <v>2015</v>
      </c>
      <c r="I816" s="51"/>
      <c r="J816" s="50"/>
      <c r="K816" s="57"/>
      <c r="L816" s="51"/>
      <c r="M816" s="51"/>
      <c r="N816" s="50" t="s">
        <v>1</v>
      </c>
      <c r="O816" s="50" t="s">
        <v>0</v>
      </c>
      <c r="P816" s="58">
        <v>8</v>
      </c>
      <c r="Q816" s="50"/>
      <c r="R816" s="59"/>
      <c r="S816" s="60"/>
      <c r="T816" s="51"/>
      <c r="U816" s="51" t="s">
        <v>71</v>
      </c>
      <c r="V816" s="51"/>
      <c r="W816" s="59"/>
      <c r="X816" s="3" t="str">
        <f t="shared" si="26"/>
        <v>201512</v>
      </c>
      <c r="Y816" s="3" t="str">
        <f t="shared" si="27"/>
        <v>201512</v>
      </c>
      <c r="Z816" s="3" t="str">
        <f>VLOOKUP(TEXT(N816,"####"),MàJ!$H$1:$I$53,2,FALSE)</f>
        <v>SIMULATIONS NUMERIQUES</v>
      </c>
      <c r="AC816"/>
      <c r="AD816"/>
    </row>
    <row r="817" spans="1:30" ht="15" hidden="1" customHeight="1" x14ac:dyDescent="0.25">
      <c r="A817" s="50" t="s">
        <v>1</v>
      </c>
      <c r="B817" s="51" t="s">
        <v>2</v>
      </c>
      <c r="C817" s="50"/>
      <c r="D817" s="51"/>
      <c r="E817" s="51"/>
      <c r="F817" s="51"/>
      <c r="G817" s="55">
        <v>12</v>
      </c>
      <c r="H817" s="56">
        <v>2015</v>
      </c>
      <c r="I817" s="51"/>
      <c r="J817" s="50"/>
      <c r="K817" s="57"/>
      <c r="L817" s="51"/>
      <c r="M817" s="51"/>
      <c r="N817" s="50" t="s">
        <v>1</v>
      </c>
      <c r="O817" s="50" t="s">
        <v>0</v>
      </c>
      <c r="P817" s="58">
        <v>32.5</v>
      </c>
      <c r="Q817" s="50"/>
      <c r="R817" s="59"/>
      <c r="S817" s="60"/>
      <c r="T817" s="51"/>
      <c r="U817" s="51" t="s">
        <v>75</v>
      </c>
      <c r="V817" s="51"/>
      <c r="W817" s="59"/>
      <c r="X817" s="3" t="str">
        <f t="shared" si="26"/>
        <v>201512</v>
      </c>
      <c r="Y817" s="3" t="str">
        <f t="shared" si="27"/>
        <v>201512</v>
      </c>
      <c r="Z817" s="3" t="str">
        <f>VLOOKUP(TEXT(N817,"####"),MàJ!$H$1:$I$53,2,FALSE)</f>
        <v>SIMULATIONS NUMERIQUES</v>
      </c>
      <c r="AC817"/>
      <c r="AD817"/>
    </row>
    <row r="818" spans="1:30" ht="15" hidden="1" customHeight="1" x14ac:dyDescent="0.25">
      <c r="A818" s="50" t="s">
        <v>1</v>
      </c>
      <c r="B818" s="51" t="s">
        <v>2</v>
      </c>
      <c r="C818" s="50"/>
      <c r="D818" s="51"/>
      <c r="E818" s="51"/>
      <c r="F818" s="51"/>
      <c r="G818" s="55">
        <v>12</v>
      </c>
      <c r="H818" s="56">
        <v>2015</v>
      </c>
      <c r="I818" s="51"/>
      <c r="J818" s="50"/>
      <c r="K818" s="57"/>
      <c r="L818" s="51"/>
      <c r="M818" s="51"/>
      <c r="N818" s="50" t="s">
        <v>1</v>
      </c>
      <c r="O818" s="50" t="s">
        <v>0</v>
      </c>
      <c r="P818" s="58">
        <v>2</v>
      </c>
      <c r="Q818" s="50"/>
      <c r="R818" s="59"/>
      <c r="S818" s="60"/>
      <c r="T818" s="51"/>
      <c r="U818" s="51" t="s">
        <v>75</v>
      </c>
      <c r="V818" s="51"/>
      <c r="W818" s="59"/>
      <c r="X818" s="3" t="str">
        <f t="shared" si="26"/>
        <v>201512</v>
      </c>
      <c r="Y818" s="3" t="str">
        <f t="shared" si="27"/>
        <v>201512</v>
      </c>
      <c r="Z818" s="3" t="str">
        <f>VLOOKUP(TEXT(N818,"####"),MàJ!$H$1:$I$53,2,FALSE)</f>
        <v>SIMULATIONS NUMERIQUES</v>
      </c>
      <c r="AC818"/>
      <c r="AD818"/>
    </row>
    <row r="819" spans="1:30" ht="15" customHeight="1" x14ac:dyDescent="0.25">
      <c r="A819" s="50" t="s">
        <v>1</v>
      </c>
      <c r="B819" s="51" t="s">
        <v>2</v>
      </c>
      <c r="C819" s="50"/>
      <c r="D819" s="51"/>
      <c r="E819" s="51"/>
      <c r="F819" s="51"/>
      <c r="G819" s="55">
        <v>12</v>
      </c>
      <c r="H819" s="56">
        <v>2015</v>
      </c>
      <c r="I819" s="51"/>
      <c r="J819" s="50"/>
      <c r="K819" s="57"/>
      <c r="L819" s="51"/>
      <c r="M819" s="51"/>
      <c r="N819" s="50" t="s">
        <v>1</v>
      </c>
      <c r="O819" s="50" t="s">
        <v>0</v>
      </c>
      <c r="P819" s="58">
        <v>3</v>
      </c>
      <c r="Q819" s="50"/>
      <c r="R819" s="59"/>
      <c r="S819" s="60"/>
      <c r="T819" s="51"/>
      <c r="U819" s="51" t="s">
        <v>72</v>
      </c>
      <c r="V819" s="51"/>
      <c r="W819" s="59"/>
      <c r="X819" s="3" t="str">
        <f t="shared" si="26"/>
        <v>201512</v>
      </c>
      <c r="Y819" s="3" t="str">
        <f t="shared" si="27"/>
        <v>201512</v>
      </c>
      <c r="Z819" s="3" t="str">
        <f>VLOOKUP(TEXT(N819,"####"),MàJ!$H$1:$I$53,2,FALSE)</f>
        <v>SIMULATIONS NUMERIQUES</v>
      </c>
      <c r="AC819"/>
      <c r="AD819"/>
    </row>
    <row r="820" spans="1:30" ht="15" hidden="1" customHeight="1" x14ac:dyDescent="0.25">
      <c r="A820" s="50">
        <v>5555</v>
      </c>
      <c r="B820" s="51" t="s">
        <v>64</v>
      </c>
      <c r="C820" s="50"/>
      <c r="D820" s="51"/>
      <c r="E820" s="51"/>
      <c r="F820" s="51"/>
      <c r="G820" s="55">
        <v>12</v>
      </c>
      <c r="H820" s="56">
        <v>2015</v>
      </c>
      <c r="I820" s="51"/>
      <c r="J820" s="50"/>
      <c r="K820" s="57"/>
      <c r="L820" s="51"/>
      <c r="M820" s="51"/>
      <c r="N820" s="50">
        <v>5555</v>
      </c>
      <c r="O820" s="50" t="s">
        <v>0</v>
      </c>
      <c r="P820" s="58">
        <v>4</v>
      </c>
      <c r="Q820" s="50"/>
      <c r="R820" s="59"/>
      <c r="S820" s="60"/>
      <c r="T820" s="51"/>
      <c r="U820" s="51" t="s">
        <v>70</v>
      </c>
      <c r="V820" s="51"/>
      <c r="W820" s="59"/>
      <c r="X820" s="3" t="str">
        <f t="shared" si="26"/>
        <v>201512</v>
      </c>
      <c r="Y820" s="3" t="str">
        <f t="shared" si="27"/>
        <v>201512</v>
      </c>
      <c r="Z820" s="3" t="str">
        <f>VLOOKUP(TEXT(N820,"####"),MàJ!$H$1:$I$53,2,FALSE)</f>
        <v xml:space="preserve">CONCEPTION </v>
      </c>
      <c r="AC820"/>
      <c r="AD820"/>
    </row>
    <row r="821" spans="1:30" ht="15" hidden="1" customHeight="1" x14ac:dyDescent="0.25">
      <c r="A821" s="50">
        <v>5555</v>
      </c>
      <c r="B821" s="51" t="s">
        <v>64</v>
      </c>
      <c r="C821" s="50"/>
      <c r="D821" s="51"/>
      <c r="E821" s="51"/>
      <c r="F821" s="51"/>
      <c r="G821" s="55">
        <v>12</v>
      </c>
      <c r="H821" s="56">
        <v>2015</v>
      </c>
      <c r="I821" s="51"/>
      <c r="J821" s="50"/>
      <c r="K821" s="57"/>
      <c r="L821" s="51"/>
      <c r="M821" s="51"/>
      <c r="N821" s="50">
        <v>5555</v>
      </c>
      <c r="O821" s="50" t="s">
        <v>0</v>
      </c>
      <c r="P821" s="58">
        <v>2</v>
      </c>
      <c r="Q821" s="50"/>
      <c r="R821" s="59"/>
      <c r="S821" s="60"/>
      <c r="T821" s="51"/>
      <c r="U821" s="51" t="s">
        <v>76</v>
      </c>
      <c r="V821" s="51"/>
      <c r="W821" s="59"/>
      <c r="X821" s="3" t="str">
        <f t="shared" si="26"/>
        <v>201512</v>
      </c>
      <c r="Y821" s="3" t="str">
        <f t="shared" si="27"/>
        <v>201512</v>
      </c>
      <c r="Z821" s="3" t="str">
        <f>VLOOKUP(TEXT(N821,"####"),MàJ!$H$1:$I$53,2,FALSE)</f>
        <v xml:space="preserve">CONCEPTION </v>
      </c>
      <c r="AC821"/>
      <c r="AD821"/>
    </row>
    <row r="822" spans="1:30" ht="15" customHeight="1" x14ac:dyDescent="0.25">
      <c r="A822" s="50">
        <v>5555</v>
      </c>
      <c r="B822" s="51" t="s">
        <v>64</v>
      </c>
      <c r="C822" s="50"/>
      <c r="D822" s="51"/>
      <c r="E822" s="51"/>
      <c r="F822" s="51"/>
      <c r="G822" s="55">
        <v>12</v>
      </c>
      <c r="H822" s="56">
        <v>2015</v>
      </c>
      <c r="I822" s="51"/>
      <c r="J822" s="50"/>
      <c r="K822" s="57"/>
      <c r="L822" s="51"/>
      <c r="M822" s="51"/>
      <c r="N822" s="50">
        <v>5555</v>
      </c>
      <c r="O822" s="50" t="s">
        <v>0</v>
      </c>
      <c r="P822" s="58">
        <v>9</v>
      </c>
      <c r="Q822" s="50"/>
      <c r="R822" s="59"/>
      <c r="S822" s="60"/>
      <c r="T822" s="51"/>
      <c r="U822" s="51" t="s">
        <v>72</v>
      </c>
      <c r="V822" s="51"/>
      <c r="W822" s="59"/>
      <c r="X822" s="3" t="str">
        <f t="shared" si="26"/>
        <v>201512</v>
      </c>
      <c r="Y822" s="3" t="str">
        <f t="shared" si="27"/>
        <v>201512</v>
      </c>
      <c r="Z822" s="3" t="str">
        <f>VLOOKUP(TEXT(N822,"####"),MàJ!$H$1:$I$53,2,FALSE)</f>
        <v xml:space="preserve">CONCEPTION </v>
      </c>
      <c r="AC822"/>
      <c r="AD822"/>
    </row>
    <row r="823" spans="1:30" ht="15" hidden="1" customHeight="1" x14ac:dyDescent="0.25">
      <c r="A823" s="50">
        <v>5555</v>
      </c>
      <c r="B823" s="51" t="s">
        <v>64</v>
      </c>
      <c r="C823" s="50"/>
      <c r="D823" s="51"/>
      <c r="E823" s="51"/>
      <c r="F823" s="51"/>
      <c r="G823" s="55">
        <v>12</v>
      </c>
      <c r="H823" s="56">
        <v>2015</v>
      </c>
      <c r="I823" s="51"/>
      <c r="J823" s="50"/>
      <c r="K823" s="57"/>
      <c r="L823" s="51"/>
      <c r="M823" s="51"/>
      <c r="N823" s="50">
        <v>5555</v>
      </c>
      <c r="O823" s="50" t="s">
        <v>0</v>
      </c>
      <c r="P823" s="58">
        <v>45</v>
      </c>
      <c r="Q823" s="50"/>
      <c r="R823" s="59"/>
      <c r="S823" s="60"/>
      <c r="T823" s="51"/>
      <c r="U823" s="51" t="s">
        <v>71</v>
      </c>
      <c r="V823" s="51"/>
      <c r="W823" s="59"/>
      <c r="X823" s="3" t="str">
        <f t="shared" si="26"/>
        <v>201512</v>
      </c>
      <c r="Y823" s="3" t="str">
        <f t="shared" si="27"/>
        <v>201512</v>
      </c>
      <c r="Z823" s="3" t="str">
        <f>VLOOKUP(TEXT(N823,"####"),MàJ!$H$1:$I$53,2,FALSE)</f>
        <v xml:space="preserve">CONCEPTION </v>
      </c>
      <c r="AC823"/>
      <c r="AD823"/>
    </row>
    <row r="824" spans="1:30" ht="15" customHeight="1" x14ac:dyDescent="0.25">
      <c r="A824" s="50">
        <v>5555</v>
      </c>
      <c r="B824" s="51" t="s">
        <v>64</v>
      </c>
      <c r="C824" s="50"/>
      <c r="D824" s="51"/>
      <c r="E824" s="51"/>
      <c r="F824" s="51"/>
      <c r="G824" s="55">
        <v>12</v>
      </c>
      <c r="H824" s="56">
        <v>2015</v>
      </c>
      <c r="I824" s="51"/>
      <c r="J824" s="50"/>
      <c r="K824" s="57"/>
      <c r="L824" s="51"/>
      <c r="M824" s="51"/>
      <c r="N824" s="50">
        <v>5555</v>
      </c>
      <c r="O824" s="50" t="s">
        <v>0</v>
      </c>
      <c r="P824" s="58">
        <v>1</v>
      </c>
      <c r="Q824" s="50"/>
      <c r="R824" s="59"/>
      <c r="S824" s="60"/>
      <c r="T824" s="51"/>
      <c r="U824" s="51" t="s">
        <v>72</v>
      </c>
      <c r="V824" s="51"/>
      <c r="W824" s="59"/>
      <c r="X824" s="3" t="str">
        <f t="shared" si="26"/>
        <v>201512</v>
      </c>
      <c r="Y824" s="3" t="str">
        <f t="shared" si="27"/>
        <v>201512</v>
      </c>
      <c r="Z824" s="3" t="str">
        <f>VLOOKUP(TEXT(N824,"####"),MàJ!$H$1:$I$53,2,FALSE)</f>
        <v xml:space="preserve">CONCEPTION </v>
      </c>
      <c r="AC824"/>
      <c r="AD824"/>
    </row>
    <row r="825" spans="1:30" ht="15" hidden="1" customHeight="1" x14ac:dyDescent="0.25">
      <c r="A825" s="50">
        <v>5555</v>
      </c>
      <c r="B825" s="51" t="s">
        <v>64</v>
      </c>
      <c r="C825" s="50"/>
      <c r="D825" s="51"/>
      <c r="E825" s="51"/>
      <c r="F825" s="51"/>
      <c r="G825" s="55">
        <v>12</v>
      </c>
      <c r="H825" s="56">
        <v>2015</v>
      </c>
      <c r="I825" s="51"/>
      <c r="J825" s="50"/>
      <c r="K825" s="57"/>
      <c r="L825" s="51"/>
      <c r="M825" s="51"/>
      <c r="N825" s="50">
        <v>5555</v>
      </c>
      <c r="O825" s="50" t="s">
        <v>0</v>
      </c>
      <c r="P825" s="58">
        <v>29</v>
      </c>
      <c r="Q825" s="50"/>
      <c r="R825" s="59"/>
      <c r="S825" s="60"/>
      <c r="T825" s="51"/>
      <c r="U825" s="51" t="s">
        <v>73</v>
      </c>
      <c r="V825" s="51"/>
      <c r="W825" s="59"/>
      <c r="X825" s="3" t="str">
        <f t="shared" si="26"/>
        <v>201512</v>
      </c>
      <c r="Y825" s="3" t="str">
        <f t="shared" si="27"/>
        <v>201512</v>
      </c>
      <c r="Z825" s="3" t="str">
        <f>VLOOKUP(TEXT(N825,"####"),MàJ!$H$1:$I$53,2,FALSE)</f>
        <v xml:space="preserve">CONCEPTION </v>
      </c>
      <c r="AC825"/>
      <c r="AD825"/>
    </row>
    <row r="826" spans="1:30" ht="15" hidden="1" customHeight="1" x14ac:dyDescent="0.25">
      <c r="A826" s="50">
        <v>5555</v>
      </c>
      <c r="B826" s="51" t="s">
        <v>64</v>
      </c>
      <c r="C826" s="50"/>
      <c r="D826" s="51"/>
      <c r="E826" s="51"/>
      <c r="F826" s="51"/>
      <c r="G826" s="55">
        <v>12</v>
      </c>
      <c r="H826" s="56">
        <v>2015</v>
      </c>
      <c r="I826" s="51"/>
      <c r="J826" s="50"/>
      <c r="K826" s="57"/>
      <c r="L826" s="51"/>
      <c r="M826" s="51"/>
      <c r="N826" s="50">
        <v>5555</v>
      </c>
      <c r="O826" s="50" t="s">
        <v>0</v>
      </c>
      <c r="P826" s="58">
        <v>42</v>
      </c>
      <c r="Q826" s="50"/>
      <c r="R826" s="59"/>
      <c r="S826" s="60"/>
      <c r="T826" s="51"/>
      <c r="U826" s="51" t="s">
        <v>74</v>
      </c>
      <c r="V826" s="51"/>
      <c r="W826" s="59"/>
      <c r="X826" s="3" t="str">
        <f t="shared" si="26"/>
        <v>201512</v>
      </c>
      <c r="Y826" s="3" t="str">
        <f t="shared" si="27"/>
        <v>201512</v>
      </c>
      <c r="Z826" s="3" t="str">
        <f>VLOOKUP(TEXT(N826,"####"),MàJ!$H$1:$I$53,2,FALSE)</f>
        <v xml:space="preserve">CONCEPTION </v>
      </c>
      <c r="AC826"/>
      <c r="AD826"/>
    </row>
    <row r="827" spans="1:30" ht="15" customHeight="1" x14ac:dyDescent="0.25">
      <c r="A827" s="50">
        <v>5555</v>
      </c>
      <c r="B827" s="51" t="s">
        <v>64</v>
      </c>
      <c r="C827" s="50"/>
      <c r="D827" s="51"/>
      <c r="E827" s="51"/>
      <c r="F827" s="51"/>
      <c r="G827" s="55">
        <v>12</v>
      </c>
      <c r="H827" s="56">
        <v>2015</v>
      </c>
      <c r="I827" s="51"/>
      <c r="J827" s="50"/>
      <c r="K827" s="57"/>
      <c r="L827" s="51"/>
      <c r="M827" s="51"/>
      <c r="N827" s="50">
        <v>5555</v>
      </c>
      <c r="O827" s="50" t="s">
        <v>0</v>
      </c>
      <c r="P827" s="58">
        <v>39</v>
      </c>
      <c r="Q827" s="50"/>
      <c r="R827" s="59"/>
      <c r="S827" s="60"/>
      <c r="T827" s="51"/>
      <c r="U827" s="51" t="s">
        <v>72</v>
      </c>
      <c r="V827" s="51"/>
      <c r="W827" s="59"/>
      <c r="X827" s="3" t="str">
        <f t="shared" si="26"/>
        <v>201512</v>
      </c>
      <c r="Y827" s="3" t="str">
        <f t="shared" si="27"/>
        <v>201512</v>
      </c>
      <c r="Z827" s="3" t="str">
        <f>VLOOKUP(TEXT(N827,"####"),MàJ!$H$1:$I$53,2,FALSE)</f>
        <v xml:space="preserve">CONCEPTION </v>
      </c>
      <c r="AC827"/>
      <c r="AD827"/>
    </row>
    <row r="828" spans="1:30" ht="15" hidden="1" customHeight="1" x14ac:dyDescent="0.25">
      <c r="A828" s="50">
        <v>5555</v>
      </c>
      <c r="B828" s="51" t="s">
        <v>64</v>
      </c>
      <c r="C828" s="50"/>
      <c r="D828" s="51"/>
      <c r="E828" s="51"/>
      <c r="F828" s="51"/>
      <c r="G828" s="55">
        <v>12</v>
      </c>
      <c r="H828" s="56">
        <v>2015</v>
      </c>
      <c r="I828" s="51"/>
      <c r="J828" s="50"/>
      <c r="K828" s="57"/>
      <c r="L828" s="51"/>
      <c r="M828" s="51"/>
      <c r="N828" s="50">
        <v>5555</v>
      </c>
      <c r="O828" s="50" t="s">
        <v>0</v>
      </c>
      <c r="P828" s="58">
        <v>8</v>
      </c>
      <c r="Q828" s="50"/>
      <c r="R828" s="59"/>
      <c r="S828" s="60"/>
      <c r="T828" s="51"/>
      <c r="U828" s="51" t="s">
        <v>81</v>
      </c>
      <c r="V828" s="51"/>
      <c r="W828" s="59"/>
      <c r="X828" s="3" t="str">
        <f t="shared" si="26"/>
        <v>201512</v>
      </c>
      <c r="Y828" s="3" t="str">
        <f t="shared" si="27"/>
        <v>201512</v>
      </c>
      <c r="Z828" s="3" t="str">
        <f>VLOOKUP(TEXT(N828,"####"),MàJ!$H$1:$I$53,2,FALSE)</f>
        <v xml:space="preserve">CONCEPTION </v>
      </c>
      <c r="AC828"/>
      <c r="AD828"/>
    </row>
    <row r="829" spans="1:30" ht="15" hidden="1" customHeight="1" x14ac:dyDescent="0.25">
      <c r="A829" s="7">
        <v>5555</v>
      </c>
      <c r="B829" s="5" t="s">
        <v>64</v>
      </c>
      <c r="C829" s="7"/>
      <c r="D829" s="5"/>
      <c r="E829" s="5"/>
      <c r="F829" s="5"/>
      <c r="G829" s="11">
        <v>12</v>
      </c>
      <c r="H829" s="10">
        <v>2015</v>
      </c>
      <c r="I829" s="5"/>
      <c r="J829" s="7"/>
      <c r="K829" s="9"/>
      <c r="L829" s="5"/>
      <c r="M829" s="5"/>
      <c r="N829" s="7">
        <v>5555</v>
      </c>
      <c r="O829" s="7" t="s">
        <v>0</v>
      </c>
      <c r="P829" s="8">
        <v>48</v>
      </c>
      <c r="Q829" s="7"/>
      <c r="R829" s="4"/>
      <c r="S829" s="6"/>
      <c r="T829" s="5"/>
      <c r="U829" s="5" t="s">
        <v>81</v>
      </c>
      <c r="V829" s="5"/>
      <c r="W829" s="4"/>
      <c r="X829" s="3" t="str">
        <f t="shared" si="26"/>
        <v>201512</v>
      </c>
      <c r="Y829" s="3" t="str">
        <f t="shared" si="27"/>
        <v>201512</v>
      </c>
      <c r="Z829" s="3" t="str">
        <f>VLOOKUP(TEXT(N829,"####"),MàJ!$H$1:$I$53,2,FALSE)</f>
        <v xml:space="preserve">CONCEPTION </v>
      </c>
      <c r="AC829"/>
      <c r="AD829"/>
    </row>
    <row r="830" spans="1:30" ht="15" hidden="1" customHeight="1" x14ac:dyDescent="0.25">
      <c r="A830" s="7">
        <v>5555</v>
      </c>
      <c r="B830" s="5" t="s">
        <v>64</v>
      </c>
      <c r="C830" s="7"/>
      <c r="D830" s="5"/>
      <c r="E830" s="5"/>
      <c r="F830" s="5"/>
      <c r="G830" s="11">
        <v>12</v>
      </c>
      <c r="H830" s="10">
        <v>2015</v>
      </c>
      <c r="I830" s="5"/>
      <c r="J830" s="7"/>
      <c r="K830" s="9"/>
      <c r="L830" s="5"/>
      <c r="M830" s="5"/>
      <c r="N830" s="7">
        <v>5555</v>
      </c>
      <c r="O830" s="7" t="s">
        <v>0</v>
      </c>
      <c r="P830" s="8">
        <v>85</v>
      </c>
      <c r="Q830" s="7"/>
      <c r="R830" s="4"/>
      <c r="S830" s="6"/>
      <c r="T830" s="5"/>
      <c r="U830" s="5" t="s">
        <v>75</v>
      </c>
      <c r="V830" s="5"/>
      <c r="W830" s="4"/>
      <c r="X830" s="3" t="str">
        <f t="shared" si="26"/>
        <v>201512</v>
      </c>
      <c r="Y830" s="3" t="str">
        <f t="shared" si="27"/>
        <v>201512</v>
      </c>
      <c r="Z830" s="3" t="str">
        <f>VLOOKUP(TEXT(N830,"####"),MàJ!$H$1:$I$53,2,FALSE)</f>
        <v xml:space="preserve">CONCEPTION </v>
      </c>
      <c r="AC830"/>
      <c r="AD830"/>
    </row>
    <row r="831" spans="1:30" ht="15" customHeight="1" x14ac:dyDescent="0.25">
      <c r="A831" s="50">
        <v>5917</v>
      </c>
      <c r="B831" s="51" t="s">
        <v>65</v>
      </c>
      <c r="C831" s="50"/>
      <c r="D831" s="51"/>
      <c r="E831" s="51"/>
      <c r="F831" s="51"/>
      <c r="G831" s="55">
        <v>12</v>
      </c>
      <c r="H831" s="56">
        <v>2015</v>
      </c>
      <c r="I831" s="51"/>
      <c r="J831" s="50"/>
      <c r="K831" s="57"/>
      <c r="L831" s="51"/>
      <c r="M831" s="51"/>
      <c r="N831" s="50">
        <v>5917</v>
      </c>
      <c r="O831" s="50" t="s">
        <v>0</v>
      </c>
      <c r="P831" s="58">
        <v>5</v>
      </c>
      <c r="Q831" s="50"/>
      <c r="R831" s="59"/>
      <c r="S831" s="60"/>
      <c r="T831" s="51"/>
      <c r="U831" s="51" t="s">
        <v>72</v>
      </c>
      <c r="V831" s="51"/>
      <c r="W831" s="59"/>
      <c r="X831" s="3" t="str">
        <f t="shared" si="26"/>
        <v>201512</v>
      </c>
      <c r="Y831" s="3" t="str">
        <f t="shared" si="27"/>
        <v>201512</v>
      </c>
      <c r="Z831" s="3" t="str">
        <f>VLOOKUP(TEXT(N831,"####"),MàJ!$H$1:$I$53,2,FALSE)</f>
        <v xml:space="preserve">METHODES </v>
      </c>
      <c r="AC831"/>
      <c r="AD831"/>
    </row>
    <row r="832" spans="1:30" ht="15" customHeight="1" x14ac:dyDescent="0.25">
      <c r="A832" s="50">
        <v>5917</v>
      </c>
      <c r="B832" s="51" t="s">
        <v>65</v>
      </c>
      <c r="C832" s="50"/>
      <c r="D832" s="51"/>
      <c r="E832" s="51"/>
      <c r="F832" s="51"/>
      <c r="G832" s="55">
        <v>12</v>
      </c>
      <c r="H832" s="56">
        <v>2015</v>
      </c>
      <c r="I832" s="51"/>
      <c r="J832" s="50"/>
      <c r="K832" s="57"/>
      <c r="L832" s="51"/>
      <c r="M832" s="51"/>
      <c r="N832" s="50">
        <v>5917</v>
      </c>
      <c r="O832" s="50" t="s">
        <v>0</v>
      </c>
      <c r="P832" s="58">
        <v>3.5</v>
      </c>
      <c r="Q832" s="50"/>
      <c r="R832" s="59"/>
      <c r="S832" s="60"/>
      <c r="T832" s="51"/>
      <c r="U832" s="51" t="s">
        <v>72</v>
      </c>
      <c r="V832" s="51"/>
      <c r="W832" s="59"/>
      <c r="X832" s="3" t="str">
        <f t="shared" si="26"/>
        <v>201512</v>
      </c>
      <c r="Y832" s="3" t="str">
        <f t="shared" si="27"/>
        <v>201512</v>
      </c>
      <c r="Z832" s="3" t="str">
        <f>VLOOKUP(TEXT(N832,"####"),MàJ!$H$1:$I$53,2,FALSE)</f>
        <v xml:space="preserve">METHODES </v>
      </c>
      <c r="AC832"/>
      <c r="AD832"/>
    </row>
    <row r="833" spans="1:30" ht="15" hidden="1" customHeight="1" x14ac:dyDescent="0.25">
      <c r="A833" s="50">
        <v>5917</v>
      </c>
      <c r="B833" s="51" t="s">
        <v>66</v>
      </c>
      <c r="C833" s="50"/>
      <c r="D833" s="51"/>
      <c r="E833" s="51"/>
      <c r="F833" s="51"/>
      <c r="G833" s="55">
        <v>12</v>
      </c>
      <c r="H833" s="56">
        <v>2015</v>
      </c>
      <c r="I833" s="51"/>
      <c r="J833" s="50"/>
      <c r="K833" s="57"/>
      <c r="L833" s="51"/>
      <c r="M833" s="51"/>
      <c r="N833" s="50">
        <v>5917</v>
      </c>
      <c r="O833" s="50" t="s">
        <v>0</v>
      </c>
      <c r="P833" s="58">
        <v>20</v>
      </c>
      <c r="Q833" s="50"/>
      <c r="R833" s="59"/>
      <c r="S833" s="60"/>
      <c r="T833" s="51"/>
      <c r="U833" s="51" t="s">
        <v>75</v>
      </c>
      <c r="V833" s="51"/>
      <c r="W833" s="59"/>
      <c r="X833" s="3" t="str">
        <f t="shared" si="26"/>
        <v>201512</v>
      </c>
      <c r="Y833" s="3" t="str">
        <f t="shared" si="27"/>
        <v>201512</v>
      </c>
      <c r="Z833" s="3" t="str">
        <f>VLOOKUP(TEXT(N833,"####"),MàJ!$H$1:$I$53,2,FALSE)</f>
        <v xml:space="preserve">METHODES </v>
      </c>
      <c r="AC833"/>
      <c r="AD833"/>
    </row>
    <row r="834" spans="1:30" ht="15" customHeight="1" x14ac:dyDescent="0.25">
      <c r="A834" s="7">
        <v>5917</v>
      </c>
      <c r="B834" s="5" t="s">
        <v>66</v>
      </c>
      <c r="C834" s="7"/>
      <c r="D834" s="5"/>
      <c r="E834" s="5"/>
      <c r="F834" s="5"/>
      <c r="G834" s="11">
        <v>12</v>
      </c>
      <c r="H834" s="10">
        <v>2015</v>
      </c>
      <c r="I834" s="5"/>
      <c r="J834" s="7"/>
      <c r="K834" s="9"/>
      <c r="L834" s="5"/>
      <c r="M834" s="5"/>
      <c r="N834" s="7">
        <v>5917</v>
      </c>
      <c r="O834" s="7" t="s">
        <v>0</v>
      </c>
      <c r="P834" s="8">
        <v>2</v>
      </c>
      <c r="Q834" s="7"/>
      <c r="R834" s="4"/>
      <c r="S834" s="6"/>
      <c r="T834" s="5"/>
      <c r="U834" s="5" t="s">
        <v>72</v>
      </c>
      <c r="V834" s="5"/>
      <c r="W834" s="4"/>
      <c r="X834" s="3" t="str">
        <f t="shared" si="26"/>
        <v>201512</v>
      </c>
      <c r="Y834" s="3" t="str">
        <f t="shared" si="27"/>
        <v>201512</v>
      </c>
      <c r="Z834" s="3" t="str">
        <f>VLOOKUP(TEXT(N834,"####"),MàJ!$H$1:$I$53,2,FALSE)</f>
        <v xml:space="preserve">METHODES </v>
      </c>
      <c r="AC834"/>
      <c r="AD834"/>
    </row>
    <row r="835" spans="1:30" ht="15" hidden="1" customHeight="1" x14ac:dyDescent="0.25">
      <c r="A835" s="7">
        <v>5917</v>
      </c>
      <c r="B835" s="5" t="s">
        <v>66</v>
      </c>
      <c r="C835" s="7"/>
      <c r="D835" s="5"/>
      <c r="E835" s="5"/>
      <c r="F835" s="5"/>
      <c r="G835" s="11">
        <v>12</v>
      </c>
      <c r="H835" s="10">
        <v>2015</v>
      </c>
      <c r="I835" s="5"/>
      <c r="J835" s="7"/>
      <c r="K835" s="9"/>
      <c r="L835" s="5"/>
      <c r="M835" s="5"/>
      <c r="N835" s="7">
        <v>5917</v>
      </c>
      <c r="O835" s="7" t="s">
        <v>0</v>
      </c>
      <c r="P835" s="8">
        <v>4</v>
      </c>
      <c r="Q835" s="7"/>
      <c r="R835" s="4"/>
      <c r="S835" s="6"/>
      <c r="T835" s="5"/>
      <c r="U835" s="5" t="s">
        <v>71</v>
      </c>
      <c r="V835" s="5"/>
      <c r="W835" s="4"/>
      <c r="X835" s="3" t="str">
        <f t="shared" si="26"/>
        <v>201512</v>
      </c>
      <c r="Y835" s="3" t="str">
        <f t="shared" si="27"/>
        <v>201512</v>
      </c>
      <c r="Z835" s="3" t="str">
        <f>VLOOKUP(TEXT(N835,"####"),MàJ!$H$1:$I$53,2,FALSE)</f>
        <v xml:space="preserve">METHODES </v>
      </c>
      <c r="AC835"/>
      <c r="AD835"/>
    </row>
    <row r="836" spans="1:30" ht="15" hidden="1" customHeight="1" x14ac:dyDescent="0.25">
      <c r="A836" s="7">
        <v>5917</v>
      </c>
      <c r="B836" s="5" t="s">
        <v>66</v>
      </c>
      <c r="C836" s="7"/>
      <c r="D836" s="5"/>
      <c r="E836" s="5"/>
      <c r="F836" s="5"/>
      <c r="G836" s="11">
        <v>12</v>
      </c>
      <c r="H836" s="10">
        <v>2015</v>
      </c>
      <c r="I836" s="5"/>
      <c r="J836" s="7"/>
      <c r="K836" s="9"/>
      <c r="L836" s="5"/>
      <c r="M836" s="5"/>
      <c r="N836" s="7">
        <v>5917</v>
      </c>
      <c r="O836" s="7" t="s">
        <v>0</v>
      </c>
      <c r="P836" s="8">
        <v>1</v>
      </c>
      <c r="Q836" s="7"/>
      <c r="R836" s="4"/>
      <c r="S836" s="6"/>
      <c r="T836" s="5"/>
      <c r="U836" s="5" t="s">
        <v>71</v>
      </c>
      <c r="V836" s="5"/>
      <c r="W836" s="4"/>
      <c r="X836" s="3" t="str">
        <f t="shared" si="26"/>
        <v>201512</v>
      </c>
      <c r="Y836" s="3" t="str">
        <f t="shared" si="27"/>
        <v>201512</v>
      </c>
      <c r="Z836" s="3" t="str">
        <f>VLOOKUP(TEXT(N836,"####"),MàJ!$H$1:$I$53,2,FALSE)</f>
        <v xml:space="preserve">METHODES </v>
      </c>
      <c r="AC836"/>
      <c r="AD836"/>
    </row>
    <row r="837" spans="1:30" ht="15" hidden="1" customHeight="1" x14ac:dyDescent="0.25">
      <c r="A837" s="7">
        <v>5917</v>
      </c>
      <c r="B837" s="5" t="s">
        <v>66</v>
      </c>
      <c r="C837" s="7"/>
      <c r="D837" s="5"/>
      <c r="E837" s="5"/>
      <c r="F837" s="5"/>
      <c r="G837" s="11">
        <v>12</v>
      </c>
      <c r="H837" s="10">
        <v>2015</v>
      </c>
      <c r="I837" s="5"/>
      <c r="J837" s="7"/>
      <c r="K837" s="9"/>
      <c r="L837" s="5"/>
      <c r="M837" s="5"/>
      <c r="N837" s="7">
        <v>5917</v>
      </c>
      <c r="O837" s="7" t="s">
        <v>0</v>
      </c>
      <c r="P837" s="8">
        <v>7</v>
      </c>
      <c r="Q837" s="7"/>
      <c r="R837" s="4"/>
      <c r="S837" s="6"/>
      <c r="T837" s="5"/>
      <c r="U837" s="5" t="s">
        <v>71</v>
      </c>
      <c r="V837" s="5"/>
      <c r="W837" s="4"/>
      <c r="X837" s="3" t="str">
        <f t="shared" si="26"/>
        <v>201512</v>
      </c>
      <c r="Y837" s="3" t="str">
        <f t="shared" si="27"/>
        <v>201512</v>
      </c>
      <c r="Z837" s="3" t="str">
        <f>VLOOKUP(TEXT(N837,"####"),MàJ!$H$1:$I$53,2,FALSE)</f>
        <v xml:space="preserve">METHODES </v>
      </c>
      <c r="AC837"/>
      <c r="AD837"/>
    </row>
    <row r="838" spans="1:30" ht="15" hidden="1" customHeight="1" x14ac:dyDescent="0.25">
      <c r="A838" s="50">
        <v>5723</v>
      </c>
      <c r="B838" s="51" t="s">
        <v>67</v>
      </c>
      <c r="C838" s="50"/>
      <c r="D838" s="51"/>
      <c r="E838" s="51"/>
      <c r="F838" s="51"/>
      <c r="G838" s="55">
        <v>12</v>
      </c>
      <c r="H838" s="56">
        <v>2015</v>
      </c>
      <c r="I838" s="51"/>
      <c r="J838" s="50"/>
      <c r="K838" s="57"/>
      <c r="L838" s="51"/>
      <c r="M838" s="51"/>
      <c r="N838" s="50">
        <v>5723</v>
      </c>
      <c r="O838" s="50" t="s">
        <v>0</v>
      </c>
      <c r="P838" s="58">
        <v>100</v>
      </c>
      <c r="Q838" s="50"/>
      <c r="R838" s="59"/>
      <c r="S838" s="60"/>
      <c r="T838" s="51"/>
      <c r="U838" s="51" t="s">
        <v>75</v>
      </c>
      <c r="V838" s="51"/>
      <c r="W838" s="59"/>
      <c r="X838" s="3" t="str">
        <f t="shared" si="26"/>
        <v>201512</v>
      </c>
      <c r="Y838" s="3" t="str">
        <f t="shared" si="27"/>
        <v>201512</v>
      </c>
      <c r="Z838" s="3" t="str">
        <f>VLOOKUP(TEXT(N838,"####"),MàJ!$H$1:$I$53,2,FALSE)</f>
        <v xml:space="preserve">ESSAIS </v>
      </c>
      <c r="AC838"/>
      <c r="AD838"/>
    </row>
    <row r="839" spans="1:30" ht="15" hidden="1" customHeight="1" x14ac:dyDescent="0.25">
      <c r="A839" s="7">
        <v>7777</v>
      </c>
      <c r="B839" s="5" t="s">
        <v>68</v>
      </c>
      <c r="C839" s="7"/>
      <c r="D839" s="5"/>
      <c r="E839" s="5"/>
      <c r="F839" s="5"/>
      <c r="G839" s="11">
        <v>12</v>
      </c>
      <c r="H839" s="10">
        <v>2015</v>
      </c>
      <c r="I839" s="5"/>
      <c r="J839" s="7"/>
      <c r="K839" s="9"/>
      <c r="L839" s="5"/>
      <c r="M839" s="5"/>
      <c r="N839" s="7">
        <v>7777</v>
      </c>
      <c r="O839" s="7" t="s">
        <v>0</v>
      </c>
      <c r="P839" s="8">
        <v>16</v>
      </c>
      <c r="Q839" s="7"/>
      <c r="R839" s="4"/>
      <c r="S839" s="6"/>
      <c r="T839" s="5"/>
      <c r="U839" s="5" t="s">
        <v>74</v>
      </c>
      <c r="V839" s="5"/>
      <c r="W839" s="4"/>
      <c r="X839" s="3" t="str">
        <f t="shared" si="26"/>
        <v>201512</v>
      </c>
      <c r="Y839" s="3" t="str">
        <f t="shared" si="27"/>
        <v>201512</v>
      </c>
      <c r="Z839" s="3" t="str">
        <f>VLOOKUP(TEXT(N839,"####"),MàJ!$H$1:$I$53,2,FALSE)</f>
        <v>PROGRAMME</v>
      </c>
      <c r="AC839"/>
      <c r="AD839"/>
    </row>
    <row r="840" spans="1:30" ht="15" hidden="1" customHeight="1" x14ac:dyDescent="0.25">
      <c r="A840" s="7">
        <v>7777</v>
      </c>
      <c r="B840" s="5" t="s">
        <v>68</v>
      </c>
      <c r="C840" s="7"/>
      <c r="D840" s="5"/>
      <c r="E840" s="5"/>
      <c r="F840" s="5"/>
      <c r="G840" s="11">
        <v>12</v>
      </c>
      <c r="H840" s="10">
        <v>2015</v>
      </c>
      <c r="I840" s="5"/>
      <c r="J840" s="7"/>
      <c r="K840" s="9"/>
      <c r="L840" s="5"/>
      <c r="M840" s="5"/>
      <c r="N840" s="7">
        <v>7777</v>
      </c>
      <c r="O840" s="7" t="s">
        <v>0</v>
      </c>
      <c r="P840" s="8">
        <v>20</v>
      </c>
      <c r="Q840" s="7"/>
      <c r="R840" s="4"/>
      <c r="S840" s="6"/>
      <c r="T840" s="5"/>
      <c r="U840" s="5" t="s">
        <v>71</v>
      </c>
      <c r="V840" s="5"/>
      <c r="W840" s="4"/>
      <c r="X840" s="3" t="str">
        <f t="shared" si="26"/>
        <v>201512</v>
      </c>
      <c r="Y840" s="3" t="str">
        <f t="shared" si="27"/>
        <v>201512</v>
      </c>
      <c r="Z840" s="3" t="str">
        <f>VLOOKUP(TEXT(N840,"####"),MàJ!$H$1:$I$53,2,FALSE)</f>
        <v>PROGRAMME</v>
      </c>
      <c r="AC840"/>
      <c r="AD840"/>
    </row>
    <row r="841" spans="1:30" ht="15" hidden="1" customHeight="1" x14ac:dyDescent="0.25">
      <c r="A841" s="7">
        <v>7777</v>
      </c>
      <c r="B841" s="5" t="s">
        <v>68</v>
      </c>
      <c r="C841" s="7"/>
      <c r="D841" s="5"/>
      <c r="E841" s="5"/>
      <c r="F841" s="5"/>
      <c r="G841" s="11">
        <v>12</v>
      </c>
      <c r="H841" s="10">
        <v>2015</v>
      </c>
      <c r="I841" s="5"/>
      <c r="J841" s="7"/>
      <c r="K841" s="9"/>
      <c r="L841" s="5"/>
      <c r="M841" s="5"/>
      <c r="N841" s="7">
        <v>7777</v>
      </c>
      <c r="O841" s="7" t="s">
        <v>0</v>
      </c>
      <c r="P841" s="8">
        <v>12</v>
      </c>
      <c r="Q841" s="7"/>
      <c r="R841" s="4"/>
      <c r="S841" s="6"/>
      <c r="T841" s="5"/>
      <c r="U841" s="5" t="s">
        <v>82</v>
      </c>
      <c r="V841" s="5"/>
      <c r="W841" s="4"/>
      <c r="X841" s="3" t="str">
        <f t="shared" si="26"/>
        <v>201512</v>
      </c>
      <c r="Y841" s="3" t="str">
        <f t="shared" si="27"/>
        <v>201512</v>
      </c>
      <c r="Z841" s="3" t="str">
        <f>VLOOKUP(TEXT(N841,"####"),MàJ!$H$1:$I$53,2,FALSE)</f>
        <v>PROGRAMME</v>
      </c>
      <c r="AC841"/>
      <c r="AD841"/>
    </row>
    <row r="842" spans="1:30" ht="15" hidden="1" customHeight="1" x14ac:dyDescent="0.25">
      <c r="A842" s="7">
        <v>7777</v>
      </c>
      <c r="B842" s="5" t="s">
        <v>68</v>
      </c>
      <c r="C842" s="7"/>
      <c r="D842" s="5"/>
      <c r="E842" s="5"/>
      <c r="F842" s="5"/>
      <c r="G842" s="11">
        <v>12</v>
      </c>
      <c r="H842" s="10">
        <v>2015</v>
      </c>
      <c r="I842" s="5"/>
      <c r="J842" s="7"/>
      <c r="K842" s="9"/>
      <c r="L842" s="5"/>
      <c r="M842" s="5"/>
      <c r="N842" s="7">
        <v>7777</v>
      </c>
      <c r="O842" s="7" t="s">
        <v>0</v>
      </c>
      <c r="P842" s="8">
        <v>16</v>
      </c>
      <c r="Q842" s="7"/>
      <c r="R842" s="4"/>
      <c r="S842" s="6"/>
      <c r="T842" s="5"/>
      <c r="U842" s="5" t="s">
        <v>71</v>
      </c>
      <c r="V842" s="5"/>
      <c r="W842" s="4"/>
      <c r="X842" s="3" t="str">
        <f t="shared" si="26"/>
        <v>201512</v>
      </c>
      <c r="Y842" s="3" t="str">
        <f t="shared" si="27"/>
        <v>201512</v>
      </c>
      <c r="Z842" s="3" t="str">
        <f>VLOOKUP(TEXT(N842,"####"),MàJ!$H$1:$I$53,2,FALSE)</f>
        <v>PROGRAMME</v>
      </c>
      <c r="AC842"/>
      <c r="AD842"/>
    </row>
    <row r="843" spans="1:30" ht="15" hidden="1" customHeight="1" x14ac:dyDescent="0.25">
      <c r="A843" s="7">
        <v>7777</v>
      </c>
      <c r="B843" s="5" t="s">
        <v>68</v>
      </c>
      <c r="C843" s="7"/>
      <c r="D843" s="5"/>
      <c r="E843" s="5"/>
      <c r="F843" s="5"/>
      <c r="G843" s="11">
        <v>12</v>
      </c>
      <c r="H843" s="10">
        <v>2015</v>
      </c>
      <c r="I843" s="5"/>
      <c r="J843" s="7"/>
      <c r="K843" s="9"/>
      <c r="L843" s="5"/>
      <c r="M843" s="5"/>
      <c r="N843" s="7">
        <v>7777</v>
      </c>
      <c r="O843" s="7" t="s">
        <v>0</v>
      </c>
      <c r="P843" s="8">
        <v>80</v>
      </c>
      <c r="Q843" s="7"/>
      <c r="R843" s="4"/>
      <c r="S843" s="6"/>
      <c r="T843" s="5"/>
      <c r="U843" s="5" t="s">
        <v>70</v>
      </c>
      <c r="V843" s="5"/>
      <c r="W843" s="4"/>
      <c r="X843" s="3" t="str">
        <f t="shared" si="26"/>
        <v>201512</v>
      </c>
      <c r="Y843" s="3" t="str">
        <f t="shared" si="27"/>
        <v>201512</v>
      </c>
      <c r="Z843" s="3" t="str">
        <f>VLOOKUP(TEXT(N843,"####"),MàJ!$H$1:$I$53,2,FALSE)</f>
        <v>PROGRAMME</v>
      </c>
      <c r="AC843"/>
      <c r="AD843"/>
    </row>
    <row r="844" spans="1:30" ht="15" hidden="1" customHeight="1" x14ac:dyDescent="0.25">
      <c r="A844" s="7">
        <v>7777</v>
      </c>
      <c r="B844" s="5" t="s">
        <v>68</v>
      </c>
      <c r="C844" s="7"/>
      <c r="D844" s="5"/>
      <c r="E844" s="5"/>
      <c r="F844" s="5"/>
      <c r="G844" s="11">
        <v>12</v>
      </c>
      <c r="H844" s="10">
        <v>2015</v>
      </c>
      <c r="I844" s="5"/>
      <c r="J844" s="7"/>
      <c r="K844" s="9"/>
      <c r="L844" s="5"/>
      <c r="M844" s="5"/>
      <c r="N844" s="7">
        <v>7777</v>
      </c>
      <c r="O844" s="7" t="s">
        <v>0</v>
      </c>
      <c r="P844" s="8">
        <v>4</v>
      </c>
      <c r="Q844" s="7"/>
      <c r="R844" s="4"/>
      <c r="S844" s="6"/>
      <c r="T844" s="5"/>
      <c r="U844" s="5" t="s">
        <v>75</v>
      </c>
      <c r="V844" s="5"/>
      <c r="W844" s="4"/>
      <c r="X844" s="3" t="str">
        <f t="shared" si="26"/>
        <v>201512</v>
      </c>
      <c r="Y844" s="3" t="str">
        <f t="shared" si="27"/>
        <v>201512</v>
      </c>
      <c r="Z844" s="3" t="str">
        <f>VLOOKUP(TEXT(N844,"####"),MàJ!$H$1:$I$53,2,FALSE)</f>
        <v>PROGRAMME</v>
      </c>
      <c r="AC844"/>
      <c r="AD844"/>
    </row>
    <row r="845" spans="1:30" ht="15" hidden="1" customHeight="1" x14ac:dyDescent="0.25">
      <c r="A845" s="7">
        <v>7777</v>
      </c>
      <c r="B845" s="5" t="s">
        <v>68</v>
      </c>
      <c r="C845" s="7"/>
      <c r="D845" s="5"/>
      <c r="E845" s="5"/>
      <c r="F845" s="5"/>
      <c r="G845" s="11">
        <v>12</v>
      </c>
      <c r="H845" s="10">
        <v>2015</v>
      </c>
      <c r="I845" s="5"/>
      <c r="J845" s="7"/>
      <c r="K845" s="9"/>
      <c r="L845" s="5"/>
      <c r="M845" s="5"/>
      <c r="N845" s="7">
        <v>7777</v>
      </c>
      <c r="O845" s="7" t="s">
        <v>0</v>
      </c>
      <c r="P845" s="8">
        <v>8</v>
      </c>
      <c r="Q845" s="7"/>
      <c r="R845" s="4"/>
      <c r="S845" s="6"/>
      <c r="T845" s="5"/>
      <c r="U845" s="5" t="s">
        <v>80</v>
      </c>
      <c r="V845" s="5"/>
      <c r="W845" s="4"/>
      <c r="X845" s="3" t="str">
        <f t="shared" si="26"/>
        <v>201512</v>
      </c>
      <c r="Y845" s="3" t="str">
        <f t="shared" si="27"/>
        <v>201512</v>
      </c>
      <c r="Z845" s="3" t="str">
        <f>VLOOKUP(TEXT(N845,"####"),MàJ!$H$1:$I$53,2,FALSE)</f>
        <v>PROGRAMME</v>
      </c>
      <c r="AC845"/>
      <c r="AD845"/>
    </row>
    <row r="846" spans="1:30" ht="15" customHeight="1" x14ac:dyDescent="0.25">
      <c r="A846" s="7">
        <v>7777</v>
      </c>
      <c r="B846" s="5" t="s">
        <v>68</v>
      </c>
      <c r="C846" s="7"/>
      <c r="D846" s="5"/>
      <c r="E846" s="5"/>
      <c r="F846" s="5"/>
      <c r="G846" s="11">
        <v>12</v>
      </c>
      <c r="H846" s="10">
        <v>2015</v>
      </c>
      <c r="I846" s="5"/>
      <c r="J846" s="7"/>
      <c r="K846" s="9"/>
      <c r="L846" s="5"/>
      <c r="M846" s="5"/>
      <c r="N846" s="7">
        <v>7777</v>
      </c>
      <c r="O846" s="7" t="s">
        <v>0</v>
      </c>
      <c r="P846" s="8">
        <v>8</v>
      </c>
      <c r="Q846" s="7"/>
      <c r="R846" s="4"/>
      <c r="S846" s="6"/>
      <c r="T846" s="5"/>
      <c r="U846" s="5" t="s">
        <v>72</v>
      </c>
      <c r="V846" s="5"/>
      <c r="W846" s="4"/>
      <c r="X846" s="3" t="str">
        <f t="shared" ref="X846:X908" si="28">H846&amp;IF(G846&lt;10,"0"&amp;G846,G846)</f>
        <v>201512</v>
      </c>
      <c r="Y846" s="3" t="str">
        <f t="shared" ref="Y846:Y908" si="29">X846</f>
        <v>201512</v>
      </c>
      <c r="Z846" s="3" t="str">
        <f>VLOOKUP(TEXT(N846,"####"),MàJ!$H$1:$I$53,2,FALSE)</f>
        <v>PROGRAMME</v>
      </c>
      <c r="AC846"/>
      <c r="AD846"/>
    </row>
    <row r="847" spans="1:30" ht="15" customHeight="1" x14ac:dyDescent="0.25">
      <c r="A847" s="7">
        <v>7777</v>
      </c>
      <c r="B847" s="5" t="s">
        <v>68</v>
      </c>
      <c r="C847" s="7"/>
      <c r="D847" s="5"/>
      <c r="E847" s="5"/>
      <c r="F847" s="5"/>
      <c r="G847" s="11">
        <v>12</v>
      </c>
      <c r="H847" s="10">
        <v>2015</v>
      </c>
      <c r="I847" s="5"/>
      <c r="J847" s="7"/>
      <c r="K847" s="9"/>
      <c r="L847" s="5"/>
      <c r="M847" s="5"/>
      <c r="N847" s="7">
        <v>7777</v>
      </c>
      <c r="O847" s="7" t="s">
        <v>0</v>
      </c>
      <c r="P847" s="8">
        <v>32</v>
      </c>
      <c r="Q847" s="7"/>
      <c r="R847" s="4"/>
      <c r="S847" s="6"/>
      <c r="T847" s="5"/>
      <c r="U847" s="5" t="s">
        <v>72</v>
      </c>
      <c r="V847" s="5"/>
      <c r="W847" s="4"/>
      <c r="X847" s="3" t="str">
        <f t="shared" si="28"/>
        <v>201512</v>
      </c>
      <c r="Y847" s="3" t="str">
        <f t="shared" si="29"/>
        <v>201512</v>
      </c>
      <c r="Z847" s="3" t="str">
        <f>VLOOKUP(TEXT(N847,"####"),MàJ!$H$1:$I$53,2,FALSE)</f>
        <v>PROGRAMME</v>
      </c>
      <c r="AC847"/>
      <c r="AD847"/>
    </row>
    <row r="848" spans="1:30" ht="15" customHeight="1" x14ac:dyDescent="0.25">
      <c r="A848" s="83">
        <v>1011</v>
      </c>
      <c r="B848" s="84" t="s">
        <v>59</v>
      </c>
      <c r="C848" s="83"/>
      <c r="D848" s="84"/>
      <c r="E848" s="84"/>
      <c r="F848" s="84"/>
      <c r="G848" s="85">
        <v>1</v>
      </c>
      <c r="H848" s="86">
        <v>2016</v>
      </c>
      <c r="I848" s="84"/>
      <c r="J848" s="83"/>
      <c r="K848" s="87"/>
      <c r="L848" s="84"/>
      <c r="M848" s="84"/>
      <c r="N848" s="83">
        <v>1011</v>
      </c>
      <c r="O848" s="83" t="s">
        <v>0</v>
      </c>
      <c r="P848" s="88">
        <v>14</v>
      </c>
      <c r="Q848" s="83"/>
      <c r="R848" s="89"/>
      <c r="S848" s="90"/>
      <c r="T848" s="84"/>
      <c r="U848" s="84" t="s">
        <v>72</v>
      </c>
      <c r="V848" s="84"/>
      <c r="W848" s="89"/>
      <c r="X848" s="3" t="str">
        <f t="shared" si="28"/>
        <v>201601</v>
      </c>
      <c r="Y848" s="3" t="str">
        <f t="shared" si="29"/>
        <v>201601</v>
      </c>
      <c r="Z848" s="3" t="str">
        <f>VLOOKUP(TEXT(N848,"####"),MàJ!$H$1:$I$53,2,FALSE)</f>
        <v xml:space="preserve">QUALITE </v>
      </c>
      <c r="AC848"/>
      <c r="AD848"/>
    </row>
    <row r="849" spans="1:30" ht="15" customHeight="1" x14ac:dyDescent="0.25">
      <c r="A849" s="50">
        <v>1011</v>
      </c>
      <c r="B849" s="51" t="s">
        <v>59</v>
      </c>
      <c r="C849" s="50"/>
      <c r="D849" s="51"/>
      <c r="E849" s="51"/>
      <c r="F849" s="51"/>
      <c r="G849" s="55">
        <v>1</v>
      </c>
      <c r="H849" s="56">
        <v>2016</v>
      </c>
      <c r="I849" s="51"/>
      <c r="J849" s="50"/>
      <c r="K849" s="57"/>
      <c r="L849" s="51"/>
      <c r="M849" s="51"/>
      <c r="N849" s="50">
        <v>1011</v>
      </c>
      <c r="O849" s="50" t="s">
        <v>0</v>
      </c>
      <c r="P849" s="58">
        <v>13</v>
      </c>
      <c r="Q849" s="50"/>
      <c r="R849" s="59"/>
      <c r="S849" s="60"/>
      <c r="T849" s="51"/>
      <c r="U849" s="51" t="s">
        <v>72</v>
      </c>
      <c r="V849" s="51"/>
      <c r="W849" s="59"/>
      <c r="X849" s="3" t="str">
        <f t="shared" si="28"/>
        <v>201601</v>
      </c>
      <c r="Y849" s="3" t="str">
        <f t="shared" si="29"/>
        <v>201601</v>
      </c>
      <c r="Z849" s="3" t="str">
        <f>VLOOKUP(TEXT(N849,"####"),MàJ!$H$1:$I$53,2,FALSE)</f>
        <v xml:space="preserve">QUALITE </v>
      </c>
      <c r="AC849"/>
      <c r="AD849"/>
    </row>
    <row r="850" spans="1:30" ht="15" customHeight="1" x14ac:dyDescent="0.25">
      <c r="A850" s="50">
        <v>1011</v>
      </c>
      <c r="B850" s="51" t="s">
        <v>59</v>
      </c>
      <c r="C850" s="50"/>
      <c r="D850" s="51"/>
      <c r="E850" s="51"/>
      <c r="F850" s="51"/>
      <c r="G850" s="55">
        <v>1</v>
      </c>
      <c r="H850" s="56">
        <v>2016</v>
      </c>
      <c r="I850" s="51"/>
      <c r="J850" s="50"/>
      <c r="K850" s="57"/>
      <c r="L850" s="51"/>
      <c r="M850" s="51"/>
      <c r="N850" s="50">
        <v>1011</v>
      </c>
      <c r="O850" s="50" t="s">
        <v>0</v>
      </c>
      <c r="P850" s="58">
        <v>12.5</v>
      </c>
      <c r="Q850" s="50"/>
      <c r="R850" s="59"/>
      <c r="S850" s="60"/>
      <c r="T850" s="51"/>
      <c r="U850" s="51" t="s">
        <v>72</v>
      </c>
      <c r="V850" s="51"/>
      <c r="W850" s="59"/>
      <c r="X850" s="3" t="str">
        <f t="shared" si="28"/>
        <v>201601</v>
      </c>
      <c r="Y850" s="3" t="str">
        <f t="shared" si="29"/>
        <v>201601</v>
      </c>
      <c r="Z850" s="3" t="str">
        <f>VLOOKUP(TEXT(N850,"####"),MàJ!$H$1:$I$53,2,FALSE)</f>
        <v xml:space="preserve">QUALITE </v>
      </c>
      <c r="AC850"/>
      <c r="AD850"/>
    </row>
    <row r="851" spans="1:30" ht="15" hidden="1" customHeight="1" x14ac:dyDescent="0.25">
      <c r="A851" s="50">
        <v>1011</v>
      </c>
      <c r="B851" s="51" t="s">
        <v>59</v>
      </c>
      <c r="C851" s="50"/>
      <c r="D851" s="51"/>
      <c r="E851" s="51"/>
      <c r="F851" s="51"/>
      <c r="G851" s="55">
        <v>1</v>
      </c>
      <c r="H851" s="56">
        <v>2016</v>
      </c>
      <c r="I851" s="51"/>
      <c r="J851" s="50"/>
      <c r="K851" s="57"/>
      <c r="L851" s="51"/>
      <c r="M851" s="51"/>
      <c r="N851" s="50">
        <v>1011</v>
      </c>
      <c r="O851" s="50" t="s">
        <v>0</v>
      </c>
      <c r="P851" s="58">
        <v>20</v>
      </c>
      <c r="Q851" s="50"/>
      <c r="R851" s="59"/>
      <c r="S851" s="60"/>
      <c r="T851" s="51"/>
      <c r="U851" s="51" t="s">
        <v>74</v>
      </c>
      <c r="V851" s="51"/>
      <c r="W851" s="59"/>
      <c r="X851" s="3" t="str">
        <f t="shared" si="28"/>
        <v>201601</v>
      </c>
      <c r="Y851" s="3" t="str">
        <f t="shared" si="29"/>
        <v>201601</v>
      </c>
      <c r="Z851" s="3" t="str">
        <f>VLOOKUP(TEXT(N851,"####"),MàJ!$H$1:$I$53,2,FALSE)</f>
        <v xml:space="preserve">QUALITE </v>
      </c>
      <c r="AC851"/>
      <c r="AD851"/>
    </row>
    <row r="852" spans="1:30" ht="15" customHeight="1" x14ac:dyDescent="0.25">
      <c r="A852" s="50">
        <v>1011</v>
      </c>
      <c r="B852" s="51" t="s">
        <v>59</v>
      </c>
      <c r="C852" s="50"/>
      <c r="D852" s="51"/>
      <c r="E852" s="51"/>
      <c r="F852" s="51"/>
      <c r="G852" s="55">
        <v>1</v>
      </c>
      <c r="H852" s="56">
        <v>2016</v>
      </c>
      <c r="I852" s="51"/>
      <c r="J852" s="50"/>
      <c r="K852" s="57"/>
      <c r="L852" s="51"/>
      <c r="M852" s="51"/>
      <c r="N852" s="50">
        <v>1011</v>
      </c>
      <c r="O852" s="50" t="s">
        <v>0</v>
      </c>
      <c r="P852" s="58">
        <v>8.1300000000000008</v>
      </c>
      <c r="Q852" s="50"/>
      <c r="R852" s="59"/>
      <c r="S852" s="60"/>
      <c r="T852" s="51"/>
      <c r="U852" s="51" t="s">
        <v>72</v>
      </c>
      <c r="V852" s="51"/>
      <c r="W852" s="59"/>
      <c r="X852" s="3" t="str">
        <f t="shared" si="28"/>
        <v>201601</v>
      </c>
      <c r="Y852" s="3" t="str">
        <f t="shared" si="29"/>
        <v>201601</v>
      </c>
      <c r="Z852" s="3" t="str">
        <f>VLOOKUP(TEXT(N852,"####"),MàJ!$H$1:$I$53,2,FALSE)</f>
        <v xml:space="preserve">QUALITE </v>
      </c>
      <c r="AC852"/>
      <c r="AD852"/>
    </row>
    <row r="853" spans="1:30" ht="15" customHeight="1" x14ac:dyDescent="0.25">
      <c r="A853" s="50">
        <v>1011</v>
      </c>
      <c r="B853" s="51" t="s">
        <v>59</v>
      </c>
      <c r="C853" s="50"/>
      <c r="D853" s="51"/>
      <c r="E853" s="51"/>
      <c r="F853" s="51"/>
      <c r="G853" s="55">
        <v>1</v>
      </c>
      <c r="H853" s="56">
        <v>2016</v>
      </c>
      <c r="I853" s="51"/>
      <c r="J853" s="50"/>
      <c r="K853" s="57"/>
      <c r="L853" s="51"/>
      <c r="M853" s="51"/>
      <c r="N853" s="50">
        <v>1011</v>
      </c>
      <c r="O853" s="50" t="s">
        <v>0</v>
      </c>
      <c r="P853" s="58">
        <v>10</v>
      </c>
      <c r="Q853" s="50"/>
      <c r="R853" s="59"/>
      <c r="S853" s="60"/>
      <c r="T853" s="51"/>
      <c r="U853" s="51" t="s">
        <v>72</v>
      </c>
      <c r="V853" s="51"/>
      <c r="W853" s="59"/>
      <c r="X853" s="3" t="str">
        <f t="shared" si="28"/>
        <v>201601</v>
      </c>
      <c r="Y853" s="3" t="str">
        <f t="shared" si="29"/>
        <v>201601</v>
      </c>
      <c r="Z853" s="3" t="str">
        <f>VLOOKUP(TEXT(N853,"####"),MàJ!$H$1:$I$53,2,FALSE)</f>
        <v xml:space="preserve">QUALITE </v>
      </c>
      <c r="AC853"/>
      <c r="AD853"/>
    </row>
    <row r="854" spans="1:30" ht="15" hidden="1" customHeight="1" x14ac:dyDescent="0.25">
      <c r="A854" s="50">
        <v>1011</v>
      </c>
      <c r="B854" s="51" t="s">
        <v>59</v>
      </c>
      <c r="C854" s="50"/>
      <c r="D854" s="51"/>
      <c r="E854" s="51"/>
      <c r="F854" s="51"/>
      <c r="G854" s="55">
        <v>1</v>
      </c>
      <c r="H854" s="56">
        <v>2016</v>
      </c>
      <c r="I854" s="51"/>
      <c r="J854" s="50"/>
      <c r="K854" s="57"/>
      <c r="L854" s="51"/>
      <c r="M854" s="51"/>
      <c r="N854" s="50">
        <v>1011</v>
      </c>
      <c r="O854" s="50" t="s">
        <v>0</v>
      </c>
      <c r="P854" s="58">
        <v>10</v>
      </c>
      <c r="Q854" s="50"/>
      <c r="R854" s="59"/>
      <c r="S854" s="60"/>
      <c r="T854" s="51"/>
      <c r="U854" s="51" t="s">
        <v>71</v>
      </c>
      <c r="V854" s="51"/>
      <c r="W854" s="59"/>
      <c r="X854" s="3" t="str">
        <f t="shared" si="28"/>
        <v>201601</v>
      </c>
      <c r="Y854" s="3" t="str">
        <f t="shared" si="29"/>
        <v>201601</v>
      </c>
      <c r="Z854" s="3" t="str">
        <f>VLOOKUP(TEXT(N854,"####"),MàJ!$H$1:$I$53,2,FALSE)</f>
        <v xml:space="preserve">QUALITE </v>
      </c>
      <c r="AC854"/>
      <c r="AD854"/>
    </row>
    <row r="855" spans="1:30" ht="15" customHeight="1" x14ac:dyDescent="0.25">
      <c r="A855" s="50">
        <v>1011</v>
      </c>
      <c r="B855" s="51" t="s">
        <v>59</v>
      </c>
      <c r="C855" s="50"/>
      <c r="D855" s="51"/>
      <c r="E855" s="51"/>
      <c r="F855" s="51"/>
      <c r="G855" s="55">
        <v>1</v>
      </c>
      <c r="H855" s="56">
        <v>2016</v>
      </c>
      <c r="I855" s="51"/>
      <c r="J855" s="50"/>
      <c r="K855" s="57"/>
      <c r="L855" s="51"/>
      <c r="M855" s="51"/>
      <c r="N855" s="50">
        <v>1011</v>
      </c>
      <c r="O855" s="50" t="s">
        <v>0</v>
      </c>
      <c r="P855" s="58">
        <v>3.5</v>
      </c>
      <c r="Q855" s="50"/>
      <c r="R855" s="59"/>
      <c r="S855" s="60"/>
      <c r="T855" s="51"/>
      <c r="U855" s="51" t="s">
        <v>72</v>
      </c>
      <c r="V855" s="51"/>
      <c r="W855" s="59"/>
      <c r="X855" s="3" t="str">
        <f t="shared" si="28"/>
        <v>201601</v>
      </c>
      <c r="Y855" s="3" t="str">
        <f t="shared" si="29"/>
        <v>201601</v>
      </c>
      <c r="Z855" s="3" t="str">
        <f>VLOOKUP(TEXT(N855,"####"),MàJ!$H$1:$I$53,2,FALSE)</f>
        <v xml:space="preserve">QUALITE </v>
      </c>
      <c r="AC855"/>
      <c r="AD855"/>
    </row>
    <row r="856" spans="1:30" ht="15" customHeight="1" x14ac:dyDescent="0.25">
      <c r="A856" s="7">
        <v>1011</v>
      </c>
      <c r="B856" s="5" t="s">
        <v>59</v>
      </c>
      <c r="C856" s="7"/>
      <c r="D856" s="5"/>
      <c r="E856" s="5"/>
      <c r="F856" s="5"/>
      <c r="G856" s="11">
        <v>1</v>
      </c>
      <c r="H856" s="10">
        <v>2016</v>
      </c>
      <c r="I856" s="5"/>
      <c r="J856" s="7"/>
      <c r="K856" s="9"/>
      <c r="L856" s="5"/>
      <c r="M856" s="5"/>
      <c r="N856" s="7">
        <v>1011</v>
      </c>
      <c r="O856" s="7" t="s">
        <v>0</v>
      </c>
      <c r="P856" s="8">
        <v>4</v>
      </c>
      <c r="Q856" s="7"/>
      <c r="R856" s="4"/>
      <c r="S856" s="6"/>
      <c r="T856" s="5"/>
      <c r="U856" s="5" t="s">
        <v>72</v>
      </c>
      <c r="V856" s="5"/>
      <c r="W856" s="4"/>
      <c r="X856" s="3" t="str">
        <f t="shared" si="28"/>
        <v>201601</v>
      </c>
      <c r="Y856" s="3" t="str">
        <f t="shared" si="29"/>
        <v>201601</v>
      </c>
      <c r="Z856" s="3" t="str">
        <f>VLOOKUP(TEXT(N856,"####"),MàJ!$H$1:$I$53,2,FALSE)</f>
        <v xml:space="preserve">QUALITE </v>
      </c>
      <c r="AC856"/>
      <c r="AD856"/>
    </row>
    <row r="857" spans="1:30" ht="15" hidden="1" customHeight="1" x14ac:dyDescent="0.25">
      <c r="A857" s="7">
        <v>1011</v>
      </c>
      <c r="B857" s="5" t="s">
        <v>59</v>
      </c>
      <c r="C857" s="7"/>
      <c r="D857" s="5"/>
      <c r="E857" s="5"/>
      <c r="F857" s="5"/>
      <c r="G857" s="11">
        <v>1</v>
      </c>
      <c r="H857" s="10">
        <v>2016</v>
      </c>
      <c r="I857" s="5"/>
      <c r="J857" s="7"/>
      <c r="K857" s="9"/>
      <c r="L857" s="5"/>
      <c r="M857" s="5"/>
      <c r="N857" s="7">
        <v>1011</v>
      </c>
      <c r="O857" s="7" t="s">
        <v>0</v>
      </c>
      <c r="P857" s="8">
        <v>4</v>
      </c>
      <c r="Q857" s="7"/>
      <c r="R857" s="4"/>
      <c r="S857" s="6"/>
      <c r="T857" s="5"/>
      <c r="U857" s="5" t="s">
        <v>71</v>
      </c>
      <c r="V857" s="5"/>
      <c r="W857" s="4"/>
      <c r="X857" s="3" t="str">
        <f t="shared" si="28"/>
        <v>201601</v>
      </c>
      <c r="Y857" s="3" t="str">
        <f t="shared" si="29"/>
        <v>201601</v>
      </c>
      <c r="Z857" s="3" t="str">
        <f>VLOOKUP(TEXT(N857,"####"),MàJ!$H$1:$I$53,2,FALSE)</f>
        <v xml:space="preserve">QUALITE </v>
      </c>
      <c r="AC857"/>
      <c r="AD857"/>
    </row>
    <row r="858" spans="1:30" ht="15" customHeight="1" x14ac:dyDescent="0.25">
      <c r="A858" s="7">
        <v>1011</v>
      </c>
      <c r="B858" s="5" t="s">
        <v>59</v>
      </c>
      <c r="C858" s="7"/>
      <c r="D858" s="5"/>
      <c r="E858" s="5"/>
      <c r="F858" s="5"/>
      <c r="G858" s="11">
        <v>1</v>
      </c>
      <c r="H858" s="10">
        <v>2016</v>
      </c>
      <c r="I858" s="5"/>
      <c r="J858" s="7"/>
      <c r="K858" s="9"/>
      <c r="L858" s="5"/>
      <c r="M858" s="5"/>
      <c r="N858" s="7">
        <v>1011</v>
      </c>
      <c r="O858" s="7" t="s">
        <v>0</v>
      </c>
      <c r="P858" s="8">
        <v>28</v>
      </c>
      <c r="Q858" s="7"/>
      <c r="R858" s="4"/>
      <c r="S858" s="6"/>
      <c r="T858" s="5"/>
      <c r="U858" s="5" t="s">
        <v>72</v>
      </c>
      <c r="V858" s="5"/>
      <c r="W858" s="4"/>
      <c r="X858" s="3" t="str">
        <f t="shared" si="28"/>
        <v>201601</v>
      </c>
      <c r="Y858" s="3" t="str">
        <f t="shared" si="29"/>
        <v>201601</v>
      </c>
      <c r="Z858" s="3" t="str">
        <f>VLOOKUP(TEXT(N858,"####"),MàJ!$H$1:$I$53,2,FALSE)</f>
        <v xml:space="preserve">QUALITE </v>
      </c>
      <c r="AC858"/>
      <c r="AD858"/>
    </row>
    <row r="859" spans="1:30" ht="15" hidden="1" customHeight="1" x14ac:dyDescent="0.25">
      <c r="A859" s="7">
        <v>1011</v>
      </c>
      <c r="B859" s="5" t="s">
        <v>59</v>
      </c>
      <c r="C859" s="7"/>
      <c r="D859" s="5"/>
      <c r="E859" s="5"/>
      <c r="F859" s="5"/>
      <c r="G859" s="11">
        <v>1</v>
      </c>
      <c r="H859" s="10">
        <v>2016</v>
      </c>
      <c r="I859" s="5"/>
      <c r="J859" s="7"/>
      <c r="K859" s="9"/>
      <c r="L859" s="5"/>
      <c r="M859" s="5"/>
      <c r="N859" s="7">
        <v>1011</v>
      </c>
      <c r="O859" s="7" t="s">
        <v>0</v>
      </c>
      <c r="P859" s="8">
        <v>16</v>
      </c>
      <c r="Q859" s="7"/>
      <c r="R859" s="4"/>
      <c r="S859" s="6"/>
      <c r="T859" s="5"/>
      <c r="U859" s="5" t="s">
        <v>71</v>
      </c>
      <c r="V859" s="5"/>
      <c r="W859" s="4"/>
      <c r="X859" s="3" t="str">
        <f t="shared" si="28"/>
        <v>201601</v>
      </c>
      <c r="Y859" s="3" t="str">
        <f t="shared" si="29"/>
        <v>201601</v>
      </c>
      <c r="Z859" s="3" t="str">
        <f>VLOOKUP(TEXT(N859,"####"),MàJ!$H$1:$I$53,2,FALSE)</f>
        <v xml:space="preserve">QUALITE </v>
      </c>
      <c r="AC859"/>
      <c r="AD859"/>
    </row>
    <row r="860" spans="1:30" ht="15" customHeight="1" x14ac:dyDescent="0.25">
      <c r="A860" s="7">
        <v>1200</v>
      </c>
      <c r="B860" s="5" t="s">
        <v>60</v>
      </c>
      <c r="C860" s="7"/>
      <c r="D860" s="5"/>
      <c r="E860" s="5"/>
      <c r="F860" s="5"/>
      <c r="G860" s="11">
        <v>1</v>
      </c>
      <c r="H860" s="10">
        <v>2016</v>
      </c>
      <c r="I860" s="5"/>
      <c r="J860" s="7"/>
      <c r="K860" s="9"/>
      <c r="L860" s="5"/>
      <c r="M860" s="5"/>
      <c r="N860" s="7">
        <v>1200</v>
      </c>
      <c r="O860" s="7" t="s">
        <v>0</v>
      </c>
      <c r="P860" s="8">
        <v>57</v>
      </c>
      <c r="Q860" s="7"/>
      <c r="R860" s="4"/>
      <c r="S860" s="6"/>
      <c r="T860" s="5"/>
      <c r="U860" s="5" t="s">
        <v>72</v>
      </c>
      <c r="V860" s="5"/>
      <c r="W860" s="4"/>
      <c r="X860" s="3" t="str">
        <f t="shared" si="28"/>
        <v>201601</v>
      </c>
      <c r="Y860" s="3" t="str">
        <f t="shared" si="29"/>
        <v>201601</v>
      </c>
      <c r="Z860" s="3" t="str">
        <f>VLOOKUP(TEXT(N860,"####"),MàJ!$H$1:$I$53,2,FALSE)</f>
        <v xml:space="preserve">ACHATS </v>
      </c>
      <c r="AC860"/>
      <c r="AD860"/>
    </row>
    <row r="861" spans="1:30" ht="15" hidden="1" customHeight="1" x14ac:dyDescent="0.25">
      <c r="A861" s="50">
        <v>1200</v>
      </c>
      <c r="B861" s="51" t="s">
        <v>60</v>
      </c>
      <c r="C861" s="50"/>
      <c r="D861" s="51"/>
      <c r="E861" s="51"/>
      <c r="F861" s="51"/>
      <c r="G861" s="55">
        <v>1</v>
      </c>
      <c r="H861" s="56">
        <v>2016</v>
      </c>
      <c r="I861" s="51"/>
      <c r="J861" s="50"/>
      <c r="K861" s="57"/>
      <c r="L861" s="51"/>
      <c r="M861" s="51"/>
      <c r="N861" s="50">
        <v>1200</v>
      </c>
      <c r="O861" s="50" t="s">
        <v>0</v>
      </c>
      <c r="P861" s="58">
        <v>5</v>
      </c>
      <c r="Q861" s="50"/>
      <c r="R861" s="59"/>
      <c r="S861" s="60"/>
      <c r="T861" s="51"/>
      <c r="U861" s="51" t="s">
        <v>71</v>
      </c>
      <c r="V861" s="51"/>
      <c r="W861" s="59"/>
      <c r="X861" s="3" t="str">
        <f t="shared" si="28"/>
        <v>201601</v>
      </c>
      <c r="Y861" s="3" t="str">
        <f t="shared" si="29"/>
        <v>201601</v>
      </c>
      <c r="Z861" s="3" t="str">
        <f>VLOOKUP(TEXT(N861,"####"),MàJ!$H$1:$I$53,2,FALSE)</f>
        <v xml:space="preserve">ACHATS </v>
      </c>
      <c r="AC861"/>
      <c r="AD861"/>
    </row>
    <row r="862" spans="1:30" ht="15" hidden="1" customHeight="1" x14ac:dyDescent="0.25">
      <c r="A862" s="50">
        <v>2752</v>
      </c>
      <c r="B862" s="51" t="s">
        <v>62</v>
      </c>
      <c r="C862" s="50"/>
      <c r="D862" s="51"/>
      <c r="E862" s="51"/>
      <c r="F862" s="51"/>
      <c r="G862" s="55">
        <v>1</v>
      </c>
      <c r="H862" s="56">
        <v>2016</v>
      </c>
      <c r="I862" s="51"/>
      <c r="J862" s="50"/>
      <c r="K862" s="57"/>
      <c r="L862" s="51"/>
      <c r="M862" s="51"/>
      <c r="N862" s="50">
        <v>2752</v>
      </c>
      <c r="O862" s="50" t="s">
        <v>0</v>
      </c>
      <c r="P862" s="58">
        <v>4</v>
      </c>
      <c r="Q862" s="50"/>
      <c r="R862" s="59"/>
      <c r="S862" s="60"/>
      <c r="T862" s="51"/>
      <c r="U862" s="51" t="s">
        <v>71</v>
      </c>
      <c r="V862" s="51"/>
      <c r="W862" s="59"/>
      <c r="X862" s="3" t="str">
        <f t="shared" si="28"/>
        <v>201601</v>
      </c>
      <c r="Y862" s="3" t="str">
        <f t="shared" si="29"/>
        <v>201601</v>
      </c>
      <c r="Z862" s="3" t="str">
        <f>VLOOKUP(TEXT(N862,"####"),MàJ!$H$1:$I$53,2,FALSE)</f>
        <v xml:space="preserve">LOGISTIQUE </v>
      </c>
      <c r="AC862"/>
      <c r="AD862"/>
    </row>
    <row r="863" spans="1:30" ht="15" customHeight="1" x14ac:dyDescent="0.25">
      <c r="A863" s="50">
        <v>2752</v>
      </c>
      <c r="B863" s="51" t="s">
        <v>62</v>
      </c>
      <c r="C863" s="50"/>
      <c r="D863" s="51"/>
      <c r="E863" s="51"/>
      <c r="F863" s="51"/>
      <c r="G863" s="55">
        <v>1</v>
      </c>
      <c r="H863" s="56">
        <v>2016</v>
      </c>
      <c r="I863" s="51"/>
      <c r="J863" s="50"/>
      <c r="K863" s="57"/>
      <c r="L863" s="51"/>
      <c r="M863" s="51"/>
      <c r="N863" s="50">
        <v>2752</v>
      </c>
      <c r="O863" s="50" t="s">
        <v>0</v>
      </c>
      <c r="P863" s="58">
        <v>8</v>
      </c>
      <c r="Q863" s="50"/>
      <c r="R863" s="59"/>
      <c r="S863" s="60"/>
      <c r="T863" s="51"/>
      <c r="U863" s="51" t="s">
        <v>72</v>
      </c>
      <c r="V863" s="51"/>
      <c r="W863" s="59"/>
      <c r="X863" s="3" t="str">
        <f t="shared" si="28"/>
        <v>201601</v>
      </c>
      <c r="Y863" s="3" t="str">
        <f t="shared" si="29"/>
        <v>201601</v>
      </c>
      <c r="Z863" s="3" t="str">
        <f>VLOOKUP(TEXT(N863,"####"),MàJ!$H$1:$I$53,2,FALSE)</f>
        <v xml:space="preserve">LOGISTIQUE </v>
      </c>
      <c r="AC863"/>
      <c r="AD863"/>
    </row>
    <row r="864" spans="1:30" ht="15" hidden="1" customHeight="1" x14ac:dyDescent="0.25">
      <c r="A864" s="50">
        <v>2752</v>
      </c>
      <c r="B864" s="51" t="s">
        <v>62</v>
      </c>
      <c r="C864" s="50"/>
      <c r="D864" s="51"/>
      <c r="E864" s="51"/>
      <c r="F864" s="51"/>
      <c r="G864" s="55">
        <v>1</v>
      </c>
      <c r="H864" s="56">
        <v>2016</v>
      </c>
      <c r="I864" s="51"/>
      <c r="J864" s="50"/>
      <c r="K864" s="57"/>
      <c r="L864" s="51"/>
      <c r="M864" s="51"/>
      <c r="N864" s="50">
        <v>2752</v>
      </c>
      <c r="O864" s="50" t="s">
        <v>0</v>
      </c>
      <c r="P864" s="58">
        <v>10</v>
      </c>
      <c r="Q864" s="50"/>
      <c r="R864" s="59"/>
      <c r="S864" s="60"/>
      <c r="T864" s="51"/>
      <c r="U864" s="51" t="s">
        <v>71</v>
      </c>
      <c r="V864" s="51"/>
      <c r="W864" s="59"/>
      <c r="X864" s="3" t="str">
        <f t="shared" si="28"/>
        <v>201601</v>
      </c>
      <c r="Y864" s="3" t="str">
        <f t="shared" si="29"/>
        <v>201601</v>
      </c>
      <c r="Z864" s="3" t="str">
        <f>VLOOKUP(TEXT(N864,"####"),MàJ!$H$1:$I$53,2,FALSE)</f>
        <v xml:space="preserve">LOGISTIQUE </v>
      </c>
      <c r="AC864"/>
      <c r="AD864"/>
    </row>
    <row r="865" spans="1:30" ht="15" hidden="1" customHeight="1" x14ac:dyDescent="0.25">
      <c r="A865" s="50">
        <v>3503</v>
      </c>
      <c r="B865" s="51" t="s">
        <v>63</v>
      </c>
      <c r="C865" s="50"/>
      <c r="D865" s="51"/>
      <c r="E865" s="51"/>
      <c r="F865" s="51"/>
      <c r="G865" s="55">
        <v>1</v>
      </c>
      <c r="H865" s="56">
        <v>2016</v>
      </c>
      <c r="I865" s="51"/>
      <c r="J865" s="50"/>
      <c r="K865" s="57"/>
      <c r="L865" s="51"/>
      <c r="M865" s="51"/>
      <c r="N865" s="50">
        <v>3503</v>
      </c>
      <c r="O865" s="50" t="s">
        <v>0</v>
      </c>
      <c r="P865" s="58">
        <v>30</v>
      </c>
      <c r="Q865" s="50"/>
      <c r="R865" s="59"/>
      <c r="S865" s="60"/>
      <c r="T865" s="51"/>
      <c r="U865" s="51" t="s">
        <v>75</v>
      </c>
      <c r="V865" s="51"/>
      <c r="W865" s="59"/>
      <c r="X865" s="3" t="str">
        <f t="shared" si="28"/>
        <v>201601</v>
      </c>
      <c r="Y865" s="3" t="str">
        <f t="shared" si="29"/>
        <v>201601</v>
      </c>
      <c r="Z865" s="3" t="str">
        <f>VLOOKUP(TEXT(N865,"####"),MàJ!$H$1:$I$53,2,FALSE)</f>
        <v xml:space="preserve">MATERIAUX </v>
      </c>
      <c r="AC865"/>
      <c r="AD865"/>
    </row>
    <row r="866" spans="1:30" ht="15" customHeight="1" x14ac:dyDescent="0.25">
      <c r="A866" s="50">
        <v>3503</v>
      </c>
      <c r="B866" s="51" t="s">
        <v>63</v>
      </c>
      <c r="C866" s="50"/>
      <c r="D866" s="51"/>
      <c r="E866" s="51"/>
      <c r="F866" s="51"/>
      <c r="G866" s="55">
        <v>1</v>
      </c>
      <c r="H866" s="56">
        <v>2016</v>
      </c>
      <c r="I866" s="51"/>
      <c r="J866" s="50"/>
      <c r="K866" s="57"/>
      <c r="L866" s="51"/>
      <c r="M866" s="51"/>
      <c r="N866" s="50">
        <v>3503</v>
      </c>
      <c r="O866" s="50" t="s">
        <v>0</v>
      </c>
      <c r="P866" s="58">
        <v>30</v>
      </c>
      <c r="Q866" s="50"/>
      <c r="R866" s="59"/>
      <c r="S866" s="60"/>
      <c r="T866" s="51"/>
      <c r="U866" s="51" t="s">
        <v>72</v>
      </c>
      <c r="V866" s="51"/>
      <c r="W866" s="59"/>
      <c r="X866" s="3" t="str">
        <f t="shared" si="28"/>
        <v>201601</v>
      </c>
      <c r="Y866" s="3" t="str">
        <f t="shared" si="29"/>
        <v>201601</v>
      </c>
      <c r="Z866" s="3" t="str">
        <f>VLOOKUP(TEXT(N866,"####"),MàJ!$H$1:$I$53,2,FALSE)</f>
        <v xml:space="preserve">MATERIAUX </v>
      </c>
      <c r="AC866"/>
      <c r="AD866"/>
    </row>
    <row r="867" spans="1:30" ht="15" hidden="1" customHeight="1" x14ac:dyDescent="0.25">
      <c r="A867" s="7">
        <v>3503</v>
      </c>
      <c r="B867" s="5" t="s">
        <v>63</v>
      </c>
      <c r="C867" s="7"/>
      <c r="D867" s="5"/>
      <c r="E867" s="5"/>
      <c r="F867" s="5"/>
      <c r="G867" s="11">
        <v>1</v>
      </c>
      <c r="H867" s="10">
        <v>2016</v>
      </c>
      <c r="I867" s="5"/>
      <c r="J867" s="7"/>
      <c r="K867" s="9"/>
      <c r="L867" s="5"/>
      <c r="M867" s="5"/>
      <c r="N867" s="7">
        <v>3503</v>
      </c>
      <c r="O867" s="7" t="s">
        <v>0</v>
      </c>
      <c r="P867" s="8">
        <v>5</v>
      </c>
      <c r="Q867" s="7"/>
      <c r="R867" s="4"/>
      <c r="S867" s="6"/>
      <c r="T867" s="5"/>
      <c r="U867" s="5" t="s">
        <v>71</v>
      </c>
      <c r="V867" s="5"/>
      <c r="W867" s="4"/>
      <c r="X867" s="3" t="str">
        <f t="shared" si="28"/>
        <v>201601</v>
      </c>
      <c r="Y867" s="3" t="str">
        <f t="shared" si="29"/>
        <v>201601</v>
      </c>
      <c r="Z867" s="3" t="str">
        <f>VLOOKUP(TEXT(N867,"####"),MàJ!$H$1:$I$53,2,FALSE)</f>
        <v xml:space="preserve">MATERIAUX </v>
      </c>
      <c r="AC867"/>
      <c r="AD867"/>
    </row>
    <row r="868" spans="1:30" ht="15" hidden="1" customHeight="1" x14ac:dyDescent="0.25">
      <c r="A868" s="50">
        <v>3503</v>
      </c>
      <c r="B868" s="51" t="s">
        <v>63</v>
      </c>
      <c r="C868" s="50"/>
      <c r="D868" s="51"/>
      <c r="E868" s="51"/>
      <c r="F868" s="51"/>
      <c r="G868" s="55">
        <v>1</v>
      </c>
      <c r="H868" s="56">
        <v>2016</v>
      </c>
      <c r="I868" s="51"/>
      <c r="J868" s="50"/>
      <c r="K868" s="57"/>
      <c r="L868" s="51"/>
      <c r="M868" s="51"/>
      <c r="N868" s="50">
        <v>3503</v>
      </c>
      <c r="O868" s="50" t="s">
        <v>0</v>
      </c>
      <c r="P868" s="58">
        <v>10</v>
      </c>
      <c r="Q868" s="50"/>
      <c r="R868" s="59"/>
      <c r="S868" s="60"/>
      <c r="T868" s="51"/>
      <c r="U868" s="51" t="s">
        <v>80</v>
      </c>
      <c r="V868" s="51"/>
      <c r="W868" s="59"/>
      <c r="X868" s="3" t="str">
        <f t="shared" si="28"/>
        <v>201601</v>
      </c>
      <c r="Y868" s="3" t="str">
        <f t="shared" si="29"/>
        <v>201601</v>
      </c>
      <c r="Z868" s="3" t="str">
        <f>VLOOKUP(TEXT(N868,"####"),MàJ!$H$1:$I$53,2,FALSE)</f>
        <v xml:space="preserve">MATERIAUX </v>
      </c>
      <c r="AC868"/>
      <c r="AD868"/>
    </row>
    <row r="869" spans="1:30" ht="15" hidden="1" customHeight="1" x14ac:dyDescent="0.25">
      <c r="A869" s="50" t="s">
        <v>1</v>
      </c>
      <c r="B869" s="51" t="s">
        <v>2</v>
      </c>
      <c r="C869" s="50"/>
      <c r="D869" s="51"/>
      <c r="E869" s="51"/>
      <c r="F869" s="51"/>
      <c r="G869" s="55">
        <v>1</v>
      </c>
      <c r="H869" s="56">
        <v>2016</v>
      </c>
      <c r="I869" s="51"/>
      <c r="J869" s="50"/>
      <c r="K869" s="57"/>
      <c r="L869" s="51"/>
      <c r="M869" s="51"/>
      <c r="N869" s="50" t="s">
        <v>1</v>
      </c>
      <c r="O869" s="50" t="s">
        <v>0</v>
      </c>
      <c r="P869" s="58">
        <v>8</v>
      </c>
      <c r="Q869" s="50"/>
      <c r="R869" s="59"/>
      <c r="S869" s="60"/>
      <c r="T869" s="51"/>
      <c r="U869" s="51" t="s">
        <v>75</v>
      </c>
      <c r="V869" s="51"/>
      <c r="W869" s="59"/>
      <c r="X869" s="3" t="str">
        <f t="shared" si="28"/>
        <v>201601</v>
      </c>
      <c r="Y869" s="3" t="str">
        <f t="shared" si="29"/>
        <v>201601</v>
      </c>
      <c r="Z869" s="3" t="str">
        <f>VLOOKUP(TEXT(N869,"####"),MàJ!$H$1:$I$53,2,FALSE)</f>
        <v>SIMULATIONS NUMERIQUES</v>
      </c>
      <c r="AC869"/>
      <c r="AD869"/>
    </row>
    <row r="870" spans="1:30" ht="15" hidden="1" customHeight="1" x14ac:dyDescent="0.25">
      <c r="A870" s="50" t="s">
        <v>1</v>
      </c>
      <c r="B870" s="51" t="s">
        <v>2</v>
      </c>
      <c r="C870" s="50"/>
      <c r="D870" s="51"/>
      <c r="E870" s="51"/>
      <c r="F870" s="51"/>
      <c r="G870" s="55">
        <v>1</v>
      </c>
      <c r="H870" s="56">
        <v>2016</v>
      </c>
      <c r="I870" s="51"/>
      <c r="J870" s="50"/>
      <c r="K870" s="57"/>
      <c r="L870" s="51"/>
      <c r="M870" s="51"/>
      <c r="N870" s="50" t="s">
        <v>1</v>
      </c>
      <c r="O870" s="50" t="s">
        <v>0</v>
      </c>
      <c r="P870" s="58">
        <v>32</v>
      </c>
      <c r="Q870" s="50"/>
      <c r="R870" s="59"/>
      <c r="S870" s="60"/>
      <c r="T870" s="51"/>
      <c r="U870" s="51" t="s">
        <v>75</v>
      </c>
      <c r="V870" s="51"/>
      <c r="W870" s="59"/>
      <c r="X870" s="3" t="str">
        <f t="shared" si="28"/>
        <v>201601</v>
      </c>
      <c r="Y870" s="3" t="str">
        <f t="shared" si="29"/>
        <v>201601</v>
      </c>
      <c r="Z870" s="3" t="str">
        <f>VLOOKUP(TEXT(N870,"####"),MàJ!$H$1:$I$53,2,FALSE)</f>
        <v>SIMULATIONS NUMERIQUES</v>
      </c>
      <c r="AC870"/>
      <c r="AD870"/>
    </row>
    <row r="871" spans="1:30" ht="15" customHeight="1" x14ac:dyDescent="0.25">
      <c r="A871" s="50" t="s">
        <v>1</v>
      </c>
      <c r="B871" s="51" t="s">
        <v>2</v>
      </c>
      <c r="C871" s="50"/>
      <c r="D871" s="51"/>
      <c r="E871" s="51"/>
      <c r="F871" s="51"/>
      <c r="G871" s="55">
        <v>1</v>
      </c>
      <c r="H871" s="56">
        <v>2016</v>
      </c>
      <c r="I871" s="51"/>
      <c r="J871" s="50"/>
      <c r="K871" s="57"/>
      <c r="L871" s="51"/>
      <c r="M871" s="51"/>
      <c r="N871" s="50" t="s">
        <v>1</v>
      </c>
      <c r="O871" s="50" t="s">
        <v>0</v>
      </c>
      <c r="P871" s="58">
        <v>8</v>
      </c>
      <c r="Q871" s="50"/>
      <c r="R871" s="59"/>
      <c r="S871" s="60"/>
      <c r="T871" s="51"/>
      <c r="U871" s="51" t="s">
        <v>72</v>
      </c>
      <c r="V871" s="51"/>
      <c r="W871" s="59"/>
      <c r="X871" s="3" t="str">
        <f t="shared" si="28"/>
        <v>201601</v>
      </c>
      <c r="Y871" s="3" t="str">
        <f t="shared" si="29"/>
        <v>201601</v>
      </c>
      <c r="Z871" s="3" t="str">
        <f>VLOOKUP(TEXT(N871,"####"),MàJ!$H$1:$I$53,2,FALSE)</f>
        <v>SIMULATIONS NUMERIQUES</v>
      </c>
      <c r="AC871"/>
      <c r="AD871"/>
    </row>
    <row r="872" spans="1:30" ht="15" hidden="1" customHeight="1" x14ac:dyDescent="0.25">
      <c r="A872" s="50" t="s">
        <v>1</v>
      </c>
      <c r="B872" s="51" t="s">
        <v>2</v>
      </c>
      <c r="C872" s="50"/>
      <c r="D872" s="51"/>
      <c r="E872" s="51"/>
      <c r="F872" s="51"/>
      <c r="G872" s="55">
        <v>1</v>
      </c>
      <c r="H872" s="56">
        <v>2016</v>
      </c>
      <c r="I872" s="51"/>
      <c r="J872" s="50"/>
      <c r="K872" s="57"/>
      <c r="L872" s="51"/>
      <c r="M872" s="51"/>
      <c r="N872" s="50" t="s">
        <v>1</v>
      </c>
      <c r="O872" s="50" t="s">
        <v>0</v>
      </c>
      <c r="P872" s="58">
        <v>1</v>
      </c>
      <c r="Q872" s="50"/>
      <c r="R872" s="59"/>
      <c r="S872" s="60"/>
      <c r="T872" s="51"/>
      <c r="U872" s="51" t="s">
        <v>75</v>
      </c>
      <c r="V872" s="51"/>
      <c r="W872" s="59"/>
      <c r="X872" s="3" t="str">
        <f t="shared" si="28"/>
        <v>201601</v>
      </c>
      <c r="Y872" s="3" t="str">
        <f t="shared" si="29"/>
        <v>201601</v>
      </c>
      <c r="Z872" s="3" t="str">
        <f>VLOOKUP(TEXT(N872,"####"),MàJ!$H$1:$I$53,2,FALSE)</f>
        <v>SIMULATIONS NUMERIQUES</v>
      </c>
      <c r="AC872"/>
      <c r="AD872"/>
    </row>
    <row r="873" spans="1:30" ht="15" hidden="1" customHeight="1" x14ac:dyDescent="0.25">
      <c r="A873" s="50">
        <v>5555</v>
      </c>
      <c r="B873" s="51" t="s">
        <v>64</v>
      </c>
      <c r="C873" s="50"/>
      <c r="D873" s="51"/>
      <c r="E873" s="51"/>
      <c r="F873" s="51"/>
      <c r="G873" s="55">
        <v>1</v>
      </c>
      <c r="H873" s="56">
        <v>2016</v>
      </c>
      <c r="I873" s="51"/>
      <c r="J873" s="50"/>
      <c r="K873" s="57"/>
      <c r="L873" s="51"/>
      <c r="M873" s="51"/>
      <c r="N873" s="50">
        <v>5555</v>
      </c>
      <c r="O873" s="50" t="s">
        <v>0</v>
      </c>
      <c r="P873" s="58">
        <v>1.5</v>
      </c>
      <c r="Q873" s="50"/>
      <c r="R873" s="59"/>
      <c r="S873" s="60"/>
      <c r="T873" s="51"/>
      <c r="U873" s="51" t="s">
        <v>71</v>
      </c>
      <c r="V873" s="51"/>
      <c r="W873" s="59"/>
      <c r="X873" s="3" t="str">
        <f t="shared" si="28"/>
        <v>201601</v>
      </c>
      <c r="Y873" s="3" t="str">
        <f t="shared" si="29"/>
        <v>201601</v>
      </c>
      <c r="Z873" s="3" t="str">
        <f>VLOOKUP(TEXT(N873,"####"),MàJ!$H$1:$I$53,2,FALSE)</f>
        <v xml:space="preserve">CONCEPTION </v>
      </c>
      <c r="AC873"/>
      <c r="AD873"/>
    </row>
    <row r="874" spans="1:30" ht="15" hidden="1" customHeight="1" x14ac:dyDescent="0.25">
      <c r="A874" s="50">
        <v>5555</v>
      </c>
      <c r="B874" s="51" t="s">
        <v>64</v>
      </c>
      <c r="C874" s="50"/>
      <c r="D874" s="51"/>
      <c r="E874" s="51"/>
      <c r="F874" s="51"/>
      <c r="G874" s="55">
        <v>1</v>
      </c>
      <c r="H874" s="56">
        <v>2016</v>
      </c>
      <c r="I874" s="51"/>
      <c r="J874" s="50"/>
      <c r="K874" s="57"/>
      <c r="L874" s="51"/>
      <c r="M874" s="51"/>
      <c r="N874" s="50">
        <v>5555</v>
      </c>
      <c r="O874" s="50" t="s">
        <v>0</v>
      </c>
      <c r="P874" s="58">
        <v>75</v>
      </c>
      <c r="Q874" s="50"/>
      <c r="R874" s="59"/>
      <c r="S874" s="60"/>
      <c r="T874" s="51"/>
      <c r="U874" s="51" t="s">
        <v>71</v>
      </c>
      <c r="V874" s="51"/>
      <c r="W874" s="59"/>
      <c r="X874" s="3" t="str">
        <f t="shared" si="28"/>
        <v>201601</v>
      </c>
      <c r="Y874" s="3" t="str">
        <f t="shared" si="29"/>
        <v>201601</v>
      </c>
      <c r="Z874" s="3" t="str">
        <f>VLOOKUP(TEXT(N874,"####"),MàJ!$H$1:$I$53,2,FALSE)</f>
        <v xml:space="preserve">CONCEPTION </v>
      </c>
      <c r="AC874"/>
      <c r="AD874"/>
    </row>
    <row r="875" spans="1:30" ht="15" customHeight="1" x14ac:dyDescent="0.25">
      <c r="A875" s="50">
        <v>5555</v>
      </c>
      <c r="B875" s="51" t="s">
        <v>64</v>
      </c>
      <c r="C875" s="50"/>
      <c r="D875" s="51"/>
      <c r="E875" s="51"/>
      <c r="F875" s="51"/>
      <c r="G875" s="55">
        <v>1</v>
      </c>
      <c r="H875" s="56">
        <v>2016</v>
      </c>
      <c r="I875" s="51"/>
      <c r="J875" s="50"/>
      <c r="K875" s="57"/>
      <c r="L875" s="51"/>
      <c r="M875" s="51"/>
      <c r="N875" s="50">
        <v>5555</v>
      </c>
      <c r="O875" s="50" t="s">
        <v>0</v>
      </c>
      <c r="P875" s="58">
        <v>65</v>
      </c>
      <c r="Q875" s="50"/>
      <c r="R875" s="59"/>
      <c r="S875" s="60"/>
      <c r="T875" s="51"/>
      <c r="U875" s="51" t="s">
        <v>72</v>
      </c>
      <c r="V875" s="51"/>
      <c r="W875" s="59"/>
      <c r="X875" s="3" t="str">
        <f t="shared" si="28"/>
        <v>201601</v>
      </c>
      <c r="Y875" s="3" t="str">
        <f t="shared" si="29"/>
        <v>201601</v>
      </c>
      <c r="Z875" s="3" t="str">
        <f>VLOOKUP(TEXT(N875,"####"),MàJ!$H$1:$I$53,2,FALSE)</f>
        <v xml:space="preserve">CONCEPTION </v>
      </c>
      <c r="AC875"/>
      <c r="AD875"/>
    </row>
    <row r="876" spans="1:30" ht="15" hidden="1" customHeight="1" x14ac:dyDescent="0.25">
      <c r="A876" s="50">
        <v>5555</v>
      </c>
      <c r="B876" s="51" t="s">
        <v>64</v>
      </c>
      <c r="C876" s="50"/>
      <c r="D876" s="51"/>
      <c r="E876" s="51"/>
      <c r="F876" s="51"/>
      <c r="G876" s="55">
        <v>1</v>
      </c>
      <c r="H876" s="56">
        <v>2016</v>
      </c>
      <c r="I876" s="51"/>
      <c r="J876" s="50"/>
      <c r="K876" s="57"/>
      <c r="L876" s="51"/>
      <c r="M876" s="51"/>
      <c r="N876" s="50">
        <v>5555</v>
      </c>
      <c r="O876" s="50" t="s">
        <v>0</v>
      </c>
      <c r="P876" s="58">
        <v>44</v>
      </c>
      <c r="Q876" s="50"/>
      <c r="R876" s="59"/>
      <c r="S876" s="60"/>
      <c r="T876" s="51"/>
      <c r="U876" s="51" t="s">
        <v>74</v>
      </c>
      <c r="V876" s="51"/>
      <c r="W876" s="59"/>
      <c r="X876" s="3" t="str">
        <f t="shared" si="28"/>
        <v>201601</v>
      </c>
      <c r="Y876" s="3" t="str">
        <f t="shared" si="29"/>
        <v>201601</v>
      </c>
      <c r="Z876" s="3" t="str">
        <f>VLOOKUP(TEXT(N876,"####"),MàJ!$H$1:$I$53,2,FALSE)</f>
        <v xml:space="preserve">CONCEPTION </v>
      </c>
      <c r="AC876"/>
      <c r="AD876"/>
    </row>
    <row r="877" spans="1:30" ht="15" customHeight="1" x14ac:dyDescent="0.25">
      <c r="A877" s="50">
        <v>5555</v>
      </c>
      <c r="B877" s="51" t="s">
        <v>64</v>
      </c>
      <c r="C877" s="50"/>
      <c r="D877" s="51"/>
      <c r="E877" s="51"/>
      <c r="F877" s="51"/>
      <c r="G877" s="55">
        <v>1</v>
      </c>
      <c r="H877" s="56">
        <v>2016</v>
      </c>
      <c r="I877" s="51"/>
      <c r="J877" s="50"/>
      <c r="K877" s="57"/>
      <c r="L877" s="51"/>
      <c r="M877" s="51"/>
      <c r="N877" s="50">
        <v>5555</v>
      </c>
      <c r="O877" s="50" t="s">
        <v>0</v>
      </c>
      <c r="P877" s="58">
        <v>7</v>
      </c>
      <c r="Q877" s="50"/>
      <c r="R877" s="59"/>
      <c r="S877" s="60"/>
      <c r="T877" s="51"/>
      <c r="U877" s="51" t="s">
        <v>72</v>
      </c>
      <c r="V877" s="51"/>
      <c r="W877" s="59"/>
      <c r="X877" s="3" t="str">
        <f t="shared" si="28"/>
        <v>201601</v>
      </c>
      <c r="Y877" s="3" t="str">
        <f t="shared" si="29"/>
        <v>201601</v>
      </c>
      <c r="Z877" s="3" t="str">
        <f>VLOOKUP(TEXT(N877,"####"),MàJ!$H$1:$I$53,2,FALSE)</f>
        <v xml:space="preserve">CONCEPTION </v>
      </c>
      <c r="AC877"/>
      <c r="AD877"/>
    </row>
    <row r="878" spans="1:30" ht="15" customHeight="1" x14ac:dyDescent="0.25">
      <c r="A878" s="50">
        <v>5555</v>
      </c>
      <c r="B878" s="51" t="s">
        <v>64</v>
      </c>
      <c r="C878" s="50"/>
      <c r="D878" s="51"/>
      <c r="E878" s="51"/>
      <c r="F878" s="51"/>
      <c r="G878" s="55">
        <v>1</v>
      </c>
      <c r="H878" s="56">
        <v>2016</v>
      </c>
      <c r="I878" s="51"/>
      <c r="J878" s="50"/>
      <c r="K878" s="57"/>
      <c r="L878" s="51"/>
      <c r="M878" s="51"/>
      <c r="N878" s="50">
        <v>5917</v>
      </c>
      <c r="O878" s="50" t="s">
        <v>0</v>
      </c>
      <c r="P878" s="58">
        <v>2</v>
      </c>
      <c r="Q878" s="50"/>
      <c r="R878" s="59"/>
      <c r="S878" s="60"/>
      <c r="T878" s="51"/>
      <c r="U878" s="51" t="s">
        <v>72</v>
      </c>
      <c r="V878" s="51"/>
      <c r="W878" s="59"/>
      <c r="X878" s="3" t="str">
        <f t="shared" si="28"/>
        <v>201601</v>
      </c>
      <c r="Y878" s="3" t="str">
        <f t="shared" si="29"/>
        <v>201601</v>
      </c>
      <c r="Z878" s="3" t="str">
        <f>VLOOKUP(TEXT(N878,"####"),MàJ!$H$1:$I$53,2,FALSE)</f>
        <v xml:space="preserve">METHODES </v>
      </c>
      <c r="AC878"/>
      <c r="AD878"/>
    </row>
    <row r="879" spans="1:30" ht="15" hidden="1" customHeight="1" x14ac:dyDescent="0.25">
      <c r="A879" s="50">
        <v>5555</v>
      </c>
      <c r="B879" s="51" t="s">
        <v>64</v>
      </c>
      <c r="C879" s="50"/>
      <c r="D879" s="51"/>
      <c r="E879" s="51"/>
      <c r="F879" s="51"/>
      <c r="G879" s="55">
        <v>1</v>
      </c>
      <c r="H879" s="56">
        <v>2016</v>
      </c>
      <c r="I879" s="51"/>
      <c r="J879" s="50"/>
      <c r="K879" s="57"/>
      <c r="L879" s="51"/>
      <c r="M879" s="51"/>
      <c r="N879" s="50">
        <v>5555</v>
      </c>
      <c r="O879" s="50" t="s">
        <v>0</v>
      </c>
      <c r="P879" s="58">
        <v>113</v>
      </c>
      <c r="Q879" s="50"/>
      <c r="R879" s="59"/>
      <c r="S879" s="60"/>
      <c r="T879" s="51"/>
      <c r="U879" s="51" t="s">
        <v>75</v>
      </c>
      <c r="V879" s="51"/>
      <c r="W879" s="59"/>
      <c r="X879" s="3" t="str">
        <f t="shared" si="28"/>
        <v>201601</v>
      </c>
      <c r="Y879" s="3" t="str">
        <f t="shared" si="29"/>
        <v>201601</v>
      </c>
      <c r="Z879" s="3" t="str">
        <f>VLOOKUP(TEXT(N879,"####"),MàJ!$H$1:$I$53,2,FALSE)</f>
        <v xml:space="preserve">CONCEPTION </v>
      </c>
      <c r="AC879"/>
      <c r="AD879"/>
    </row>
    <row r="880" spans="1:30" ht="15" hidden="1" customHeight="1" x14ac:dyDescent="0.25">
      <c r="A880" s="50">
        <v>5555</v>
      </c>
      <c r="B880" s="51" t="s">
        <v>64</v>
      </c>
      <c r="C880" s="50"/>
      <c r="D880" s="51"/>
      <c r="E880" s="51"/>
      <c r="F880" s="51"/>
      <c r="G880" s="55">
        <v>1</v>
      </c>
      <c r="H880" s="56">
        <v>2016</v>
      </c>
      <c r="I880" s="51"/>
      <c r="J880" s="50"/>
      <c r="K880" s="57"/>
      <c r="L880" s="51"/>
      <c r="M880" s="51"/>
      <c r="N880" s="50">
        <v>5555</v>
      </c>
      <c r="O880" s="50" t="s">
        <v>0</v>
      </c>
      <c r="P880" s="58">
        <v>2</v>
      </c>
      <c r="Q880" s="50"/>
      <c r="R880" s="59"/>
      <c r="S880" s="60"/>
      <c r="T880" s="51"/>
      <c r="U880" s="51" t="s">
        <v>75</v>
      </c>
      <c r="V880" s="51"/>
      <c r="W880" s="59"/>
      <c r="X880" s="3" t="str">
        <f t="shared" si="28"/>
        <v>201601</v>
      </c>
      <c r="Y880" s="3" t="str">
        <f t="shared" si="29"/>
        <v>201601</v>
      </c>
      <c r="Z880" s="3" t="str">
        <f>VLOOKUP(TEXT(N880,"####"),MàJ!$H$1:$I$53,2,FALSE)</f>
        <v xml:space="preserve">CONCEPTION </v>
      </c>
      <c r="AC880"/>
      <c r="AD880"/>
    </row>
    <row r="881" spans="1:30" ht="15" hidden="1" customHeight="1" x14ac:dyDescent="0.25">
      <c r="A881" s="50">
        <v>5555</v>
      </c>
      <c r="B881" s="51" t="s">
        <v>64</v>
      </c>
      <c r="C881" s="50"/>
      <c r="D881" s="51"/>
      <c r="E881" s="51"/>
      <c r="F881" s="51"/>
      <c r="G881" s="55">
        <v>1</v>
      </c>
      <c r="H881" s="56">
        <v>2016</v>
      </c>
      <c r="I881" s="51"/>
      <c r="J881" s="50"/>
      <c r="K881" s="57"/>
      <c r="L881" s="51"/>
      <c r="M881" s="51"/>
      <c r="N881" s="50">
        <v>5555</v>
      </c>
      <c r="O881" s="50" t="s">
        <v>0</v>
      </c>
      <c r="P881" s="58">
        <v>20</v>
      </c>
      <c r="Q881" s="50"/>
      <c r="R881" s="59"/>
      <c r="S881" s="60"/>
      <c r="T881" s="51"/>
      <c r="U881" s="51" t="s">
        <v>75</v>
      </c>
      <c r="V881" s="51"/>
      <c r="W881" s="59"/>
      <c r="X881" s="3" t="str">
        <f t="shared" si="28"/>
        <v>201601</v>
      </c>
      <c r="Y881" s="3" t="str">
        <f t="shared" si="29"/>
        <v>201601</v>
      </c>
      <c r="Z881" s="3" t="str">
        <f>VLOOKUP(TEXT(N881,"####"),MàJ!$H$1:$I$53,2,FALSE)</f>
        <v xml:space="preserve">CONCEPTION </v>
      </c>
      <c r="AC881"/>
      <c r="AD881"/>
    </row>
    <row r="882" spans="1:30" ht="15" customHeight="1" x14ac:dyDescent="0.25">
      <c r="A882" s="50">
        <v>5555</v>
      </c>
      <c r="B882" s="51" t="s">
        <v>64</v>
      </c>
      <c r="C882" s="50"/>
      <c r="D882" s="51"/>
      <c r="E882" s="51"/>
      <c r="F882" s="51"/>
      <c r="G882" s="55">
        <v>1</v>
      </c>
      <c r="H882" s="56">
        <v>2016</v>
      </c>
      <c r="I882" s="51"/>
      <c r="J882" s="50"/>
      <c r="K882" s="57"/>
      <c r="L882" s="51"/>
      <c r="M882" s="51"/>
      <c r="N882" s="50">
        <v>5555</v>
      </c>
      <c r="O882" s="50" t="s">
        <v>0</v>
      </c>
      <c r="P882" s="58">
        <v>2</v>
      </c>
      <c r="Q882" s="50"/>
      <c r="R882" s="59"/>
      <c r="S882" s="60"/>
      <c r="T882" s="51"/>
      <c r="U882" s="51" t="s">
        <v>72</v>
      </c>
      <c r="V882" s="51"/>
      <c r="W882" s="59"/>
      <c r="X882" s="3" t="str">
        <f t="shared" si="28"/>
        <v>201601</v>
      </c>
      <c r="Y882" s="3" t="str">
        <f t="shared" si="29"/>
        <v>201601</v>
      </c>
      <c r="Z882" s="3" t="str">
        <f>VLOOKUP(TEXT(N882,"####"),MàJ!$H$1:$I$53,2,FALSE)</f>
        <v xml:space="preserve">CONCEPTION </v>
      </c>
      <c r="AC882"/>
      <c r="AD882"/>
    </row>
    <row r="883" spans="1:30" ht="15" customHeight="1" x14ac:dyDescent="0.25">
      <c r="A883" s="50">
        <v>5917</v>
      </c>
      <c r="B883" s="51" t="s">
        <v>65</v>
      </c>
      <c r="C883" s="50"/>
      <c r="D883" s="51"/>
      <c r="E883" s="51"/>
      <c r="F883" s="51"/>
      <c r="G883" s="55">
        <v>1</v>
      </c>
      <c r="H883" s="56">
        <v>2016</v>
      </c>
      <c r="I883" s="51"/>
      <c r="J883" s="50"/>
      <c r="K883" s="57"/>
      <c r="L883" s="51"/>
      <c r="M883" s="51"/>
      <c r="N883" s="50">
        <v>5917</v>
      </c>
      <c r="O883" s="50" t="s">
        <v>0</v>
      </c>
      <c r="P883" s="58">
        <v>9</v>
      </c>
      <c r="Q883" s="50"/>
      <c r="R883" s="59"/>
      <c r="S883" s="60"/>
      <c r="T883" s="51"/>
      <c r="U883" s="51" t="s">
        <v>72</v>
      </c>
      <c r="V883" s="51"/>
      <c r="W883" s="59"/>
      <c r="X883" s="3" t="str">
        <f t="shared" si="28"/>
        <v>201601</v>
      </c>
      <c r="Y883" s="3" t="str">
        <f t="shared" si="29"/>
        <v>201601</v>
      </c>
      <c r="Z883" s="3" t="str">
        <f>VLOOKUP(TEXT(N883,"####"),MàJ!$H$1:$I$53,2,FALSE)</f>
        <v xml:space="preserve">METHODES </v>
      </c>
      <c r="AC883"/>
      <c r="AD883"/>
    </row>
    <row r="884" spans="1:30" ht="15" customHeight="1" x14ac:dyDescent="0.25">
      <c r="A884" s="50">
        <v>5917</v>
      </c>
      <c r="B884" s="51" t="s">
        <v>65</v>
      </c>
      <c r="C884" s="50"/>
      <c r="D884" s="51"/>
      <c r="E884" s="51"/>
      <c r="F884" s="51"/>
      <c r="G884" s="55">
        <v>1</v>
      </c>
      <c r="H884" s="56">
        <v>2016</v>
      </c>
      <c r="I884" s="51"/>
      <c r="J884" s="50"/>
      <c r="K884" s="57"/>
      <c r="L884" s="51"/>
      <c r="M884" s="51"/>
      <c r="N884" s="50">
        <v>5917</v>
      </c>
      <c r="O884" s="50" t="s">
        <v>0</v>
      </c>
      <c r="P884" s="58">
        <v>14</v>
      </c>
      <c r="Q884" s="50"/>
      <c r="R884" s="59"/>
      <c r="S884" s="60"/>
      <c r="T884" s="51"/>
      <c r="U884" s="51" t="s">
        <v>72</v>
      </c>
      <c r="V884" s="51"/>
      <c r="W884" s="59"/>
      <c r="X884" s="3" t="str">
        <f t="shared" si="28"/>
        <v>201601</v>
      </c>
      <c r="Y884" s="3" t="str">
        <f t="shared" si="29"/>
        <v>201601</v>
      </c>
      <c r="Z884" s="3" t="str">
        <f>VLOOKUP(TEXT(N884,"####"),MàJ!$H$1:$I$53,2,FALSE)</f>
        <v xml:space="preserve">METHODES </v>
      </c>
      <c r="AC884"/>
      <c r="AD884"/>
    </row>
    <row r="885" spans="1:30" ht="15" customHeight="1" x14ac:dyDescent="0.25">
      <c r="A885" s="50">
        <v>5917</v>
      </c>
      <c r="B885" s="51" t="s">
        <v>65</v>
      </c>
      <c r="C885" s="50"/>
      <c r="D885" s="51"/>
      <c r="E885" s="51"/>
      <c r="F885" s="51"/>
      <c r="G885" s="55">
        <v>1</v>
      </c>
      <c r="H885" s="56">
        <v>2016</v>
      </c>
      <c r="I885" s="51"/>
      <c r="J885" s="50"/>
      <c r="K885" s="57"/>
      <c r="L885" s="51"/>
      <c r="M885" s="51"/>
      <c r="N885" s="50">
        <v>5917</v>
      </c>
      <c r="O885" s="50" t="s">
        <v>0</v>
      </c>
      <c r="P885" s="58">
        <v>4</v>
      </c>
      <c r="Q885" s="50"/>
      <c r="R885" s="59"/>
      <c r="S885" s="60"/>
      <c r="T885" s="51"/>
      <c r="U885" s="51" t="s">
        <v>72</v>
      </c>
      <c r="V885" s="51"/>
      <c r="W885" s="59"/>
      <c r="X885" s="3" t="str">
        <f t="shared" si="28"/>
        <v>201601</v>
      </c>
      <c r="Y885" s="3" t="str">
        <f t="shared" si="29"/>
        <v>201601</v>
      </c>
      <c r="Z885" s="3" t="str">
        <f>VLOOKUP(TEXT(N885,"####"),MàJ!$H$1:$I$53,2,FALSE)</f>
        <v xml:space="preserve">METHODES </v>
      </c>
      <c r="AC885"/>
      <c r="AD885"/>
    </row>
    <row r="886" spans="1:30" ht="15" customHeight="1" x14ac:dyDescent="0.25">
      <c r="A886" s="50">
        <v>5917</v>
      </c>
      <c r="B886" s="51" t="s">
        <v>65</v>
      </c>
      <c r="C886" s="50"/>
      <c r="D886" s="51"/>
      <c r="E886" s="51"/>
      <c r="F886" s="51"/>
      <c r="G886" s="55">
        <v>1</v>
      </c>
      <c r="H886" s="56">
        <v>2016</v>
      </c>
      <c r="I886" s="51"/>
      <c r="J886" s="50"/>
      <c r="K886" s="57"/>
      <c r="L886" s="51"/>
      <c r="M886" s="51"/>
      <c r="N886" s="50">
        <v>5917</v>
      </c>
      <c r="O886" s="50" t="s">
        <v>0</v>
      </c>
      <c r="P886" s="58">
        <v>12</v>
      </c>
      <c r="Q886" s="50"/>
      <c r="R886" s="59"/>
      <c r="S886" s="60"/>
      <c r="T886" s="51"/>
      <c r="U886" s="51" t="s">
        <v>72</v>
      </c>
      <c r="V886" s="51"/>
      <c r="W886" s="59"/>
      <c r="X886" s="3" t="str">
        <f t="shared" si="28"/>
        <v>201601</v>
      </c>
      <c r="Y886" s="3" t="str">
        <f t="shared" si="29"/>
        <v>201601</v>
      </c>
      <c r="Z886" s="3" t="str">
        <f>VLOOKUP(TEXT(N886,"####"),MàJ!$H$1:$I$53,2,FALSE)</f>
        <v xml:space="preserve">METHODES </v>
      </c>
      <c r="AC886"/>
      <c r="AD886"/>
    </row>
    <row r="887" spans="1:30" ht="15" customHeight="1" x14ac:dyDescent="0.25">
      <c r="A887" s="50">
        <v>5917</v>
      </c>
      <c r="B887" s="51" t="s">
        <v>65</v>
      </c>
      <c r="C887" s="50"/>
      <c r="D887" s="51"/>
      <c r="E887" s="51"/>
      <c r="F887" s="51"/>
      <c r="G887" s="55">
        <v>1</v>
      </c>
      <c r="H887" s="56">
        <v>2016</v>
      </c>
      <c r="I887" s="51"/>
      <c r="J887" s="50"/>
      <c r="K887" s="57"/>
      <c r="L887" s="51"/>
      <c r="M887" s="51"/>
      <c r="N887" s="50">
        <v>5917</v>
      </c>
      <c r="O887" s="50" t="s">
        <v>0</v>
      </c>
      <c r="P887" s="58">
        <v>11</v>
      </c>
      <c r="Q887" s="50"/>
      <c r="R887" s="59"/>
      <c r="S887" s="60"/>
      <c r="T887" s="51"/>
      <c r="U887" s="51" t="s">
        <v>72</v>
      </c>
      <c r="V887" s="51"/>
      <c r="W887" s="59"/>
      <c r="X887" s="3" t="str">
        <f t="shared" si="28"/>
        <v>201601</v>
      </c>
      <c r="Y887" s="3" t="str">
        <f t="shared" si="29"/>
        <v>201601</v>
      </c>
      <c r="Z887" s="3" t="str">
        <f>VLOOKUP(TEXT(N887,"####"),MàJ!$H$1:$I$53,2,FALSE)</f>
        <v xml:space="preserve">METHODES </v>
      </c>
      <c r="AC887"/>
      <c r="AD887"/>
    </row>
    <row r="888" spans="1:30" ht="15" customHeight="1" x14ac:dyDescent="0.25">
      <c r="A888" s="50">
        <v>5917</v>
      </c>
      <c r="B888" s="51" t="s">
        <v>66</v>
      </c>
      <c r="C888" s="50"/>
      <c r="D888" s="51"/>
      <c r="E888" s="51"/>
      <c r="F888" s="51"/>
      <c r="G888" s="55">
        <v>1</v>
      </c>
      <c r="H888" s="56">
        <v>2016</v>
      </c>
      <c r="I888" s="51"/>
      <c r="J888" s="50"/>
      <c r="K888" s="57"/>
      <c r="L888" s="51"/>
      <c r="M888" s="51"/>
      <c r="N888" s="50">
        <v>5917</v>
      </c>
      <c r="O888" s="50" t="s">
        <v>0</v>
      </c>
      <c r="P888" s="58">
        <v>30</v>
      </c>
      <c r="Q888" s="50"/>
      <c r="R888" s="59"/>
      <c r="S888" s="60"/>
      <c r="T888" s="51"/>
      <c r="U888" s="51" t="s">
        <v>72</v>
      </c>
      <c r="V888" s="51"/>
      <c r="W888" s="59"/>
      <c r="X888" s="3" t="str">
        <f t="shared" si="28"/>
        <v>201601</v>
      </c>
      <c r="Y888" s="3" t="str">
        <f t="shared" si="29"/>
        <v>201601</v>
      </c>
      <c r="Z888" s="3" t="str">
        <f>VLOOKUP(TEXT(N888,"####"),MàJ!$H$1:$I$53,2,FALSE)</f>
        <v xml:space="preserve">METHODES </v>
      </c>
      <c r="AC888"/>
      <c r="AD888"/>
    </row>
    <row r="889" spans="1:30" ht="15" customHeight="1" x14ac:dyDescent="0.25">
      <c r="A889" s="50">
        <v>5917</v>
      </c>
      <c r="B889" s="51" t="s">
        <v>66</v>
      </c>
      <c r="C889" s="50"/>
      <c r="D889" s="51"/>
      <c r="E889" s="51"/>
      <c r="F889" s="51"/>
      <c r="G889" s="55">
        <v>1</v>
      </c>
      <c r="H889" s="56">
        <v>2016</v>
      </c>
      <c r="I889" s="51"/>
      <c r="J889" s="50"/>
      <c r="K889" s="57"/>
      <c r="L889" s="51"/>
      <c r="M889" s="51"/>
      <c r="N889" s="50">
        <v>5917</v>
      </c>
      <c r="O889" s="50" t="s">
        <v>0</v>
      </c>
      <c r="P889" s="58">
        <v>12</v>
      </c>
      <c r="Q889" s="50"/>
      <c r="R889" s="59"/>
      <c r="S889" s="60"/>
      <c r="T889" s="51"/>
      <c r="U889" s="51" t="s">
        <v>72</v>
      </c>
      <c r="V889" s="51"/>
      <c r="W889" s="59"/>
      <c r="X889" s="3" t="str">
        <f t="shared" si="28"/>
        <v>201601</v>
      </c>
      <c r="Y889" s="3" t="str">
        <f t="shared" si="29"/>
        <v>201601</v>
      </c>
      <c r="Z889" s="3" t="str">
        <f>VLOOKUP(TEXT(N889,"####"),MàJ!$H$1:$I$53,2,FALSE)</f>
        <v xml:space="preserve">METHODES </v>
      </c>
      <c r="AC889"/>
      <c r="AD889"/>
    </row>
    <row r="890" spans="1:30" ht="15" hidden="1" customHeight="1" x14ac:dyDescent="0.25">
      <c r="A890" s="7">
        <v>5917</v>
      </c>
      <c r="B890" s="5" t="s">
        <v>66</v>
      </c>
      <c r="C890" s="7"/>
      <c r="D890" s="5"/>
      <c r="E890" s="5"/>
      <c r="F890" s="5"/>
      <c r="G890" s="11">
        <v>1</v>
      </c>
      <c r="H890" s="10">
        <v>2016</v>
      </c>
      <c r="I890" s="5"/>
      <c r="J890" s="7"/>
      <c r="K890" s="9"/>
      <c r="L890" s="5"/>
      <c r="M890" s="5"/>
      <c r="N890" s="7">
        <v>5917</v>
      </c>
      <c r="O890" s="7" t="s">
        <v>0</v>
      </c>
      <c r="P890" s="8">
        <v>3</v>
      </c>
      <c r="Q890" s="7"/>
      <c r="R890" s="4"/>
      <c r="S890" s="6"/>
      <c r="T890" s="5"/>
      <c r="U890" s="5" t="s">
        <v>71</v>
      </c>
      <c r="V890" s="5"/>
      <c r="W890" s="4"/>
      <c r="X890" s="3" t="str">
        <f t="shared" si="28"/>
        <v>201601</v>
      </c>
      <c r="Y890" s="3" t="str">
        <f t="shared" si="29"/>
        <v>201601</v>
      </c>
      <c r="Z890" s="3" t="str">
        <f>VLOOKUP(TEXT(N890,"####"),MàJ!$H$1:$I$53,2,FALSE)</f>
        <v xml:space="preserve">METHODES </v>
      </c>
      <c r="AC890"/>
      <c r="AD890"/>
    </row>
    <row r="891" spans="1:30" ht="15" hidden="1" customHeight="1" x14ac:dyDescent="0.25">
      <c r="A891" s="7">
        <v>5917</v>
      </c>
      <c r="B891" s="5" t="s">
        <v>66</v>
      </c>
      <c r="C891" s="7"/>
      <c r="D891" s="5"/>
      <c r="E891" s="5"/>
      <c r="F891" s="5"/>
      <c r="G891" s="11">
        <v>1</v>
      </c>
      <c r="H891" s="10">
        <v>2016</v>
      </c>
      <c r="I891" s="5"/>
      <c r="J891" s="7"/>
      <c r="K891" s="9"/>
      <c r="L891" s="5"/>
      <c r="M891" s="5"/>
      <c r="N891" s="7">
        <v>5917</v>
      </c>
      <c r="O891" s="7" t="s">
        <v>0</v>
      </c>
      <c r="P891" s="8">
        <v>2</v>
      </c>
      <c r="Q891" s="7"/>
      <c r="R891" s="4"/>
      <c r="S891" s="6"/>
      <c r="T891" s="5"/>
      <c r="U891" s="5" t="s">
        <v>71</v>
      </c>
      <c r="V891" s="5"/>
      <c r="W891" s="4"/>
      <c r="X891" s="3" t="str">
        <f t="shared" si="28"/>
        <v>201601</v>
      </c>
      <c r="Y891" s="3" t="str">
        <f t="shared" si="29"/>
        <v>201601</v>
      </c>
      <c r="Z891" s="3" t="str">
        <f>VLOOKUP(TEXT(N891,"####"),MàJ!$H$1:$I$53,2,FALSE)</f>
        <v xml:space="preserve">METHODES </v>
      </c>
      <c r="AC891"/>
      <c r="AD891"/>
    </row>
    <row r="892" spans="1:30" ht="15" customHeight="1" x14ac:dyDescent="0.25">
      <c r="A892" s="7">
        <v>5917</v>
      </c>
      <c r="B892" s="5" t="s">
        <v>66</v>
      </c>
      <c r="C892" s="7"/>
      <c r="D892" s="5"/>
      <c r="E892" s="5"/>
      <c r="F892" s="5"/>
      <c r="G892" s="11">
        <v>1</v>
      </c>
      <c r="H892" s="10">
        <v>2016</v>
      </c>
      <c r="I892" s="5"/>
      <c r="J892" s="7"/>
      <c r="K892" s="9"/>
      <c r="L892" s="5"/>
      <c r="M892" s="5"/>
      <c r="N892" s="7">
        <v>5917</v>
      </c>
      <c r="O892" s="7" t="s">
        <v>0</v>
      </c>
      <c r="P892" s="8">
        <v>2</v>
      </c>
      <c r="Q892" s="7"/>
      <c r="R892" s="4"/>
      <c r="S892" s="6"/>
      <c r="T892" s="5"/>
      <c r="U892" s="5" t="s">
        <v>72</v>
      </c>
      <c r="V892" s="5"/>
      <c r="W892" s="4"/>
      <c r="X892" s="3" t="str">
        <f t="shared" si="28"/>
        <v>201601</v>
      </c>
      <c r="Y892" s="3" t="str">
        <f t="shared" si="29"/>
        <v>201601</v>
      </c>
      <c r="Z892" s="3" t="str">
        <f>VLOOKUP(TEXT(N892,"####"),MàJ!$H$1:$I$53,2,FALSE)</f>
        <v xml:space="preserve">METHODES </v>
      </c>
      <c r="AC892"/>
      <c r="AD892"/>
    </row>
    <row r="893" spans="1:30" ht="15" hidden="1" customHeight="1" x14ac:dyDescent="0.25">
      <c r="A893" s="7">
        <v>5917</v>
      </c>
      <c r="B893" s="5" t="s">
        <v>66</v>
      </c>
      <c r="C893" s="7"/>
      <c r="D893" s="5"/>
      <c r="E893" s="5"/>
      <c r="F893" s="5"/>
      <c r="G893" s="11">
        <v>1</v>
      </c>
      <c r="H893" s="10">
        <v>2016</v>
      </c>
      <c r="I893" s="5"/>
      <c r="J893" s="7"/>
      <c r="K893" s="9"/>
      <c r="L893" s="5"/>
      <c r="M893" s="5"/>
      <c r="N893" s="7">
        <v>5917</v>
      </c>
      <c r="O893" s="7" t="s">
        <v>0</v>
      </c>
      <c r="P893" s="8">
        <v>4</v>
      </c>
      <c r="Q893" s="7"/>
      <c r="R893" s="4"/>
      <c r="S893" s="6"/>
      <c r="T893" s="5"/>
      <c r="U893" s="5" t="s">
        <v>71</v>
      </c>
      <c r="V893" s="5"/>
      <c r="W893" s="4"/>
      <c r="X893" s="3" t="str">
        <f t="shared" si="28"/>
        <v>201601</v>
      </c>
      <c r="Y893" s="3" t="str">
        <f t="shared" si="29"/>
        <v>201601</v>
      </c>
      <c r="Z893" s="3" t="str">
        <f>VLOOKUP(TEXT(N893,"####"),MàJ!$H$1:$I$53,2,FALSE)</f>
        <v xml:space="preserve">METHODES </v>
      </c>
      <c r="AC893"/>
      <c r="AD893"/>
    </row>
    <row r="894" spans="1:30" ht="15" hidden="1" customHeight="1" x14ac:dyDescent="0.25">
      <c r="A894" s="7">
        <v>5917</v>
      </c>
      <c r="B894" s="5" t="s">
        <v>66</v>
      </c>
      <c r="C894" s="7"/>
      <c r="D894" s="5"/>
      <c r="E894" s="5"/>
      <c r="F894" s="5"/>
      <c r="G894" s="11">
        <v>1</v>
      </c>
      <c r="H894" s="10">
        <v>2016</v>
      </c>
      <c r="I894" s="5"/>
      <c r="J894" s="7"/>
      <c r="K894" s="9"/>
      <c r="L894" s="5"/>
      <c r="M894" s="5"/>
      <c r="N894" s="7">
        <v>5917</v>
      </c>
      <c r="O894" s="7" t="s">
        <v>0</v>
      </c>
      <c r="P894" s="8">
        <v>10</v>
      </c>
      <c r="Q894" s="7"/>
      <c r="R894" s="4"/>
      <c r="S894" s="6"/>
      <c r="T894" s="5"/>
      <c r="U894" s="5" t="s">
        <v>71</v>
      </c>
      <c r="V894" s="5"/>
      <c r="W894" s="4"/>
      <c r="X894" s="3" t="str">
        <f t="shared" si="28"/>
        <v>201601</v>
      </c>
      <c r="Y894" s="3" t="str">
        <f t="shared" si="29"/>
        <v>201601</v>
      </c>
      <c r="Z894" s="3" t="str">
        <f>VLOOKUP(TEXT(N894,"####"),MàJ!$H$1:$I$53,2,FALSE)</f>
        <v xml:space="preserve">METHODES </v>
      </c>
      <c r="AC894"/>
      <c r="AD894"/>
    </row>
    <row r="895" spans="1:30" ht="15" hidden="1" customHeight="1" x14ac:dyDescent="0.25">
      <c r="A895" s="7">
        <v>5723</v>
      </c>
      <c r="B895" s="5" t="s">
        <v>67</v>
      </c>
      <c r="C895" s="7"/>
      <c r="D895" s="5"/>
      <c r="E895" s="5"/>
      <c r="F895" s="5"/>
      <c r="G895" s="11">
        <v>1</v>
      </c>
      <c r="H895" s="10">
        <v>2016</v>
      </c>
      <c r="I895" s="5"/>
      <c r="J895" s="7"/>
      <c r="K895" s="9"/>
      <c r="L895" s="5"/>
      <c r="M895" s="5"/>
      <c r="N895" s="7">
        <v>5723</v>
      </c>
      <c r="O895" s="7" t="s">
        <v>0</v>
      </c>
      <c r="P895" s="8">
        <v>9</v>
      </c>
      <c r="Q895" s="7"/>
      <c r="R895" s="4"/>
      <c r="S895" s="6"/>
      <c r="T895" s="5"/>
      <c r="U895" s="5" t="s">
        <v>75</v>
      </c>
      <c r="V895" s="5"/>
      <c r="W895" s="4"/>
      <c r="X895" s="3" t="str">
        <f t="shared" si="28"/>
        <v>201601</v>
      </c>
      <c r="Y895" s="3" t="str">
        <f t="shared" si="29"/>
        <v>201601</v>
      </c>
      <c r="Z895" s="3" t="str">
        <f>VLOOKUP(TEXT(N895,"####"),MàJ!$H$1:$I$53,2,FALSE)</f>
        <v xml:space="preserve">ESSAIS </v>
      </c>
      <c r="AC895"/>
      <c r="AD895"/>
    </row>
    <row r="896" spans="1:30" ht="15" hidden="1" customHeight="1" x14ac:dyDescent="0.25">
      <c r="A896" s="7">
        <v>5723</v>
      </c>
      <c r="B896" s="5" t="s">
        <v>67</v>
      </c>
      <c r="C896" s="7"/>
      <c r="D896" s="5"/>
      <c r="E896" s="5"/>
      <c r="F896" s="5"/>
      <c r="G896" s="11">
        <v>1</v>
      </c>
      <c r="H896" s="10">
        <v>2016</v>
      </c>
      <c r="I896" s="5"/>
      <c r="J896" s="7"/>
      <c r="K896" s="9"/>
      <c r="L896" s="5"/>
      <c r="M896" s="5"/>
      <c r="N896" s="7">
        <v>5723</v>
      </c>
      <c r="O896" s="7" t="s">
        <v>0</v>
      </c>
      <c r="P896" s="8">
        <v>35</v>
      </c>
      <c r="Q896" s="7"/>
      <c r="R896" s="4"/>
      <c r="S896" s="6"/>
      <c r="T896" s="5"/>
      <c r="U896" s="5" t="s">
        <v>75</v>
      </c>
      <c r="V896" s="5"/>
      <c r="W896" s="4"/>
      <c r="X896" s="3" t="str">
        <f t="shared" si="28"/>
        <v>201601</v>
      </c>
      <c r="Y896" s="3" t="str">
        <f t="shared" si="29"/>
        <v>201601</v>
      </c>
      <c r="Z896" s="3" t="str">
        <f>VLOOKUP(TEXT(N896,"####"),MàJ!$H$1:$I$53,2,FALSE)</f>
        <v xml:space="preserve">ESSAIS </v>
      </c>
      <c r="AC896"/>
      <c r="AD896"/>
    </row>
    <row r="897" spans="1:30" ht="15" hidden="1" customHeight="1" x14ac:dyDescent="0.25">
      <c r="A897" s="7">
        <v>5723</v>
      </c>
      <c r="B897" s="5" t="s">
        <v>67</v>
      </c>
      <c r="C897" s="7"/>
      <c r="D897" s="5"/>
      <c r="E897" s="5"/>
      <c r="F897" s="5"/>
      <c r="G897" s="11">
        <v>1</v>
      </c>
      <c r="H897" s="10">
        <v>2016</v>
      </c>
      <c r="I897" s="5"/>
      <c r="J897" s="7"/>
      <c r="K897" s="9"/>
      <c r="L897" s="5"/>
      <c r="M897" s="5"/>
      <c r="N897" s="7">
        <v>5723</v>
      </c>
      <c r="O897" s="7" t="s">
        <v>0</v>
      </c>
      <c r="P897" s="8">
        <v>20</v>
      </c>
      <c r="Q897" s="7"/>
      <c r="R897" s="4"/>
      <c r="S897" s="6"/>
      <c r="T897" s="5"/>
      <c r="U897" s="5" t="s">
        <v>75</v>
      </c>
      <c r="V897" s="5"/>
      <c r="W897" s="4"/>
      <c r="X897" s="3" t="str">
        <f t="shared" si="28"/>
        <v>201601</v>
      </c>
      <c r="Y897" s="3" t="str">
        <f t="shared" si="29"/>
        <v>201601</v>
      </c>
      <c r="Z897" s="3" t="str">
        <f>VLOOKUP(TEXT(N897,"####"),MàJ!$H$1:$I$53,2,FALSE)</f>
        <v xml:space="preserve">ESSAIS </v>
      </c>
      <c r="AC897"/>
      <c r="AD897"/>
    </row>
    <row r="898" spans="1:30" ht="15" hidden="1" customHeight="1" x14ac:dyDescent="0.25">
      <c r="A898" s="7">
        <v>5723</v>
      </c>
      <c r="B898" s="5" t="s">
        <v>67</v>
      </c>
      <c r="C898" s="7"/>
      <c r="D898" s="5"/>
      <c r="E898" s="5"/>
      <c r="F898" s="5"/>
      <c r="G898" s="11">
        <v>1</v>
      </c>
      <c r="H898" s="10">
        <v>2016</v>
      </c>
      <c r="I898" s="5"/>
      <c r="J898" s="7"/>
      <c r="K898" s="9"/>
      <c r="L898" s="5"/>
      <c r="M898" s="5"/>
      <c r="N898" s="7">
        <v>5723</v>
      </c>
      <c r="O898" s="7" t="s">
        <v>0</v>
      </c>
      <c r="P898" s="8">
        <v>24</v>
      </c>
      <c r="Q898" s="7"/>
      <c r="R898" s="4"/>
      <c r="S898" s="6"/>
      <c r="T898" s="5"/>
      <c r="U898" s="5" t="s">
        <v>75</v>
      </c>
      <c r="V898" s="5"/>
      <c r="W898" s="4"/>
      <c r="X898" s="3" t="str">
        <f t="shared" si="28"/>
        <v>201601</v>
      </c>
      <c r="Y898" s="3" t="str">
        <f t="shared" si="29"/>
        <v>201601</v>
      </c>
      <c r="Z898" s="3" t="str">
        <f>VLOOKUP(TEXT(N898,"####"),MàJ!$H$1:$I$53,2,FALSE)</f>
        <v xml:space="preserve">ESSAIS </v>
      </c>
      <c r="AC898"/>
      <c r="AD898"/>
    </row>
    <row r="899" spans="1:30" ht="15" hidden="1" customHeight="1" x14ac:dyDescent="0.25">
      <c r="A899" s="7">
        <v>5723</v>
      </c>
      <c r="B899" s="5" t="s">
        <v>67</v>
      </c>
      <c r="C899" s="7"/>
      <c r="D899" s="5"/>
      <c r="E899" s="5"/>
      <c r="F899" s="5"/>
      <c r="G899" s="11">
        <v>1</v>
      </c>
      <c r="H899" s="10">
        <v>2016</v>
      </c>
      <c r="I899" s="5"/>
      <c r="J899" s="7"/>
      <c r="K899" s="9"/>
      <c r="L899" s="5"/>
      <c r="M899" s="5"/>
      <c r="N899" s="7">
        <v>5723</v>
      </c>
      <c r="O899" s="7" t="s">
        <v>0</v>
      </c>
      <c r="P899" s="8">
        <v>30</v>
      </c>
      <c r="Q899" s="7"/>
      <c r="R899" s="4"/>
      <c r="S899" s="6"/>
      <c r="T899" s="5"/>
      <c r="U899" s="5" t="s">
        <v>75</v>
      </c>
      <c r="V899" s="5"/>
      <c r="W899" s="4"/>
      <c r="X899" s="3" t="str">
        <f t="shared" si="28"/>
        <v>201601</v>
      </c>
      <c r="Y899" s="3" t="str">
        <f t="shared" si="29"/>
        <v>201601</v>
      </c>
      <c r="Z899" s="3" t="str">
        <f>VLOOKUP(TEXT(N899,"####"),MàJ!$H$1:$I$53,2,FALSE)</f>
        <v xml:space="preserve">ESSAIS </v>
      </c>
      <c r="AC899"/>
      <c r="AD899"/>
    </row>
    <row r="900" spans="1:30" ht="15" hidden="1" customHeight="1" x14ac:dyDescent="0.25">
      <c r="A900" s="7">
        <v>5723</v>
      </c>
      <c r="B900" s="5" t="s">
        <v>67</v>
      </c>
      <c r="C900" s="7"/>
      <c r="D900" s="5"/>
      <c r="E900" s="5"/>
      <c r="F900" s="5"/>
      <c r="G900" s="11">
        <v>1</v>
      </c>
      <c r="H900" s="10">
        <v>2016</v>
      </c>
      <c r="I900" s="5"/>
      <c r="J900" s="7"/>
      <c r="K900" s="9"/>
      <c r="L900" s="5"/>
      <c r="M900" s="5"/>
      <c r="N900" s="7">
        <v>5723</v>
      </c>
      <c r="O900" s="7" t="s">
        <v>0</v>
      </c>
      <c r="P900" s="8">
        <v>32</v>
      </c>
      <c r="Q900" s="7"/>
      <c r="R900" s="4"/>
      <c r="S900" s="6"/>
      <c r="T900" s="5"/>
      <c r="U900" s="5" t="s">
        <v>75</v>
      </c>
      <c r="V900" s="5"/>
      <c r="W900" s="4"/>
      <c r="X900" s="3" t="str">
        <f t="shared" si="28"/>
        <v>201601</v>
      </c>
      <c r="Y900" s="3" t="str">
        <f t="shared" si="29"/>
        <v>201601</v>
      </c>
      <c r="Z900" s="3" t="str">
        <f>VLOOKUP(TEXT(N900,"####"),MàJ!$H$1:$I$53,2,FALSE)</f>
        <v xml:space="preserve">ESSAIS </v>
      </c>
      <c r="AC900"/>
      <c r="AD900"/>
    </row>
    <row r="901" spans="1:30" ht="15" hidden="1" customHeight="1" x14ac:dyDescent="0.25">
      <c r="A901" s="7">
        <v>5723</v>
      </c>
      <c r="B901" s="5" t="s">
        <v>67</v>
      </c>
      <c r="C901" s="7"/>
      <c r="D901" s="5"/>
      <c r="E901" s="5"/>
      <c r="F901" s="5"/>
      <c r="G901" s="11">
        <v>1</v>
      </c>
      <c r="H901" s="10">
        <v>2016</v>
      </c>
      <c r="I901" s="5"/>
      <c r="J901" s="7"/>
      <c r="K901" s="9"/>
      <c r="L901" s="5"/>
      <c r="M901" s="5"/>
      <c r="N901" s="7">
        <v>5723</v>
      </c>
      <c r="O901" s="7" t="s">
        <v>0</v>
      </c>
      <c r="P901" s="8">
        <v>30</v>
      </c>
      <c r="Q901" s="7"/>
      <c r="R901" s="4"/>
      <c r="S901" s="6"/>
      <c r="T901" s="5"/>
      <c r="U901" s="5" t="s">
        <v>75</v>
      </c>
      <c r="V901" s="5"/>
      <c r="W901" s="4"/>
      <c r="X901" s="3" t="str">
        <f t="shared" si="28"/>
        <v>201601</v>
      </c>
      <c r="Y901" s="3" t="str">
        <f t="shared" si="29"/>
        <v>201601</v>
      </c>
      <c r="Z901" s="3" t="str">
        <f>VLOOKUP(TEXT(N901,"####"),MàJ!$H$1:$I$53,2,FALSE)</f>
        <v xml:space="preserve">ESSAIS </v>
      </c>
      <c r="AC901"/>
      <c r="AD901"/>
    </row>
    <row r="902" spans="1:30" ht="15" customHeight="1" x14ac:dyDescent="0.25">
      <c r="A902" s="7">
        <v>7777</v>
      </c>
      <c r="B902" s="5" t="s">
        <v>68</v>
      </c>
      <c r="C902" s="7"/>
      <c r="D902" s="5"/>
      <c r="E902" s="5"/>
      <c r="F902" s="5"/>
      <c r="G902" s="11">
        <v>1</v>
      </c>
      <c r="H902" s="10">
        <v>2016</v>
      </c>
      <c r="I902" s="5"/>
      <c r="J902" s="7"/>
      <c r="K902" s="9"/>
      <c r="L902" s="5"/>
      <c r="M902" s="5"/>
      <c r="N902" s="7">
        <v>7777</v>
      </c>
      <c r="O902" s="7" t="s">
        <v>0</v>
      </c>
      <c r="P902" s="8">
        <v>5</v>
      </c>
      <c r="Q902" s="7"/>
      <c r="R902" s="4"/>
      <c r="S902" s="6"/>
      <c r="T902" s="5"/>
      <c r="U902" s="5" t="s">
        <v>72</v>
      </c>
      <c r="V902" s="5"/>
      <c r="W902" s="4"/>
      <c r="X902" s="3" t="str">
        <f t="shared" si="28"/>
        <v>201601</v>
      </c>
      <c r="Y902" s="3" t="str">
        <f t="shared" si="29"/>
        <v>201601</v>
      </c>
      <c r="Z902" s="3" t="str">
        <f>VLOOKUP(TEXT(N902,"####"),MàJ!$H$1:$I$53,2,FALSE)</f>
        <v>PROGRAMME</v>
      </c>
      <c r="AC902"/>
      <c r="AD902"/>
    </row>
    <row r="903" spans="1:30" ht="15" hidden="1" customHeight="1" x14ac:dyDescent="0.25">
      <c r="A903" s="7">
        <v>7777</v>
      </c>
      <c r="B903" s="5" t="s">
        <v>68</v>
      </c>
      <c r="C903" s="7"/>
      <c r="D903" s="5"/>
      <c r="E903" s="5"/>
      <c r="F903" s="5"/>
      <c r="G903" s="11">
        <v>1</v>
      </c>
      <c r="H903" s="10">
        <v>2016</v>
      </c>
      <c r="I903" s="5"/>
      <c r="J903" s="7"/>
      <c r="K903" s="9"/>
      <c r="L903" s="5"/>
      <c r="M903" s="5"/>
      <c r="N903" s="7">
        <v>7777</v>
      </c>
      <c r="O903" s="7" t="s">
        <v>0</v>
      </c>
      <c r="P903" s="8">
        <v>5</v>
      </c>
      <c r="Q903" s="7"/>
      <c r="R903" s="4"/>
      <c r="S903" s="6"/>
      <c r="T903" s="5"/>
      <c r="U903" s="5" t="s">
        <v>71</v>
      </c>
      <c r="V903" s="5"/>
      <c r="W903" s="4"/>
      <c r="X903" s="3" t="str">
        <f t="shared" si="28"/>
        <v>201601</v>
      </c>
      <c r="Y903" s="3" t="str">
        <f t="shared" si="29"/>
        <v>201601</v>
      </c>
      <c r="Z903" s="3" t="str">
        <f>VLOOKUP(TEXT(N903,"####"),MàJ!$H$1:$I$53,2,FALSE)</f>
        <v>PROGRAMME</v>
      </c>
      <c r="AC903"/>
      <c r="AD903"/>
    </row>
    <row r="904" spans="1:30" ht="15" customHeight="1" x14ac:dyDescent="0.25">
      <c r="A904" s="7">
        <v>7777</v>
      </c>
      <c r="B904" s="5" t="s">
        <v>68</v>
      </c>
      <c r="C904" s="7"/>
      <c r="D904" s="5"/>
      <c r="E904" s="5"/>
      <c r="F904" s="5"/>
      <c r="G904" s="11">
        <v>1</v>
      </c>
      <c r="H904" s="10">
        <v>2016</v>
      </c>
      <c r="I904" s="5"/>
      <c r="J904" s="7"/>
      <c r="K904" s="9"/>
      <c r="L904" s="5"/>
      <c r="M904" s="5"/>
      <c r="N904" s="7">
        <v>7777</v>
      </c>
      <c r="O904" s="7" t="s">
        <v>0</v>
      </c>
      <c r="P904" s="8">
        <v>24</v>
      </c>
      <c r="Q904" s="7"/>
      <c r="R904" s="4"/>
      <c r="S904" s="6"/>
      <c r="T904" s="5"/>
      <c r="U904" s="5" t="s">
        <v>72</v>
      </c>
      <c r="V904" s="5"/>
      <c r="W904" s="4"/>
      <c r="X904" s="3" t="str">
        <f t="shared" si="28"/>
        <v>201601</v>
      </c>
      <c r="Y904" s="3" t="str">
        <f t="shared" si="29"/>
        <v>201601</v>
      </c>
      <c r="Z904" s="3" t="str">
        <f>VLOOKUP(TEXT(N904,"####"),MàJ!$H$1:$I$53,2,FALSE)</f>
        <v>PROGRAMME</v>
      </c>
      <c r="AC904"/>
      <c r="AD904"/>
    </row>
    <row r="905" spans="1:30" ht="15" hidden="1" customHeight="1" x14ac:dyDescent="0.25">
      <c r="A905" s="7">
        <v>7777</v>
      </c>
      <c r="B905" s="5" t="s">
        <v>68</v>
      </c>
      <c r="C905" s="7"/>
      <c r="D905" s="5"/>
      <c r="E905" s="5"/>
      <c r="F905" s="5"/>
      <c r="G905" s="11">
        <v>1</v>
      </c>
      <c r="H905" s="10">
        <v>2016</v>
      </c>
      <c r="I905" s="5"/>
      <c r="J905" s="7"/>
      <c r="K905" s="9"/>
      <c r="L905" s="5"/>
      <c r="M905" s="5"/>
      <c r="N905" s="7">
        <v>7777</v>
      </c>
      <c r="O905" s="7" t="s">
        <v>0</v>
      </c>
      <c r="P905" s="8">
        <v>8</v>
      </c>
      <c r="Q905" s="7"/>
      <c r="R905" s="4"/>
      <c r="S905" s="6"/>
      <c r="T905" s="5"/>
      <c r="U905" s="5" t="s">
        <v>83</v>
      </c>
      <c r="V905" s="5"/>
      <c r="W905" s="4"/>
      <c r="X905" s="3" t="str">
        <f t="shared" si="28"/>
        <v>201601</v>
      </c>
      <c r="Y905" s="3" t="str">
        <f t="shared" si="29"/>
        <v>201601</v>
      </c>
      <c r="Z905" s="3" t="str">
        <f>VLOOKUP(TEXT(N905,"####"),MàJ!$H$1:$I$53,2,FALSE)</f>
        <v>PROGRAMME</v>
      </c>
      <c r="AC905"/>
      <c r="AD905"/>
    </row>
    <row r="906" spans="1:30" ht="15" hidden="1" customHeight="1" x14ac:dyDescent="0.25">
      <c r="A906" s="7">
        <v>7777</v>
      </c>
      <c r="B906" s="5" t="s">
        <v>68</v>
      </c>
      <c r="C906" s="7"/>
      <c r="D906" s="5"/>
      <c r="E906" s="5"/>
      <c r="F906" s="5"/>
      <c r="G906" s="11">
        <v>1</v>
      </c>
      <c r="H906" s="10">
        <v>2016</v>
      </c>
      <c r="I906" s="5"/>
      <c r="J906" s="7"/>
      <c r="K906" s="9"/>
      <c r="L906" s="5"/>
      <c r="M906" s="5"/>
      <c r="N906" s="7">
        <v>7777</v>
      </c>
      <c r="O906" s="7" t="s">
        <v>0</v>
      </c>
      <c r="P906" s="8">
        <v>20</v>
      </c>
      <c r="Q906" s="7"/>
      <c r="R906" s="4"/>
      <c r="S906" s="6"/>
      <c r="T906" s="5"/>
      <c r="U906" s="5" t="s">
        <v>80</v>
      </c>
      <c r="V906" s="5"/>
      <c r="W906" s="4"/>
      <c r="X906" s="3" t="str">
        <f t="shared" si="28"/>
        <v>201601</v>
      </c>
      <c r="Y906" s="3" t="str">
        <f t="shared" si="29"/>
        <v>201601</v>
      </c>
      <c r="Z906" s="3" t="str">
        <f>VLOOKUP(TEXT(N906,"####"),MàJ!$H$1:$I$53,2,FALSE)</f>
        <v>PROGRAMME</v>
      </c>
      <c r="AC906"/>
      <c r="AD906"/>
    </row>
    <row r="907" spans="1:30" ht="15" hidden="1" customHeight="1" x14ac:dyDescent="0.25">
      <c r="A907" s="7">
        <v>7777</v>
      </c>
      <c r="B907" s="5" t="s">
        <v>68</v>
      </c>
      <c r="C907" s="7"/>
      <c r="D907" s="5"/>
      <c r="E907" s="5"/>
      <c r="F907" s="5"/>
      <c r="G907" s="11">
        <v>1</v>
      </c>
      <c r="H907" s="10">
        <v>2016</v>
      </c>
      <c r="I907" s="5"/>
      <c r="J907" s="7"/>
      <c r="K907" s="9"/>
      <c r="L907" s="5"/>
      <c r="M907" s="5"/>
      <c r="N907" s="7">
        <v>7777</v>
      </c>
      <c r="O907" s="7" t="s">
        <v>0</v>
      </c>
      <c r="P907" s="8">
        <v>12</v>
      </c>
      <c r="Q907" s="7"/>
      <c r="R907" s="4"/>
      <c r="S907" s="6"/>
      <c r="T907" s="5"/>
      <c r="U907" s="5" t="s">
        <v>75</v>
      </c>
      <c r="V907" s="5"/>
      <c r="W907" s="4"/>
      <c r="X907" s="3" t="str">
        <f t="shared" si="28"/>
        <v>201601</v>
      </c>
      <c r="Y907" s="3" t="str">
        <f t="shared" si="29"/>
        <v>201601</v>
      </c>
      <c r="Z907" s="3" t="str">
        <f>VLOOKUP(TEXT(N907,"####"),MàJ!$H$1:$I$53,2,FALSE)</f>
        <v>PROGRAMME</v>
      </c>
      <c r="AC907"/>
      <c r="AD907"/>
    </row>
    <row r="908" spans="1:30" ht="15" customHeight="1" x14ac:dyDescent="0.25">
      <c r="A908" s="7">
        <v>7777</v>
      </c>
      <c r="B908" s="5" t="s">
        <v>68</v>
      </c>
      <c r="C908" s="7"/>
      <c r="D908" s="5"/>
      <c r="E908" s="5"/>
      <c r="F908" s="5"/>
      <c r="G908" s="11">
        <v>1</v>
      </c>
      <c r="H908" s="10">
        <v>2016</v>
      </c>
      <c r="I908" s="5"/>
      <c r="J908" s="7"/>
      <c r="K908" s="9"/>
      <c r="L908" s="5"/>
      <c r="M908" s="5"/>
      <c r="N908" s="7">
        <v>7777</v>
      </c>
      <c r="O908" s="7" t="s">
        <v>0</v>
      </c>
      <c r="P908" s="8">
        <v>44</v>
      </c>
      <c r="Q908" s="7"/>
      <c r="R908" s="4"/>
      <c r="S908" s="6"/>
      <c r="T908" s="5"/>
      <c r="U908" s="5" t="s">
        <v>72</v>
      </c>
      <c r="V908" s="5"/>
      <c r="W908" s="4"/>
      <c r="X908" s="3" t="str">
        <f t="shared" si="28"/>
        <v>201601</v>
      </c>
      <c r="Y908" s="3" t="str">
        <f t="shared" si="29"/>
        <v>201601</v>
      </c>
      <c r="Z908" s="3" t="str">
        <f>VLOOKUP(TEXT(N908,"####"),MàJ!$H$1:$I$53,2,FALSE)</f>
        <v>PROGRAMME</v>
      </c>
      <c r="AC908"/>
      <c r="AD908"/>
    </row>
    <row r="909" spans="1:30" ht="15" hidden="1" customHeight="1" x14ac:dyDescent="0.25">
      <c r="A909" s="7">
        <v>7777</v>
      </c>
      <c r="B909" s="5" t="s">
        <v>68</v>
      </c>
      <c r="C909" s="7"/>
      <c r="D909" s="5"/>
      <c r="E909" s="5"/>
      <c r="F909" s="5"/>
      <c r="G909" s="11">
        <v>1</v>
      </c>
      <c r="H909" s="10">
        <v>2016</v>
      </c>
      <c r="I909" s="5"/>
      <c r="J909" s="7"/>
      <c r="K909" s="9"/>
      <c r="L909" s="5"/>
      <c r="M909" s="5"/>
      <c r="N909" s="7">
        <v>7777</v>
      </c>
      <c r="O909" s="7" t="s">
        <v>0</v>
      </c>
      <c r="P909" s="8">
        <v>36</v>
      </c>
      <c r="Q909" s="7"/>
      <c r="R909" s="4"/>
      <c r="S909" s="6"/>
      <c r="T909" s="5"/>
      <c r="U909" s="5" t="s">
        <v>71</v>
      </c>
      <c r="V909" s="5"/>
      <c r="W909" s="4"/>
      <c r="X909" s="3" t="str">
        <f t="shared" ref="X909:X952" si="30">H909&amp;IF(G909&lt;10,"0"&amp;G909,G909)</f>
        <v>201601</v>
      </c>
      <c r="Y909" s="3" t="str">
        <f t="shared" ref="Y909:Y952" si="31">X909</f>
        <v>201601</v>
      </c>
      <c r="Z909" s="3" t="str">
        <f>VLOOKUP(TEXT(N909,"####"),MàJ!$H$1:$I$53,2,FALSE)</f>
        <v>PROGRAMME</v>
      </c>
      <c r="AC909"/>
      <c r="AD909"/>
    </row>
    <row r="910" spans="1:30" ht="15" hidden="1" customHeight="1" x14ac:dyDescent="0.25">
      <c r="A910" s="7">
        <v>7777</v>
      </c>
      <c r="B910" s="5" t="s">
        <v>68</v>
      </c>
      <c r="C910" s="7"/>
      <c r="D910" s="5"/>
      <c r="E910" s="5"/>
      <c r="F910" s="5"/>
      <c r="G910" s="11">
        <v>1</v>
      </c>
      <c r="H910" s="10">
        <v>2016</v>
      </c>
      <c r="I910" s="5"/>
      <c r="J910" s="7"/>
      <c r="K910" s="9"/>
      <c r="L910" s="5"/>
      <c r="M910" s="5"/>
      <c r="N910" s="7">
        <v>7777</v>
      </c>
      <c r="O910" s="7" t="s">
        <v>0</v>
      </c>
      <c r="P910" s="8">
        <v>20</v>
      </c>
      <c r="Q910" s="7"/>
      <c r="R910" s="4"/>
      <c r="S910" s="6"/>
      <c r="T910" s="5"/>
      <c r="U910" s="5" t="s">
        <v>74</v>
      </c>
      <c r="V910" s="5"/>
      <c r="W910" s="4"/>
      <c r="X910" s="3" t="str">
        <f t="shared" si="30"/>
        <v>201601</v>
      </c>
      <c r="Y910" s="3" t="str">
        <f t="shared" si="31"/>
        <v>201601</v>
      </c>
      <c r="Z910" s="3" t="str">
        <f>VLOOKUP(TEXT(N910,"####"),MàJ!$H$1:$I$53,2,FALSE)</f>
        <v>PROGRAMME</v>
      </c>
      <c r="AC910"/>
      <c r="AD910"/>
    </row>
    <row r="911" spans="1:30" ht="15" hidden="1" customHeight="1" x14ac:dyDescent="0.25">
      <c r="A911" s="50">
        <v>1011</v>
      </c>
      <c r="B911" s="51" t="s">
        <v>59</v>
      </c>
      <c r="C911" s="50"/>
      <c r="D911" s="51"/>
      <c r="E911" s="51"/>
      <c r="F911" s="51"/>
      <c r="G911" s="55">
        <v>2</v>
      </c>
      <c r="H911" s="56">
        <v>2016</v>
      </c>
      <c r="I911" s="51"/>
      <c r="J911" s="50"/>
      <c r="K911" s="57"/>
      <c r="L911" s="51"/>
      <c r="M911" s="51"/>
      <c r="N911" s="50">
        <v>1011</v>
      </c>
      <c r="O911" s="50" t="s">
        <v>0</v>
      </c>
      <c r="P911" s="58">
        <v>20</v>
      </c>
      <c r="Q911" s="50"/>
      <c r="R911" s="59"/>
      <c r="S911" s="60"/>
      <c r="T911" s="51"/>
      <c r="U911" s="51" t="s">
        <v>79</v>
      </c>
      <c r="V911" s="51"/>
      <c r="W911" s="59"/>
      <c r="X911" s="3" t="str">
        <f t="shared" si="30"/>
        <v>201602</v>
      </c>
      <c r="Y911" s="3" t="str">
        <f t="shared" si="31"/>
        <v>201602</v>
      </c>
      <c r="Z911" s="3" t="str">
        <f>VLOOKUP(TEXT(N911,"####"),MàJ!$H$1:$I$53,2,FALSE)</f>
        <v xml:space="preserve">QUALITE </v>
      </c>
      <c r="AC911"/>
      <c r="AD911"/>
    </row>
    <row r="912" spans="1:30" ht="15" hidden="1" customHeight="1" x14ac:dyDescent="0.25">
      <c r="A912" s="50">
        <v>1011</v>
      </c>
      <c r="B912" s="51" t="s">
        <v>59</v>
      </c>
      <c r="C912" s="50"/>
      <c r="D912" s="51"/>
      <c r="E912" s="51"/>
      <c r="F912" s="51"/>
      <c r="G912" s="55">
        <v>2</v>
      </c>
      <c r="H912" s="56">
        <v>2016</v>
      </c>
      <c r="I912" s="51"/>
      <c r="J912" s="50"/>
      <c r="K912" s="57"/>
      <c r="L912" s="51"/>
      <c r="M912" s="51"/>
      <c r="N912" s="50">
        <v>1011</v>
      </c>
      <c r="O912" s="50" t="s">
        <v>0</v>
      </c>
      <c r="P912" s="58">
        <v>4</v>
      </c>
      <c r="Q912" s="50"/>
      <c r="R912" s="59"/>
      <c r="S912" s="60"/>
      <c r="T912" s="51"/>
      <c r="U912" s="51" t="s">
        <v>79</v>
      </c>
      <c r="V912" s="51"/>
      <c r="W912" s="59"/>
      <c r="X912" s="3" t="str">
        <f t="shared" si="30"/>
        <v>201602</v>
      </c>
      <c r="Y912" s="3" t="str">
        <f t="shared" si="31"/>
        <v>201602</v>
      </c>
      <c r="Z912" s="3" t="str">
        <f>VLOOKUP(TEXT(N912,"####"),MàJ!$H$1:$I$53,2,FALSE)</f>
        <v xml:space="preserve">QUALITE </v>
      </c>
      <c r="AC912"/>
      <c r="AD912"/>
    </row>
    <row r="913" spans="1:30" ht="15" customHeight="1" x14ac:dyDescent="0.25">
      <c r="A913" s="7">
        <v>1011</v>
      </c>
      <c r="B913" s="5" t="s">
        <v>59</v>
      </c>
      <c r="C913" s="7"/>
      <c r="D913" s="5"/>
      <c r="E913" s="5"/>
      <c r="F913" s="5"/>
      <c r="G913" s="11">
        <v>2</v>
      </c>
      <c r="H913" s="10">
        <v>2016</v>
      </c>
      <c r="I913" s="5"/>
      <c r="J913" s="7"/>
      <c r="K913" s="9"/>
      <c r="L913" s="5"/>
      <c r="M913" s="5"/>
      <c r="N913" s="7">
        <v>1011</v>
      </c>
      <c r="O913" s="7" t="s">
        <v>0</v>
      </c>
      <c r="P913" s="8">
        <v>17</v>
      </c>
      <c r="Q913" s="7"/>
      <c r="R913" s="4"/>
      <c r="S913" s="6"/>
      <c r="T913" s="5"/>
      <c r="U913" s="5" t="s">
        <v>72</v>
      </c>
      <c r="V913" s="5"/>
      <c r="W913" s="4"/>
      <c r="X913" s="3" t="str">
        <f t="shared" si="30"/>
        <v>201602</v>
      </c>
      <c r="Y913" s="3" t="str">
        <f t="shared" si="31"/>
        <v>201602</v>
      </c>
      <c r="Z913" s="3" t="str">
        <f>VLOOKUP(TEXT(N913,"####"),MàJ!$H$1:$I$53,2,FALSE)</f>
        <v xml:space="preserve">QUALITE </v>
      </c>
      <c r="AC913"/>
      <c r="AD913"/>
    </row>
    <row r="914" spans="1:30" ht="15" customHeight="1" x14ac:dyDescent="0.25">
      <c r="A914" s="7">
        <v>1011</v>
      </c>
      <c r="B914" s="5" t="s">
        <v>59</v>
      </c>
      <c r="C914" s="7"/>
      <c r="D914" s="5"/>
      <c r="E914" s="5"/>
      <c r="F914" s="5"/>
      <c r="G914" s="11">
        <v>2</v>
      </c>
      <c r="H914" s="10">
        <v>2016</v>
      </c>
      <c r="I914" s="5"/>
      <c r="J914" s="7"/>
      <c r="K914" s="9"/>
      <c r="L914" s="5"/>
      <c r="M914" s="5"/>
      <c r="N914" s="7">
        <v>1011</v>
      </c>
      <c r="O914" s="7" t="s">
        <v>0</v>
      </c>
      <c r="P914" s="8">
        <v>10</v>
      </c>
      <c r="Q914" s="7"/>
      <c r="R914" s="4"/>
      <c r="S914" s="6"/>
      <c r="T914" s="5"/>
      <c r="U914" s="5" t="s">
        <v>72</v>
      </c>
      <c r="V914" s="5"/>
      <c r="W914" s="4"/>
      <c r="X914" s="3" t="str">
        <f t="shared" si="30"/>
        <v>201602</v>
      </c>
      <c r="Y914" s="3" t="str">
        <f t="shared" si="31"/>
        <v>201602</v>
      </c>
      <c r="Z914" s="3" t="str">
        <f>VLOOKUP(TEXT(N914,"####"),MàJ!$H$1:$I$53,2,FALSE)</f>
        <v xml:space="preserve">QUALITE </v>
      </c>
      <c r="AC914"/>
      <c r="AD914"/>
    </row>
    <row r="915" spans="1:30" ht="15" hidden="1" customHeight="1" x14ac:dyDescent="0.25">
      <c r="A915" s="7">
        <v>1011</v>
      </c>
      <c r="B915" s="5" t="s">
        <v>59</v>
      </c>
      <c r="C915" s="7"/>
      <c r="D915" s="5"/>
      <c r="E915" s="5"/>
      <c r="F915" s="5"/>
      <c r="G915" s="11">
        <v>2</v>
      </c>
      <c r="H915" s="10">
        <v>2016</v>
      </c>
      <c r="I915" s="5"/>
      <c r="J915" s="7"/>
      <c r="K915" s="9"/>
      <c r="L915" s="5"/>
      <c r="M915" s="5"/>
      <c r="N915" s="7">
        <v>1011</v>
      </c>
      <c r="O915" s="7" t="s">
        <v>0</v>
      </c>
      <c r="P915" s="8">
        <v>10</v>
      </c>
      <c r="Q915" s="7"/>
      <c r="R915" s="4"/>
      <c r="S915" s="6"/>
      <c r="T915" s="5"/>
      <c r="U915" s="5" t="s">
        <v>74</v>
      </c>
      <c r="V915" s="5"/>
      <c r="W915" s="4"/>
      <c r="X915" s="3" t="str">
        <f t="shared" si="30"/>
        <v>201602</v>
      </c>
      <c r="Y915" s="3" t="str">
        <f t="shared" si="31"/>
        <v>201602</v>
      </c>
      <c r="Z915" s="3" t="str">
        <f>VLOOKUP(TEXT(N915,"####"),MàJ!$H$1:$I$53,2,FALSE)</f>
        <v xml:space="preserve">QUALITE </v>
      </c>
      <c r="AC915"/>
      <c r="AD915"/>
    </row>
    <row r="916" spans="1:30" ht="15" customHeight="1" x14ac:dyDescent="0.25">
      <c r="A916" s="50">
        <v>1011</v>
      </c>
      <c r="B916" s="51" t="s">
        <v>59</v>
      </c>
      <c r="C916" s="50"/>
      <c r="D916" s="51"/>
      <c r="E916" s="51"/>
      <c r="F916" s="51"/>
      <c r="G916" s="55">
        <v>2</v>
      </c>
      <c r="H916" s="56">
        <v>2016</v>
      </c>
      <c r="I916" s="51"/>
      <c r="J916" s="50"/>
      <c r="K916" s="57"/>
      <c r="L916" s="51"/>
      <c r="M916" s="51"/>
      <c r="N916" s="50">
        <v>1011</v>
      </c>
      <c r="O916" s="50" t="s">
        <v>0</v>
      </c>
      <c r="P916" s="58">
        <v>2.5</v>
      </c>
      <c r="Q916" s="50"/>
      <c r="R916" s="59"/>
      <c r="S916" s="60"/>
      <c r="T916" s="51"/>
      <c r="U916" s="51" t="s">
        <v>72</v>
      </c>
      <c r="V916" s="51"/>
      <c r="W916" s="59"/>
      <c r="X916" s="3" t="str">
        <f t="shared" si="30"/>
        <v>201602</v>
      </c>
      <c r="Y916" s="3" t="str">
        <f t="shared" si="31"/>
        <v>201602</v>
      </c>
      <c r="Z916" s="3" t="str">
        <f>VLOOKUP(TEXT(N916,"####"),MàJ!$H$1:$I$53,2,FALSE)</f>
        <v xml:space="preserve">QUALITE </v>
      </c>
      <c r="AC916"/>
      <c r="AD916"/>
    </row>
    <row r="917" spans="1:30" ht="15" customHeight="1" x14ac:dyDescent="0.25">
      <c r="A917" s="7">
        <v>1011</v>
      </c>
      <c r="B917" s="5" t="s">
        <v>59</v>
      </c>
      <c r="C917" s="7"/>
      <c r="D917" s="5"/>
      <c r="E917" s="5"/>
      <c r="F917" s="5"/>
      <c r="G917" s="11">
        <v>2</v>
      </c>
      <c r="H917" s="10">
        <v>2016</v>
      </c>
      <c r="I917" s="5"/>
      <c r="J917" s="7"/>
      <c r="K917" s="9"/>
      <c r="L917" s="5"/>
      <c r="M917" s="5"/>
      <c r="N917" s="7">
        <v>1011</v>
      </c>
      <c r="O917" s="7" t="s">
        <v>0</v>
      </c>
      <c r="P917" s="8">
        <v>20</v>
      </c>
      <c r="Q917" s="7"/>
      <c r="R917" s="4"/>
      <c r="S917" s="6"/>
      <c r="T917" s="5"/>
      <c r="U917" s="5" t="s">
        <v>72</v>
      </c>
      <c r="V917" s="5"/>
      <c r="W917" s="4"/>
      <c r="X917" s="3" t="str">
        <f t="shared" si="30"/>
        <v>201602</v>
      </c>
      <c r="Y917" s="3" t="str">
        <f t="shared" si="31"/>
        <v>201602</v>
      </c>
      <c r="Z917" s="3" t="str">
        <f>VLOOKUP(TEXT(N917,"####"),MàJ!$H$1:$I$53,2,FALSE)</f>
        <v xml:space="preserve">QUALITE </v>
      </c>
      <c r="AC917"/>
      <c r="AD917"/>
    </row>
    <row r="918" spans="1:30" ht="15" customHeight="1" x14ac:dyDescent="0.25">
      <c r="A918" s="7">
        <v>1011</v>
      </c>
      <c r="B918" s="5" t="s">
        <v>59</v>
      </c>
      <c r="C918" s="7"/>
      <c r="D918" s="5"/>
      <c r="E918" s="5"/>
      <c r="F918" s="5"/>
      <c r="G918" s="11">
        <v>2</v>
      </c>
      <c r="H918" s="10">
        <v>2016</v>
      </c>
      <c r="I918" s="5"/>
      <c r="J918" s="7"/>
      <c r="K918" s="9"/>
      <c r="L918" s="5"/>
      <c r="M918" s="5"/>
      <c r="N918" s="7">
        <v>1011</v>
      </c>
      <c r="O918" s="7" t="s">
        <v>0</v>
      </c>
      <c r="P918" s="8">
        <v>8.1300000000000008</v>
      </c>
      <c r="Q918" s="7"/>
      <c r="R918" s="4"/>
      <c r="S918" s="6"/>
      <c r="T918" s="5"/>
      <c r="U918" s="5" t="s">
        <v>72</v>
      </c>
      <c r="V918" s="5"/>
      <c r="W918" s="4"/>
      <c r="X918" s="3" t="str">
        <f t="shared" si="30"/>
        <v>201602</v>
      </c>
      <c r="Y918" s="3" t="str">
        <f t="shared" si="31"/>
        <v>201602</v>
      </c>
      <c r="Z918" s="3" t="str">
        <f>VLOOKUP(TEXT(N918,"####"),MàJ!$H$1:$I$53,2,FALSE)</f>
        <v xml:space="preserve">QUALITE </v>
      </c>
      <c r="AC918"/>
      <c r="AD918"/>
    </row>
    <row r="919" spans="1:30" ht="15" customHeight="1" x14ac:dyDescent="0.25">
      <c r="A919" s="50">
        <v>1011</v>
      </c>
      <c r="B919" s="51" t="s">
        <v>59</v>
      </c>
      <c r="C919" s="50"/>
      <c r="D919" s="51"/>
      <c r="E919" s="51"/>
      <c r="F919" s="51"/>
      <c r="G919" s="55">
        <v>2</v>
      </c>
      <c r="H919" s="56">
        <v>2016</v>
      </c>
      <c r="I919" s="51"/>
      <c r="J919" s="50"/>
      <c r="K919" s="57"/>
      <c r="L919" s="51"/>
      <c r="M919" s="51"/>
      <c r="N919" s="50">
        <v>1011</v>
      </c>
      <c r="O919" s="50" t="s">
        <v>0</v>
      </c>
      <c r="P919" s="58">
        <v>12</v>
      </c>
      <c r="Q919" s="50"/>
      <c r="R919" s="59"/>
      <c r="S919" s="60"/>
      <c r="T919" s="51"/>
      <c r="U919" s="51" t="s">
        <v>72</v>
      </c>
      <c r="V919" s="51"/>
      <c r="W919" s="59"/>
      <c r="X919" s="3" t="str">
        <f t="shared" si="30"/>
        <v>201602</v>
      </c>
      <c r="Y919" s="3" t="str">
        <f t="shared" si="31"/>
        <v>201602</v>
      </c>
      <c r="Z919" s="3" t="str">
        <f>VLOOKUP(TEXT(N919,"####"),MàJ!$H$1:$I$53,2,FALSE)</f>
        <v xml:space="preserve">QUALITE </v>
      </c>
      <c r="AC919"/>
      <c r="AD919"/>
    </row>
    <row r="920" spans="1:30" ht="15" hidden="1" customHeight="1" x14ac:dyDescent="0.25">
      <c r="A920" s="7">
        <v>1011</v>
      </c>
      <c r="B920" s="5" t="s">
        <v>59</v>
      </c>
      <c r="C920" s="7"/>
      <c r="D920" s="5"/>
      <c r="E920" s="5"/>
      <c r="F920" s="5"/>
      <c r="G920" s="11">
        <v>2</v>
      </c>
      <c r="H920" s="10">
        <v>2016</v>
      </c>
      <c r="I920" s="5"/>
      <c r="J920" s="7"/>
      <c r="K920" s="9"/>
      <c r="L920" s="5"/>
      <c r="M920" s="5"/>
      <c r="N920" s="7">
        <v>1011</v>
      </c>
      <c r="O920" s="7" t="s">
        <v>0</v>
      </c>
      <c r="P920" s="8">
        <v>8</v>
      </c>
      <c r="Q920" s="7"/>
      <c r="R920" s="4"/>
      <c r="S920" s="6"/>
      <c r="T920" s="5"/>
      <c r="U920" s="5" t="s">
        <v>71</v>
      </c>
      <c r="V920" s="5"/>
      <c r="W920" s="4"/>
      <c r="X920" s="3" t="str">
        <f t="shared" si="30"/>
        <v>201602</v>
      </c>
      <c r="Y920" s="3" t="str">
        <f t="shared" si="31"/>
        <v>201602</v>
      </c>
      <c r="Z920" s="3" t="str">
        <f>VLOOKUP(TEXT(N920,"####"),MàJ!$H$1:$I$53,2,FALSE)</f>
        <v xml:space="preserve">QUALITE </v>
      </c>
      <c r="AC920"/>
      <c r="AD920"/>
    </row>
    <row r="921" spans="1:30" ht="15" customHeight="1" x14ac:dyDescent="0.25">
      <c r="A921" s="7">
        <v>1011</v>
      </c>
      <c r="B921" s="5" t="s">
        <v>59</v>
      </c>
      <c r="C921" s="7"/>
      <c r="D921" s="5"/>
      <c r="E921" s="5"/>
      <c r="F921" s="5"/>
      <c r="G921" s="11">
        <v>2</v>
      </c>
      <c r="H921" s="10">
        <v>2016</v>
      </c>
      <c r="I921" s="5"/>
      <c r="J921" s="7"/>
      <c r="K921" s="9"/>
      <c r="L921" s="5"/>
      <c r="M921" s="5"/>
      <c r="N921" s="7">
        <v>1011</v>
      </c>
      <c r="O921" s="7" t="s">
        <v>0</v>
      </c>
      <c r="P921" s="8">
        <v>13</v>
      </c>
      <c r="Q921" s="7"/>
      <c r="R921" s="4"/>
      <c r="S921" s="6"/>
      <c r="T921" s="5"/>
      <c r="U921" s="5" t="s">
        <v>72</v>
      </c>
      <c r="V921" s="5"/>
      <c r="W921" s="4"/>
      <c r="X921" s="3" t="str">
        <f t="shared" si="30"/>
        <v>201602</v>
      </c>
      <c r="Y921" s="3" t="str">
        <f t="shared" si="31"/>
        <v>201602</v>
      </c>
      <c r="Z921" s="3" t="str">
        <f>VLOOKUP(TEXT(N921,"####"),MàJ!$H$1:$I$53,2,FALSE)</f>
        <v xml:space="preserve">QUALITE </v>
      </c>
      <c r="AC921"/>
      <c r="AD921"/>
    </row>
    <row r="922" spans="1:30" ht="15" hidden="1" customHeight="1" x14ac:dyDescent="0.25">
      <c r="A922" s="7">
        <v>1200</v>
      </c>
      <c r="B922" s="5" t="s">
        <v>60</v>
      </c>
      <c r="C922" s="7"/>
      <c r="D922" s="5"/>
      <c r="E922" s="5"/>
      <c r="F922" s="5"/>
      <c r="G922" s="11">
        <v>2</v>
      </c>
      <c r="H922" s="10">
        <v>2016</v>
      </c>
      <c r="I922" s="5"/>
      <c r="J922" s="7"/>
      <c r="K922" s="9"/>
      <c r="L922" s="5"/>
      <c r="M922" s="5"/>
      <c r="N922" s="7">
        <v>1200</v>
      </c>
      <c r="O922" s="7" t="s">
        <v>0</v>
      </c>
      <c r="P922" s="8">
        <v>5</v>
      </c>
      <c r="Q922" s="7"/>
      <c r="R922" s="4"/>
      <c r="S922" s="6"/>
      <c r="T922" s="5"/>
      <c r="U922" s="5" t="s">
        <v>71</v>
      </c>
      <c r="V922" s="5"/>
      <c r="W922" s="4"/>
      <c r="X922" s="3" t="str">
        <f t="shared" si="30"/>
        <v>201602</v>
      </c>
      <c r="Y922" s="3" t="str">
        <f t="shared" si="31"/>
        <v>201602</v>
      </c>
      <c r="Z922" s="3" t="str">
        <f>VLOOKUP(TEXT(N922,"####"),MàJ!$H$1:$I$53,2,FALSE)</f>
        <v xml:space="preserve">ACHATS </v>
      </c>
      <c r="AC922"/>
      <c r="AD922"/>
    </row>
    <row r="923" spans="1:30" ht="15" hidden="1" customHeight="1" x14ac:dyDescent="0.25">
      <c r="A923" s="7">
        <v>2536</v>
      </c>
      <c r="B923" s="5" t="s">
        <v>61</v>
      </c>
      <c r="C923" s="7"/>
      <c r="D923" s="5"/>
      <c r="E923" s="5"/>
      <c r="F923" s="5"/>
      <c r="G923" s="11">
        <v>2</v>
      </c>
      <c r="H923" s="10">
        <v>2016</v>
      </c>
      <c r="I923" s="5"/>
      <c r="J923" s="7"/>
      <c r="K923" s="9"/>
      <c r="L923" s="5"/>
      <c r="M923" s="5"/>
      <c r="N923" s="7">
        <v>2536</v>
      </c>
      <c r="O923" s="7" t="s">
        <v>0</v>
      </c>
      <c r="P923" s="8">
        <v>2</v>
      </c>
      <c r="Q923" s="7"/>
      <c r="R923" s="4"/>
      <c r="S923" s="6"/>
      <c r="T923" s="5"/>
      <c r="U923" s="5" t="s">
        <v>74</v>
      </c>
      <c r="V923" s="5"/>
      <c r="W923" s="4"/>
      <c r="X923" s="3" t="str">
        <f t="shared" si="30"/>
        <v>201602</v>
      </c>
      <c r="Y923" s="3" t="str">
        <f t="shared" si="31"/>
        <v>201602</v>
      </c>
      <c r="Z923" s="3" t="str">
        <f>VLOOKUP(TEXT(N923,"####"),MàJ!$H$1:$I$53,2,FALSE)</f>
        <v>PRODUCTION</v>
      </c>
      <c r="AC923"/>
      <c r="AD923"/>
    </row>
    <row r="924" spans="1:30" ht="15" hidden="1" customHeight="1" x14ac:dyDescent="0.25">
      <c r="A924" s="50">
        <v>3503</v>
      </c>
      <c r="B924" s="51" t="s">
        <v>63</v>
      </c>
      <c r="C924" s="50"/>
      <c r="D924" s="51"/>
      <c r="E924" s="51"/>
      <c r="F924" s="51"/>
      <c r="G924" s="55">
        <v>2</v>
      </c>
      <c r="H924" s="56">
        <v>2016</v>
      </c>
      <c r="I924" s="51"/>
      <c r="J924" s="50"/>
      <c r="K924" s="57"/>
      <c r="L924" s="51"/>
      <c r="M924" s="51"/>
      <c r="N924" s="50">
        <v>3503</v>
      </c>
      <c r="O924" s="50" t="s">
        <v>0</v>
      </c>
      <c r="P924" s="58">
        <v>10</v>
      </c>
      <c r="Q924" s="50"/>
      <c r="R924" s="59"/>
      <c r="S924" s="60"/>
      <c r="T924" s="51"/>
      <c r="U924" s="51" t="s">
        <v>71</v>
      </c>
      <c r="V924" s="51"/>
      <c r="W924" s="59"/>
      <c r="X924" s="3" t="str">
        <f t="shared" si="30"/>
        <v>201602</v>
      </c>
      <c r="Y924" s="3" t="str">
        <f t="shared" si="31"/>
        <v>201602</v>
      </c>
      <c r="Z924" s="3" t="str">
        <f>VLOOKUP(TEXT(N924,"####"),MàJ!$H$1:$I$53,2,FALSE)</f>
        <v xml:space="preserve">MATERIAUX </v>
      </c>
      <c r="AC924"/>
      <c r="AD924"/>
    </row>
    <row r="925" spans="1:30" ht="15" customHeight="1" x14ac:dyDescent="0.25">
      <c r="A925" s="50">
        <v>3503</v>
      </c>
      <c r="B925" s="51" t="s">
        <v>63</v>
      </c>
      <c r="C925" s="50"/>
      <c r="D925" s="51"/>
      <c r="E925" s="51"/>
      <c r="F925" s="51"/>
      <c r="G925" s="55">
        <v>2</v>
      </c>
      <c r="H925" s="56">
        <v>2016</v>
      </c>
      <c r="I925" s="51"/>
      <c r="J925" s="50"/>
      <c r="K925" s="57"/>
      <c r="L925" s="51"/>
      <c r="M925" s="51"/>
      <c r="N925" s="50">
        <v>3503</v>
      </c>
      <c r="O925" s="50" t="s">
        <v>0</v>
      </c>
      <c r="P925" s="58">
        <v>20</v>
      </c>
      <c r="Q925" s="50"/>
      <c r="R925" s="59"/>
      <c r="S925" s="60"/>
      <c r="T925" s="51"/>
      <c r="U925" s="51" t="s">
        <v>72</v>
      </c>
      <c r="V925" s="51"/>
      <c r="W925" s="59"/>
      <c r="X925" s="3" t="str">
        <f t="shared" si="30"/>
        <v>201602</v>
      </c>
      <c r="Y925" s="3" t="str">
        <f t="shared" si="31"/>
        <v>201602</v>
      </c>
      <c r="Z925" s="3" t="str">
        <f>VLOOKUP(TEXT(N925,"####"),MàJ!$H$1:$I$53,2,FALSE)</f>
        <v xml:space="preserve">MATERIAUX </v>
      </c>
      <c r="AC925"/>
      <c r="AD925"/>
    </row>
    <row r="926" spans="1:30" ht="15" hidden="1" customHeight="1" x14ac:dyDescent="0.25">
      <c r="A926" s="50">
        <v>3503</v>
      </c>
      <c r="B926" s="51" t="s">
        <v>63</v>
      </c>
      <c r="C926" s="50"/>
      <c r="D926" s="51"/>
      <c r="E926" s="51"/>
      <c r="F926" s="51"/>
      <c r="G926" s="55">
        <v>2</v>
      </c>
      <c r="H926" s="56">
        <v>2016</v>
      </c>
      <c r="I926" s="51"/>
      <c r="J926" s="50"/>
      <c r="K926" s="57"/>
      <c r="L926" s="51"/>
      <c r="M926" s="51"/>
      <c r="N926" s="50">
        <v>3503</v>
      </c>
      <c r="O926" s="50" t="s">
        <v>0</v>
      </c>
      <c r="P926" s="58">
        <v>16</v>
      </c>
      <c r="Q926" s="50"/>
      <c r="R926" s="59"/>
      <c r="S926" s="60"/>
      <c r="T926" s="51"/>
      <c r="U926" s="51" t="s">
        <v>75</v>
      </c>
      <c r="V926" s="51"/>
      <c r="W926" s="59"/>
      <c r="X926" s="3" t="str">
        <f t="shared" si="30"/>
        <v>201602</v>
      </c>
      <c r="Y926" s="3" t="str">
        <f t="shared" si="31"/>
        <v>201602</v>
      </c>
      <c r="Z926" s="3" t="str">
        <f>VLOOKUP(TEXT(N926,"####"),MàJ!$H$1:$I$53,2,FALSE)</f>
        <v xml:space="preserve">MATERIAUX </v>
      </c>
      <c r="AC926"/>
      <c r="AD926"/>
    </row>
    <row r="927" spans="1:30" ht="15" hidden="1" customHeight="1" x14ac:dyDescent="0.25">
      <c r="A927" s="50">
        <v>3503</v>
      </c>
      <c r="B927" s="51" t="s">
        <v>63</v>
      </c>
      <c r="C927" s="50"/>
      <c r="D927" s="51"/>
      <c r="E927" s="51"/>
      <c r="F927" s="51"/>
      <c r="G927" s="55">
        <v>2</v>
      </c>
      <c r="H927" s="56">
        <v>2016</v>
      </c>
      <c r="I927" s="51"/>
      <c r="J927" s="50"/>
      <c r="K927" s="57"/>
      <c r="L927" s="51"/>
      <c r="M927" s="51"/>
      <c r="N927" s="50">
        <v>3503</v>
      </c>
      <c r="O927" s="50" t="s">
        <v>0</v>
      </c>
      <c r="P927" s="58">
        <v>4</v>
      </c>
      <c r="Q927" s="50"/>
      <c r="R927" s="59"/>
      <c r="S927" s="60"/>
      <c r="T927" s="51"/>
      <c r="U927" s="51" t="s">
        <v>81</v>
      </c>
      <c r="V927" s="51"/>
      <c r="W927" s="59"/>
      <c r="X927" s="3" t="str">
        <f t="shared" si="30"/>
        <v>201602</v>
      </c>
      <c r="Y927" s="3" t="str">
        <f t="shared" si="31"/>
        <v>201602</v>
      </c>
      <c r="Z927" s="3" t="str">
        <f>VLOOKUP(TEXT(N927,"####"),MàJ!$H$1:$I$53,2,FALSE)</f>
        <v xml:space="preserve">MATERIAUX </v>
      </c>
      <c r="AC927"/>
      <c r="AD927"/>
    </row>
    <row r="928" spans="1:30" ht="15" customHeight="1" x14ac:dyDescent="0.25">
      <c r="A928" s="50" t="s">
        <v>1</v>
      </c>
      <c r="B928" s="51" t="s">
        <v>2</v>
      </c>
      <c r="C928" s="50"/>
      <c r="D928" s="51"/>
      <c r="E928" s="51"/>
      <c r="F928" s="51"/>
      <c r="G928" s="55">
        <v>2</v>
      </c>
      <c r="H928" s="56">
        <v>2016</v>
      </c>
      <c r="I928" s="51"/>
      <c r="J928" s="50"/>
      <c r="K928" s="57"/>
      <c r="L928" s="51"/>
      <c r="M928" s="51"/>
      <c r="N928" s="50" t="s">
        <v>1</v>
      </c>
      <c r="O928" s="50" t="s">
        <v>0</v>
      </c>
      <c r="P928" s="58">
        <v>4</v>
      </c>
      <c r="Q928" s="50"/>
      <c r="R928" s="59"/>
      <c r="S928" s="60"/>
      <c r="T928" s="51"/>
      <c r="U928" s="51" t="s">
        <v>72</v>
      </c>
      <c r="V928" s="51"/>
      <c r="W928" s="59"/>
      <c r="X928" s="3" t="str">
        <f t="shared" si="30"/>
        <v>201602</v>
      </c>
      <c r="Y928" s="3" t="str">
        <f t="shared" si="31"/>
        <v>201602</v>
      </c>
      <c r="Z928" s="3" t="str">
        <f>VLOOKUP(TEXT(N928,"####"),MàJ!$H$1:$I$53,2,FALSE)</f>
        <v>SIMULATIONS NUMERIQUES</v>
      </c>
      <c r="AC928"/>
      <c r="AD928"/>
    </row>
    <row r="929" spans="1:30" ht="15" customHeight="1" x14ac:dyDescent="0.25">
      <c r="A929" s="50">
        <v>5555</v>
      </c>
      <c r="B929" s="51" t="s">
        <v>64</v>
      </c>
      <c r="C929" s="50"/>
      <c r="D929" s="51"/>
      <c r="E929" s="51"/>
      <c r="F929" s="51"/>
      <c r="G929" s="55">
        <v>2</v>
      </c>
      <c r="H929" s="56">
        <v>2016</v>
      </c>
      <c r="I929" s="51"/>
      <c r="J929" s="50"/>
      <c r="K929" s="57"/>
      <c r="L929" s="51"/>
      <c r="M929" s="51"/>
      <c r="N929" s="50">
        <v>5917</v>
      </c>
      <c r="O929" s="50" t="s">
        <v>0</v>
      </c>
      <c r="P929" s="58">
        <v>1</v>
      </c>
      <c r="Q929" s="50"/>
      <c r="R929" s="59"/>
      <c r="S929" s="60"/>
      <c r="T929" s="51"/>
      <c r="U929" s="51" t="s">
        <v>72</v>
      </c>
      <c r="V929" s="51"/>
      <c r="W929" s="59"/>
      <c r="X929" s="3" t="str">
        <f t="shared" si="30"/>
        <v>201602</v>
      </c>
      <c r="Y929" s="3" t="str">
        <f t="shared" si="31"/>
        <v>201602</v>
      </c>
      <c r="Z929" s="3" t="str">
        <f>VLOOKUP(TEXT(N929,"####"),MàJ!$H$1:$I$53,2,FALSE)</f>
        <v xml:space="preserve">METHODES </v>
      </c>
      <c r="AC929"/>
      <c r="AD929"/>
    </row>
    <row r="930" spans="1:30" ht="15" hidden="1" customHeight="1" x14ac:dyDescent="0.25">
      <c r="A930" s="50">
        <v>5555</v>
      </c>
      <c r="B930" s="51" t="s">
        <v>64</v>
      </c>
      <c r="C930" s="50"/>
      <c r="D930" s="51"/>
      <c r="E930" s="51"/>
      <c r="F930" s="51"/>
      <c r="G930" s="55">
        <v>2</v>
      </c>
      <c r="H930" s="56">
        <v>2016</v>
      </c>
      <c r="I930" s="51"/>
      <c r="J930" s="50"/>
      <c r="K930" s="57"/>
      <c r="L930" s="51"/>
      <c r="M930" s="51"/>
      <c r="N930" s="50">
        <v>5555</v>
      </c>
      <c r="O930" s="50" t="s">
        <v>0</v>
      </c>
      <c r="P930" s="58">
        <v>8</v>
      </c>
      <c r="Q930" s="50"/>
      <c r="R930" s="59"/>
      <c r="S930" s="60"/>
      <c r="T930" s="51"/>
      <c r="U930" s="51" t="s">
        <v>79</v>
      </c>
      <c r="V930" s="51"/>
      <c r="W930" s="59"/>
      <c r="X930" s="3" t="str">
        <f t="shared" si="30"/>
        <v>201602</v>
      </c>
      <c r="Y930" s="3" t="str">
        <f t="shared" si="31"/>
        <v>201602</v>
      </c>
      <c r="Z930" s="3" t="str">
        <f>VLOOKUP(TEXT(N930,"####"),MàJ!$H$1:$I$53,2,FALSE)</f>
        <v xml:space="preserve">CONCEPTION </v>
      </c>
      <c r="AC930"/>
      <c r="AD930"/>
    </row>
    <row r="931" spans="1:30" ht="15" customHeight="1" x14ac:dyDescent="0.25">
      <c r="A931" s="50">
        <v>5555</v>
      </c>
      <c r="B931" s="51" t="s">
        <v>64</v>
      </c>
      <c r="C931" s="50"/>
      <c r="D931" s="51"/>
      <c r="E931" s="51"/>
      <c r="F931" s="51"/>
      <c r="G931" s="55">
        <v>2</v>
      </c>
      <c r="H931" s="56">
        <v>2016</v>
      </c>
      <c r="I931" s="51"/>
      <c r="J931" s="50"/>
      <c r="K931" s="57"/>
      <c r="L931" s="51"/>
      <c r="M931" s="51"/>
      <c r="N931" s="50">
        <v>5555</v>
      </c>
      <c r="O931" s="50" t="s">
        <v>0</v>
      </c>
      <c r="P931" s="58">
        <v>70</v>
      </c>
      <c r="Q931" s="50"/>
      <c r="R931" s="59"/>
      <c r="S931" s="60"/>
      <c r="T931" s="51"/>
      <c r="U931" s="51" t="s">
        <v>72</v>
      </c>
      <c r="V931" s="51"/>
      <c r="W931" s="59"/>
      <c r="X931" s="3" t="str">
        <f t="shared" si="30"/>
        <v>201602</v>
      </c>
      <c r="Y931" s="3" t="str">
        <f t="shared" si="31"/>
        <v>201602</v>
      </c>
      <c r="Z931" s="3" t="str">
        <f>VLOOKUP(TEXT(N931,"####"),MàJ!$H$1:$I$53,2,FALSE)</f>
        <v xml:space="preserve">CONCEPTION </v>
      </c>
      <c r="AC931"/>
      <c r="AD931"/>
    </row>
    <row r="932" spans="1:30" ht="15" customHeight="1" x14ac:dyDescent="0.25">
      <c r="A932" s="50">
        <v>5555</v>
      </c>
      <c r="B932" s="51" t="s">
        <v>64</v>
      </c>
      <c r="C932" s="50"/>
      <c r="D932" s="51"/>
      <c r="E932" s="51"/>
      <c r="F932" s="51"/>
      <c r="G932" s="55">
        <v>2</v>
      </c>
      <c r="H932" s="56">
        <v>2016</v>
      </c>
      <c r="I932" s="51"/>
      <c r="J932" s="50"/>
      <c r="K932" s="57"/>
      <c r="L932" s="51"/>
      <c r="M932" s="51"/>
      <c r="N932" s="50">
        <v>5555</v>
      </c>
      <c r="O932" s="50" t="s">
        <v>0</v>
      </c>
      <c r="P932" s="58">
        <v>6</v>
      </c>
      <c r="Q932" s="50"/>
      <c r="R932" s="59"/>
      <c r="S932" s="60"/>
      <c r="T932" s="51"/>
      <c r="U932" s="51" t="s">
        <v>72</v>
      </c>
      <c r="V932" s="51"/>
      <c r="W932" s="59"/>
      <c r="X932" s="3" t="str">
        <f t="shared" si="30"/>
        <v>201602</v>
      </c>
      <c r="Y932" s="3" t="str">
        <f t="shared" si="31"/>
        <v>201602</v>
      </c>
      <c r="Z932" s="3" t="str">
        <f>VLOOKUP(TEXT(N932,"####"),MàJ!$H$1:$I$53,2,FALSE)</f>
        <v xml:space="preserve">CONCEPTION </v>
      </c>
      <c r="AC932"/>
      <c r="AD932"/>
    </row>
    <row r="933" spans="1:30" ht="15" hidden="1" customHeight="1" x14ac:dyDescent="0.25">
      <c r="A933" s="50">
        <v>5555</v>
      </c>
      <c r="B933" s="51" t="s">
        <v>64</v>
      </c>
      <c r="C933" s="50"/>
      <c r="D933" s="51"/>
      <c r="E933" s="51"/>
      <c r="F933" s="51"/>
      <c r="G933" s="55">
        <v>2</v>
      </c>
      <c r="H933" s="56">
        <v>2016</v>
      </c>
      <c r="I933" s="51"/>
      <c r="J933" s="50"/>
      <c r="K933" s="57"/>
      <c r="L933" s="51"/>
      <c r="M933" s="51"/>
      <c r="N933" s="50">
        <v>5555</v>
      </c>
      <c r="O933" s="50" t="s">
        <v>0</v>
      </c>
      <c r="P933" s="58">
        <v>132</v>
      </c>
      <c r="Q933" s="50"/>
      <c r="R933" s="59"/>
      <c r="S933" s="60"/>
      <c r="T933" s="51"/>
      <c r="U933" s="51" t="s">
        <v>71</v>
      </c>
      <c r="V933" s="51"/>
      <c r="W933" s="59"/>
      <c r="X933" s="3" t="str">
        <f t="shared" si="30"/>
        <v>201602</v>
      </c>
      <c r="Y933" s="3" t="str">
        <f t="shared" si="31"/>
        <v>201602</v>
      </c>
      <c r="Z933" s="3" t="str">
        <f>VLOOKUP(TEXT(N933,"####"),MàJ!$H$1:$I$53,2,FALSE)</f>
        <v xml:space="preserve">CONCEPTION </v>
      </c>
      <c r="AC933"/>
      <c r="AD933"/>
    </row>
    <row r="934" spans="1:30" ht="15" hidden="1" customHeight="1" x14ac:dyDescent="0.25">
      <c r="A934" s="50">
        <v>5555</v>
      </c>
      <c r="B934" s="51" t="s">
        <v>64</v>
      </c>
      <c r="C934" s="50"/>
      <c r="D934" s="51"/>
      <c r="E934" s="51"/>
      <c r="F934" s="51"/>
      <c r="G934" s="55">
        <v>2</v>
      </c>
      <c r="H934" s="56">
        <v>2016</v>
      </c>
      <c r="I934" s="51"/>
      <c r="J934" s="50"/>
      <c r="K934" s="57"/>
      <c r="L934" s="51"/>
      <c r="M934" s="51"/>
      <c r="N934" s="50">
        <v>5555</v>
      </c>
      <c r="O934" s="50" t="s">
        <v>0</v>
      </c>
      <c r="P934" s="58">
        <v>76</v>
      </c>
      <c r="Q934" s="50"/>
      <c r="R934" s="59"/>
      <c r="S934" s="60"/>
      <c r="T934" s="51"/>
      <c r="U934" s="51" t="s">
        <v>75</v>
      </c>
      <c r="V934" s="51"/>
      <c r="W934" s="59"/>
      <c r="X934" s="3" t="str">
        <f t="shared" si="30"/>
        <v>201602</v>
      </c>
      <c r="Y934" s="3" t="str">
        <f t="shared" si="31"/>
        <v>201602</v>
      </c>
      <c r="Z934" s="3" t="str">
        <f>VLOOKUP(TEXT(N934,"####"),MàJ!$H$1:$I$53,2,FALSE)</f>
        <v xml:space="preserve">CONCEPTION </v>
      </c>
      <c r="AC934"/>
      <c r="AD934"/>
    </row>
    <row r="935" spans="1:30" ht="15" hidden="1" customHeight="1" x14ac:dyDescent="0.25">
      <c r="A935" s="50">
        <v>5555</v>
      </c>
      <c r="B935" s="51" t="s">
        <v>64</v>
      </c>
      <c r="C935" s="50"/>
      <c r="D935" s="51"/>
      <c r="E935" s="51"/>
      <c r="F935" s="51"/>
      <c r="G935" s="55">
        <v>2</v>
      </c>
      <c r="H935" s="56">
        <v>2016</v>
      </c>
      <c r="I935" s="51"/>
      <c r="J935" s="50"/>
      <c r="K935" s="57"/>
      <c r="L935" s="51"/>
      <c r="M935" s="51"/>
      <c r="N935" s="50">
        <v>5555</v>
      </c>
      <c r="O935" s="50" t="s">
        <v>0</v>
      </c>
      <c r="P935" s="58">
        <v>6</v>
      </c>
      <c r="Q935" s="50"/>
      <c r="R935" s="59"/>
      <c r="S935" s="60"/>
      <c r="T935" s="51"/>
      <c r="U935" s="51" t="s">
        <v>75</v>
      </c>
      <c r="V935" s="51"/>
      <c r="W935" s="59"/>
      <c r="X935" s="3" t="str">
        <f t="shared" si="30"/>
        <v>201602</v>
      </c>
      <c r="Y935" s="3" t="str">
        <f t="shared" si="31"/>
        <v>201602</v>
      </c>
      <c r="Z935" s="3" t="str">
        <f>VLOOKUP(TEXT(N935,"####"),MàJ!$H$1:$I$53,2,FALSE)</f>
        <v xml:space="preserve">CONCEPTION </v>
      </c>
      <c r="AC935"/>
      <c r="AD935"/>
    </row>
    <row r="936" spans="1:30" ht="15" customHeight="1" x14ac:dyDescent="0.25">
      <c r="A936" s="50">
        <v>5917</v>
      </c>
      <c r="B936" s="51" t="s">
        <v>65</v>
      </c>
      <c r="C936" s="50"/>
      <c r="D936" s="51"/>
      <c r="E936" s="51"/>
      <c r="F936" s="51"/>
      <c r="G936" s="55">
        <v>2</v>
      </c>
      <c r="H936" s="56">
        <v>2016</v>
      </c>
      <c r="I936" s="51"/>
      <c r="J936" s="50"/>
      <c r="K936" s="57"/>
      <c r="L936" s="51"/>
      <c r="M936" s="51"/>
      <c r="N936" s="50">
        <v>5917</v>
      </c>
      <c r="O936" s="50" t="s">
        <v>0</v>
      </c>
      <c r="P936" s="58">
        <v>6</v>
      </c>
      <c r="Q936" s="50"/>
      <c r="R936" s="59"/>
      <c r="S936" s="60"/>
      <c r="T936" s="51"/>
      <c r="U936" s="51" t="s">
        <v>72</v>
      </c>
      <c r="V936" s="51"/>
      <c r="W936" s="59"/>
      <c r="X936" s="3" t="str">
        <f t="shared" si="30"/>
        <v>201602</v>
      </c>
      <c r="Y936" s="3" t="str">
        <f t="shared" si="31"/>
        <v>201602</v>
      </c>
      <c r="Z936" s="3" t="str">
        <f>VLOOKUP(TEXT(N936,"####"),MàJ!$H$1:$I$53,2,FALSE)</f>
        <v xml:space="preserve">METHODES </v>
      </c>
      <c r="AC936"/>
      <c r="AD936"/>
    </row>
    <row r="937" spans="1:30" ht="15" customHeight="1" x14ac:dyDescent="0.25">
      <c r="A937" s="50">
        <v>5917</v>
      </c>
      <c r="B937" s="51" t="s">
        <v>65</v>
      </c>
      <c r="C937" s="50"/>
      <c r="D937" s="51"/>
      <c r="E937" s="51"/>
      <c r="F937" s="51"/>
      <c r="G937" s="55">
        <v>2</v>
      </c>
      <c r="H937" s="56">
        <v>2016</v>
      </c>
      <c r="I937" s="51"/>
      <c r="J937" s="50"/>
      <c r="K937" s="57"/>
      <c r="L937" s="51"/>
      <c r="M937" s="51"/>
      <c r="N937" s="50">
        <v>5917</v>
      </c>
      <c r="O937" s="50" t="s">
        <v>0</v>
      </c>
      <c r="P937" s="58">
        <v>11</v>
      </c>
      <c r="Q937" s="50"/>
      <c r="R937" s="59"/>
      <c r="S937" s="60"/>
      <c r="T937" s="51"/>
      <c r="U937" s="51" t="s">
        <v>72</v>
      </c>
      <c r="V937" s="51"/>
      <c r="W937" s="59"/>
      <c r="X937" s="3" t="str">
        <f t="shared" si="30"/>
        <v>201602</v>
      </c>
      <c r="Y937" s="3" t="str">
        <f t="shared" si="31"/>
        <v>201602</v>
      </c>
      <c r="Z937" s="3" t="str">
        <f>VLOOKUP(TEXT(N937,"####"),MàJ!$H$1:$I$53,2,FALSE)</f>
        <v xml:space="preserve">METHODES </v>
      </c>
      <c r="AC937"/>
      <c r="AD937"/>
    </row>
    <row r="938" spans="1:30" ht="15" customHeight="1" x14ac:dyDescent="0.25">
      <c r="A938" s="50">
        <v>5917</v>
      </c>
      <c r="B938" s="51" t="s">
        <v>65</v>
      </c>
      <c r="C938" s="50"/>
      <c r="D938" s="51"/>
      <c r="E938" s="51"/>
      <c r="F938" s="51"/>
      <c r="G938" s="55">
        <v>2</v>
      </c>
      <c r="H938" s="56">
        <v>2016</v>
      </c>
      <c r="I938" s="51"/>
      <c r="J938" s="50"/>
      <c r="K938" s="57"/>
      <c r="L938" s="51"/>
      <c r="M938" s="51"/>
      <c r="N938" s="50">
        <v>5917</v>
      </c>
      <c r="O938" s="50" t="s">
        <v>0</v>
      </c>
      <c r="P938" s="58">
        <v>6</v>
      </c>
      <c r="Q938" s="50"/>
      <c r="R938" s="59"/>
      <c r="S938" s="60"/>
      <c r="T938" s="51"/>
      <c r="U938" s="51" t="s">
        <v>72</v>
      </c>
      <c r="V938" s="51"/>
      <c r="W938" s="59"/>
      <c r="X938" s="3" t="str">
        <f t="shared" si="30"/>
        <v>201602</v>
      </c>
      <c r="Y938" s="3" t="str">
        <f t="shared" si="31"/>
        <v>201602</v>
      </c>
      <c r="Z938" s="3" t="str">
        <f>VLOOKUP(TEXT(N938,"####"),MàJ!$H$1:$I$53,2,FALSE)</f>
        <v xml:space="preserve">METHODES </v>
      </c>
      <c r="AC938"/>
      <c r="AD938"/>
    </row>
    <row r="939" spans="1:30" ht="15" customHeight="1" x14ac:dyDescent="0.25">
      <c r="A939" s="50">
        <v>5917</v>
      </c>
      <c r="B939" s="51" t="s">
        <v>66</v>
      </c>
      <c r="C939" s="50"/>
      <c r="D939" s="51"/>
      <c r="E939" s="51"/>
      <c r="F939" s="51"/>
      <c r="G939" s="55">
        <v>2</v>
      </c>
      <c r="H939" s="56">
        <v>2016</v>
      </c>
      <c r="I939" s="51"/>
      <c r="J939" s="50"/>
      <c r="K939" s="57"/>
      <c r="L939" s="51"/>
      <c r="M939" s="51"/>
      <c r="N939" s="50">
        <v>5917</v>
      </c>
      <c r="O939" s="50" t="s">
        <v>0</v>
      </c>
      <c r="P939" s="58">
        <v>30</v>
      </c>
      <c r="Q939" s="50"/>
      <c r="R939" s="59"/>
      <c r="S939" s="60"/>
      <c r="T939" s="51"/>
      <c r="U939" s="51" t="s">
        <v>72</v>
      </c>
      <c r="V939" s="51"/>
      <c r="W939" s="59"/>
      <c r="X939" s="3" t="str">
        <f t="shared" si="30"/>
        <v>201602</v>
      </c>
      <c r="Y939" s="3" t="str">
        <f t="shared" si="31"/>
        <v>201602</v>
      </c>
      <c r="Z939" s="3" t="str">
        <f>VLOOKUP(TEXT(N939,"####"),MàJ!$H$1:$I$53,2,FALSE)</f>
        <v xml:space="preserve">METHODES </v>
      </c>
      <c r="AC939"/>
      <c r="AD939"/>
    </row>
    <row r="940" spans="1:30" ht="15" customHeight="1" x14ac:dyDescent="0.25">
      <c r="A940" s="50">
        <v>5917</v>
      </c>
      <c r="B940" s="51" t="s">
        <v>66</v>
      </c>
      <c r="C940" s="50"/>
      <c r="D940" s="51"/>
      <c r="E940" s="51"/>
      <c r="F940" s="51"/>
      <c r="G940" s="55">
        <v>2</v>
      </c>
      <c r="H940" s="56">
        <v>2016</v>
      </c>
      <c r="I940" s="51"/>
      <c r="J940" s="50"/>
      <c r="K940" s="57"/>
      <c r="L940" s="51"/>
      <c r="M940" s="51"/>
      <c r="N940" s="50">
        <v>5917</v>
      </c>
      <c r="O940" s="50" t="s">
        <v>0</v>
      </c>
      <c r="P940" s="58">
        <v>24</v>
      </c>
      <c r="Q940" s="50"/>
      <c r="R940" s="59"/>
      <c r="S940" s="60"/>
      <c r="T940" s="51"/>
      <c r="U940" s="51" t="s">
        <v>72</v>
      </c>
      <c r="V940" s="51"/>
      <c r="W940" s="59"/>
      <c r="X940" s="3" t="str">
        <f t="shared" si="30"/>
        <v>201602</v>
      </c>
      <c r="Y940" s="3" t="str">
        <f t="shared" si="31"/>
        <v>201602</v>
      </c>
      <c r="Z940" s="3" t="str">
        <f>VLOOKUP(TEXT(N940,"####"),MàJ!$H$1:$I$53,2,FALSE)</f>
        <v xml:space="preserve">METHODES </v>
      </c>
      <c r="AC940"/>
      <c r="AD940"/>
    </row>
    <row r="941" spans="1:30" ht="15" customHeight="1" x14ac:dyDescent="0.25">
      <c r="A941" s="7">
        <v>5917</v>
      </c>
      <c r="B941" s="5" t="s">
        <v>66</v>
      </c>
      <c r="C941" s="7"/>
      <c r="D941" s="5"/>
      <c r="E941" s="5"/>
      <c r="F941" s="5"/>
      <c r="G941" s="11">
        <v>2</v>
      </c>
      <c r="H941" s="10">
        <v>2016</v>
      </c>
      <c r="I941" s="5"/>
      <c r="J941" s="7"/>
      <c r="K941" s="9"/>
      <c r="L941" s="5"/>
      <c r="M941" s="5"/>
      <c r="N941" s="7">
        <v>5917</v>
      </c>
      <c r="O941" s="7" t="s">
        <v>0</v>
      </c>
      <c r="P941" s="8">
        <v>10</v>
      </c>
      <c r="Q941" s="7"/>
      <c r="R941" s="4"/>
      <c r="S941" s="6"/>
      <c r="T941" s="5"/>
      <c r="U941" s="5" t="s">
        <v>72</v>
      </c>
      <c r="V941" s="5"/>
      <c r="W941" s="4"/>
      <c r="X941" s="3" t="str">
        <f t="shared" si="30"/>
        <v>201602</v>
      </c>
      <c r="Y941" s="3" t="str">
        <f t="shared" si="31"/>
        <v>201602</v>
      </c>
      <c r="Z941" s="3" t="str">
        <f>VLOOKUP(TEXT(N941,"####"),MàJ!$H$1:$I$53,2,FALSE)</f>
        <v xml:space="preserve">METHODES </v>
      </c>
      <c r="AC941"/>
      <c r="AD941"/>
    </row>
    <row r="942" spans="1:30" ht="15" hidden="1" customHeight="1" x14ac:dyDescent="0.25">
      <c r="A942" s="50">
        <v>5917</v>
      </c>
      <c r="B942" s="51" t="s">
        <v>66</v>
      </c>
      <c r="C942" s="50"/>
      <c r="D942" s="51"/>
      <c r="E942" s="51"/>
      <c r="F942" s="51"/>
      <c r="G942" s="55">
        <v>2</v>
      </c>
      <c r="H942" s="56">
        <v>2016</v>
      </c>
      <c r="I942" s="51"/>
      <c r="J942" s="50"/>
      <c r="K942" s="57"/>
      <c r="L942" s="51"/>
      <c r="M942" s="51"/>
      <c r="N942" s="50">
        <v>5917</v>
      </c>
      <c r="O942" s="50" t="s">
        <v>0</v>
      </c>
      <c r="P942" s="58">
        <v>2</v>
      </c>
      <c r="Q942" s="50"/>
      <c r="R942" s="59"/>
      <c r="S942" s="60"/>
      <c r="T942" s="51"/>
      <c r="U942" s="51" t="s">
        <v>75</v>
      </c>
      <c r="V942" s="51"/>
      <c r="W942" s="59"/>
      <c r="X942" s="3" t="str">
        <f t="shared" si="30"/>
        <v>201602</v>
      </c>
      <c r="Y942" s="3" t="str">
        <f t="shared" si="31"/>
        <v>201602</v>
      </c>
      <c r="Z942" s="3" t="str">
        <f>VLOOKUP(TEXT(N942,"####"),MàJ!$H$1:$I$53,2,FALSE)</f>
        <v xml:space="preserve">METHODES </v>
      </c>
      <c r="AC942"/>
      <c r="AD942"/>
    </row>
    <row r="943" spans="1:30" ht="15" hidden="1" customHeight="1" x14ac:dyDescent="0.25">
      <c r="A943" s="50">
        <v>5917</v>
      </c>
      <c r="B943" s="51" t="s">
        <v>66</v>
      </c>
      <c r="C943" s="50"/>
      <c r="D943" s="51"/>
      <c r="E943" s="51"/>
      <c r="F943" s="51"/>
      <c r="G943" s="55">
        <v>2</v>
      </c>
      <c r="H943" s="56">
        <v>2016</v>
      </c>
      <c r="I943" s="51"/>
      <c r="J943" s="50"/>
      <c r="K943" s="57"/>
      <c r="L943" s="51"/>
      <c r="M943" s="51"/>
      <c r="N943" s="50">
        <v>5917</v>
      </c>
      <c r="O943" s="50" t="s">
        <v>0</v>
      </c>
      <c r="P943" s="58">
        <v>6</v>
      </c>
      <c r="Q943" s="50"/>
      <c r="R943" s="59"/>
      <c r="S943" s="60"/>
      <c r="T943" s="51"/>
      <c r="U943" s="51" t="s">
        <v>71</v>
      </c>
      <c r="V943" s="51"/>
      <c r="W943" s="59"/>
      <c r="X943" s="3" t="str">
        <f t="shared" si="30"/>
        <v>201602</v>
      </c>
      <c r="Y943" s="3" t="str">
        <f t="shared" si="31"/>
        <v>201602</v>
      </c>
      <c r="Z943" s="3" t="str">
        <f>VLOOKUP(TEXT(N943,"####"),MàJ!$H$1:$I$53,2,FALSE)</f>
        <v xml:space="preserve">METHODES </v>
      </c>
      <c r="AC943"/>
      <c r="AD943"/>
    </row>
    <row r="944" spans="1:30" ht="15" customHeight="1" x14ac:dyDescent="0.25">
      <c r="A944" s="50">
        <v>5917</v>
      </c>
      <c r="B944" s="51" t="s">
        <v>66</v>
      </c>
      <c r="C944" s="50"/>
      <c r="D944" s="51"/>
      <c r="E944" s="51"/>
      <c r="F944" s="51"/>
      <c r="G944" s="55">
        <v>2</v>
      </c>
      <c r="H944" s="56">
        <v>2016</v>
      </c>
      <c r="I944" s="51"/>
      <c r="J944" s="50"/>
      <c r="K944" s="57"/>
      <c r="L944" s="51"/>
      <c r="M944" s="51"/>
      <c r="N944" s="50">
        <v>5917</v>
      </c>
      <c r="O944" s="50" t="s">
        <v>0</v>
      </c>
      <c r="P944" s="58">
        <v>10</v>
      </c>
      <c r="Q944" s="50"/>
      <c r="R944" s="59"/>
      <c r="S944" s="60"/>
      <c r="T944" s="51"/>
      <c r="U944" s="51" t="s">
        <v>72</v>
      </c>
      <c r="V944" s="51"/>
      <c r="W944" s="59"/>
      <c r="X944" s="3" t="str">
        <f t="shared" si="30"/>
        <v>201602</v>
      </c>
      <c r="Y944" s="3" t="str">
        <f t="shared" si="31"/>
        <v>201602</v>
      </c>
      <c r="Z944" s="3" t="str">
        <f>VLOOKUP(TEXT(N944,"####"),MàJ!$H$1:$I$53,2,FALSE)</f>
        <v xml:space="preserve">METHODES </v>
      </c>
      <c r="AC944"/>
      <c r="AD944"/>
    </row>
    <row r="945" spans="1:30" ht="15" hidden="1" customHeight="1" x14ac:dyDescent="0.25">
      <c r="A945" s="50">
        <v>5917</v>
      </c>
      <c r="B945" s="51" t="s">
        <v>66</v>
      </c>
      <c r="C945" s="50"/>
      <c r="D945" s="51"/>
      <c r="E945" s="51"/>
      <c r="F945" s="51"/>
      <c r="G945" s="55">
        <v>2</v>
      </c>
      <c r="H945" s="56">
        <v>2016</v>
      </c>
      <c r="I945" s="51"/>
      <c r="J945" s="50"/>
      <c r="K945" s="57"/>
      <c r="L945" s="51"/>
      <c r="M945" s="51"/>
      <c r="N945" s="50">
        <v>5917</v>
      </c>
      <c r="O945" s="50" t="s">
        <v>0</v>
      </c>
      <c r="P945" s="58">
        <v>3</v>
      </c>
      <c r="Q945" s="50"/>
      <c r="R945" s="59"/>
      <c r="S945" s="60"/>
      <c r="T945" s="51"/>
      <c r="U945" s="51" t="s">
        <v>71</v>
      </c>
      <c r="V945" s="51"/>
      <c r="W945" s="59"/>
      <c r="X945" s="3" t="str">
        <f t="shared" si="30"/>
        <v>201602</v>
      </c>
      <c r="Y945" s="3" t="str">
        <f t="shared" si="31"/>
        <v>201602</v>
      </c>
      <c r="Z945" s="3" t="str">
        <f>VLOOKUP(TEXT(N945,"####"),MàJ!$H$1:$I$53,2,FALSE)</f>
        <v xml:space="preserve">METHODES </v>
      </c>
      <c r="AC945"/>
      <c r="AD945"/>
    </row>
    <row r="946" spans="1:30" ht="15" hidden="1" customHeight="1" x14ac:dyDescent="0.25">
      <c r="A946" s="50">
        <v>5917</v>
      </c>
      <c r="B946" s="51" t="s">
        <v>66</v>
      </c>
      <c r="C946" s="50"/>
      <c r="D946" s="51"/>
      <c r="E946" s="51"/>
      <c r="F946" s="51"/>
      <c r="G946" s="55">
        <v>2</v>
      </c>
      <c r="H946" s="56">
        <v>2016</v>
      </c>
      <c r="I946" s="51"/>
      <c r="J946" s="50"/>
      <c r="K946" s="57"/>
      <c r="L946" s="51"/>
      <c r="M946" s="51"/>
      <c r="N946" s="50">
        <v>5917</v>
      </c>
      <c r="O946" s="50" t="s">
        <v>0</v>
      </c>
      <c r="P946" s="58">
        <v>1</v>
      </c>
      <c r="Q946" s="50"/>
      <c r="R946" s="59"/>
      <c r="S946" s="60"/>
      <c r="T946" s="51"/>
      <c r="U946" s="51" t="s">
        <v>71</v>
      </c>
      <c r="V946" s="51"/>
      <c r="W946" s="59"/>
      <c r="X946" s="3" t="str">
        <f t="shared" si="30"/>
        <v>201602</v>
      </c>
      <c r="Y946" s="3" t="str">
        <f t="shared" si="31"/>
        <v>201602</v>
      </c>
      <c r="Z946" s="3" t="str">
        <f>VLOOKUP(TEXT(N946,"####"),MàJ!$H$1:$I$53,2,FALSE)</f>
        <v xml:space="preserve">METHODES </v>
      </c>
      <c r="AC946"/>
      <c r="AD946"/>
    </row>
    <row r="947" spans="1:30" ht="15" hidden="1" customHeight="1" x14ac:dyDescent="0.25">
      <c r="A947" s="50">
        <v>5917</v>
      </c>
      <c r="B947" s="51" t="s">
        <v>66</v>
      </c>
      <c r="C947" s="50"/>
      <c r="D947" s="51"/>
      <c r="E947" s="51"/>
      <c r="F947" s="51"/>
      <c r="G947" s="55">
        <v>2</v>
      </c>
      <c r="H947" s="56">
        <v>2016</v>
      </c>
      <c r="I947" s="51"/>
      <c r="J947" s="50"/>
      <c r="K947" s="57"/>
      <c r="L947" s="51"/>
      <c r="M947" s="51"/>
      <c r="N947" s="50">
        <v>5917</v>
      </c>
      <c r="O947" s="50" t="s">
        <v>0</v>
      </c>
      <c r="P947" s="58">
        <v>2</v>
      </c>
      <c r="Q947" s="50"/>
      <c r="R947" s="59"/>
      <c r="S947" s="60"/>
      <c r="T947" s="51"/>
      <c r="U947" s="51" t="s">
        <v>75</v>
      </c>
      <c r="V947" s="51"/>
      <c r="W947" s="59"/>
      <c r="X947" s="3" t="str">
        <f t="shared" si="30"/>
        <v>201602</v>
      </c>
      <c r="Y947" s="3" t="str">
        <f t="shared" si="31"/>
        <v>201602</v>
      </c>
      <c r="Z947" s="3" t="str">
        <f>VLOOKUP(TEXT(N947,"####"),MàJ!$H$1:$I$53,2,FALSE)</f>
        <v xml:space="preserve">METHODES </v>
      </c>
      <c r="AC947"/>
      <c r="AD947"/>
    </row>
    <row r="948" spans="1:30" ht="15" hidden="1" customHeight="1" x14ac:dyDescent="0.25">
      <c r="A948" s="7">
        <v>7777</v>
      </c>
      <c r="B948" s="5" t="s">
        <v>68</v>
      </c>
      <c r="C948" s="7"/>
      <c r="D948" s="5"/>
      <c r="E948" s="5"/>
      <c r="F948" s="5"/>
      <c r="G948" s="11">
        <v>2</v>
      </c>
      <c r="H948" s="10">
        <v>2016</v>
      </c>
      <c r="I948" s="5"/>
      <c r="J948" s="7"/>
      <c r="K948" s="9"/>
      <c r="L948" s="5"/>
      <c r="M948" s="5"/>
      <c r="N948" s="7">
        <v>7777</v>
      </c>
      <c r="O948" s="7" t="s">
        <v>0</v>
      </c>
      <c r="P948" s="8">
        <v>4</v>
      </c>
      <c r="Q948" s="7"/>
      <c r="R948" s="4"/>
      <c r="S948" s="6"/>
      <c r="T948" s="5"/>
      <c r="U948" s="5" t="s">
        <v>83</v>
      </c>
      <c r="V948" s="5"/>
      <c r="W948" s="4"/>
      <c r="X948" s="3" t="str">
        <f t="shared" si="30"/>
        <v>201602</v>
      </c>
      <c r="Y948" s="3" t="str">
        <f t="shared" si="31"/>
        <v>201602</v>
      </c>
      <c r="Z948" s="3" t="str">
        <f>VLOOKUP(TEXT(N948,"####"),MàJ!$H$1:$I$53,2,FALSE)</f>
        <v>PROGRAMME</v>
      </c>
      <c r="AC948"/>
      <c r="AD948"/>
    </row>
    <row r="949" spans="1:30" ht="15" customHeight="1" x14ac:dyDescent="0.25">
      <c r="A949" s="7">
        <v>7777</v>
      </c>
      <c r="B949" s="5" t="s">
        <v>68</v>
      </c>
      <c r="C949" s="7"/>
      <c r="D949" s="5"/>
      <c r="E949" s="5"/>
      <c r="F949" s="5"/>
      <c r="G949" s="11">
        <v>2</v>
      </c>
      <c r="H949" s="10">
        <v>2016</v>
      </c>
      <c r="I949" s="5"/>
      <c r="J949" s="7"/>
      <c r="K949" s="9"/>
      <c r="L949" s="5"/>
      <c r="M949" s="5"/>
      <c r="N949" s="7">
        <v>7777</v>
      </c>
      <c r="O949" s="7" t="s">
        <v>0</v>
      </c>
      <c r="P949" s="8">
        <v>36</v>
      </c>
      <c r="Q949" s="7"/>
      <c r="R949" s="4"/>
      <c r="S949" s="6"/>
      <c r="T949" s="5"/>
      <c r="U949" s="5" t="s">
        <v>72</v>
      </c>
      <c r="V949" s="5"/>
      <c r="W949" s="4"/>
      <c r="X949" s="3" t="str">
        <f t="shared" si="30"/>
        <v>201602</v>
      </c>
      <c r="Y949" s="3" t="str">
        <f t="shared" si="31"/>
        <v>201602</v>
      </c>
      <c r="Z949" s="3" t="str">
        <f>VLOOKUP(TEXT(N949,"####"),MàJ!$H$1:$I$53,2,FALSE)</f>
        <v>PROGRAMME</v>
      </c>
      <c r="AC949"/>
      <c r="AD949"/>
    </row>
    <row r="950" spans="1:30" ht="15" hidden="1" customHeight="1" x14ac:dyDescent="0.25">
      <c r="A950" s="7">
        <v>7777</v>
      </c>
      <c r="B950" s="5" t="s">
        <v>68</v>
      </c>
      <c r="C950" s="7"/>
      <c r="D950" s="5"/>
      <c r="E950" s="5"/>
      <c r="F950" s="5"/>
      <c r="G950" s="11">
        <v>2</v>
      </c>
      <c r="H950" s="10">
        <v>2016</v>
      </c>
      <c r="I950" s="5"/>
      <c r="J950" s="7"/>
      <c r="K950" s="9"/>
      <c r="L950" s="5"/>
      <c r="M950" s="5"/>
      <c r="N950" s="7">
        <v>7777</v>
      </c>
      <c r="O950" s="7" t="s">
        <v>0</v>
      </c>
      <c r="P950" s="8">
        <v>24</v>
      </c>
      <c r="Q950" s="7"/>
      <c r="R950" s="4"/>
      <c r="S950" s="6"/>
      <c r="T950" s="5"/>
      <c r="U950" s="5" t="s">
        <v>79</v>
      </c>
      <c r="V950" s="5"/>
      <c r="W950" s="4"/>
      <c r="X950" s="3" t="str">
        <f t="shared" si="30"/>
        <v>201602</v>
      </c>
      <c r="Y950" s="3" t="str">
        <f t="shared" si="31"/>
        <v>201602</v>
      </c>
      <c r="Z950" s="3" t="str">
        <f>VLOOKUP(TEXT(N950,"####"),MàJ!$H$1:$I$53,2,FALSE)</f>
        <v>PROGRAMME</v>
      </c>
      <c r="AC950"/>
      <c r="AD950"/>
    </row>
    <row r="951" spans="1:30" ht="15" customHeight="1" x14ac:dyDescent="0.25">
      <c r="A951" s="7">
        <v>7777</v>
      </c>
      <c r="B951" s="5" t="s">
        <v>68</v>
      </c>
      <c r="C951" s="7"/>
      <c r="D951" s="5"/>
      <c r="E951" s="5"/>
      <c r="F951" s="5"/>
      <c r="G951" s="11">
        <v>2</v>
      </c>
      <c r="H951" s="10">
        <v>2016</v>
      </c>
      <c r="I951" s="5"/>
      <c r="J951" s="7"/>
      <c r="K951" s="9"/>
      <c r="L951" s="5"/>
      <c r="M951" s="5"/>
      <c r="N951" s="7">
        <v>7777</v>
      </c>
      <c r="O951" s="7" t="s">
        <v>0</v>
      </c>
      <c r="P951" s="8">
        <v>6</v>
      </c>
      <c r="Q951" s="7"/>
      <c r="R951" s="4"/>
      <c r="S951" s="6"/>
      <c r="T951" s="5"/>
      <c r="U951" s="5" t="s">
        <v>72</v>
      </c>
      <c r="V951" s="5"/>
      <c r="W951" s="4"/>
      <c r="X951" s="3" t="str">
        <f t="shared" si="30"/>
        <v>201602</v>
      </c>
      <c r="Y951" s="3" t="str">
        <f t="shared" si="31"/>
        <v>201602</v>
      </c>
      <c r="Z951" s="3" t="str">
        <f>VLOOKUP(TEXT(N951,"####"),MàJ!$H$1:$I$53,2,FALSE)</f>
        <v>PROGRAMME</v>
      </c>
      <c r="AC951"/>
      <c r="AD951"/>
    </row>
    <row r="952" spans="1:30" ht="15" hidden="1" customHeight="1" x14ac:dyDescent="0.25">
      <c r="A952" s="7">
        <v>7777</v>
      </c>
      <c r="B952" s="5" t="s">
        <v>68</v>
      </c>
      <c r="C952" s="7"/>
      <c r="D952" s="5"/>
      <c r="E952" s="5"/>
      <c r="F952" s="5"/>
      <c r="G952" s="11">
        <v>2</v>
      </c>
      <c r="H952" s="10">
        <v>2016</v>
      </c>
      <c r="I952" s="5"/>
      <c r="J952" s="7"/>
      <c r="K952" s="9"/>
      <c r="L952" s="5"/>
      <c r="M952" s="5"/>
      <c r="N952" s="7">
        <v>7777</v>
      </c>
      <c r="O952" s="7" t="s">
        <v>0</v>
      </c>
      <c r="P952" s="8">
        <v>44</v>
      </c>
      <c r="Q952" s="7"/>
      <c r="R952" s="4"/>
      <c r="S952" s="6"/>
      <c r="T952" s="5"/>
      <c r="U952" s="5" t="s">
        <v>71</v>
      </c>
      <c r="V952" s="5"/>
      <c r="W952" s="4"/>
      <c r="X952" s="3" t="str">
        <f t="shared" si="30"/>
        <v>201602</v>
      </c>
      <c r="Y952" s="3" t="str">
        <f t="shared" si="31"/>
        <v>201602</v>
      </c>
      <c r="Z952" s="3" t="str">
        <f>VLOOKUP(TEXT(N952,"####"),MàJ!$H$1:$I$53,2,FALSE)</f>
        <v>PROGRAMME</v>
      </c>
      <c r="AC952"/>
      <c r="AD952"/>
    </row>
    <row r="953" spans="1:30" ht="15" customHeight="1" x14ac:dyDescent="0.25">
      <c r="A953" s="50">
        <v>1011</v>
      </c>
      <c r="B953" s="51" t="s">
        <v>59</v>
      </c>
      <c r="C953" s="50"/>
      <c r="D953" s="51"/>
      <c r="E953" s="51"/>
      <c r="F953" s="51"/>
      <c r="G953" s="55">
        <v>3</v>
      </c>
      <c r="H953" s="56">
        <v>2016</v>
      </c>
      <c r="I953" s="51"/>
      <c r="J953" s="50"/>
      <c r="K953" s="57"/>
      <c r="L953" s="51"/>
      <c r="M953" s="51"/>
      <c r="N953" s="50">
        <v>1011</v>
      </c>
      <c r="O953" s="50" t="s">
        <v>0</v>
      </c>
      <c r="P953" s="58">
        <v>4.5</v>
      </c>
      <c r="Q953" s="50"/>
      <c r="R953" s="59"/>
      <c r="S953" s="60"/>
      <c r="T953" s="51"/>
      <c r="U953" s="51" t="s">
        <v>72</v>
      </c>
      <c r="V953" s="51"/>
      <c r="W953" s="59"/>
      <c r="X953" s="3" t="str">
        <f t="shared" ref="X953:X1014" si="32">H953&amp;IF(G953&lt;10,"0"&amp;G953,G953)</f>
        <v>201603</v>
      </c>
      <c r="Y953" s="3" t="str">
        <f t="shared" ref="Y953:Y1014" si="33">X953</f>
        <v>201603</v>
      </c>
      <c r="Z953" s="3" t="str">
        <f>VLOOKUP(TEXT(N953,"####"),MàJ!$H$1:$I$53,2,FALSE)</f>
        <v xml:space="preserve">QUALITE </v>
      </c>
      <c r="AC953"/>
      <c r="AD953"/>
    </row>
    <row r="954" spans="1:30" ht="15" customHeight="1" x14ac:dyDescent="0.25">
      <c r="A954" s="7">
        <v>1011</v>
      </c>
      <c r="B954" s="5" t="s">
        <v>59</v>
      </c>
      <c r="C954" s="7"/>
      <c r="D954" s="5"/>
      <c r="E954" s="5"/>
      <c r="F954" s="5"/>
      <c r="G954" s="11">
        <v>3</v>
      </c>
      <c r="H954" s="10">
        <v>2016</v>
      </c>
      <c r="I954" s="5"/>
      <c r="J954" s="7"/>
      <c r="K954" s="9"/>
      <c r="L954" s="5"/>
      <c r="M954" s="5"/>
      <c r="N954" s="7">
        <v>1011</v>
      </c>
      <c r="O954" s="7" t="s">
        <v>0</v>
      </c>
      <c r="P954" s="8">
        <v>4</v>
      </c>
      <c r="Q954" s="7"/>
      <c r="R954" s="4"/>
      <c r="S954" s="6"/>
      <c r="T954" s="5"/>
      <c r="U954" s="5" t="s">
        <v>72</v>
      </c>
      <c r="V954" s="5"/>
      <c r="W954" s="4"/>
      <c r="X954" s="3" t="str">
        <f t="shared" si="32"/>
        <v>201603</v>
      </c>
      <c r="Y954" s="3" t="str">
        <f t="shared" si="33"/>
        <v>201603</v>
      </c>
      <c r="Z954" s="3" t="str">
        <f>VLOOKUP(TEXT(N954,"####"),MàJ!$H$1:$I$53,2,FALSE)</f>
        <v xml:space="preserve">QUALITE </v>
      </c>
      <c r="AC954"/>
      <c r="AD954"/>
    </row>
    <row r="955" spans="1:30" ht="15" customHeight="1" x14ac:dyDescent="0.25">
      <c r="A955" s="7">
        <v>1011</v>
      </c>
      <c r="B955" s="5" t="s">
        <v>59</v>
      </c>
      <c r="C955" s="7"/>
      <c r="D955" s="5"/>
      <c r="E955" s="5"/>
      <c r="F955" s="5"/>
      <c r="G955" s="11">
        <v>3</v>
      </c>
      <c r="H955" s="10">
        <v>2016</v>
      </c>
      <c r="I955" s="5"/>
      <c r="J955" s="7"/>
      <c r="K955" s="9"/>
      <c r="L955" s="5"/>
      <c r="M955" s="5"/>
      <c r="N955" s="7">
        <v>1011</v>
      </c>
      <c r="O955" s="7" t="s">
        <v>0</v>
      </c>
      <c r="P955" s="8">
        <v>7.5</v>
      </c>
      <c r="Q955" s="7"/>
      <c r="R955" s="4"/>
      <c r="S955" s="6"/>
      <c r="T955" s="5"/>
      <c r="U955" s="5" t="s">
        <v>72</v>
      </c>
      <c r="V955" s="5"/>
      <c r="W955" s="4"/>
      <c r="X955" s="3" t="str">
        <f t="shared" si="32"/>
        <v>201603</v>
      </c>
      <c r="Y955" s="3" t="str">
        <f t="shared" si="33"/>
        <v>201603</v>
      </c>
      <c r="Z955" s="3" t="str">
        <f>VLOOKUP(TEXT(N955,"####"),MàJ!$H$1:$I$53,2,FALSE)</f>
        <v xml:space="preserve">QUALITE </v>
      </c>
      <c r="AC955"/>
      <c r="AD955"/>
    </row>
    <row r="956" spans="1:30" ht="15" hidden="1" customHeight="1" x14ac:dyDescent="0.25">
      <c r="A956" s="7">
        <v>1011</v>
      </c>
      <c r="B956" s="5" t="s">
        <v>59</v>
      </c>
      <c r="C956" s="7"/>
      <c r="D956" s="5"/>
      <c r="E956" s="5"/>
      <c r="F956" s="5"/>
      <c r="G956" s="11">
        <v>3</v>
      </c>
      <c r="H956" s="10">
        <v>2016</v>
      </c>
      <c r="I956" s="5"/>
      <c r="J956" s="7"/>
      <c r="K956" s="9"/>
      <c r="L956" s="5"/>
      <c r="M956" s="5"/>
      <c r="N956" s="7">
        <v>1011</v>
      </c>
      <c r="O956" s="7" t="s">
        <v>0</v>
      </c>
      <c r="P956" s="8">
        <v>10</v>
      </c>
      <c r="Q956" s="7"/>
      <c r="R956" s="4"/>
      <c r="S956" s="6"/>
      <c r="T956" s="5"/>
      <c r="U956" s="5" t="s">
        <v>79</v>
      </c>
      <c r="V956" s="5"/>
      <c r="W956" s="4"/>
      <c r="X956" s="3" t="str">
        <f t="shared" si="32"/>
        <v>201603</v>
      </c>
      <c r="Y956" s="3" t="str">
        <f t="shared" si="33"/>
        <v>201603</v>
      </c>
      <c r="Z956" s="3" t="str">
        <f>VLOOKUP(TEXT(N956,"####"),MàJ!$H$1:$I$53,2,FALSE)</f>
        <v xml:space="preserve">QUALITE </v>
      </c>
      <c r="AC956"/>
      <c r="AD956"/>
    </row>
    <row r="957" spans="1:30" ht="15" hidden="1" customHeight="1" x14ac:dyDescent="0.25">
      <c r="A957" s="7">
        <v>1011</v>
      </c>
      <c r="B957" s="5" t="s">
        <v>59</v>
      </c>
      <c r="C957" s="7"/>
      <c r="D957" s="5"/>
      <c r="E957" s="5"/>
      <c r="F957" s="5"/>
      <c r="G957" s="11">
        <v>3</v>
      </c>
      <c r="H957" s="10">
        <v>2016</v>
      </c>
      <c r="I957" s="5"/>
      <c r="J957" s="7"/>
      <c r="K957" s="9"/>
      <c r="L957" s="5"/>
      <c r="M957" s="5"/>
      <c r="N957" s="7">
        <v>1011</v>
      </c>
      <c r="O957" s="7" t="s">
        <v>0</v>
      </c>
      <c r="P957" s="8">
        <v>20</v>
      </c>
      <c r="Q957" s="7"/>
      <c r="R957" s="4"/>
      <c r="S957" s="6"/>
      <c r="T957" s="5"/>
      <c r="U957" s="5" t="s">
        <v>71</v>
      </c>
      <c r="V957" s="5"/>
      <c r="W957" s="4"/>
      <c r="X957" s="3" t="str">
        <f t="shared" si="32"/>
        <v>201603</v>
      </c>
      <c r="Y957" s="3" t="str">
        <f t="shared" si="33"/>
        <v>201603</v>
      </c>
      <c r="Z957" s="3" t="str">
        <f>VLOOKUP(TEXT(N957,"####"),MàJ!$H$1:$I$53,2,FALSE)</f>
        <v xml:space="preserve">QUALITE </v>
      </c>
      <c r="AC957"/>
      <c r="AD957"/>
    </row>
    <row r="958" spans="1:30" ht="15" customHeight="1" x14ac:dyDescent="0.25">
      <c r="A958" s="7">
        <v>1011</v>
      </c>
      <c r="B958" s="5" t="s">
        <v>59</v>
      </c>
      <c r="C958" s="7"/>
      <c r="D958" s="5"/>
      <c r="E958" s="5"/>
      <c r="F958" s="5"/>
      <c r="G958" s="11">
        <v>3</v>
      </c>
      <c r="H958" s="10">
        <v>2016</v>
      </c>
      <c r="I958" s="5"/>
      <c r="J958" s="7"/>
      <c r="K958" s="9"/>
      <c r="L958" s="5"/>
      <c r="M958" s="5"/>
      <c r="N958" s="7">
        <v>1011</v>
      </c>
      <c r="O958" s="7" t="s">
        <v>0</v>
      </c>
      <c r="P958" s="8">
        <v>9</v>
      </c>
      <c r="Q958" s="7"/>
      <c r="R958" s="4"/>
      <c r="S958" s="6"/>
      <c r="T958" s="5"/>
      <c r="U958" s="5" t="s">
        <v>72</v>
      </c>
      <c r="V958" s="5"/>
      <c r="W958" s="4"/>
      <c r="X958" s="3" t="str">
        <f t="shared" si="32"/>
        <v>201603</v>
      </c>
      <c r="Y958" s="3" t="str">
        <f t="shared" si="33"/>
        <v>201603</v>
      </c>
      <c r="Z958" s="3" t="str">
        <f>VLOOKUP(TEXT(N958,"####"),MàJ!$H$1:$I$53,2,FALSE)</f>
        <v xml:space="preserve">QUALITE </v>
      </c>
      <c r="AC958"/>
      <c r="AD958"/>
    </row>
    <row r="959" spans="1:30" ht="15" customHeight="1" x14ac:dyDescent="0.25">
      <c r="A959" s="7">
        <v>1011</v>
      </c>
      <c r="B959" s="5" t="s">
        <v>59</v>
      </c>
      <c r="C959" s="7"/>
      <c r="D959" s="5"/>
      <c r="E959" s="5"/>
      <c r="F959" s="5"/>
      <c r="G959" s="11">
        <v>3</v>
      </c>
      <c r="H959" s="10">
        <v>2016</v>
      </c>
      <c r="I959" s="5"/>
      <c r="J959" s="7"/>
      <c r="K959" s="9"/>
      <c r="L959" s="5"/>
      <c r="M959" s="5"/>
      <c r="N959" s="7">
        <v>1011</v>
      </c>
      <c r="O959" s="7" t="s">
        <v>0</v>
      </c>
      <c r="P959" s="8">
        <v>4</v>
      </c>
      <c r="Q959" s="7"/>
      <c r="R959" s="4"/>
      <c r="S959" s="6"/>
      <c r="T959" s="5"/>
      <c r="U959" s="5" t="s">
        <v>72</v>
      </c>
      <c r="V959" s="5"/>
      <c r="W959" s="4"/>
      <c r="X959" s="3" t="str">
        <f t="shared" si="32"/>
        <v>201603</v>
      </c>
      <c r="Y959" s="3" t="str">
        <f t="shared" si="33"/>
        <v>201603</v>
      </c>
      <c r="Z959" s="3" t="str">
        <f>VLOOKUP(TEXT(N959,"####"),MàJ!$H$1:$I$53,2,FALSE)</f>
        <v xml:space="preserve">QUALITE </v>
      </c>
      <c r="AC959"/>
      <c r="AD959"/>
    </row>
    <row r="960" spans="1:30" ht="15" hidden="1" customHeight="1" x14ac:dyDescent="0.25">
      <c r="A960" s="7">
        <v>1011</v>
      </c>
      <c r="B960" s="5" t="s">
        <v>59</v>
      </c>
      <c r="C960" s="7"/>
      <c r="D960" s="5"/>
      <c r="E960" s="5"/>
      <c r="F960" s="5"/>
      <c r="G960" s="11">
        <v>3</v>
      </c>
      <c r="H960" s="10">
        <v>2016</v>
      </c>
      <c r="I960" s="5"/>
      <c r="J960" s="7"/>
      <c r="K960" s="9"/>
      <c r="L960" s="5"/>
      <c r="M960" s="5"/>
      <c r="N960" s="7">
        <v>1011</v>
      </c>
      <c r="O960" s="7" t="s">
        <v>0</v>
      </c>
      <c r="P960" s="8">
        <v>2.5</v>
      </c>
      <c r="Q960" s="7"/>
      <c r="R960" s="4"/>
      <c r="S960" s="6"/>
      <c r="T960" s="5"/>
      <c r="U960" s="5" t="s">
        <v>71</v>
      </c>
      <c r="V960" s="5"/>
      <c r="W960" s="4"/>
      <c r="X960" s="3" t="str">
        <f t="shared" si="32"/>
        <v>201603</v>
      </c>
      <c r="Y960" s="3" t="str">
        <f t="shared" si="33"/>
        <v>201603</v>
      </c>
      <c r="Z960" s="3" t="str">
        <f>VLOOKUP(TEXT(N960,"####"),MàJ!$H$1:$I$53,2,FALSE)</f>
        <v xml:space="preserve">QUALITE </v>
      </c>
      <c r="AC960"/>
      <c r="AD960"/>
    </row>
    <row r="961" spans="1:30" ht="15" customHeight="1" x14ac:dyDescent="0.25">
      <c r="A961" s="7">
        <v>1011</v>
      </c>
      <c r="B961" s="5" t="s">
        <v>59</v>
      </c>
      <c r="C961" s="7"/>
      <c r="D961" s="5"/>
      <c r="E961" s="5"/>
      <c r="F961" s="5"/>
      <c r="G961" s="11">
        <v>3</v>
      </c>
      <c r="H961" s="10">
        <v>2016</v>
      </c>
      <c r="I961" s="5"/>
      <c r="J961" s="7"/>
      <c r="K961" s="9"/>
      <c r="L961" s="5"/>
      <c r="M961" s="5"/>
      <c r="N961" s="7">
        <v>1011</v>
      </c>
      <c r="O961" s="7" t="s">
        <v>0</v>
      </c>
      <c r="P961" s="8">
        <v>20</v>
      </c>
      <c r="Q961" s="7"/>
      <c r="R961" s="4"/>
      <c r="S961" s="6"/>
      <c r="T961" s="5"/>
      <c r="U961" s="5" t="s">
        <v>72</v>
      </c>
      <c r="V961" s="5"/>
      <c r="W961" s="4"/>
      <c r="X961" s="3" t="str">
        <f t="shared" si="32"/>
        <v>201603</v>
      </c>
      <c r="Y961" s="3" t="str">
        <f t="shared" si="33"/>
        <v>201603</v>
      </c>
      <c r="Z961" s="3" t="str">
        <f>VLOOKUP(TEXT(N961,"####"),MàJ!$H$1:$I$53,2,FALSE)</f>
        <v xml:space="preserve">QUALITE </v>
      </c>
      <c r="AC961"/>
      <c r="AD961"/>
    </row>
    <row r="962" spans="1:30" ht="15" hidden="1" customHeight="1" x14ac:dyDescent="0.25">
      <c r="A962" s="7">
        <v>1011</v>
      </c>
      <c r="B962" s="5" t="s">
        <v>59</v>
      </c>
      <c r="C962" s="7"/>
      <c r="D962" s="5"/>
      <c r="E962" s="5"/>
      <c r="F962" s="5"/>
      <c r="G962" s="11">
        <v>3</v>
      </c>
      <c r="H962" s="10">
        <v>2016</v>
      </c>
      <c r="I962" s="5"/>
      <c r="J962" s="7"/>
      <c r="K962" s="9"/>
      <c r="L962" s="5"/>
      <c r="M962" s="5"/>
      <c r="N962" s="7">
        <v>1011</v>
      </c>
      <c r="O962" s="7" t="s">
        <v>0</v>
      </c>
      <c r="P962" s="8">
        <v>8</v>
      </c>
      <c r="Q962" s="7"/>
      <c r="R962" s="4"/>
      <c r="S962" s="6"/>
      <c r="T962" s="5"/>
      <c r="U962" s="5" t="s">
        <v>71</v>
      </c>
      <c r="V962" s="5"/>
      <c r="W962" s="4"/>
      <c r="X962" s="3" t="str">
        <f t="shared" si="32"/>
        <v>201603</v>
      </c>
      <c r="Y962" s="3" t="str">
        <f t="shared" si="33"/>
        <v>201603</v>
      </c>
      <c r="Z962" s="3" t="str">
        <f>VLOOKUP(TEXT(N962,"####"),MàJ!$H$1:$I$53,2,FALSE)</f>
        <v xml:space="preserve">QUALITE </v>
      </c>
      <c r="AC962"/>
      <c r="AD962"/>
    </row>
    <row r="963" spans="1:30" ht="15" hidden="1" customHeight="1" x14ac:dyDescent="0.25">
      <c r="A963" s="7">
        <v>1200</v>
      </c>
      <c r="B963" s="5" t="s">
        <v>60</v>
      </c>
      <c r="C963" s="7"/>
      <c r="D963" s="5"/>
      <c r="E963" s="5"/>
      <c r="F963" s="5"/>
      <c r="G963" s="11">
        <v>3</v>
      </c>
      <c r="H963" s="10">
        <v>2016</v>
      </c>
      <c r="I963" s="5"/>
      <c r="J963" s="7"/>
      <c r="K963" s="9"/>
      <c r="L963" s="5"/>
      <c r="M963" s="5"/>
      <c r="N963" s="7">
        <v>1200</v>
      </c>
      <c r="O963" s="7" t="s">
        <v>0</v>
      </c>
      <c r="P963" s="8">
        <v>5</v>
      </c>
      <c r="Q963" s="7"/>
      <c r="R963" s="4"/>
      <c r="S963" s="6"/>
      <c r="T963" s="5"/>
      <c r="U963" s="5" t="s">
        <v>71</v>
      </c>
      <c r="V963" s="5"/>
      <c r="W963" s="4"/>
      <c r="X963" s="3" t="str">
        <f t="shared" si="32"/>
        <v>201603</v>
      </c>
      <c r="Y963" s="3" t="str">
        <f t="shared" si="33"/>
        <v>201603</v>
      </c>
      <c r="Z963" s="3" t="str">
        <f>VLOOKUP(TEXT(N963,"####"),MàJ!$H$1:$I$53,2,FALSE)</f>
        <v xml:space="preserve">ACHATS </v>
      </c>
      <c r="AC963"/>
      <c r="AD963"/>
    </row>
    <row r="964" spans="1:30" ht="15" hidden="1" customHeight="1" x14ac:dyDescent="0.25">
      <c r="A964" s="7">
        <v>2536</v>
      </c>
      <c r="B964" s="5" t="s">
        <v>61</v>
      </c>
      <c r="C964" s="7"/>
      <c r="D964" s="5"/>
      <c r="E964" s="5"/>
      <c r="F964" s="5"/>
      <c r="G964" s="11">
        <v>3</v>
      </c>
      <c r="H964" s="10">
        <v>2016</v>
      </c>
      <c r="I964" s="5"/>
      <c r="J964" s="7"/>
      <c r="K964" s="9"/>
      <c r="L964" s="5"/>
      <c r="M964" s="5"/>
      <c r="N964" s="7">
        <v>2536</v>
      </c>
      <c r="O964" s="7" t="s">
        <v>0</v>
      </c>
      <c r="P964" s="8">
        <v>4</v>
      </c>
      <c r="Q964" s="7"/>
      <c r="R964" s="4"/>
      <c r="S964" s="6"/>
      <c r="T964" s="5"/>
      <c r="U964" s="5" t="s">
        <v>74</v>
      </c>
      <c r="V964" s="5"/>
      <c r="W964" s="4"/>
      <c r="X964" s="3" t="str">
        <f t="shared" si="32"/>
        <v>201603</v>
      </c>
      <c r="Y964" s="3" t="str">
        <f t="shared" si="33"/>
        <v>201603</v>
      </c>
      <c r="Z964" s="3" t="str">
        <f>VLOOKUP(TEXT(N964,"####"),MàJ!$H$1:$I$53,2,FALSE)</f>
        <v>PRODUCTION</v>
      </c>
      <c r="AC964"/>
      <c r="AD964"/>
    </row>
    <row r="965" spans="1:30" ht="15" hidden="1" customHeight="1" x14ac:dyDescent="0.25">
      <c r="A965" s="50">
        <v>2536</v>
      </c>
      <c r="B965" s="51" t="s">
        <v>61</v>
      </c>
      <c r="C965" s="50"/>
      <c r="D965" s="51"/>
      <c r="E965" s="51"/>
      <c r="F965" s="51"/>
      <c r="G965" s="55">
        <v>3</v>
      </c>
      <c r="H965" s="56">
        <v>2016</v>
      </c>
      <c r="I965" s="51"/>
      <c r="J965" s="50"/>
      <c r="K965" s="57"/>
      <c r="L965" s="51"/>
      <c r="M965" s="51"/>
      <c r="N965" s="50">
        <v>2536</v>
      </c>
      <c r="O965" s="50" t="s">
        <v>0</v>
      </c>
      <c r="P965" s="58">
        <v>4</v>
      </c>
      <c r="Q965" s="50"/>
      <c r="R965" s="59"/>
      <c r="S965" s="60"/>
      <c r="T965" s="51"/>
      <c r="U965" s="51" t="s">
        <v>74</v>
      </c>
      <c r="V965" s="51"/>
      <c r="W965" s="59"/>
      <c r="X965" s="3" t="str">
        <f t="shared" si="32"/>
        <v>201603</v>
      </c>
      <c r="Y965" s="3" t="str">
        <f t="shared" si="33"/>
        <v>201603</v>
      </c>
      <c r="Z965" s="3" t="str">
        <f>VLOOKUP(TEXT(N965,"####"),MàJ!$H$1:$I$53,2,FALSE)</f>
        <v>PRODUCTION</v>
      </c>
      <c r="AC965"/>
      <c r="AD965"/>
    </row>
    <row r="966" spans="1:30" ht="15" hidden="1" customHeight="1" x14ac:dyDescent="0.25">
      <c r="A966" s="7">
        <v>2536</v>
      </c>
      <c r="B966" s="5" t="s">
        <v>61</v>
      </c>
      <c r="C966" s="7"/>
      <c r="D966" s="5"/>
      <c r="E966" s="5"/>
      <c r="F966" s="5"/>
      <c r="G966" s="11">
        <v>3</v>
      </c>
      <c r="H966" s="10">
        <v>2016</v>
      </c>
      <c r="I966" s="5"/>
      <c r="J966" s="7"/>
      <c r="K966" s="9"/>
      <c r="L966" s="5"/>
      <c r="M966" s="5"/>
      <c r="N966" s="7">
        <v>2536</v>
      </c>
      <c r="O966" s="7" t="s">
        <v>0</v>
      </c>
      <c r="P966" s="8">
        <v>4</v>
      </c>
      <c r="Q966" s="7"/>
      <c r="R966" s="4"/>
      <c r="S966" s="6"/>
      <c r="T966" s="5"/>
      <c r="U966" s="5" t="s">
        <v>74</v>
      </c>
      <c r="V966" s="5"/>
      <c r="W966" s="4"/>
      <c r="X966" s="3" t="str">
        <f t="shared" si="32"/>
        <v>201603</v>
      </c>
      <c r="Y966" s="3" t="str">
        <f t="shared" si="33"/>
        <v>201603</v>
      </c>
      <c r="Z966" s="3" t="str">
        <f>VLOOKUP(TEXT(N966,"####"),MàJ!$H$1:$I$53,2,FALSE)</f>
        <v>PRODUCTION</v>
      </c>
      <c r="AC966"/>
      <c r="AD966"/>
    </row>
    <row r="967" spans="1:30" ht="15" hidden="1" customHeight="1" x14ac:dyDescent="0.25">
      <c r="A967" s="7">
        <v>2536</v>
      </c>
      <c r="B967" s="5" t="s">
        <v>61</v>
      </c>
      <c r="C967" s="7"/>
      <c r="D967" s="5"/>
      <c r="E967" s="5"/>
      <c r="F967" s="5"/>
      <c r="G967" s="11">
        <v>3</v>
      </c>
      <c r="H967" s="10">
        <v>2016</v>
      </c>
      <c r="I967" s="5"/>
      <c r="J967" s="7"/>
      <c r="K967" s="9"/>
      <c r="L967" s="5"/>
      <c r="M967" s="5"/>
      <c r="N967" s="7">
        <v>2536</v>
      </c>
      <c r="O967" s="7" t="s">
        <v>0</v>
      </c>
      <c r="P967" s="8">
        <v>2</v>
      </c>
      <c r="Q967" s="7"/>
      <c r="R967" s="4"/>
      <c r="S967" s="6"/>
      <c r="T967" s="5"/>
      <c r="U967" s="5" t="s">
        <v>74</v>
      </c>
      <c r="V967" s="5"/>
      <c r="W967" s="4"/>
      <c r="X967" s="3" t="str">
        <f t="shared" si="32"/>
        <v>201603</v>
      </c>
      <c r="Y967" s="3" t="str">
        <f t="shared" si="33"/>
        <v>201603</v>
      </c>
      <c r="Z967" s="3" t="str">
        <f>VLOOKUP(TEXT(N967,"####"),MàJ!$H$1:$I$53,2,FALSE)</f>
        <v>PRODUCTION</v>
      </c>
      <c r="AC967"/>
      <c r="AD967"/>
    </row>
    <row r="968" spans="1:30" ht="15" hidden="1" customHeight="1" x14ac:dyDescent="0.25">
      <c r="A968" s="7">
        <v>2536</v>
      </c>
      <c r="B968" s="5" t="s">
        <v>61</v>
      </c>
      <c r="C968" s="7"/>
      <c r="D968" s="5"/>
      <c r="E968" s="5"/>
      <c r="F968" s="5"/>
      <c r="G968" s="11">
        <v>3</v>
      </c>
      <c r="H968" s="10">
        <v>2016</v>
      </c>
      <c r="I968" s="5"/>
      <c r="J968" s="7"/>
      <c r="K968" s="9"/>
      <c r="L968" s="5"/>
      <c r="M968" s="5"/>
      <c r="N968" s="7">
        <v>2536</v>
      </c>
      <c r="O968" s="7" t="s">
        <v>0</v>
      </c>
      <c r="P968" s="8">
        <v>8</v>
      </c>
      <c r="Q968" s="7"/>
      <c r="R968" s="4"/>
      <c r="S968" s="6"/>
      <c r="T968" s="5"/>
      <c r="U968" s="5" t="s">
        <v>74</v>
      </c>
      <c r="V968" s="5"/>
      <c r="W968" s="4"/>
      <c r="X968" s="3" t="str">
        <f t="shared" si="32"/>
        <v>201603</v>
      </c>
      <c r="Y968" s="3" t="str">
        <f t="shared" si="33"/>
        <v>201603</v>
      </c>
      <c r="Z968" s="3" t="str">
        <f>VLOOKUP(TEXT(N968,"####"),MàJ!$H$1:$I$53,2,FALSE)</f>
        <v>PRODUCTION</v>
      </c>
      <c r="AC968"/>
      <c r="AD968"/>
    </row>
    <row r="969" spans="1:30" ht="15" hidden="1" customHeight="1" x14ac:dyDescent="0.25">
      <c r="A969" s="50">
        <v>2536</v>
      </c>
      <c r="B969" s="51" t="s">
        <v>61</v>
      </c>
      <c r="C969" s="50"/>
      <c r="D969" s="51"/>
      <c r="E969" s="51"/>
      <c r="F969" s="51"/>
      <c r="G969" s="55">
        <v>3</v>
      </c>
      <c r="H969" s="56">
        <v>2016</v>
      </c>
      <c r="I969" s="51"/>
      <c r="J969" s="50"/>
      <c r="K969" s="57"/>
      <c r="L969" s="51"/>
      <c r="M969" s="51"/>
      <c r="N969" s="50">
        <v>2536</v>
      </c>
      <c r="O969" s="50" t="s">
        <v>0</v>
      </c>
      <c r="P969" s="58">
        <v>4</v>
      </c>
      <c r="Q969" s="50"/>
      <c r="R969" s="59"/>
      <c r="S969" s="60"/>
      <c r="T969" s="51"/>
      <c r="U969" s="51" t="s">
        <v>74</v>
      </c>
      <c r="V969" s="51"/>
      <c r="W969" s="59"/>
      <c r="X969" s="3" t="str">
        <f t="shared" si="32"/>
        <v>201603</v>
      </c>
      <c r="Y969" s="3" t="str">
        <f t="shared" si="33"/>
        <v>201603</v>
      </c>
      <c r="Z969" s="3" t="str">
        <f>VLOOKUP(TEXT(N969,"####"),MàJ!$H$1:$I$53,2,FALSE)</f>
        <v>PRODUCTION</v>
      </c>
      <c r="AC969"/>
      <c r="AD969"/>
    </row>
    <row r="970" spans="1:30" ht="15" hidden="1" customHeight="1" x14ac:dyDescent="0.25">
      <c r="A970" s="7">
        <v>2536</v>
      </c>
      <c r="B970" s="5" t="s">
        <v>61</v>
      </c>
      <c r="C970" s="7"/>
      <c r="D970" s="5"/>
      <c r="E970" s="5"/>
      <c r="F970" s="5"/>
      <c r="G970" s="11">
        <v>3</v>
      </c>
      <c r="H970" s="10">
        <v>2016</v>
      </c>
      <c r="I970" s="5"/>
      <c r="J970" s="7"/>
      <c r="K970" s="9"/>
      <c r="L970" s="5"/>
      <c r="M970" s="5"/>
      <c r="N970" s="7">
        <v>2536</v>
      </c>
      <c r="O970" s="7" t="s">
        <v>0</v>
      </c>
      <c r="P970" s="8">
        <v>4.13</v>
      </c>
      <c r="Q970" s="7"/>
      <c r="R970" s="4"/>
      <c r="S970" s="6"/>
      <c r="T970" s="5"/>
      <c r="U970" s="5" t="s">
        <v>74</v>
      </c>
      <c r="V970" s="5"/>
      <c r="W970" s="4"/>
      <c r="X970" s="3" t="str">
        <f t="shared" si="32"/>
        <v>201603</v>
      </c>
      <c r="Y970" s="3" t="str">
        <f t="shared" si="33"/>
        <v>201603</v>
      </c>
      <c r="Z970" s="3" t="str">
        <f>VLOOKUP(TEXT(N970,"####"),MàJ!$H$1:$I$53,2,FALSE)</f>
        <v>PRODUCTION</v>
      </c>
      <c r="AC970"/>
      <c r="AD970"/>
    </row>
    <row r="971" spans="1:30" ht="15" customHeight="1" x14ac:dyDescent="0.25">
      <c r="A971" s="50">
        <v>2752</v>
      </c>
      <c r="B971" s="51" t="s">
        <v>62</v>
      </c>
      <c r="C971" s="50"/>
      <c r="D971" s="51"/>
      <c r="E971" s="51"/>
      <c r="F971" s="51"/>
      <c r="G971" s="55">
        <v>3</v>
      </c>
      <c r="H971" s="56">
        <v>2016</v>
      </c>
      <c r="I971" s="51"/>
      <c r="J971" s="50"/>
      <c r="K971" s="57"/>
      <c r="L971" s="51"/>
      <c r="M971" s="51"/>
      <c r="N971" s="50">
        <v>2752</v>
      </c>
      <c r="O971" s="50" t="s">
        <v>0</v>
      </c>
      <c r="P971" s="58">
        <v>6</v>
      </c>
      <c r="Q971" s="50"/>
      <c r="R971" s="59"/>
      <c r="S971" s="60"/>
      <c r="T971" s="51"/>
      <c r="U971" s="51" t="s">
        <v>72</v>
      </c>
      <c r="V971" s="51"/>
      <c r="W971" s="59"/>
      <c r="X971" s="3" t="str">
        <f t="shared" si="32"/>
        <v>201603</v>
      </c>
      <c r="Y971" s="3" t="str">
        <f t="shared" si="33"/>
        <v>201603</v>
      </c>
      <c r="Z971" s="3" t="str">
        <f>VLOOKUP(TEXT(N971,"####"),MàJ!$H$1:$I$53,2,FALSE)</f>
        <v xml:space="preserve">LOGISTIQUE </v>
      </c>
      <c r="AC971"/>
      <c r="AD971"/>
    </row>
    <row r="972" spans="1:30" ht="15" hidden="1" customHeight="1" x14ac:dyDescent="0.25">
      <c r="A972" s="7">
        <v>2752</v>
      </c>
      <c r="B972" s="5" t="s">
        <v>62</v>
      </c>
      <c r="C972" s="7"/>
      <c r="D972" s="5"/>
      <c r="E972" s="5"/>
      <c r="F972" s="5"/>
      <c r="G972" s="11">
        <v>3</v>
      </c>
      <c r="H972" s="10">
        <v>2016</v>
      </c>
      <c r="I972" s="5"/>
      <c r="J972" s="7"/>
      <c r="K972" s="9"/>
      <c r="L972" s="5"/>
      <c r="M972" s="5"/>
      <c r="N972" s="7">
        <v>2752</v>
      </c>
      <c r="O972" s="7" t="s">
        <v>0</v>
      </c>
      <c r="P972" s="8">
        <v>10</v>
      </c>
      <c r="Q972" s="7"/>
      <c r="R972" s="4"/>
      <c r="S972" s="6"/>
      <c r="T972" s="5"/>
      <c r="U972" s="5" t="s">
        <v>71</v>
      </c>
      <c r="V972" s="5"/>
      <c r="W972" s="4"/>
      <c r="X972" s="3" t="str">
        <f t="shared" si="32"/>
        <v>201603</v>
      </c>
      <c r="Y972" s="3" t="str">
        <f t="shared" si="33"/>
        <v>201603</v>
      </c>
      <c r="Z972" s="3" t="str">
        <f>VLOOKUP(TEXT(N972,"####"),MàJ!$H$1:$I$53,2,FALSE)</f>
        <v xml:space="preserve">LOGISTIQUE </v>
      </c>
      <c r="AC972"/>
      <c r="AD972"/>
    </row>
    <row r="973" spans="1:30" ht="15" hidden="1" customHeight="1" x14ac:dyDescent="0.25">
      <c r="A973" s="50">
        <v>3503</v>
      </c>
      <c r="B973" s="51" t="s">
        <v>63</v>
      </c>
      <c r="C973" s="50"/>
      <c r="D973" s="51"/>
      <c r="E973" s="51"/>
      <c r="F973" s="51"/>
      <c r="G973" s="55">
        <v>3</v>
      </c>
      <c r="H973" s="56">
        <v>2016</v>
      </c>
      <c r="I973" s="51"/>
      <c r="J973" s="50"/>
      <c r="K973" s="57"/>
      <c r="L973" s="51"/>
      <c r="M973" s="51"/>
      <c r="N973" s="50">
        <v>3503</v>
      </c>
      <c r="O973" s="50" t="s">
        <v>0</v>
      </c>
      <c r="P973" s="58">
        <v>8</v>
      </c>
      <c r="Q973" s="50"/>
      <c r="R973" s="59"/>
      <c r="S973" s="60"/>
      <c r="T973" s="51"/>
      <c r="U973" s="51" t="s">
        <v>71</v>
      </c>
      <c r="V973" s="51"/>
      <c r="W973" s="59"/>
      <c r="X973" s="3" t="str">
        <f t="shared" si="32"/>
        <v>201603</v>
      </c>
      <c r="Y973" s="3" t="str">
        <f t="shared" si="33"/>
        <v>201603</v>
      </c>
      <c r="Z973" s="3" t="str">
        <f>VLOOKUP(TEXT(N973,"####"),MàJ!$H$1:$I$53,2,FALSE)</f>
        <v xml:space="preserve">MATERIAUX </v>
      </c>
      <c r="AC973"/>
      <c r="AD973"/>
    </row>
    <row r="974" spans="1:30" ht="15" hidden="1" customHeight="1" x14ac:dyDescent="0.25">
      <c r="A974" s="50">
        <v>3503</v>
      </c>
      <c r="B974" s="51" t="s">
        <v>63</v>
      </c>
      <c r="C974" s="50"/>
      <c r="D974" s="51"/>
      <c r="E974" s="51"/>
      <c r="F974" s="51"/>
      <c r="G974" s="55">
        <v>3</v>
      </c>
      <c r="H974" s="56">
        <v>2016</v>
      </c>
      <c r="I974" s="51"/>
      <c r="J974" s="50"/>
      <c r="K974" s="57"/>
      <c r="L974" s="51"/>
      <c r="M974" s="51"/>
      <c r="N974" s="50">
        <v>3503</v>
      </c>
      <c r="O974" s="50" t="s">
        <v>0</v>
      </c>
      <c r="P974" s="58">
        <v>2</v>
      </c>
      <c r="Q974" s="50"/>
      <c r="R974" s="59"/>
      <c r="S974" s="60"/>
      <c r="T974" s="51"/>
      <c r="U974" s="51" t="s">
        <v>75</v>
      </c>
      <c r="V974" s="51"/>
      <c r="W974" s="59"/>
      <c r="X974" s="3" t="str">
        <f t="shared" si="32"/>
        <v>201603</v>
      </c>
      <c r="Y974" s="3" t="str">
        <f t="shared" si="33"/>
        <v>201603</v>
      </c>
      <c r="Z974" s="3" t="str">
        <f>VLOOKUP(TEXT(N974,"####"),MàJ!$H$1:$I$53,2,FALSE)</f>
        <v xml:space="preserve">MATERIAUX </v>
      </c>
      <c r="AC974"/>
      <c r="AD974"/>
    </row>
    <row r="975" spans="1:30" ht="15" customHeight="1" x14ac:dyDescent="0.25">
      <c r="A975" s="50">
        <v>3503</v>
      </c>
      <c r="B975" s="51" t="s">
        <v>63</v>
      </c>
      <c r="C975" s="50"/>
      <c r="D975" s="51"/>
      <c r="E975" s="51"/>
      <c r="F975" s="51"/>
      <c r="G975" s="55">
        <v>3</v>
      </c>
      <c r="H975" s="56">
        <v>2016</v>
      </c>
      <c r="I975" s="51"/>
      <c r="J975" s="50"/>
      <c r="K975" s="57"/>
      <c r="L975" s="51"/>
      <c r="M975" s="51"/>
      <c r="N975" s="50">
        <v>3503</v>
      </c>
      <c r="O975" s="50" t="s">
        <v>0</v>
      </c>
      <c r="P975" s="58">
        <v>15</v>
      </c>
      <c r="Q975" s="50"/>
      <c r="R975" s="59"/>
      <c r="S975" s="60"/>
      <c r="T975" s="51"/>
      <c r="U975" s="51" t="s">
        <v>72</v>
      </c>
      <c r="V975" s="51"/>
      <c r="W975" s="59"/>
      <c r="X975" s="3" t="str">
        <f t="shared" si="32"/>
        <v>201603</v>
      </c>
      <c r="Y975" s="3" t="str">
        <f t="shared" si="33"/>
        <v>201603</v>
      </c>
      <c r="Z975" s="3" t="str">
        <f>VLOOKUP(TEXT(N975,"####"),MàJ!$H$1:$I$53,2,FALSE)</f>
        <v xml:space="preserve">MATERIAUX </v>
      </c>
      <c r="AC975"/>
      <c r="AD975"/>
    </row>
    <row r="976" spans="1:30" ht="15" hidden="1" customHeight="1" x14ac:dyDescent="0.25">
      <c r="A976" s="50">
        <v>3503</v>
      </c>
      <c r="B976" s="51" t="s">
        <v>63</v>
      </c>
      <c r="C976" s="50"/>
      <c r="D976" s="51"/>
      <c r="E976" s="51"/>
      <c r="F976" s="51"/>
      <c r="G976" s="55">
        <v>3</v>
      </c>
      <c r="H976" s="56">
        <v>2016</v>
      </c>
      <c r="I976" s="51"/>
      <c r="J976" s="50"/>
      <c r="K976" s="57"/>
      <c r="L976" s="51"/>
      <c r="M976" s="51"/>
      <c r="N976" s="50">
        <v>3503</v>
      </c>
      <c r="O976" s="50" t="s">
        <v>0</v>
      </c>
      <c r="P976" s="58">
        <v>10</v>
      </c>
      <c r="Q976" s="50"/>
      <c r="R976" s="59"/>
      <c r="S976" s="60"/>
      <c r="T976" s="51"/>
      <c r="U976" s="51" t="s">
        <v>71</v>
      </c>
      <c r="V976" s="51"/>
      <c r="W976" s="59"/>
      <c r="X976" s="3" t="str">
        <f t="shared" si="32"/>
        <v>201603</v>
      </c>
      <c r="Y976" s="3" t="str">
        <f t="shared" si="33"/>
        <v>201603</v>
      </c>
      <c r="Z976" s="3" t="str">
        <f>VLOOKUP(TEXT(N976,"####"),MàJ!$H$1:$I$53,2,FALSE)</f>
        <v xml:space="preserve">MATERIAUX </v>
      </c>
      <c r="AC976"/>
      <c r="AD976"/>
    </row>
    <row r="977" spans="1:30" ht="15" hidden="1" customHeight="1" x14ac:dyDescent="0.25">
      <c r="A977" s="50">
        <v>3503</v>
      </c>
      <c r="B977" s="51" t="s">
        <v>63</v>
      </c>
      <c r="C977" s="50"/>
      <c r="D977" s="51"/>
      <c r="E977" s="51"/>
      <c r="F977" s="51"/>
      <c r="G977" s="55">
        <v>3</v>
      </c>
      <c r="H977" s="56">
        <v>2016</v>
      </c>
      <c r="I977" s="51"/>
      <c r="J977" s="50"/>
      <c r="K977" s="57"/>
      <c r="L977" s="51"/>
      <c r="M977" s="51"/>
      <c r="N977" s="50">
        <v>3503</v>
      </c>
      <c r="O977" s="50" t="s">
        <v>0</v>
      </c>
      <c r="P977" s="58">
        <v>8</v>
      </c>
      <c r="Q977" s="50"/>
      <c r="R977" s="59"/>
      <c r="S977" s="60"/>
      <c r="T977" s="51"/>
      <c r="U977" s="51" t="s">
        <v>75</v>
      </c>
      <c r="V977" s="51"/>
      <c r="W977" s="59"/>
      <c r="X977" s="3" t="str">
        <f t="shared" si="32"/>
        <v>201603</v>
      </c>
      <c r="Y977" s="3" t="str">
        <f t="shared" si="33"/>
        <v>201603</v>
      </c>
      <c r="Z977" s="3" t="str">
        <f>VLOOKUP(TEXT(N977,"####"),MàJ!$H$1:$I$53,2,FALSE)</f>
        <v xml:space="preserve">MATERIAUX </v>
      </c>
      <c r="AC977"/>
      <c r="AD977"/>
    </row>
    <row r="978" spans="1:30" ht="15" customHeight="1" x14ac:dyDescent="0.25">
      <c r="A978" s="50" t="s">
        <v>1</v>
      </c>
      <c r="B978" s="51" t="s">
        <v>2</v>
      </c>
      <c r="C978" s="50"/>
      <c r="D978" s="51"/>
      <c r="E978" s="51"/>
      <c r="F978" s="51"/>
      <c r="G978" s="55">
        <v>3</v>
      </c>
      <c r="H978" s="56">
        <v>2016</v>
      </c>
      <c r="I978" s="51"/>
      <c r="J978" s="50"/>
      <c r="K978" s="57"/>
      <c r="L978" s="51"/>
      <c r="M978" s="51"/>
      <c r="N978" s="50" t="s">
        <v>1</v>
      </c>
      <c r="O978" s="50" t="s">
        <v>0</v>
      </c>
      <c r="P978" s="58">
        <v>6</v>
      </c>
      <c r="Q978" s="50"/>
      <c r="R978" s="59"/>
      <c r="S978" s="60"/>
      <c r="T978" s="51"/>
      <c r="U978" s="51" t="s">
        <v>72</v>
      </c>
      <c r="V978" s="51"/>
      <c r="W978" s="59"/>
      <c r="X978" s="3" t="str">
        <f t="shared" si="32"/>
        <v>201603</v>
      </c>
      <c r="Y978" s="3" t="str">
        <f t="shared" si="33"/>
        <v>201603</v>
      </c>
      <c r="Z978" s="3" t="str">
        <f>VLOOKUP(TEXT(N978,"####"),MàJ!$H$1:$I$53,2,FALSE)</f>
        <v>SIMULATIONS NUMERIQUES</v>
      </c>
      <c r="AC978"/>
      <c r="AD978"/>
    </row>
    <row r="979" spans="1:30" ht="15" customHeight="1" x14ac:dyDescent="0.25">
      <c r="A979" s="50" t="s">
        <v>1</v>
      </c>
      <c r="B979" s="51" t="s">
        <v>2</v>
      </c>
      <c r="C979" s="50"/>
      <c r="D979" s="51"/>
      <c r="E979" s="51"/>
      <c r="F979" s="51"/>
      <c r="G979" s="55">
        <v>3</v>
      </c>
      <c r="H979" s="56">
        <v>2016</v>
      </c>
      <c r="I979" s="51"/>
      <c r="J979" s="50"/>
      <c r="K979" s="57"/>
      <c r="L979" s="51"/>
      <c r="M979" s="51"/>
      <c r="N979" s="50" t="s">
        <v>1</v>
      </c>
      <c r="O979" s="50" t="s">
        <v>0</v>
      </c>
      <c r="P979" s="58">
        <v>2</v>
      </c>
      <c r="Q979" s="50"/>
      <c r="R979" s="59"/>
      <c r="S979" s="60"/>
      <c r="T979" s="51"/>
      <c r="U979" s="51" t="s">
        <v>72</v>
      </c>
      <c r="V979" s="51"/>
      <c r="W979" s="59"/>
      <c r="X979" s="3" t="str">
        <f t="shared" si="32"/>
        <v>201603</v>
      </c>
      <c r="Y979" s="3" t="str">
        <f t="shared" si="33"/>
        <v>201603</v>
      </c>
      <c r="Z979" s="3" t="str">
        <f>VLOOKUP(TEXT(N979,"####"),MàJ!$H$1:$I$53,2,FALSE)</f>
        <v>SIMULATIONS NUMERIQUES</v>
      </c>
      <c r="AC979"/>
      <c r="AD979"/>
    </row>
    <row r="980" spans="1:30" ht="15" customHeight="1" x14ac:dyDescent="0.25">
      <c r="A980" s="50">
        <v>5555</v>
      </c>
      <c r="B980" s="51" t="s">
        <v>64</v>
      </c>
      <c r="C980" s="50"/>
      <c r="D980" s="51"/>
      <c r="E980" s="51"/>
      <c r="F980" s="51"/>
      <c r="G980" s="55">
        <v>3</v>
      </c>
      <c r="H980" s="56">
        <v>2016</v>
      </c>
      <c r="I980" s="51"/>
      <c r="J980" s="50"/>
      <c r="K980" s="57"/>
      <c r="L980" s="51"/>
      <c r="M980" s="51"/>
      <c r="N980" s="50">
        <v>5917</v>
      </c>
      <c r="O980" s="50" t="s">
        <v>0</v>
      </c>
      <c r="P980" s="58">
        <v>1</v>
      </c>
      <c r="Q980" s="50"/>
      <c r="R980" s="59"/>
      <c r="S980" s="60"/>
      <c r="T980" s="51"/>
      <c r="U980" s="51" t="s">
        <v>72</v>
      </c>
      <c r="V980" s="51"/>
      <c r="W980" s="59"/>
      <c r="X980" s="3" t="str">
        <f t="shared" si="32"/>
        <v>201603</v>
      </c>
      <c r="Y980" s="3" t="str">
        <f t="shared" si="33"/>
        <v>201603</v>
      </c>
      <c r="Z980" s="3" t="str">
        <f>VLOOKUP(TEXT(N980,"####"),MàJ!$H$1:$I$53,2,FALSE)</f>
        <v xml:space="preserve">METHODES </v>
      </c>
      <c r="AC980"/>
      <c r="AD980"/>
    </row>
    <row r="981" spans="1:30" ht="15" hidden="1" customHeight="1" x14ac:dyDescent="0.25">
      <c r="A981" s="50">
        <v>5555</v>
      </c>
      <c r="B981" s="51" t="s">
        <v>64</v>
      </c>
      <c r="C981" s="50"/>
      <c r="D981" s="51"/>
      <c r="E981" s="51"/>
      <c r="F981" s="51"/>
      <c r="G981" s="55">
        <v>3</v>
      </c>
      <c r="H981" s="56">
        <v>2016</v>
      </c>
      <c r="I981" s="51"/>
      <c r="J981" s="50"/>
      <c r="K981" s="57"/>
      <c r="L981" s="51"/>
      <c r="M981" s="51"/>
      <c r="N981" s="50">
        <v>5555</v>
      </c>
      <c r="O981" s="50" t="s">
        <v>0</v>
      </c>
      <c r="P981" s="58">
        <v>33.5</v>
      </c>
      <c r="Q981" s="50"/>
      <c r="R981" s="59"/>
      <c r="S981" s="60"/>
      <c r="T981" s="51"/>
      <c r="U981" s="51" t="s">
        <v>74</v>
      </c>
      <c r="V981" s="51"/>
      <c r="W981" s="59"/>
      <c r="X981" s="3" t="str">
        <f t="shared" si="32"/>
        <v>201603</v>
      </c>
      <c r="Y981" s="3" t="str">
        <f t="shared" si="33"/>
        <v>201603</v>
      </c>
      <c r="Z981" s="3" t="str">
        <f>VLOOKUP(TEXT(N981,"####"),MàJ!$H$1:$I$53,2,FALSE)</f>
        <v xml:space="preserve">CONCEPTION </v>
      </c>
      <c r="AC981"/>
      <c r="AD981"/>
    </row>
    <row r="982" spans="1:30" ht="15" customHeight="1" x14ac:dyDescent="0.25">
      <c r="A982" s="50">
        <v>5555</v>
      </c>
      <c r="B982" s="51" t="s">
        <v>64</v>
      </c>
      <c r="C982" s="50"/>
      <c r="D982" s="51"/>
      <c r="E982" s="51"/>
      <c r="F982" s="51"/>
      <c r="G982" s="55">
        <v>3</v>
      </c>
      <c r="H982" s="56">
        <v>2016</v>
      </c>
      <c r="I982" s="51"/>
      <c r="J982" s="50"/>
      <c r="K982" s="57"/>
      <c r="L982" s="51"/>
      <c r="M982" s="51"/>
      <c r="N982" s="50">
        <v>5555</v>
      </c>
      <c r="O982" s="50" t="s">
        <v>0</v>
      </c>
      <c r="P982" s="58">
        <v>10</v>
      </c>
      <c r="Q982" s="50"/>
      <c r="R982" s="59"/>
      <c r="S982" s="60"/>
      <c r="T982" s="51"/>
      <c r="U982" s="51" t="s">
        <v>72</v>
      </c>
      <c r="V982" s="51"/>
      <c r="W982" s="59"/>
      <c r="X982" s="3" t="str">
        <f t="shared" si="32"/>
        <v>201603</v>
      </c>
      <c r="Y982" s="3" t="str">
        <f t="shared" si="33"/>
        <v>201603</v>
      </c>
      <c r="Z982" s="3" t="str">
        <f>VLOOKUP(TEXT(N982,"####"),MàJ!$H$1:$I$53,2,FALSE)</f>
        <v xml:space="preserve">CONCEPTION </v>
      </c>
      <c r="AC982"/>
      <c r="AD982"/>
    </row>
    <row r="983" spans="1:30" ht="15" customHeight="1" x14ac:dyDescent="0.25">
      <c r="A983" s="50">
        <v>5555</v>
      </c>
      <c r="B983" s="51" t="s">
        <v>64</v>
      </c>
      <c r="C983" s="50"/>
      <c r="D983" s="51"/>
      <c r="E983" s="51"/>
      <c r="F983" s="51"/>
      <c r="G983" s="55">
        <v>3</v>
      </c>
      <c r="H983" s="56">
        <v>2016</v>
      </c>
      <c r="I983" s="51"/>
      <c r="J983" s="50"/>
      <c r="K983" s="57"/>
      <c r="L983" s="51"/>
      <c r="M983" s="51"/>
      <c r="N983" s="50">
        <v>5555</v>
      </c>
      <c r="O983" s="50" t="s">
        <v>0</v>
      </c>
      <c r="P983" s="58">
        <v>43</v>
      </c>
      <c r="Q983" s="50"/>
      <c r="R983" s="59"/>
      <c r="S983" s="60"/>
      <c r="T983" s="51"/>
      <c r="U983" s="51" t="s">
        <v>72</v>
      </c>
      <c r="V983" s="51"/>
      <c r="W983" s="59"/>
      <c r="X983" s="3" t="str">
        <f t="shared" si="32"/>
        <v>201603</v>
      </c>
      <c r="Y983" s="3" t="str">
        <f t="shared" si="33"/>
        <v>201603</v>
      </c>
      <c r="Z983" s="3" t="str">
        <f>VLOOKUP(TEXT(N983,"####"),MàJ!$H$1:$I$53,2,FALSE)</f>
        <v xml:space="preserve">CONCEPTION </v>
      </c>
      <c r="AC983"/>
      <c r="AD983"/>
    </row>
    <row r="984" spans="1:30" ht="15" hidden="1" customHeight="1" x14ac:dyDescent="0.25">
      <c r="A984" s="50">
        <v>5555</v>
      </c>
      <c r="B984" s="51" t="s">
        <v>64</v>
      </c>
      <c r="C984" s="50"/>
      <c r="D984" s="51"/>
      <c r="E984" s="51"/>
      <c r="F984" s="51"/>
      <c r="G984" s="55">
        <v>3</v>
      </c>
      <c r="H984" s="56">
        <v>2016</v>
      </c>
      <c r="I984" s="51"/>
      <c r="J984" s="50"/>
      <c r="K984" s="57"/>
      <c r="L984" s="51"/>
      <c r="M984" s="51"/>
      <c r="N984" s="50">
        <v>5555</v>
      </c>
      <c r="O984" s="50" t="s">
        <v>0</v>
      </c>
      <c r="P984" s="58">
        <v>15</v>
      </c>
      <c r="Q984" s="50"/>
      <c r="R984" s="59"/>
      <c r="S984" s="60"/>
      <c r="T984" s="51"/>
      <c r="U984" s="51" t="s">
        <v>84</v>
      </c>
      <c r="V984" s="51"/>
      <c r="W984" s="59"/>
      <c r="X984" s="3" t="str">
        <f t="shared" si="32"/>
        <v>201603</v>
      </c>
      <c r="Y984" s="3" t="str">
        <f t="shared" si="33"/>
        <v>201603</v>
      </c>
      <c r="Z984" s="3" t="str">
        <f>VLOOKUP(TEXT(N984,"####"),MàJ!$H$1:$I$53,2,FALSE)</f>
        <v xml:space="preserve">CONCEPTION </v>
      </c>
      <c r="AC984"/>
      <c r="AD984"/>
    </row>
    <row r="985" spans="1:30" ht="15" hidden="1" customHeight="1" x14ac:dyDescent="0.25">
      <c r="A985" s="50">
        <v>5555</v>
      </c>
      <c r="B985" s="51" t="s">
        <v>64</v>
      </c>
      <c r="C985" s="50"/>
      <c r="D985" s="51"/>
      <c r="E985" s="51"/>
      <c r="F985" s="51"/>
      <c r="G985" s="55">
        <v>3</v>
      </c>
      <c r="H985" s="56">
        <v>2016</v>
      </c>
      <c r="I985" s="51"/>
      <c r="J985" s="50"/>
      <c r="K985" s="57"/>
      <c r="L985" s="51"/>
      <c r="M985" s="51"/>
      <c r="N985" s="50">
        <v>5555</v>
      </c>
      <c r="O985" s="50" t="s">
        <v>0</v>
      </c>
      <c r="P985" s="58">
        <v>52</v>
      </c>
      <c r="Q985" s="50"/>
      <c r="R985" s="59"/>
      <c r="S985" s="60"/>
      <c r="T985" s="51"/>
      <c r="U985" s="51" t="s">
        <v>71</v>
      </c>
      <c r="V985" s="51"/>
      <c r="W985" s="59"/>
      <c r="X985" s="3" t="str">
        <f t="shared" si="32"/>
        <v>201603</v>
      </c>
      <c r="Y985" s="3" t="str">
        <f t="shared" si="33"/>
        <v>201603</v>
      </c>
      <c r="Z985" s="3" t="str">
        <f>VLOOKUP(TEXT(N985,"####"),MàJ!$H$1:$I$53,2,FALSE)</f>
        <v xml:space="preserve">CONCEPTION </v>
      </c>
      <c r="AC985"/>
      <c r="AD985"/>
    </row>
    <row r="986" spans="1:30" ht="15" hidden="1" customHeight="1" x14ac:dyDescent="0.25">
      <c r="A986" s="50">
        <v>5555</v>
      </c>
      <c r="B986" s="51" t="s">
        <v>64</v>
      </c>
      <c r="C986" s="50"/>
      <c r="D986" s="51"/>
      <c r="E986" s="51"/>
      <c r="F986" s="51"/>
      <c r="G986" s="55">
        <v>3</v>
      </c>
      <c r="H986" s="56">
        <v>2016</v>
      </c>
      <c r="I986" s="51"/>
      <c r="J986" s="50"/>
      <c r="K986" s="57"/>
      <c r="L986" s="51"/>
      <c r="M986" s="51"/>
      <c r="N986" s="50">
        <v>5555</v>
      </c>
      <c r="O986" s="50" t="s">
        <v>0</v>
      </c>
      <c r="P986" s="58">
        <v>76</v>
      </c>
      <c r="Q986" s="50"/>
      <c r="R986" s="59"/>
      <c r="S986" s="60"/>
      <c r="T986" s="51"/>
      <c r="U986" s="51" t="s">
        <v>79</v>
      </c>
      <c r="V986" s="51"/>
      <c r="W986" s="59"/>
      <c r="X986" s="3" t="str">
        <f t="shared" si="32"/>
        <v>201603</v>
      </c>
      <c r="Y986" s="3" t="str">
        <f t="shared" si="33"/>
        <v>201603</v>
      </c>
      <c r="Z986" s="3" t="str">
        <f>VLOOKUP(TEXT(N986,"####"),MàJ!$H$1:$I$53,2,FALSE)</f>
        <v xml:space="preserve">CONCEPTION </v>
      </c>
      <c r="AC986"/>
      <c r="AD986"/>
    </row>
    <row r="987" spans="1:30" ht="15" hidden="1" customHeight="1" x14ac:dyDescent="0.25">
      <c r="A987" s="50">
        <v>5555</v>
      </c>
      <c r="B987" s="51" t="s">
        <v>64</v>
      </c>
      <c r="C987" s="50"/>
      <c r="D987" s="51"/>
      <c r="E987" s="51"/>
      <c r="F987" s="51"/>
      <c r="G987" s="55">
        <v>3</v>
      </c>
      <c r="H987" s="56">
        <v>2016</v>
      </c>
      <c r="I987" s="51"/>
      <c r="J987" s="50"/>
      <c r="K987" s="57"/>
      <c r="L987" s="51"/>
      <c r="M987" s="51"/>
      <c r="N987" s="50">
        <v>5555</v>
      </c>
      <c r="O987" s="50" t="s">
        <v>0</v>
      </c>
      <c r="P987" s="58">
        <v>26</v>
      </c>
      <c r="Q987" s="50"/>
      <c r="R987" s="59"/>
      <c r="S987" s="60"/>
      <c r="T987" s="51"/>
      <c r="U987" s="51" t="s">
        <v>75</v>
      </c>
      <c r="V987" s="51"/>
      <c r="W987" s="59"/>
      <c r="X987" s="3" t="str">
        <f t="shared" si="32"/>
        <v>201603</v>
      </c>
      <c r="Y987" s="3" t="str">
        <f t="shared" si="33"/>
        <v>201603</v>
      </c>
      <c r="Z987" s="3" t="str">
        <f>VLOOKUP(TEXT(N987,"####"),MàJ!$H$1:$I$53,2,FALSE)</f>
        <v xml:space="preserve">CONCEPTION </v>
      </c>
      <c r="AC987"/>
      <c r="AD987"/>
    </row>
    <row r="988" spans="1:30" ht="15" customHeight="1" x14ac:dyDescent="0.25">
      <c r="A988" s="50">
        <v>5555</v>
      </c>
      <c r="B988" s="51" t="s">
        <v>64</v>
      </c>
      <c r="C988" s="50"/>
      <c r="D988" s="51"/>
      <c r="E988" s="51"/>
      <c r="F988" s="51"/>
      <c r="G988" s="55">
        <v>3</v>
      </c>
      <c r="H988" s="56">
        <v>2016</v>
      </c>
      <c r="I988" s="51"/>
      <c r="J988" s="50"/>
      <c r="K988" s="57"/>
      <c r="L988" s="51"/>
      <c r="M988" s="51"/>
      <c r="N988" s="50">
        <v>5555</v>
      </c>
      <c r="O988" s="50" t="s">
        <v>0</v>
      </c>
      <c r="P988" s="58">
        <v>1</v>
      </c>
      <c r="Q988" s="50"/>
      <c r="R988" s="59"/>
      <c r="S988" s="60"/>
      <c r="T988" s="51"/>
      <c r="U988" s="51" t="s">
        <v>72</v>
      </c>
      <c r="V988" s="51"/>
      <c r="W988" s="59"/>
      <c r="X988" s="3" t="str">
        <f t="shared" si="32"/>
        <v>201603</v>
      </c>
      <c r="Y988" s="3" t="str">
        <f t="shared" si="33"/>
        <v>201603</v>
      </c>
      <c r="Z988" s="3" t="str">
        <f>VLOOKUP(TEXT(N988,"####"),MàJ!$H$1:$I$53,2,FALSE)</f>
        <v xml:space="preserve">CONCEPTION </v>
      </c>
      <c r="AC988"/>
      <c r="AD988"/>
    </row>
    <row r="989" spans="1:30" ht="15" hidden="1" customHeight="1" x14ac:dyDescent="0.25">
      <c r="A989" s="50">
        <v>5555</v>
      </c>
      <c r="B989" s="51" t="s">
        <v>64</v>
      </c>
      <c r="C989" s="50"/>
      <c r="D989" s="51"/>
      <c r="E989" s="51"/>
      <c r="F989" s="51"/>
      <c r="G989" s="55">
        <v>3</v>
      </c>
      <c r="H989" s="56">
        <v>2016</v>
      </c>
      <c r="I989" s="51"/>
      <c r="J989" s="50"/>
      <c r="K989" s="57"/>
      <c r="L989" s="51"/>
      <c r="M989" s="51"/>
      <c r="N989" s="50">
        <v>5555</v>
      </c>
      <c r="O989" s="50" t="s">
        <v>0</v>
      </c>
      <c r="P989" s="58">
        <v>25</v>
      </c>
      <c r="Q989" s="50"/>
      <c r="R989" s="59"/>
      <c r="S989" s="60"/>
      <c r="T989" s="51"/>
      <c r="U989" s="51" t="s">
        <v>83</v>
      </c>
      <c r="V989" s="51"/>
      <c r="W989" s="59"/>
      <c r="X989" s="3" t="str">
        <f t="shared" si="32"/>
        <v>201603</v>
      </c>
      <c r="Y989" s="3" t="str">
        <f t="shared" si="33"/>
        <v>201603</v>
      </c>
      <c r="Z989" s="3" t="str">
        <f>VLOOKUP(TEXT(N989,"####"),MàJ!$H$1:$I$53,2,FALSE)</f>
        <v xml:space="preserve">CONCEPTION </v>
      </c>
      <c r="AC989"/>
      <c r="AD989"/>
    </row>
    <row r="990" spans="1:30" ht="15" hidden="1" customHeight="1" x14ac:dyDescent="0.25">
      <c r="A990" s="50">
        <v>5917</v>
      </c>
      <c r="B990" s="51" t="s">
        <v>66</v>
      </c>
      <c r="C990" s="50"/>
      <c r="D990" s="51"/>
      <c r="E990" s="51"/>
      <c r="F990" s="51"/>
      <c r="G990" s="55">
        <v>3</v>
      </c>
      <c r="H990" s="56">
        <v>2016</v>
      </c>
      <c r="I990" s="51"/>
      <c r="J990" s="50"/>
      <c r="K990" s="57"/>
      <c r="L990" s="51"/>
      <c r="M990" s="51"/>
      <c r="N990" s="50">
        <v>5917</v>
      </c>
      <c r="O990" s="50" t="s">
        <v>0</v>
      </c>
      <c r="P990" s="58">
        <v>1</v>
      </c>
      <c r="Q990" s="50"/>
      <c r="R990" s="59"/>
      <c r="S990" s="60"/>
      <c r="T990" s="51"/>
      <c r="U990" s="51" t="s">
        <v>84</v>
      </c>
      <c r="V990" s="51"/>
      <c r="W990" s="59"/>
      <c r="X990" s="3" t="str">
        <f t="shared" si="32"/>
        <v>201603</v>
      </c>
      <c r="Y990" s="3" t="str">
        <f t="shared" si="33"/>
        <v>201603</v>
      </c>
      <c r="Z990" s="3" t="str">
        <f>VLOOKUP(TEXT(N990,"####"),MàJ!$H$1:$I$53,2,FALSE)</f>
        <v xml:space="preserve">METHODES </v>
      </c>
      <c r="AC990"/>
      <c r="AD990"/>
    </row>
    <row r="991" spans="1:30" ht="15" hidden="1" customHeight="1" x14ac:dyDescent="0.25">
      <c r="A991" s="50">
        <v>5917</v>
      </c>
      <c r="B991" s="51" t="s">
        <v>66</v>
      </c>
      <c r="C991" s="50"/>
      <c r="D991" s="51"/>
      <c r="E991" s="51"/>
      <c r="F991" s="51"/>
      <c r="G991" s="55">
        <v>3</v>
      </c>
      <c r="H991" s="56">
        <v>2016</v>
      </c>
      <c r="I991" s="51"/>
      <c r="J991" s="50"/>
      <c r="K991" s="57"/>
      <c r="L991" s="51"/>
      <c r="M991" s="51"/>
      <c r="N991" s="50">
        <v>5917</v>
      </c>
      <c r="O991" s="50" t="s">
        <v>0</v>
      </c>
      <c r="P991" s="58">
        <v>4</v>
      </c>
      <c r="Q991" s="50"/>
      <c r="R991" s="59"/>
      <c r="S991" s="60"/>
      <c r="T991" s="51"/>
      <c r="U991" s="51" t="s">
        <v>71</v>
      </c>
      <c r="V991" s="51"/>
      <c r="W991" s="59"/>
      <c r="X991" s="3" t="str">
        <f t="shared" si="32"/>
        <v>201603</v>
      </c>
      <c r="Y991" s="3" t="str">
        <f t="shared" si="33"/>
        <v>201603</v>
      </c>
      <c r="Z991" s="3" t="str">
        <f>VLOOKUP(TEXT(N991,"####"),MàJ!$H$1:$I$53,2,FALSE)</f>
        <v xml:space="preserve">METHODES </v>
      </c>
      <c r="AC991"/>
      <c r="AD991"/>
    </row>
    <row r="992" spans="1:30" ht="15" hidden="1" customHeight="1" x14ac:dyDescent="0.25">
      <c r="A992" s="50">
        <v>5917</v>
      </c>
      <c r="B992" s="51" t="s">
        <v>66</v>
      </c>
      <c r="C992" s="50"/>
      <c r="D992" s="51"/>
      <c r="E992" s="51"/>
      <c r="F992" s="51"/>
      <c r="G992" s="55">
        <v>3</v>
      </c>
      <c r="H992" s="56">
        <v>2016</v>
      </c>
      <c r="I992" s="51"/>
      <c r="J992" s="50"/>
      <c r="K992" s="57"/>
      <c r="L992" s="51"/>
      <c r="M992" s="51"/>
      <c r="N992" s="50">
        <v>5917</v>
      </c>
      <c r="O992" s="50" t="s">
        <v>0</v>
      </c>
      <c r="P992" s="58">
        <v>3</v>
      </c>
      <c r="Q992" s="50"/>
      <c r="R992" s="59"/>
      <c r="S992" s="60"/>
      <c r="T992" s="51"/>
      <c r="U992" s="51" t="s">
        <v>71</v>
      </c>
      <c r="V992" s="51"/>
      <c r="W992" s="59"/>
      <c r="X992" s="3" t="str">
        <f t="shared" si="32"/>
        <v>201603</v>
      </c>
      <c r="Y992" s="3" t="str">
        <f t="shared" si="33"/>
        <v>201603</v>
      </c>
      <c r="Z992" s="3" t="str">
        <f>VLOOKUP(TEXT(N992,"####"),MàJ!$H$1:$I$53,2,FALSE)</f>
        <v xml:space="preserve">METHODES </v>
      </c>
      <c r="AC992"/>
      <c r="AD992"/>
    </row>
    <row r="993" spans="1:30" ht="15" hidden="1" customHeight="1" x14ac:dyDescent="0.25">
      <c r="A993" s="50">
        <v>5917</v>
      </c>
      <c r="B993" s="51" t="s">
        <v>66</v>
      </c>
      <c r="C993" s="50"/>
      <c r="D993" s="51"/>
      <c r="E993" s="51"/>
      <c r="F993" s="51"/>
      <c r="G993" s="55">
        <v>3</v>
      </c>
      <c r="H993" s="56">
        <v>2016</v>
      </c>
      <c r="I993" s="51"/>
      <c r="J993" s="50"/>
      <c r="K993" s="57"/>
      <c r="L993" s="51"/>
      <c r="M993" s="51"/>
      <c r="N993" s="50">
        <v>5917</v>
      </c>
      <c r="O993" s="50" t="s">
        <v>0</v>
      </c>
      <c r="P993" s="58">
        <v>1</v>
      </c>
      <c r="Q993" s="50"/>
      <c r="R993" s="59"/>
      <c r="S993" s="60"/>
      <c r="T993" s="51"/>
      <c r="U993" s="51" t="s">
        <v>71</v>
      </c>
      <c r="V993" s="51"/>
      <c r="W993" s="59"/>
      <c r="X993" s="3" t="str">
        <f t="shared" si="32"/>
        <v>201603</v>
      </c>
      <c r="Y993" s="3" t="str">
        <f t="shared" si="33"/>
        <v>201603</v>
      </c>
      <c r="Z993" s="3" t="str">
        <f>VLOOKUP(TEXT(N993,"####"),MàJ!$H$1:$I$53,2,FALSE)</f>
        <v xml:space="preserve">METHODES </v>
      </c>
      <c r="AC993"/>
      <c r="AD993"/>
    </row>
    <row r="994" spans="1:30" ht="15" hidden="1" customHeight="1" x14ac:dyDescent="0.25">
      <c r="A994" s="50">
        <v>5917</v>
      </c>
      <c r="B994" s="51" t="s">
        <v>66</v>
      </c>
      <c r="C994" s="50"/>
      <c r="D994" s="51"/>
      <c r="E994" s="51"/>
      <c r="F994" s="51"/>
      <c r="G994" s="55">
        <v>3</v>
      </c>
      <c r="H994" s="56">
        <v>2016</v>
      </c>
      <c r="I994" s="51"/>
      <c r="J994" s="50"/>
      <c r="K994" s="57"/>
      <c r="L994" s="51"/>
      <c r="M994" s="51"/>
      <c r="N994" s="50">
        <v>5917</v>
      </c>
      <c r="O994" s="50" t="s">
        <v>0</v>
      </c>
      <c r="P994" s="58">
        <v>3</v>
      </c>
      <c r="Q994" s="50"/>
      <c r="R994" s="59"/>
      <c r="S994" s="60"/>
      <c r="T994" s="51"/>
      <c r="U994" s="51" t="s">
        <v>71</v>
      </c>
      <c r="V994" s="51"/>
      <c r="W994" s="59"/>
      <c r="X994" s="3" t="str">
        <f t="shared" si="32"/>
        <v>201603</v>
      </c>
      <c r="Y994" s="3" t="str">
        <f t="shared" si="33"/>
        <v>201603</v>
      </c>
      <c r="Z994" s="3" t="str">
        <f>VLOOKUP(TEXT(N994,"####"),MàJ!$H$1:$I$53,2,FALSE)</f>
        <v xml:space="preserve">METHODES </v>
      </c>
      <c r="AC994"/>
      <c r="AD994"/>
    </row>
    <row r="995" spans="1:30" ht="15" hidden="1" customHeight="1" x14ac:dyDescent="0.25">
      <c r="A995" s="50">
        <v>5917</v>
      </c>
      <c r="B995" s="51" t="s">
        <v>66</v>
      </c>
      <c r="C995" s="50"/>
      <c r="D995" s="51"/>
      <c r="E995" s="51"/>
      <c r="F995" s="51"/>
      <c r="G995" s="55">
        <v>3</v>
      </c>
      <c r="H995" s="56">
        <v>2016</v>
      </c>
      <c r="I995" s="51"/>
      <c r="J995" s="50"/>
      <c r="K995" s="57"/>
      <c r="L995" s="51"/>
      <c r="M995" s="51"/>
      <c r="N995" s="50">
        <v>5917</v>
      </c>
      <c r="O995" s="50" t="s">
        <v>0</v>
      </c>
      <c r="P995" s="58">
        <v>2</v>
      </c>
      <c r="Q995" s="50"/>
      <c r="R995" s="59"/>
      <c r="S995" s="60"/>
      <c r="T995" s="51"/>
      <c r="U995" s="51" t="s">
        <v>71</v>
      </c>
      <c r="V995" s="51"/>
      <c r="W995" s="59"/>
      <c r="X995" s="3" t="str">
        <f t="shared" si="32"/>
        <v>201603</v>
      </c>
      <c r="Y995" s="3" t="str">
        <f t="shared" si="33"/>
        <v>201603</v>
      </c>
      <c r="Z995" s="3" t="str">
        <f>VLOOKUP(TEXT(N995,"####"),MàJ!$H$1:$I$53,2,FALSE)</f>
        <v xml:space="preserve">METHODES </v>
      </c>
      <c r="AC995"/>
      <c r="AD995"/>
    </row>
    <row r="996" spans="1:30" ht="15" hidden="1" customHeight="1" x14ac:dyDescent="0.25">
      <c r="A996" s="7">
        <v>5723</v>
      </c>
      <c r="B996" s="5" t="s">
        <v>67</v>
      </c>
      <c r="C996" s="7"/>
      <c r="D996" s="5"/>
      <c r="E996" s="5"/>
      <c r="F996" s="5"/>
      <c r="G996" s="11">
        <v>3</v>
      </c>
      <c r="H996" s="10">
        <v>2016</v>
      </c>
      <c r="I996" s="5"/>
      <c r="J996" s="7"/>
      <c r="K996" s="9"/>
      <c r="L996" s="5"/>
      <c r="M996" s="5"/>
      <c r="N996" s="7">
        <v>5723</v>
      </c>
      <c r="O996" s="7" t="s">
        <v>0</v>
      </c>
      <c r="P996" s="8">
        <v>150</v>
      </c>
      <c r="Q996" s="7"/>
      <c r="R996" s="4"/>
      <c r="S996" s="6"/>
      <c r="T996" s="5"/>
      <c r="U996" s="5" t="s">
        <v>75</v>
      </c>
      <c r="V996" s="5"/>
      <c r="W996" s="4"/>
      <c r="X996" s="3" t="str">
        <f t="shared" si="32"/>
        <v>201603</v>
      </c>
      <c r="Y996" s="3" t="str">
        <f t="shared" si="33"/>
        <v>201603</v>
      </c>
      <c r="Z996" s="3" t="str">
        <f>VLOOKUP(TEXT(N996,"####"),MàJ!$H$1:$I$53,2,FALSE)</f>
        <v xml:space="preserve">ESSAIS </v>
      </c>
      <c r="AC996"/>
      <c r="AD996"/>
    </row>
    <row r="997" spans="1:30" ht="15" hidden="1" customHeight="1" x14ac:dyDescent="0.25">
      <c r="A997" s="7">
        <v>7777</v>
      </c>
      <c r="B997" s="5" t="s">
        <v>68</v>
      </c>
      <c r="C997" s="7"/>
      <c r="D997" s="5"/>
      <c r="E997" s="5"/>
      <c r="F997" s="5"/>
      <c r="G997" s="11">
        <v>3</v>
      </c>
      <c r="H997" s="10">
        <v>2016</v>
      </c>
      <c r="I997" s="5"/>
      <c r="J997" s="7"/>
      <c r="K997" s="9"/>
      <c r="L997" s="5"/>
      <c r="M997" s="5"/>
      <c r="N997" s="7">
        <v>7777</v>
      </c>
      <c r="O997" s="7" t="s">
        <v>0</v>
      </c>
      <c r="P997" s="8">
        <v>8</v>
      </c>
      <c r="Q997" s="7"/>
      <c r="R997" s="4"/>
      <c r="S997" s="6"/>
      <c r="T997" s="5"/>
      <c r="U997" s="5" t="s">
        <v>75</v>
      </c>
      <c r="V997" s="5"/>
      <c r="W997" s="4"/>
      <c r="X997" s="3" t="str">
        <f t="shared" si="32"/>
        <v>201603</v>
      </c>
      <c r="Y997" s="3" t="str">
        <f t="shared" si="33"/>
        <v>201603</v>
      </c>
      <c r="Z997" s="3" t="str">
        <f>VLOOKUP(TEXT(N997,"####"),MàJ!$H$1:$I$53,2,FALSE)</f>
        <v>PROGRAMME</v>
      </c>
      <c r="AC997"/>
      <c r="AD997"/>
    </row>
    <row r="998" spans="1:30" ht="15" hidden="1" customHeight="1" x14ac:dyDescent="0.25">
      <c r="A998" s="7">
        <v>7777</v>
      </c>
      <c r="B998" s="5" t="s">
        <v>68</v>
      </c>
      <c r="C998" s="7"/>
      <c r="D998" s="5"/>
      <c r="E998" s="5"/>
      <c r="F998" s="5"/>
      <c r="G998" s="11">
        <v>3</v>
      </c>
      <c r="H998" s="10">
        <v>2016</v>
      </c>
      <c r="I998" s="5"/>
      <c r="J998" s="7"/>
      <c r="K998" s="9"/>
      <c r="L998" s="5"/>
      <c r="M998" s="5"/>
      <c r="N998" s="7">
        <v>7777</v>
      </c>
      <c r="O998" s="7" t="s">
        <v>0</v>
      </c>
      <c r="P998" s="8">
        <v>8</v>
      </c>
      <c r="Q998" s="7"/>
      <c r="R998" s="4"/>
      <c r="S998" s="6"/>
      <c r="T998" s="5"/>
      <c r="U998" s="5" t="s">
        <v>74</v>
      </c>
      <c r="V998" s="5"/>
      <c r="W998" s="4"/>
      <c r="X998" s="3" t="str">
        <f t="shared" si="32"/>
        <v>201603</v>
      </c>
      <c r="Y998" s="3" t="str">
        <f t="shared" si="33"/>
        <v>201603</v>
      </c>
      <c r="Z998" s="3" t="str">
        <f>VLOOKUP(TEXT(N998,"####"),MàJ!$H$1:$I$53,2,FALSE)</f>
        <v>PROGRAMME</v>
      </c>
      <c r="AC998"/>
      <c r="AD998"/>
    </row>
    <row r="999" spans="1:30" ht="15" hidden="1" customHeight="1" x14ac:dyDescent="0.25">
      <c r="A999" s="7">
        <v>7777</v>
      </c>
      <c r="B999" s="5" t="s">
        <v>68</v>
      </c>
      <c r="C999" s="7"/>
      <c r="D999" s="5"/>
      <c r="E999" s="5"/>
      <c r="F999" s="5"/>
      <c r="G999" s="11">
        <v>3</v>
      </c>
      <c r="H999" s="10">
        <v>2016</v>
      </c>
      <c r="I999" s="5"/>
      <c r="J999" s="7"/>
      <c r="K999" s="9"/>
      <c r="L999" s="5"/>
      <c r="M999" s="5"/>
      <c r="N999" s="7">
        <v>7777</v>
      </c>
      <c r="O999" s="7" t="s">
        <v>0</v>
      </c>
      <c r="P999" s="8">
        <v>30</v>
      </c>
      <c r="Q999" s="7"/>
      <c r="R999" s="4"/>
      <c r="S999" s="6"/>
      <c r="T999" s="5"/>
      <c r="U999" s="5" t="s">
        <v>71</v>
      </c>
      <c r="V999" s="5"/>
      <c r="W999" s="4"/>
      <c r="X999" s="3" t="str">
        <f t="shared" si="32"/>
        <v>201603</v>
      </c>
      <c r="Y999" s="3" t="str">
        <f t="shared" si="33"/>
        <v>201603</v>
      </c>
      <c r="Z999" s="3" t="str">
        <f>VLOOKUP(TEXT(N999,"####"),MàJ!$H$1:$I$53,2,FALSE)</f>
        <v>PROGRAMME</v>
      </c>
      <c r="AC999"/>
      <c r="AD999"/>
    </row>
    <row r="1000" spans="1:30" ht="15" customHeight="1" x14ac:dyDescent="0.25">
      <c r="A1000" s="7">
        <v>7777</v>
      </c>
      <c r="B1000" s="5" t="s">
        <v>68</v>
      </c>
      <c r="C1000" s="7"/>
      <c r="D1000" s="5"/>
      <c r="E1000" s="5"/>
      <c r="F1000" s="5"/>
      <c r="G1000" s="11">
        <v>3</v>
      </c>
      <c r="H1000" s="10">
        <v>2016</v>
      </c>
      <c r="I1000" s="5"/>
      <c r="J1000" s="7"/>
      <c r="K1000" s="9"/>
      <c r="L1000" s="5"/>
      <c r="M1000" s="5"/>
      <c r="N1000" s="7">
        <v>7777</v>
      </c>
      <c r="O1000" s="7" t="s">
        <v>0</v>
      </c>
      <c r="P1000" s="8">
        <v>49</v>
      </c>
      <c r="Q1000" s="7"/>
      <c r="R1000" s="4"/>
      <c r="S1000" s="6"/>
      <c r="T1000" s="5"/>
      <c r="U1000" s="5" t="s">
        <v>72</v>
      </c>
      <c r="V1000" s="5"/>
      <c r="W1000" s="4"/>
      <c r="X1000" s="3" t="str">
        <f t="shared" si="32"/>
        <v>201603</v>
      </c>
      <c r="Y1000" s="3" t="str">
        <f t="shared" si="33"/>
        <v>201603</v>
      </c>
      <c r="Z1000" s="3" t="str">
        <f>VLOOKUP(TEXT(N1000,"####"),MàJ!$H$1:$I$53,2,FALSE)</f>
        <v>PROGRAMME</v>
      </c>
      <c r="AC1000"/>
      <c r="AD1000"/>
    </row>
    <row r="1001" spans="1:30" ht="15" hidden="1" customHeight="1" x14ac:dyDescent="0.25">
      <c r="A1001" s="7">
        <v>7777</v>
      </c>
      <c r="B1001" s="5" t="s">
        <v>68</v>
      </c>
      <c r="C1001" s="7"/>
      <c r="D1001" s="5"/>
      <c r="E1001" s="5"/>
      <c r="F1001" s="5"/>
      <c r="G1001" s="11">
        <v>3</v>
      </c>
      <c r="H1001" s="10">
        <v>2016</v>
      </c>
      <c r="I1001" s="5"/>
      <c r="J1001" s="7"/>
      <c r="K1001" s="9"/>
      <c r="L1001" s="5"/>
      <c r="M1001" s="5"/>
      <c r="N1001" s="7">
        <v>7777</v>
      </c>
      <c r="O1001" s="7" t="s">
        <v>0</v>
      </c>
      <c r="P1001" s="8">
        <v>29</v>
      </c>
      <c r="Q1001" s="7"/>
      <c r="R1001" s="4"/>
      <c r="S1001" s="6"/>
      <c r="T1001" s="5"/>
      <c r="U1001" s="5" t="s">
        <v>79</v>
      </c>
      <c r="V1001" s="5"/>
      <c r="W1001" s="4"/>
      <c r="X1001" s="3" t="str">
        <f t="shared" si="32"/>
        <v>201603</v>
      </c>
      <c r="Y1001" s="3" t="str">
        <f t="shared" si="33"/>
        <v>201603</v>
      </c>
      <c r="Z1001" s="3" t="str">
        <f>VLOOKUP(TEXT(N1001,"####"),MàJ!$H$1:$I$53,2,FALSE)</f>
        <v>PROGRAMME</v>
      </c>
      <c r="AC1001"/>
      <c r="AD1001"/>
    </row>
    <row r="1002" spans="1:30" ht="15" customHeight="1" x14ac:dyDescent="0.25">
      <c r="A1002" s="50">
        <v>1011</v>
      </c>
      <c r="B1002" s="51" t="s">
        <v>59</v>
      </c>
      <c r="C1002" s="50"/>
      <c r="D1002" s="51"/>
      <c r="E1002" s="51"/>
      <c r="F1002" s="51"/>
      <c r="G1002" s="55">
        <v>4</v>
      </c>
      <c r="H1002" s="56">
        <v>2016</v>
      </c>
      <c r="I1002" s="51"/>
      <c r="J1002" s="50"/>
      <c r="K1002" s="57"/>
      <c r="L1002" s="51"/>
      <c r="M1002" s="51"/>
      <c r="N1002" s="50">
        <v>1011</v>
      </c>
      <c r="O1002" s="50" t="s">
        <v>0</v>
      </c>
      <c r="P1002" s="58">
        <v>2</v>
      </c>
      <c r="Q1002" s="50"/>
      <c r="R1002" s="59"/>
      <c r="S1002" s="60"/>
      <c r="T1002" s="51"/>
      <c r="U1002" s="51" t="s">
        <v>72</v>
      </c>
      <c r="V1002" s="51"/>
      <c r="W1002" s="59"/>
      <c r="X1002" s="3" t="str">
        <f t="shared" si="32"/>
        <v>201604</v>
      </c>
      <c r="Y1002" s="3" t="str">
        <f t="shared" si="33"/>
        <v>201604</v>
      </c>
      <c r="Z1002" s="3" t="str">
        <f>VLOOKUP(TEXT(N1002,"####"),MàJ!$H$1:$I$53,2,FALSE)</f>
        <v xml:space="preserve">QUALITE </v>
      </c>
      <c r="AC1002"/>
      <c r="AD1002"/>
    </row>
    <row r="1003" spans="1:30" ht="15" customHeight="1" x14ac:dyDescent="0.25">
      <c r="A1003" s="50">
        <v>1011</v>
      </c>
      <c r="B1003" s="51" t="s">
        <v>59</v>
      </c>
      <c r="C1003" s="50"/>
      <c r="D1003" s="51"/>
      <c r="E1003" s="51"/>
      <c r="F1003" s="51"/>
      <c r="G1003" s="55">
        <v>4</v>
      </c>
      <c r="H1003" s="56">
        <v>2016</v>
      </c>
      <c r="I1003" s="51"/>
      <c r="J1003" s="50"/>
      <c r="K1003" s="57"/>
      <c r="L1003" s="51"/>
      <c r="M1003" s="51"/>
      <c r="N1003" s="50">
        <v>1011</v>
      </c>
      <c r="O1003" s="50" t="s">
        <v>0</v>
      </c>
      <c r="P1003" s="58">
        <v>2</v>
      </c>
      <c r="Q1003" s="50"/>
      <c r="R1003" s="59"/>
      <c r="S1003" s="60"/>
      <c r="T1003" s="51"/>
      <c r="U1003" s="51" t="s">
        <v>72</v>
      </c>
      <c r="V1003" s="51"/>
      <c r="W1003" s="59"/>
      <c r="X1003" s="3" t="str">
        <f t="shared" si="32"/>
        <v>201604</v>
      </c>
      <c r="Y1003" s="3" t="str">
        <f t="shared" si="33"/>
        <v>201604</v>
      </c>
      <c r="Z1003" s="3" t="str">
        <f>VLOOKUP(TEXT(N1003,"####"),MàJ!$H$1:$I$53,2,FALSE)</f>
        <v xml:space="preserve">QUALITE </v>
      </c>
      <c r="AC1003"/>
      <c r="AD1003"/>
    </row>
    <row r="1004" spans="1:30" ht="15" hidden="1" customHeight="1" x14ac:dyDescent="0.25">
      <c r="A1004" s="7">
        <v>1011</v>
      </c>
      <c r="B1004" s="5" t="s">
        <v>59</v>
      </c>
      <c r="C1004" s="7"/>
      <c r="D1004" s="5"/>
      <c r="E1004" s="5"/>
      <c r="F1004" s="5"/>
      <c r="G1004" s="11">
        <v>4</v>
      </c>
      <c r="H1004" s="10">
        <v>2016</v>
      </c>
      <c r="I1004" s="5"/>
      <c r="J1004" s="7"/>
      <c r="K1004" s="9"/>
      <c r="L1004" s="5"/>
      <c r="M1004" s="5"/>
      <c r="N1004" s="7">
        <v>1011</v>
      </c>
      <c r="O1004" s="7" t="s">
        <v>0</v>
      </c>
      <c r="P1004" s="8">
        <v>30</v>
      </c>
      <c r="Q1004" s="7"/>
      <c r="R1004" s="4"/>
      <c r="S1004" s="6"/>
      <c r="T1004" s="5"/>
      <c r="U1004" s="5" t="s">
        <v>71</v>
      </c>
      <c r="V1004" s="5"/>
      <c r="W1004" s="4"/>
      <c r="X1004" s="3" t="str">
        <f t="shared" si="32"/>
        <v>201604</v>
      </c>
      <c r="Y1004" s="3" t="str">
        <f t="shared" si="33"/>
        <v>201604</v>
      </c>
      <c r="Z1004" s="3" t="str">
        <f>VLOOKUP(TEXT(N1004,"####"),MàJ!$H$1:$I$53,2,FALSE)</f>
        <v xml:space="preserve">QUALITE </v>
      </c>
      <c r="AC1004"/>
      <c r="AD1004"/>
    </row>
    <row r="1005" spans="1:30" ht="15" hidden="1" customHeight="1" x14ac:dyDescent="0.25">
      <c r="A1005" s="7">
        <v>1011</v>
      </c>
      <c r="B1005" s="5" t="s">
        <v>59</v>
      </c>
      <c r="C1005" s="7"/>
      <c r="D1005" s="5"/>
      <c r="E1005" s="5"/>
      <c r="F1005" s="5"/>
      <c r="G1005" s="11">
        <v>4</v>
      </c>
      <c r="H1005" s="10">
        <v>2016</v>
      </c>
      <c r="I1005" s="5"/>
      <c r="J1005" s="7"/>
      <c r="K1005" s="9"/>
      <c r="L1005" s="5"/>
      <c r="M1005" s="5"/>
      <c r="N1005" s="7">
        <v>1011</v>
      </c>
      <c r="O1005" s="7" t="s">
        <v>0</v>
      </c>
      <c r="P1005" s="8">
        <v>5</v>
      </c>
      <c r="Q1005" s="7"/>
      <c r="R1005" s="4"/>
      <c r="S1005" s="6"/>
      <c r="T1005" s="5"/>
      <c r="U1005" s="5" t="s">
        <v>79</v>
      </c>
      <c r="V1005" s="5"/>
      <c r="W1005" s="4"/>
      <c r="X1005" s="3" t="str">
        <f t="shared" si="32"/>
        <v>201604</v>
      </c>
      <c r="Y1005" s="3" t="str">
        <f t="shared" si="33"/>
        <v>201604</v>
      </c>
      <c r="Z1005" s="3" t="str">
        <f>VLOOKUP(TEXT(N1005,"####"),MàJ!$H$1:$I$53,2,FALSE)</f>
        <v xml:space="preserve">QUALITE </v>
      </c>
      <c r="AC1005"/>
      <c r="AD1005"/>
    </row>
    <row r="1006" spans="1:30" ht="15" hidden="1" customHeight="1" x14ac:dyDescent="0.25">
      <c r="A1006" s="7">
        <v>1011</v>
      </c>
      <c r="B1006" s="5" t="s">
        <v>59</v>
      </c>
      <c r="C1006" s="7"/>
      <c r="D1006" s="5"/>
      <c r="E1006" s="5"/>
      <c r="F1006" s="5"/>
      <c r="G1006" s="11">
        <v>4</v>
      </c>
      <c r="H1006" s="10">
        <v>2016</v>
      </c>
      <c r="I1006" s="5"/>
      <c r="J1006" s="7"/>
      <c r="K1006" s="9"/>
      <c r="L1006" s="5"/>
      <c r="M1006" s="5"/>
      <c r="N1006" s="7">
        <v>1011</v>
      </c>
      <c r="O1006" s="7" t="s">
        <v>0</v>
      </c>
      <c r="P1006" s="8">
        <v>5</v>
      </c>
      <c r="Q1006" s="7"/>
      <c r="R1006" s="4"/>
      <c r="S1006" s="6"/>
      <c r="T1006" s="5"/>
      <c r="U1006" s="5" t="s">
        <v>84</v>
      </c>
      <c r="V1006" s="5"/>
      <c r="W1006" s="4"/>
      <c r="X1006" s="3" t="str">
        <f t="shared" si="32"/>
        <v>201604</v>
      </c>
      <c r="Y1006" s="3" t="str">
        <f t="shared" si="33"/>
        <v>201604</v>
      </c>
      <c r="Z1006" s="3" t="str">
        <f>VLOOKUP(TEXT(N1006,"####"),MàJ!$H$1:$I$53,2,FALSE)</f>
        <v xml:space="preserve">QUALITE </v>
      </c>
      <c r="AC1006"/>
      <c r="AD1006"/>
    </row>
    <row r="1007" spans="1:30" ht="15" customHeight="1" x14ac:dyDescent="0.25">
      <c r="A1007" s="7">
        <v>1011</v>
      </c>
      <c r="B1007" s="5" t="s">
        <v>59</v>
      </c>
      <c r="C1007" s="7"/>
      <c r="D1007" s="5"/>
      <c r="E1007" s="5"/>
      <c r="F1007" s="5"/>
      <c r="G1007" s="11">
        <v>4</v>
      </c>
      <c r="H1007" s="10">
        <v>2016</v>
      </c>
      <c r="I1007" s="5"/>
      <c r="J1007" s="7"/>
      <c r="K1007" s="9"/>
      <c r="L1007" s="5"/>
      <c r="M1007" s="5"/>
      <c r="N1007" s="7">
        <v>1011</v>
      </c>
      <c r="O1007" s="7" t="s">
        <v>0</v>
      </c>
      <c r="P1007" s="8">
        <v>4</v>
      </c>
      <c r="Q1007" s="7"/>
      <c r="R1007" s="4"/>
      <c r="S1007" s="6"/>
      <c r="T1007" s="5"/>
      <c r="U1007" s="5" t="s">
        <v>72</v>
      </c>
      <c r="V1007" s="5"/>
      <c r="W1007" s="4"/>
      <c r="X1007" s="3" t="str">
        <f t="shared" si="32"/>
        <v>201604</v>
      </c>
      <c r="Y1007" s="3" t="str">
        <f t="shared" si="33"/>
        <v>201604</v>
      </c>
      <c r="Z1007" s="3" t="str">
        <f>VLOOKUP(TEXT(N1007,"####"),MàJ!$H$1:$I$53,2,FALSE)</f>
        <v xml:space="preserve">QUALITE </v>
      </c>
      <c r="AC1007"/>
      <c r="AD1007"/>
    </row>
    <row r="1008" spans="1:30" ht="15" customHeight="1" x14ac:dyDescent="0.25">
      <c r="A1008" s="7">
        <v>1011</v>
      </c>
      <c r="B1008" s="5" t="s">
        <v>59</v>
      </c>
      <c r="C1008" s="7"/>
      <c r="D1008" s="5"/>
      <c r="E1008" s="5"/>
      <c r="F1008" s="5"/>
      <c r="G1008" s="11">
        <v>4</v>
      </c>
      <c r="H1008" s="10">
        <v>2016</v>
      </c>
      <c r="I1008" s="5"/>
      <c r="J1008" s="7"/>
      <c r="K1008" s="9"/>
      <c r="L1008" s="5"/>
      <c r="M1008" s="5"/>
      <c r="N1008" s="7">
        <v>1011</v>
      </c>
      <c r="O1008" s="7" t="s">
        <v>0</v>
      </c>
      <c r="P1008" s="8">
        <v>3.2</v>
      </c>
      <c r="Q1008" s="7"/>
      <c r="R1008" s="4"/>
      <c r="S1008" s="6"/>
      <c r="T1008" s="5"/>
      <c r="U1008" s="5" t="s">
        <v>72</v>
      </c>
      <c r="V1008" s="5"/>
      <c r="W1008" s="4"/>
      <c r="X1008" s="3" t="str">
        <f t="shared" si="32"/>
        <v>201604</v>
      </c>
      <c r="Y1008" s="3" t="str">
        <f t="shared" si="33"/>
        <v>201604</v>
      </c>
      <c r="Z1008" s="3" t="str">
        <f>VLOOKUP(TEXT(N1008,"####"),MàJ!$H$1:$I$53,2,FALSE)</f>
        <v xml:space="preserve">QUALITE </v>
      </c>
      <c r="AC1008"/>
      <c r="AD1008"/>
    </row>
    <row r="1009" spans="1:30" ht="15" hidden="1" customHeight="1" x14ac:dyDescent="0.25">
      <c r="A1009" s="7">
        <v>1011</v>
      </c>
      <c r="B1009" s="5" t="s">
        <v>59</v>
      </c>
      <c r="C1009" s="7"/>
      <c r="D1009" s="5"/>
      <c r="E1009" s="5"/>
      <c r="F1009" s="5"/>
      <c r="G1009" s="11">
        <v>4</v>
      </c>
      <c r="H1009" s="10">
        <v>2016</v>
      </c>
      <c r="I1009" s="5"/>
      <c r="J1009" s="7"/>
      <c r="K1009" s="9"/>
      <c r="L1009" s="5"/>
      <c r="M1009" s="5"/>
      <c r="N1009" s="7">
        <v>1011</v>
      </c>
      <c r="O1009" s="7" t="s">
        <v>0</v>
      </c>
      <c r="P1009" s="8">
        <v>1.5</v>
      </c>
      <c r="Q1009" s="7"/>
      <c r="R1009" s="4"/>
      <c r="S1009" s="6"/>
      <c r="T1009" s="5"/>
      <c r="U1009" s="5" t="s">
        <v>79</v>
      </c>
      <c r="V1009" s="5"/>
      <c r="W1009" s="4"/>
      <c r="X1009" s="3" t="str">
        <f t="shared" si="32"/>
        <v>201604</v>
      </c>
      <c r="Y1009" s="3" t="str">
        <f t="shared" si="33"/>
        <v>201604</v>
      </c>
      <c r="Z1009" s="3" t="str">
        <f>VLOOKUP(TEXT(N1009,"####"),MàJ!$H$1:$I$53,2,FALSE)</f>
        <v xml:space="preserve">QUALITE </v>
      </c>
      <c r="AC1009"/>
      <c r="AD1009"/>
    </row>
    <row r="1010" spans="1:30" ht="15" customHeight="1" x14ac:dyDescent="0.25">
      <c r="A1010" s="7">
        <v>1011</v>
      </c>
      <c r="B1010" s="5" t="s">
        <v>59</v>
      </c>
      <c r="C1010" s="7"/>
      <c r="D1010" s="5"/>
      <c r="E1010" s="5"/>
      <c r="F1010" s="5"/>
      <c r="G1010" s="11">
        <v>4</v>
      </c>
      <c r="H1010" s="10">
        <v>2016</v>
      </c>
      <c r="I1010" s="5"/>
      <c r="J1010" s="7"/>
      <c r="K1010" s="9"/>
      <c r="L1010" s="5"/>
      <c r="M1010" s="5"/>
      <c r="N1010" s="7">
        <v>1011</v>
      </c>
      <c r="O1010" s="7" t="s">
        <v>0</v>
      </c>
      <c r="P1010" s="8">
        <v>7.5</v>
      </c>
      <c r="Q1010" s="7"/>
      <c r="R1010" s="4"/>
      <c r="S1010" s="6"/>
      <c r="T1010" s="5"/>
      <c r="U1010" s="5" t="s">
        <v>72</v>
      </c>
      <c r="V1010" s="5"/>
      <c r="W1010" s="4"/>
      <c r="X1010" s="3" t="str">
        <f t="shared" si="32"/>
        <v>201604</v>
      </c>
      <c r="Y1010" s="3" t="str">
        <f t="shared" si="33"/>
        <v>201604</v>
      </c>
      <c r="Z1010" s="3" t="str">
        <f>VLOOKUP(TEXT(N1010,"####"),MàJ!$H$1:$I$53,2,FALSE)</f>
        <v xml:space="preserve">QUALITE </v>
      </c>
      <c r="AC1010"/>
      <c r="AD1010"/>
    </row>
    <row r="1011" spans="1:30" ht="15" hidden="1" customHeight="1" x14ac:dyDescent="0.25">
      <c r="A1011" s="7">
        <v>1011</v>
      </c>
      <c r="B1011" s="5" t="s">
        <v>59</v>
      </c>
      <c r="C1011" s="7"/>
      <c r="D1011" s="5"/>
      <c r="E1011" s="5"/>
      <c r="F1011" s="5"/>
      <c r="G1011" s="11">
        <v>4</v>
      </c>
      <c r="H1011" s="10">
        <v>2016</v>
      </c>
      <c r="I1011" s="5"/>
      <c r="J1011" s="7"/>
      <c r="K1011" s="9"/>
      <c r="L1011" s="5"/>
      <c r="M1011" s="5"/>
      <c r="N1011" s="7">
        <v>1011</v>
      </c>
      <c r="O1011" s="7" t="s">
        <v>0</v>
      </c>
      <c r="P1011" s="8">
        <v>8</v>
      </c>
      <c r="Q1011" s="7"/>
      <c r="R1011" s="4"/>
      <c r="S1011" s="6"/>
      <c r="T1011" s="5"/>
      <c r="U1011" s="5" t="s">
        <v>71</v>
      </c>
      <c r="V1011" s="5"/>
      <c r="W1011" s="4"/>
      <c r="X1011" s="3" t="str">
        <f t="shared" si="32"/>
        <v>201604</v>
      </c>
      <c r="Y1011" s="3" t="str">
        <f t="shared" si="33"/>
        <v>201604</v>
      </c>
      <c r="Z1011" s="3" t="str">
        <f>VLOOKUP(TEXT(N1011,"####"),MàJ!$H$1:$I$53,2,FALSE)</f>
        <v xml:space="preserve">QUALITE </v>
      </c>
      <c r="AC1011"/>
      <c r="AD1011"/>
    </row>
    <row r="1012" spans="1:30" ht="15" customHeight="1" x14ac:dyDescent="0.25">
      <c r="A1012" s="7">
        <v>1011</v>
      </c>
      <c r="B1012" s="5" t="s">
        <v>59</v>
      </c>
      <c r="C1012" s="7"/>
      <c r="D1012" s="5"/>
      <c r="E1012" s="5"/>
      <c r="F1012" s="5"/>
      <c r="G1012" s="11">
        <v>4</v>
      </c>
      <c r="H1012" s="10">
        <v>2016</v>
      </c>
      <c r="I1012" s="5"/>
      <c r="J1012" s="7"/>
      <c r="K1012" s="9"/>
      <c r="L1012" s="5"/>
      <c r="M1012" s="5"/>
      <c r="N1012" s="7">
        <v>1011</v>
      </c>
      <c r="O1012" s="7" t="s">
        <v>0</v>
      </c>
      <c r="P1012" s="8">
        <v>16</v>
      </c>
      <c r="Q1012" s="7"/>
      <c r="R1012" s="4"/>
      <c r="S1012" s="6"/>
      <c r="T1012" s="5"/>
      <c r="U1012" s="5" t="s">
        <v>72</v>
      </c>
      <c r="V1012" s="5"/>
      <c r="W1012" s="4"/>
      <c r="X1012" s="3" t="str">
        <f t="shared" si="32"/>
        <v>201604</v>
      </c>
      <c r="Y1012" s="3" t="str">
        <f t="shared" si="33"/>
        <v>201604</v>
      </c>
      <c r="Z1012" s="3" t="str">
        <f>VLOOKUP(TEXT(N1012,"####"),MàJ!$H$1:$I$53,2,FALSE)</f>
        <v xml:space="preserve">QUALITE </v>
      </c>
      <c r="AC1012"/>
      <c r="AD1012"/>
    </row>
    <row r="1013" spans="1:30" ht="15" hidden="1" customHeight="1" x14ac:dyDescent="0.25">
      <c r="A1013" s="7">
        <v>1200</v>
      </c>
      <c r="B1013" s="5" t="s">
        <v>60</v>
      </c>
      <c r="C1013" s="7"/>
      <c r="D1013" s="5"/>
      <c r="E1013" s="5"/>
      <c r="F1013" s="5"/>
      <c r="G1013" s="11">
        <v>4</v>
      </c>
      <c r="H1013" s="10">
        <v>2016</v>
      </c>
      <c r="I1013" s="5"/>
      <c r="J1013" s="7"/>
      <c r="K1013" s="9"/>
      <c r="L1013" s="5"/>
      <c r="M1013" s="5"/>
      <c r="N1013" s="7">
        <v>1200</v>
      </c>
      <c r="O1013" s="7" t="s">
        <v>0</v>
      </c>
      <c r="P1013" s="8">
        <v>5</v>
      </c>
      <c r="Q1013" s="7"/>
      <c r="R1013" s="4"/>
      <c r="S1013" s="6"/>
      <c r="T1013" s="5"/>
      <c r="U1013" s="5" t="s">
        <v>71</v>
      </c>
      <c r="V1013" s="5"/>
      <c r="W1013" s="4"/>
      <c r="X1013" s="3" t="str">
        <f t="shared" si="32"/>
        <v>201604</v>
      </c>
      <c r="Y1013" s="3" t="str">
        <f t="shared" si="33"/>
        <v>201604</v>
      </c>
      <c r="Z1013" s="3" t="str">
        <f>VLOOKUP(TEXT(N1013,"####"),MàJ!$H$1:$I$53,2,FALSE)</f>
        <v xml:space="preserve">ACHATS </v>
      </c>
      <c r="AC1013"/>
      <c r="AD1013"/>
    </row>
    <row r="1014" spans="1:30" ht="15" hidden="1" customHeight="1" x14ac:dyDescent="0.25">
      <c r="A1014" s="50">
        <v>2536</v>
      </c>
      <c r="B1014" s="51" t="s">
        <v>61</v>
      </c>
      <c r="C1014" s="50"/>
      <c r="D1014" s="51"/>
      <c r="E1014" s="51"/>
      <c r="F1014" s="51"/>
      <c r="G1014" s="55">
        <v>4</v>
      </c>
      <c r="H1014" s="56">
        <v>2016</v>
      </c>
      <c r="I1014" s="51"/>
      <c r="J1014" s="50"/>
      <c r="K1014" s="57"/>
      <c r="L1014" s="51"/>
      <c r="M1014" s="51"/>
      <c r="N1014" s="50">
        <v>2536</v>
      </c>
      <c r="O1014" s="50" t="s">
        <v>0</v>
      </c>
      <c r="P1014" s="58">
        <v>2</v>
      </c>
      <c r="Q1014" s="50"/>
      <c r="R1014" s="59"/>
      <c r="S1014" s="60"/>
      <c r="T1014" s="51"/>
      <c r="U1014" s="51" t="s">
        <v>74</v>
      </c>
      <c r="V1014" s="51"/>
      <c r="W1014" s="59"/>
      <c r="X1014" s="3" t="str">
        <f t="shared" si="32"/>
        <v>201604</v>
      </c>
      <c r="Y1014" s="3" t="str">
        <f t="shared" si="33"/>
        <v>201604</v>
      </c>
      <c r="Z1014" s="3" t="str">
        <f>VLOOKUP(TEXT(N1014,"####"),MàJ!$H$1:$I$53,2,FALSE)</f>
        <v>PRODUCTION</v>
      </c>
      <c r="AC1014"/>
      <c r="AD1014"/>
    </row>
    <row r="1015" spans="1:30" ht="15" hidden="1" customHeight="1" x14ac:dyDescent="0.25">
      <c r="A1015" s="50">
        <v>2536</v>
      </c>
      <c r="B1015" s="51" t="s">
        <v>61</v>
      </c>
      <c r="C1015" s="50"/>
      <c r="D1015" s="51"/>
      <c r="E1015" s="51"/>
      <c r="F1015" s="51"/>
      <c r="G1015" s="55">
        <v>4</v>
      </c>
      <c r="H1015" s="56">
        <v>2016</v>
      </c>
      <c r="I1015" s="51"/>
      <c r="J1015" s="50"/>
      <c r="K1015" s="57"/>
      <c r="L1015" s="51"/>
      <c r="M1015" s="51"/>
      <c r="N1015" s="50">
        <v>2536</v>
      </c>
      <c r="O1015" s="50" t="s">
        <v>0</v>
      </c>
      <c r="P1015" s="58">
        <v>2</v>
      </c>
      <c r="Q1015" s="50"/>
      <c r="R1015" s="59"/>
      <c r="S1015" s="60"/>
      <c r="T1015" s="51"/>
      <c r="U1015" s="51" t="s">
        <v>74</v>
      </c>
      <c r="V1015" s="51"/>
      <c r="W1015" s="59"/>
      <c r="X1015" s="3" t="str">
        <f t="shared" ref="X1015:X1075" si="34">H1015&amp;IF(G1015&lt;10,"0"&amp;G1015,G1015)</f>
        <v>201604</v>
      </c>
      <c r="Y1015" s="3" t="str">
        <f t="shared" ref="Y1015:Y1075" si="35">X1015</f>
        <v>201604</v>
      </c>
      <c r="Z1015" s="3" t="str">
        <f>VLOOKUP(TEXT(N1015,"####"),MàJ!$H$1:$I$53,2,FALSE)</f>
        <v>PRODUCTION</v>
      </c>
      <c r="AC1015"/>
      <c r="AD1015"/>
    </row>
    <row r="1016" spans="1:30" ht="15" hidden="1" customHeight="1" x14ac:dyDescent="0.25">
      <c r="A1016" s="50">
        <v>2536</v>
      </c>
      <c r="B1016" s="51" t="s">
        <v>61</v>
      </c>
      <c r="C1016" s="50"/>
      <c r="D1016" s="51"/>
      <c r="E1016" s="51"/>
      <c r="F1016" s="51"/>
      <c r="G1016" s="55">
        <v>4</v>
      </c>
      <c r="H1016" s="56">
        <v>2016</v>
      </c>
      <c r="I1016" s="51"/>
      <c r="J1016" s="50"/>
      <c r="K1016" s="57"/>
      <c r="L1016" s="51"/>
      <c r="M1016" s="51"/>
      <c r="N1016" s="50">
        <v>2536</v>
      </c>
      <c r="O1016" s="50" t="s">
        <v>0</v>
      </c>
      <c r="P1016" s="58">
        <v>2</v>
      </c>
      <c r="Q1016" s="50"/>
      <c r="R1016" s="59"/>
      <c r="S1016" s="60"/>
      <c r="T1016" s="51"/>
      <c r="U1016" s="51" t="s">
        <v>74</v>
      </c>
      <c r="V1016" s="51"/>
      <c r="W1016" s="59"/>
      <c r="X1016" s="3" t="str">
        <f t="shared" si="34"/>
        <v>201604</v>
      </c>
      <c r="Y1016" s="3" t="str">
        <f t="shared" si="35"/>
        <v>201604</v>
      </c>
      <c r="Z1016" s="3" t="str">
        <f>VLOOKUP(TEXT(N1016,"####"),MàJ!$H$1:$I$53,2,FALSE)</f>
        <v>PRODUCTION</v>
      </c>
      <c r="AC1016"/>
      <c r="AD1016"/>
    </row>
    <row r="1017" spans="1:30" ht="15" hidden="1" customHeight="1" x14ac:dyDescent="0.25">
      <c r="A1017" s="50">
        <v>2536</v>
      </c>
      <c r="B1017" s="51" t="s">
        <v>61</v>
      </c>
      <c r="C1017" s="50"/>
      <c r="D1017" s="51"/>
      <c r="E1017" s="51"/>
      <c r="F1017" s="51"/>
      <c r="G1017" s="55">
        <v>4</v>
      </c>
      <c r="H1017" s="56">
        <v>2016</v>
      </c>
      <c r="I1017" s="51"/>
      <c r="J1017" s="50"/>
      <c r="K1017" s="57"/>
      <c r="L1017" s="51"/>
      <c r="M1017" s="51"/>
      <c r="N1017" s="50">
        <v>2536</v>
      </c>
      <c r="O1017" s="50" t="s">
        <v>0</v>
      </c>
      <c r="P1017" s="58">
        <v>1.5</v>
      </c>
      <c r="Q1017" s="50"/>
      <c r="R1017" s="59"/>
      <c r="S1017" s="60"/>
      <c r="T1017" s="51"/>
      <c r="U1017" s="51" t="s">
        <v>74</v>
      </c>
      <c r="V1017" s="51"/>
      <c r="W1017" s="59"/>
      <c r="X1017" s="3" t="str">
        <f t="shared" si="34"/>
        <v>201604</v>
      </c>
      <c r="Y1017" s="3" t="str">
        <f t="shared" si="35"/>
        <v>201604</v>
      </c>
      <c r="Z1017" s="3" t="str">
        <f>VLOOKUP(TEXT(N1017,"####"),MàJ!$H$1:$I$53,2,FALSE)</f>
        <v>PRODUCTION</v>
      </c>
      <c r="AC1017"/>
      <c r="AD1017"/>
    </row>
    <row r="1018" spans="1:30" ht="15" hidden="1" customHeight="1" x14ac:dyDescent="0.25">
      <c r="A1018" s="7">
        <v>2536</v>
      </c>
      <c r="B1018" s="5" t="s">
        <v>61</v>
      </c>
      <c r="C1018" s="7"/>
      <c r="D1018" s="5"/>
      <c r="E1018" s="5"/>
      <c r="F1018" s="5"/>
      <c r="G1018" s="11">
        <v>4</v>
      </c>
      <c r="H1018" s="10">
        <v>2016</v>
      </c>
      <c r="I1018" s="5"/>
      <c r="J1018" s="7"/>
      <c r="K1018" s="9"/>
      <c r="L1018" s="5"/>
      <c r="M1018" s="5"/>
      <c r="N1018" s="7">
        <v>2536</v>
      </c>
      <c r="O1018" s="7" t="s">
        <v>0</v>
      </c>
      <c r="P1018" s="8">
        <v>2</v>
      </c>
      <c r="Q1018" s="7"/>
      <c r="R1018" s="4"/>
      <c r="S1018" s="6"/>
      <c r="T1018" s="5"/>
      <c r="U1018" s="5" t="s">
        <v>74</v>
      </c>
      <c r="V1018" s="5"/>
      <c r="W1018" s="4"/>
      <c r="X1018" s="3" t="str">
        <f t="shared" si="34"/>
        <v>201604</v>
      </c>
      <c r="Y1018" s="3" t="str">
        <f t="shared" si="35"/>
        <v>201604</v>
      </c>
      <c r="Z1018" s="3" t="str">
        <f>VLOOKUP(TEXT(N1018,"####"),MàJ!$H$1:$I$53,2,FALSE)</f>
        <v>PRODUCTION</v>
      </c>
      <c r="AC1018"/>
      <c r="AD1018"/>
    </row>
    <row r="1019" spans="1:30" ht="15" hidden="1" customHeight="1" x14ac:dyDescent="0.25">
      <c r="A1019" s="50">
        <v>2536</v>
      </c>
      <c r="B1019" s="51" t="s">
        <v>61</v>
      </c>
      <c r="C1019" s="50"/>
      <c r="D1019" s="51"/>
      <c r="E1019" s="51"/>
      <c r="F1019" s="51"/>
      <c r="G1019" s="55">
        <v>4</v>
      </c>
      <c r="H1019" s="56">
        <v>2016</v>
      </c>
      <c r="I1019" s="51"/>
      <c r="J1019" s="50"/>
      <c r="K1019" s="57"/>
      <c r="L1019" s="51"/>
      <c r="M1019" s="51"/>
      <c r="N1019" s="50">
        <v>2536</v>
      </c>
      <c r="O1019" s="50" t="s">
        <v>0</v>
      </c>
      <c r="P1019" s="58">
        <v>3.25</v>
      </c>
      <c r="Q1019" s="50"/>
      <c r="R1019" s="59"/>
      <c r="S1019" s="60"/>
      <c r="T1019" s="51"/>
      <c r="U1019" s="51" t="s">
        <v>75</v>
      </c>
      <c r="V1019" s="51"/>
      <c r="W1019" s="59"/>
      <c r="X1019" s="3" t="str">
        <f t="shared" si="34"/>
        <v>201604</v>
      </c>
      <c r="Y1019" s="3" t="str">
        <f t="shared" si="35"/>
        <v>201604</v>
      </c>
      <c r="Z1019" s="3" t="str">
        <f>VLOOKUP(TEXT(N1019,"####"),MàJ!$H$1:$I$53,2,FALSE)</f>
        <v>PRODUCTION</v>
      </c>
      <c r="AC1019"/>
      <c r="AD1019"/>
    </row>
    <row r="1020" spans="1:30" ht="15" hidden="1" customHeight="1" x14ac:dyDescent="0.25">
      <c r="A1020" s="7">
        <v>2536</v>
      </c>
      <c r="B1020" s="5" t="s">
        <v>61</v>
      </c>
      <c r="C1020" s="7"/>
      <c r="D1020" s="5"/>
      <c r="E1020" s="5"/>
      <c r="F1020" s="5"/>
      <c r="G1020" s="11">
        <v>4</v>
      </c>
      <c r="H1020" s="10">
        <v>2016</v>
      </c>
      <c r="I1020" s="5"/>
      <c r="J1020" s="7"/>
      <c r="K1020" s="9"/>
      <c r="L1020" s="5"/>
      <c r="M1020" s="5"/>
      <c r="N1020" s="7">
        <v>2536</v>
      </c>
      <c r="O1020" s="7" t="s">
        <v>0</v>
      </c>
      <c r="P1020" s="8">
        <v>4</v>
      </c>
      <c r="Q1020" s="7"/>
      <c r="R1020" s="4"/>
      <c r="S1020" s="6"/>
      <c r="T1020" s="5"/>
      <c r="U1020" s="5" t="s">
        <v>75</v>
      </c>
      <c r="V1020" s="5"/>
      <c r="W1020" s="4"/>
      <c r="X1020" s="3" t="str">
        <f t="shared" si="34"/>
        <v>201604</v>
      </c>
      <c r="Y1020" s="3" t="str">
        <f t="shared" si="35"/>
        <v>201604</v>
      </c>
      <c r="Z1020" s="3" t="str">
        <f>VLOOKUP(TEXT(N1020,"####"),MàJ!$H$1:$I$53,2,FALSE)</f>
        <v>PRODUCTION</v>
      </c>
      <c r="AC1020"/>
      <c r="AD1020"/>
    </row>
    <row r="1021" spans="1:30" ht="15" hidden="1" customHeight="1" x14ac:dyDescent="0.25">
      <c r="A1021" s="50">
        <v>2536</v>
      </c>
      <c r="B1021" s="51" t="s">
        <v>61</v>
      </c>
      <c r="C1021" s="50"/>
      <c r="D1021" s="51"/>
      <c r="E1021" s="51"/>
      <c r="F1021" s="51"/>
      <c r="G1021" s="55">
        <v>4</v>
      </c>
      <c r="H1021" s="56">
        <v>2016</v>
      </c>
      <c r="I1021" s="51"/>
      <c r="J1021" s="50"/>
      <c r="K1021" s="57"/>
      <c r="L1021" s="51"/>
      <c r="M1021" s="51"/>
      <c r="N1021" s="50">
        <v>2536</v>
      </c>
      <c r="O1021" s="50" t="s">
        <v>0</v>
      </c>
      <c r="P1021" s="58">
        <v>7.75</v>
      </c>
      <c r="Q1021" s="50"/>
      <c r="R1021" s="59"/>
      <c r="S1021" s="60"/>
      <c r="T1021" s="51"/>
      <c r="U1021" s="51" t="s">
        <v>75</v>
      </c>
      <c r="V1021" s="51"/>
      <c r="W1021" s="59"/>
      <c r="X1021" s="3" t="str">
        <f t="shared" si="34"/>
        <v>201604</v>
      </c>
      <c r="Y1021" s="3" t="str">
        <f t="shared" si="35"/>
        <v>201604</v>
      </c>
      <c r="Z1021" s="3" t="str">
        <f>VLOOKUP(TEXT(N1021,"####"),MàJ!$H$1:$I$53,2,FALSE)</f>
        <v>PRODUCTION</v>
      </c>
      <c r="AC1021"/>
      <c r="AD1021"/>
    </row>
    <row r="1022" spans="1:30" ht="15" hidden="1" customHeight="1" x14ac:dyDescent="0.25">
      <c r="A1022" s="50">
        <v>2752</v>
      </c>
      <c r="B1022" s="51" t="s">
        <v>62</v>
      </c>
      <c r="C1022" s="50"/>
      <c r="D1022" s="51"/>
      <c r="E1022" s="51"/>
      <c r="F1022" s="51"/>
      <c r="G1022" s="55">
        <v>4</v>
      </c>
      <c r="H1022" s="56">
        <v>2016</v>
      </c>
      <c r="I1022" s="51"/>
      <c r="J1022" s="50"/>
      <c r="K1022" s="57"/>
      <c r="L1022" s="51"/>
      <c r="M1022" s="51"/>
      <c r="N1022" s="50">
        <v>2752</v>
      </c>
      <c r="O1022" s="50" t="s">
        <v>0</v>
      </c>
      <c r="P1022" s="58">
        <v>4</v>
      </c>
      <c r="Q1022" s="50"/>
      <c r="R1022" s="59"/>
      <c r="S1022" s="60"/>
      <c r="T1022" s="51"/>
      <c r="U1022" s="51" t="s">
        <v>71</v>
      </c>
      <c r="V1022" s="51"/>
      <c r="W1022" s="59"/>
      <c r="X1022" s="3" t="str">
        <f t="shared" si="34"/>
        <v>201604</v>
      </c>
      <c r="Y1022" s="3" t="str">
        <f t="shared" si="35"/>
        <v>201604</v>
      </c>
      <c r="Z1022" s="3" t="str">
        <f>VLOOKUP(TEXT(N1022,"####"),MàJ!$H$1:$I$53,2,FALSE)</f>
        <v xml:space="preserve">LOGISTIQUE </v>
      </c>
      <c r="AC1022"/>
      <c r="AD1022"/>
    </row>
    <row r="1023" spans="1:30" ht="15" hidden="1" customHeight="1" x14ac:dyDescent="0.25">
      <c r="A1023" s="50">
        <v>2752</v>
      </c>
      <c r="B1023" s="51" t="s">
        <v>62</v>
      </c>
      <c r="C1023" s="50"/>
      <c r="D1023" s="51"/>
      <c r="E1023" s="51"/>
      <c r="F1023" s="51"/>
      <c r="G1023" s="55">
        <v>4</v>
      </c>
      <c r="H1023" s="56">
        <v>2016</v>
      </c>
      <c r="I1023" s="51"/>
      <c r="J1023" s="50"/>
      <c r="K1023" s="57"/>
      <c r="L1023" s="51"/>
      <c r="M1023" s="51"/>
      <c r="N1023" s="50">
        <v>2752</v>
      </c>
      <c r="O1023" s="50" t="s">
        <v>0</v>
      </c>
      <c r="P1023" s="58">
        <v>10</v>
      </c>
      <c r="Q1023" s="50"/>
      <c r="R1023" s="59"/>
      <c r="S1023" s="60"/>
      <c r="T1023" s="51"/>
      <c r="U1023" s="51" t="s">
        <v>71</v>
      </c>
      <c r="V1023" s="51"/>
      <c r="W1023" s="59"/>
      <c r="X1023" s="3" t="str">
        <f t="shared" si="34"/>
        <v>201604</v>
      </c>
      <c r="Y1023" s="3" t="str">
        <f t="shared" si="35"/>
        <v>201604</v>
      </c>
      <c r="Z1023" s="3" t="str">
        <f>VLOOKUP(TEXT(N1023,"####"),MàJ!$H$1:$I$53,2,FALSE)</f>
        <v xml:space="preserve">LOGISTIQUE </v>
      </c>
      <c r="AC1023"/>
      <c r="AD1023"/>
    </row>
    <row r="1024" spans="1:30" ht="15" customHeight="1" x14ac:dyDescent="0.25">
      <c r="A1024" s="50">
        <v>2752</v>
      </c>
      <c r="B1024" s="51" t="s">
        <v>62</v>
      </c>
      <c r="C1024" s="50"/>
      <c r="D1024" s="51"/>
      <c r="E1024" s="51"/>
      <c r="F1024" s="51"/>
      <c r="G1024" s="55">
        <v>4</v>
      </c>
      <c r="H1024" s="56">
        <v>2016</v>
      </c>
      <c r="I1024" s="51"/>
      <c r="J1024" s="50"/>
      <c r="K1024" s="57"/>
      <c r="L1024" s="51"/>
      <c r="M1024" s="51"/>
      <c r="N1024" s="50">
        <v>2752</v>
      </c>
      <c r="O1024" s="50" t="s">
        <v>0</v>
      </c>
      <c r="P1024" s="58">
        <v>1</v>
      </c>
      <c r="Q1024" s="50"/>
      <c r="R1024" s="59"/>
      <c r="S1024" s="60"/>
      <c r="T1024" s="51"/>
      <c r="U1024" s="51" t="s">
        <v>72</v>
      </c>
      <c r="V1024" s="51"/>
      <c r="W1024" s="59"/>
      <c r="X1024" s="3" t="str">
        <f t="shared" si="34"/>
        <v>201604</v>
      </c>
      <c r="Y1024" s="3" t="str">
        <f t="shared" si="35"/>
        <v>201604</v>
      </c>
      <c r="Z1024" s="3" t="str">
        <f>VLOOKUP(TEXT(N1024,"####"),MàJ!$H$1:$I$53,2,FALSE)</f>
        <v xml:space="preserve">LOGISTIQUE </v>
      </c>
      <c r="AC1024"/>
      <c r="AD1024"/>
    </row>
    <row r="1025" spans="1:30" ht="15" customHeight="1" x14ac:dyDescent="0.25">
      <c r="A1025" s="50">
        <v>2752</v>
      </c>
      <c r="B1025" s="51" t="s">
        <v>62</v>
      </c>
      <c r="C1025" s="50"/>
      <c r="D1025" s="51"/>
      <c r="E1025" s="51"/>
      <c r="F1025" s="51"/>
      <c r="G1025" s="55">
        <v>4</v>
      </c>
      <c r="H1025" s="56">
        <v>2016</v>
      </c>
      <c r="I1025" s="51"/>
      <c r="J1025" s="50"/>
      <c r="K1025" s="57"/>
      <c r="L1025" s="51"/>
      <c r="M1025" s="51"/>
      <c r="N1025" s="50">
        <v>2752</v>
      </c>
      <c r="O1025" s="50" t="s">
        <v>0</v>
      </c>
      <c r="P1025" s="58">
        <v>1</v>
      </c>
      <c r="Q1025" s="50"/>
      <c r="R1025" s="59"/>
      <c r="S1025" s="60"/>
      <c r="T1025" s="51"/>
      <c r="U1025" s="51" t="s">
        <v>72</v>
      </c>
      <c r="V1025" s="51"/>
      <c r="W1025" s="59"/>
      <c r="X1025" s="3" t="str">
        <f t="shared" si="34"/>
        <v>201604</v>
      </c>
      <c r="Y1025" s="3" t="str">
        <f t="shared" si="35"/>
        <v>201604</v>
      </c>
      <c r="Z1025" s="3" t="str">
        <f>VLOOKUP(TEXT(N1025,"####"),MàJ!$H$1:$I$53,2,FALSE)</f>
        <v xml:space="preserve">LOGISTIQUE </v>
      </c>
      <c r="AC1025"/>
      <c r="AD1025"/>
    </row>
    <row r="1026" spans="1:30" ht="15" customHeight="1" x14ac:dyDescent="0.25">
      <c r="A1026" s="50">
        <v>2752</v>
      </c>
      <c r="B1026" s="51" t="s">
        <v>62</v>
      </c>
      <c r="C1026" s="50"/>
      <c r="D1026" s="51"/>
      <c r="E1026" s="51"/>
      <c r="F1026" s="51"/>
      <c r="G1026" s="55">
        <v>4</v>
      </c>
      <c r="H1026" s="56">
        <v>2016</v>
      </c>
      <c r="I1026" s="51"/>
      <c r="J1026" s="50"/>
      <c r="K1026" s="57"/>
      <c r="L1026" s="51"/>
      <c r="M1026" s="51"/>
      <c r="N1026" s="50">
        <v>2752</v>
      </c>
      <c r="O1026" s="50" t="s">
        <v>0</v>
      </c>
      <c r="P1026" s="58">
        <v>15</v>
      </c>
      <c r="Q1026" s="50"/>
      <c r="R1026" s="59"/>
      <c r="S1026" s="60"/>
      <c r="T1026" s="51"/>
      <c r="U1026" s="51" t="s">
        <v>72</v>
      </c>
      <c r="V1026" s="51"/>
      <c r="W1026" s="59"/>
      <c r="X1026" s="3" t="str">
        <f t="shared" si="34"/>
        <v>201604</v>
      </c>
      <c r="Y1026" s="3" t="str">
        <f t="shared" si="35"/>
        <v>201604</v>
      </c>
      <c r="Z1026" s="3" t="str">
        <f>VLOOKUP(TEXT(N1026,"####"),MàJ!$H$1:$I$53,2,FALSE)</f>
        <v xml:space="preserve">LOGISTIQUE </v>
      </c>
      <c r="AC1026"/>
      <c r="AD1026"/>
    </row>
    <row r="1027" spans="1:30" ht="15" customHeight="1" x14ac:dyDescent="0.25">
      <c r="A1027" s="50">
        <v>3503</v>
      </c>
      <c r="B1027" s="51" t="s">
        <v>63</v>
      </c>
      <c r="C1027" s="50"/>
      <c r="D1027" s="51"/>
      <c r="E1027" s="51"/>
      <c r="F1027" s="51"/>
      <c r="G1027" s="55">
        <v>4</v>
      </c>
      <c r="H1027" s="56">
        <v>2016</v>
      </c>
      <c r="I1027" s="51"/>
      <c r="J1027" s="50"/>
      <c r="K1027" s="57"/>
      <c r="L1027" s="51"/>
      <c r="M1027" s="51"/>
      <c r="N1027" s="50">
        <v>3503</v>
      </c>
      <c r="O1027" s="50" t="s">
        <v>0</v>
      </c>
      <c r="P1027" s="58">
        <v>5</v>
      </c>
      <c r="Q1027" s="50"/>
      <c r="R1027" s="59"/>
      <c r="S1027" s="60"/>
      <c r="T1027" s="51"/>
      <c r="U1027" s="51" t="s">
        <v>72</v>
      </c>
      <c r="V1027" s="51"/>
      <c r="W1027" s="59"/>
      <c r="X1027" s="3" t="str">
        <f t="shared" si="34"/>
        <v>201604</v>
      </c>
      <c r="Y1027" s="3" t="str">
        <f t="shared" si="35"/>
        <v>201604</v>
      </c>
      <c r="Z1027" s="3" t="str">
        <f>VLOOKUP(TEXT(N1027,"####"),MàJ!$H$1:$I$53,2,FALSE)</f>
        <v xml:space="preserve">MATERIAUX </v>
      </c>
      <c r="AC1027"/>
      <c r="AD1027"/>
    </row>
    <row r="1028" spans="1:30" ht="15" hidden="1" customHeight="1" x14ac:dyDescent="0.25">
      <c r="A1028" s="50">
        <v>3503</v>
      </c>
      <c r="B1028" s="51" t="s">
        <v>63</v>
      </c>
      <c r="C1028" s="50"/>
      <c r="D1028" s="51"/>
      <c r="E1028" s="51"/>
      <c r="F1028" s="51"/>
      <c r="G1028" s="55">
        <v>4</v>
      </c>
      <c r="H1028" s="56">
        <v>2016</v>
      </c>
      <c r="I1028" s="51"/>
      <c r="J1028" s="50"/>
      <c r="K1028" s="57"/>
      <c r="L1028" s="51"/>
      <c r="M1028" s="51"/>
      <c r="N1028" s="50">
        <v>3503</v>
      </c>
      <c r="O1028" s="50" t="s">
        <v>0</v>
      </c>
      <c r="P1028" s="58">
        <v>5</v>
      </c>
      <c r="Q1028" s="50"/>
      <c r="R1028" s="59"/>
      <c r="S1028" s="60"/>
      <c r="T1028" s="51"/>
      <c r="U1028" s="51" t="s">
        <v>71</v>
      </c>
      <c r="V1028" s="51"/>
      <c r="W1028" s="59"/>
      <c r="X1028" s="3" t="str">
        <f t="shared" si="34"/>
        <v>201604</v>
      </c>
      <c r="Y1028" s="3" t="str">
        <f t="shared" si="35"/>
        <v>201604</v>
      </c>
      <c r="Z1028" s="3" t="str">
        <f>VLOOKUP(TEXT(N1028,"####"),MàJ!$H$1:$I$53,2,FALSE)</f>
        <v xml:space="preserve">MATERIAUX </v>
      </c>
      <c r="AC1028"/>
      <c r="AD1028"/>
    </row>
    <row r="1029" spans="1:30" ht="15" hidden="1" customHeight="1" x14ac:dyDescent="0.25">
      <c r="A1029" s="50">
        <v>3503</v>
      </c>
      <c r="B1029" s="51" t="s">
        <v>63</v>
      </c>
      <c r="C1029" s="50"/>
      <c r="D1029" s="51"/>
      <c r="E1029" s="51"/>
      <c r="F1029" s="51"/>
      <c r="G1029" s="55">
        <v>4</v>
      </c>
      <c r="H1029" s="56">
        <v>2016</v>
      </c>
      <c r="I1029" s="51"/>
      <c r="J1029" s="50"/>
      <c r="K1029" s="57"/>
      <c r="L1029" s="51"/>
      <c r="M1029" s="51"/>
      <c r="N1029" s="50">
        <v>3503</v>
      </c>
      <c r="O1029" s="50" t="s">
        <v>0</v>
      </c>
      <c r="P1029" s="58">
        <v>5</v>
      </c>
      <c r="Q1029" s="50"/>
      <c r="R1029" s="59"/>
      <c r="S1029" s="60"/>
      <c r="T1029" s="51"/>
      <c r="U1029" s="51" t="s">
        <v>84</v>
      </c>
      <c r="V1029" s="51"/>
      <c r="W1029" s="59"/>
      <c r="X1029" s="3" t="str">
        <f t="shared" si="34"/>
        <v>201604</v>
      </c>
      <c r="Y1029" s="3" t="str">
        <f t="shared" si="35"/>
        <v>201604</v>
      </c>
      <c r="Z1029" s="3" t="str">
        <f>VLOOKUP(TEXT(N1029,"####"),MàJ!$H$1:$I$53,2,FALSE)</f>
        <v xml:space="preserve">MATERIAUX </v>
      </c>
      <c r="AC1029"/>
      <c r="AD1029"/>
    </row>
    <row r="1030" spans="1:30" ht="15" hidden="1" customHeight="1" x14ac:dyDescent="0.25">
      <c r="A1030" s="50">
        <v>3503</v>
      </c>
      <c r="B1030" s="51" t="s">
        <v>63</v>
      </c>
      <c r="C1030" s="50"/>
      <c r="D1030" s="51"/>
      <c r="E1030" s="51"/>
      <c r="F1030" s="51"/>
      <c r="G1030" s="55">
        <v>4</v>
      </c>
      <c r="H1030" s="56">
        <v>2016</v>
      </c>
      <c r="I1030" s="51"/>
      <c r="J1030" s="50"/>
      <c r="K1030" s="57"/>
      <c r="L1030" s="51"/>
      <c r="M1030" s="51"/>
      <c r="N1030" s="50">
        <v>3503</v>
      </c>
      <c r="O1030" s="50" t="s">
        <v>0</v>
      </c>
      <c r="P1030" s="58">
        <v>6</v>
      </c>
      <c r="Q1030" s="50"/>
      <c r="R1030" s="59"/>
      <c r="S1030" s="60"/>
      <c r="T1030" s="51"/>
      <c r="U1030" s="51" t="s">
        <v>84</v>
      </c>
      <c r="V1030" s="51"/>
      <c r="W1030" s="59"/>
      <c r="X1030" s="3" t="str">
        <f t="shared" si="34"/>
        <v>201604</v>
      </c>
      <c r="Y1030" s="3" t="str">
        <f t="shared" si="35"/>
        <v>201604</v>
      </c>
      <c r="Z1030" s="3" t="str">
        <f>VLOOKUP(TEXT(N1030,"####"),MàJ!$H$1:$I$53,2,FALSE)</f>
        <v xml:space="preserve">MATERIAUX </v>
      </c>
      <c r="AC1030"/>
      <c r="AD1030"/>
    </row>
    <row r="1031" spans="1:30" ht="15" hidden="1" customHeight="1" x14ac:dyDescent="0.25">
      <c r="A1031" s="50">
        <v>3503</v>
      </c>
      <c r="B1031" s="51" t="s">
        <v>63</v>
      </c>
      <c r="C1031" s="50"/>
      <c r="D1031" s="51"/>
      <c r="E1031" s="51"/>
      <c r="F1031" s="51"/>
      <c r="G1031" s="55">
        <v>4</v>
      </c>
      <c r="H1031" s="56">
        <v>2016</v>
      </c>
      <c r="I1031" s="51"/>
      <c r="J1031" s="50"/>
      <c r="K1031" s="57"/>
      <c r="L1031" s="51"/>
      <c r="M1031" s="51"/>
      <c r="N1031" s="50">
        <v>3503</v>
      </c>
      <c r="O1031" s="50" t="s">
        <v>0</v>
      </c>
      <c r="P1031" s="58">
        <v>2</v>
      </c>
      <c r="Q1031" s="50"/>
      <c r="R1031" s="59"/>
      <c r="S1031" s="60"/>
      <c r="T1031" s="51"/>
      <c r="U1031" s="51" t="s">
        <v>81</v>
      </c>
      <c r="V1031" s="51"/>
      <c r="W1031" s="59"/>
      <c r="X1031" s="3" t="str">
        <f t="shared" si="34"/>
        <v>201604</v>
      </c>
      <c r="Y1031" s="3" t="str">
        <f t="shared" si="35"/>
        <v>201604</v>
      </c>
      <c r="Z1031" s="3" t="str">
        <f>VLOOKUP(TEXT(N1031,"####"),MàJ!$H$1:$I$53,2,FALSE)</f>
        <v xml:space="preserve">MATERIAUX </v>
      </c>
      <c r="AC1031"/>
      <c r="AD1031"/>
    </row>
    <row r="1032" spans="1:30" ht="15" customHeight="1" x14ac:dyDescent="0.25">
      <c r="A1032" s="50" t="s">
        <v>1</v>
      </c>
      <c r="B1032" s="51" t="s">
        <v>2</v>
      </c>
      <c r="C1032" s="50"/>
      <c r="D1032" s="51"/>
      <c r="E1032" s="51"/>
      <c r="F1032" s="51"/>
      <c r="G1032" s="55">
        <v>4</v>
      </c>
      <c r="H1032" s="56">
        <v>2016</v>
      </c>
      <c r="I1032" s="51"/>
      <c r="J1032" s="50"/>
      <c r="K1032" s="57"/>
      <c r="L1032" s="51"/>
      <c r="M1032" s="51"/>
      <c r="N1032" s="50" t="s">
        <v>1</v>
      </c>
      <c r="O1032" s="50" t="s">
        <v>0</v>
      </c>
      <c r="P1032" s="58">
        <v>7</v>
      </c>
      <c r="Q1032" s="50"/>
      <c r="R1032" s="59"/>
      <c r="S1032" s="60"/>
      <c r="T1032" s="51"/>
      <c r="U1032" s="51" t="s">
        <v>72</v>
      </c>
      <c r="V1032" s="51"/>
      <c r="W1032" s="59"/>
      <c r="X1032" s="3" t="str">
        <f t="shared" si="34"/>
        <v>201604</v>
      </c>
      <c r="Y1032" s="3" t="str">
        <f t="shared" si="35"/>
        <v>201604</v>
      </c>
      <c r="Z1032" s="3" t="str">
        <f>VLOOKUP(TEXT(N1032,"####"),MàJ!$H$1:$I$53,2,FALSE)</f>
        <v>SIMULATIONS NUMERIQUES</v>
      </c>
      <c r="AC1032"/>
      <c r="AD1032"/>
    </row>
    <row r="1033" spans="1:30" ht="15" hidden="1" customHeight="1" x14ac:dyDescent="0.25">
      <c r="A1033" s="50" t="s">
        <v>1</v>
      </c>
      <c r="B1033" s="51" t="s">
        <v>2</v>
      </c>
      <c r="C1033" s="50"/>
      <c r="D1033" s="51"/>
      <c r="E1033" s="51"/>
      <c r="F1033" s="51"/>
      <c r="G1033" s="55">
        <v>4</v>
      </c>
      <c r="H1033" s="56">
        <v>2016</v>
      </c>
      <c r="I1033" s="51"/>
      <c r="J1033" s="50"/>
      <c r="K1033" s="57"/>
      <c r="L1033" s="51"/>
      <c r="M1033" s="51"/>
      <c r="N1033" s="50" t="s">
        <v>1</v>
      </c>
      <c r="O1033" s="50" t="s">
        <v>0</v>
      </c>
      <c r="P1033" s="58">
        <v>12</v>
      </c>
      <c r="Q1033" s="50"/>
      <c r="R1033" s="59"/>
      <c r="S1033" s="60"/>
      <c r="T1033" s="51"/>
      <c r="U1033" s="51" t="s">
        <v>75</v>
      </c>
      <c r="V1033" s="51"/>
      <c r="W1033" s="59"/>
      <c r="X1033" s="3" t="str">
        <f t="shared" si="34"/>
        <v>201604</v>
      </c>
      <c r="Y1033" s="3" t="str">
        <f t="shared" si="35"/>
        <v>201604</v>
      </c>
      <c r="Z1033" s="3" t="str">
        <f>VLOOKUP(TEXT(N1033,"####"),MàJ!$H$1:$I$53,2,FALSE)</f>
        <v>SIMULATIONS NUMERIQUES</v>
      </c>
      <c r="AC1033"/>
      <c r="AD1033"/>
    </row>
    <row r="1034" spans="1:30" ht="15" hidden="1" customHeight="1" x14ac:dyDescent="0.25">
      <c r="A1034" s="50">
        <v>5555</v>
      </c>
      <c r="B1034" s="51" t="s">
        <v>64</v>
      </c>
      <c r="C1034" s="50"/>
      <c r="D1034" s="51"/>
      <c r="E1034" s="51"/>
      <c r="F1034" s="51"/>
      <c r="G1034" s="55">
        <v>4</v>
      </c>
      <c r="H1034" s="56">
        <v>2016</v>
      </c>
      <c r="I1034" s="51"/>
      <c r="J1034" s="50"/>
      <c r="K1034" s="57"/>
      <c r="L1034" s="51"/>
      <c r="M1034" s="51"/>
      <c r="N1034" s="50">
        <v>5555</v>
      </c>
      <c r="O1034" s="50" t="s">
        <v>0</v>
      </c>
      <c r="P1034" s="58">
        <v>38</v>
      </c>
      <c r="Q1034" s="50"/>
      <c r="R1034" s="59"/>
      <c r="S1034" s="60"/>
      <c r="T1034" s="51"/>
      <c r="U1034" s="51" t="s">
        <v>71</v>
      </c>
      <c r="V1034" s="51"/>
      <c r="W1034" s="59"/>
      <c r="X1034" s="3" t="str">
        <f t="shared" si="34"/>
        <v>201604</v>
      </c>
      <c r="Y1034" s="3" t="str">
        <f t="shared" si="35"/>
        <v>201604</v>
      </c>
      <c r="Z1034" s="3" t="str">
        <f>VLOOKUP(TEXT(N1034,"####"),MàJ!$H$1:$I$53,2,FALSE)</f>
        <v xml:space="preserve">CONCEPTION </v>
      </c>
      <c r="AC1034"/>
      <c r="AD1034"/>
    </row>
    <row r="1035" spans="1:30" ht="15" hidden="1" customHeight="1" x14ac:dyDescent="0.25">
      <c r="A1035" s="50">
        <v>5555</v>
      </c>
      <c r="B1035" s="51" t="s">
        <v>64</v>
      </c>
      <c r="C1035" s="50"/>
      <c r="D1035" s="51"/>
      <c r="E1035" s="51"/>
      <c r="F1035" s="51"/>
      <c r="G1035" s="55">
        <v>4</v>
      </c>
      <c r="H1035" s="56">
        <v>2016</v>
      </c>
      <c r="I1035" s="51"/>
      <c r="J1035" s="50"/>
      <c r="K1035" s="57"/>
      <c r="L1035" s="51"/>
      <c r="M1035" s="51"/>
      <c r="N1035" s="50">
        <v>5555</v>
      </c>
      <c r="O1035" s="50" t="s">
        <v>0</v>
      </c>
      <c r="P1035" s="58">
        <v>45</v>
      </c>
      <c r="Q1035" s="50"/>
      <c r="R1035" s="59"/>
      <c r="S1035" s="60"/>
      <c r="T1035" s="51"/>
      <c r="U1035" s="51" t="s">
        <v>79</v>
      </c>
      <c r="V1035" s="51"/>
      <c r="W1035" s="59"/>
      <c r="X1035" s="3" t="str">
        <f t="shared" si="34"/>
        <v>201604</v>
      </c>
      <c r="Y1035" s="3" t="str">
        <f t="shared" si="35"/>
        <v>201604</v>
      </c>
      <c r="Z1035" s="3" t="str">
        <f>VLOOKUP(TEXT(N1035,"####"),MàJ!$H$1:$I$53,2,FALSE)</f>
        <v xml:space="preserve">CONCEPTION </v>
      </c>
      <c r="AC1035"/>
      <c r="AD1035"/>
    </row>
    <row r="1036" spans="1:30" ht="15" customHeight="1" x14ac:dyDescent="0.25">
      <c r="A1036" s="50">
        <v>5555</v>
      </c>
      <c r="B1036" s="51" t="s">
        <v>64</v>
      </c>
      <c r="C1036" s="50"/>
      <c r="D1036" s="51"/>
      <c r="E1036" s="51"/>
      <c r="F1036" s="51"/>
      <c r="G1036" s="55">
        <v>4</v>
      </c>
      <c r="H1036" s="56">
        <v>2016</v>
      </c>
      <c r="I1036" s="51"/>
      <c r="J1036" s="50"/>
      <c r="K1036" s="57"/>
      <c r="L1036" s="51"/>
      <c r="M1036" s="51"/>
      <c r="N1036" s="50">
        <v>5917</v>
      </c>
      <c r="O1036" s="50" t="s">
        <v>0</v>
      </c>
      <c r="P1036" s="58">
        <v>1</v>
      </c>
      <c r="Q1036" s="50"/>
      <c r="R1036" s="59"/>
      <c r="S1036" s="60"/>
      <c r="T1036" s="51"/>
      <c r="U1036" s="51" t="s">
        <v>72</v>
      </c>
      <c r="V1036" s="51"/>
      <c r="W1036" s="59"/>
      <c r="X1036" s="3" t="str">
        <f t="shared" si="34"/>
        <v>201604</v>
      </c>
      <c r="Y1036" s="3" t="str">
        <f t="shared" si="35"/>
        <v>201604</v>
      </c>
      <c r="Z1036" s="3" t="str">
        <f>VLOOKUP(TEXT(N1036,"####"),MàJ!$H$1:$I$53,2,FALSE)</f>
        <v xml:space="preserve">METHODES </v>
      </c>
      <c r="AC1036"/>
      <c r="AD1036"/>
    </row>
    <row r="1037" spans="1:30" ht="15" hidden="1" customHeight="1" x14ac:dyDescent="0.25">
      <c r="A1037" s="50">
        <v>5555</v>
      </c>
      <c r="B1037" s="51" t="s">
        <v>64</v>
      </c>
      <c r="C1037" s="50"/>
      <c r="D1037" s="51"/>
      <c r="E1037" s="51"/>
      <c r="F1037" s="51"/>
      <c r="G1037" s="55">
        <v>4</v>
      </c>
      <c r="H1037" s="56">
        <v>2016</v>
      </c>
      <c r="I1037" s="51"/>
      <c r="J1037" s="50"/>
      <c r="K1037" s="57"/>
      <c r="L1037" s="51"/>
      <c r="M1037" s="51"/>
      <c r="N1037" s="50">
        <v>5555</v>
      </c>
      <c r="O1037" s="50" t="s">
        <v>0</v>
      </c>
      <c r="P1037" s="58">
        <v>4</v>
      </c>
      <c r="Q1037" s="50"/>
      <c r="R1037" s="59"/>
      <c r="S1037" s="60"/>
      <c r="T1037" s="51"/>
      <c r="U1037" s="51" t="s">
        <v>84</v>
      </c>
      <c r="V1037" s="51"/>
      <c r="W1037" s="59"/>
      <c r="X1037" s="3" t="str">
        <f t="shared" si="34"/>
        <v>201604</v>
      </c>
      <c r="Y1037" s="3" t="str">
        <f t="shared" si="35"/>
        <v>201604</v>
      </c>
      <c r="Z1037" s="3" t="str">
        <f>VLOOKUP(TEXT(N1037,"####"),MàJ!$H$1:$I$53,2,FALSE)</f>
        <v xml:space="preserve">CONCEPTION </v>
      </c>
      <c r="AC1037"/>
      <c r="AD1037"/>
    </row>
    <row r="1038" spans="1:30" ht="15" hidden="1" customHeight="1" x14ac:dyDescent="0.25">
      <c r="A1038" s="50">
        <v>5555</v>
      </c>
      <c r="B1038" s="51" t="s">
        <v>64</v>
      </c>
      <c r="C1038" s="50"/>
      <c r="D1038" s="51"/>
      <c r="E1038" s="51"/>
      <c r="F1038" s="51"/>
      <c r="G1038" s="55">
        <v>4</v>
      </c>
      <c r="H1038" s="56">
        <v>2016</v>
      </c>
      <c r="I1038" s="51"/>
      <c r="J1038" s="50"/>
      <c r="K1038" s="57"/>
      <c r="L1038" s="51"/>
      <c r="M1038" s="51"/>
      <c r="N1038" s="50">
        <v>5555</v>
      </c>
      <c r="O1038" s="50" t="s">
        <v>0</v>
      </c>
      <c r="P1038" s="58">
        <v>2</v>
      </c>
      <c r="Q1038" s="50"/>
      <c r="R1038" s="59"/>
      <c r="S1038" s="60"/>
      <c r="T1038" s="51"/>
      <c r="U1038" s="51" t="s">
        <v>71</v>
      </c>
      <c r="V1038" s="51"/>
      <c r="W1038" s="59"/>
      <c r="X1038" s="3" t="str">
        <f t="shared" si="34"/>
        <v>201604</v>
      </c>
      <c r="Y1038" s="3" t="str">
        <f t="shared" si="35"/>
        <v>201604</v>
      </c>
      <c r="Z1038" s="3" t="str">
        <f>VLOOKUP(TEXT(N1038,"####"),MàJ!$H$1:$I$53,2,FALSE)</f>
        <v xml:space="preserve">CONCEPTION </v>
      </c>
      <c r="AC1038"/>
      <c r="AD1038"/>
    </row>
    <row r="1039" spans="1:30" ht="15" hidden="1" customHeight="1" x14ac:dyDescent="0.25">
      <c r="A1039" s="50">
        <v>5555</v>
      </c>
      <c r="B1039" s="51" t="s">
        <v>64</v>
      </c>
      <c r="C1039" s="50"/>
      <c r="D1039" s="51"/>
      <c r="E1039" s="51"/>
      <c r="F1039" s="51"/>
      <c r="G1039" s="55">
        <v>4</v>
      </c>
      <c r="H1039" s="56">
        <v>2016</v>
      </c>
      <c r="I1039" s="51"/>
      <c r="J1039" s="50"/>
      <c r="K1039" s="57"/>
      <c r="L1039" s="51"/>
      <c r="M1039" s="51"/>
      <c r="N1039" s="50">
        <v>5555</v>
      </c>
      <c r="O1039" s="50" t="s">
        <v>0</v>
      </c>
      <c r="P1039" s="58">
        <v>5</v>
      </c>
      <c r="Q1039" s="50"/>
      <c r="R1039" s="59"/>
      <c r="S1039" s="60"/>
      <c r="T1039" s="51"/>
      <c r="U1039" s="51" t="s">
        <v>81</v>
      </c>
      <c r="V1039" s="51"/>
      <c r="W1039" s="59"/>
      <c r="X1039" s="3" t="str">
        <f t="shared" si="34"/>
        <v>201604</v>
      </c>
      <c r="Y1039" s="3" t="str">
        <f t="shared" si="35"/>
        <v>201604</v>
      </c>
      <c r="Z1039" s="3" t="str">
        <f>VLOOKUP(TEXT(N1039,"####"),MàJ!$H$1:$I$53,2,FALSE)</f>
        <v xml:space="preserve">CONCEPTION </v>
      </c>
      <c r="AC1039"/>
      <c r="AD1039"/>
    </row>
    <row r="1040" spans="1:30" ht="15" hidden="1" customHeight="1" x14ac:dyDescent="0.25">
      <c r="A1040" s="50">
        <v>5555</v>
      </c>
      <c r="B1040" s="51" t="s">
        <v>64</v>
      </c>
      <c r="C1040" s="50"/>
      <c r="D1040" s="51"/>
      <c r="E1040" s="51"/>
      <c r="F1040" s="51"/>
      <c r="G1040" s="55">
        <v>4</v>
      </c>
      <c r="H1040" s="56">
        <v>2016</v>
      </c>
      <c r="I1040" s="51"/>
      <c r="J1040" s="50"/>
      <c r="K1040" s="57"/>
      <c r="L1040" s="51"/>
      <c r="M1040" s="51"/>
      <c r="N1040" s="50">
        <v>5555</v>
      </c>
      <c r="O1040" s="50" t="s">
        <v>0</v>
      </c>
      <c r="P1040" s="58">
        <v>4</v>
      </c>
      <c r="Q1040" s="50"/>
      <c r="R1040" s="59"/>
      <c r="S1040" s="60"/>
      <c r="T1040" s="51"/>
      <c r="U1040" s="51" t="s">
        <v>83</v>
      </c>
      <c r="V1040" s="51"/>
      <c r="W1040" s="59"/>
      <c r="X1040" s="3" t="str">
        <f t="shared" si="34"/>
        <v>201604</v>
      </c>
      <c r="Y1040" s="3" t="str">
        <f t="shared" si="35"/>
        <v>201604</v>
      </c>
      <c r="Z1040" s="3" t="str">
        <f>VLOOKUP(TEXT(N1040,"####"),MàJ!$H$1:$I$53,2,FALSE)</f>
        <v xml:space="preserve">CONCEPTION </v>
      </c>
      <c r="AC1040"/>
      <c r="AD1040"/>
    </row>
    <row r="1041" spans="1:30" ht="15" hidden="1" customHeight="1" x14ac:dyDescent="0.25">
      <c r="A1041" s="50">
        <v>5555</v>
      </c>
      <c r="B1041" s="51" t="s">
        <v>64</v>
      </c>
      <c r="C1041" s="50"/>
      <c r="D1041" s="51"/>
      <c r="E1041" s="51"/>
      <c r="F1041" s="51"/>
      <c r="G1041" s="55">
        <v>4</v>
      </c>
      <c r="H1041" s="56">
        <v>2016</v>
      </c>
      <c r="I1041" s="51"/>
      <c r="J1041" s="50"/>
      <c r="K1041" s="57"/>
      <c r="L1041" s="51"/>
      <c r="M1041" s="51"/>
      <c r="N1041" s="50">
        <v>5555</v>
      </c>
      <c r="O1041" s="50" t="s">
        <v>0</v>
      </c>
      <c r="P1041" s="58">
        <v>4</v>
      </c>
      <c r="Q1041" s="50"/>
      <c r="R1041" s="59"/>
      <c r="S1041" s="60"/>
      <c r="T1041" s="51"/>
      <c r="U1041" s="51" t="s">
        <v>81</v>
      </c>
      <c r="V1041" s="51"/>
      <c r="W1041" s="59"/>
      <c r="X1041" s="3" t="str">
        <f t="shared" si="34"/>
        <v>201604</v>
      </c>
      <c r="Y1041" s="3" t="str">
        <f t="shared" si="35"/>
        <v>201604</v>
      </c>
      <c r="Z1041" s="3" t="str">
        <f>VLOOKUP(TEXT(N1041,"####"),MàJ!$H$1:$I$53,2,FALSE)</f>
        <v xml:space="preserve">CONCEPTION </v>
      </c>
      <c r="AC1041"/>
      <c r="AD1041"/>
    </row>
    <row r="1042" spans="1:30" ht="15" hidden="1" customHeight="1" x14ac:dyDescent="0.25">
      <c r="A1042" s="50">
        <v>5555</v>
      </c>
      <c r="B1042" s="51" t="s">
        <v>64</v>
      </c>
      <c r="C1042" s="50"/>
      <c r="D1042" s="51"/>
      <c r="E1042" s="51"/>
      <c r="F1042" s="51"/>
      <c r="G1042" s="55">
        <v>4</v>
      </c>
      <c r="H1042" s="56">
        <v>2016</v>
      </c>
      <c r="I1042" s="51"/>
      <c r="J1042" s="50"/>
      <c r="K1042" s="57"/>
      <c r="L1042" s="51"/>
      <c r="M1042" s="51"/>
      <c r="N1042" s="50">
        <v>5555</v>
      </c>
      <c r="O1042" s="50" t="s">
        <v>0</v>
      </c>
      <c r="P1042" s="58">
        <v>28</v>
      </c>
      <c r="Q1042" s="50"/>
      <c r="R1042" s="59"/>
      <c r="S1042" s="60"/>
      <c r="T1042" s="51"/>
      <c r="U1042" s="51" t="s">
        <v>84</v>
      </c>
      <c r="V1042" s="51"/>
      <c r="W1042" s="59"/>
      <c r="X1042" s="3" t="str">
        <f t="shared" si="34"/>
        <v>201604</v>
      </c>
      <c r="Y1042" s="3" t="str">
        <f t="shared" si="35"/>
        <v>201604</v>
      </c>
      <c r="Z1042" s="3" t="str">
        <f>VLOOKUP(TEXT(N1042,"####"),MàJ!$H$1:$I$53,2,FALSE)</f>
        <v xml:space="preserve">CONCEPTION </v>
      </c>
      <c r="AC1042"/>
      <c r="AD1042"/>
    </row>
    <row r="1043" spans="1:30" ht="15" hidden="1" customHeight="1" x14ac:dyDescent="0.25">
      <c r="A1043" s="50">
        <v>5917</v>
      </c>
      <c r="B1043" s="51" t="s">
        <v>66</v>
      </c>
      <c r="C1043" s="50"/>
      <c r="D1043" s="51"/>
      <c r="E1043" s="51"/>
      <c r="F1043" s="51"/>
      <c r="G1043" s="55">
        <v>4</v>
      </c>
      <c r="H1043" s="56">
        <v>2016</v>
      </c>
      <c r="I1043" s="51"/>
      <c r="J1043" s="50"/>
      <c r="K1043" s="57"/>
      <c r="L1043" s="51"/>
      <c r="M1043" s="51"/>
      <c r="N1043" s="50">
        <v>5917</v>
      </c>
      <c r="O1043" s="50" t="s">
        <v>0</v>
      </c>
      <c r="P1043" s="58">
        <v>21.5</v>
      </c>
      <c r="Q1043" s="50"/>
      <c r="R1043" s="59"/>
      <c r="S1043" s="60"/>
      <c r="T1043" s="51"/>
      <c r="U1043" s="51" t="s">
        <v>75</v>
      </c>
      <c r="V1043" s="51"/>
      <c r="W1043" s="59"/>
      <c r="X1043" s="3" t="str">
        <f t="shared" si="34"/>
        <v>201604</v>
      </c>
      <c r="Y1043" s="3" t="str">
        <f t="shared" si="35"/>
        <v>201604</v>
      </c>
      <c r="Z1043" s="3" t="str">
        <f>VLOOKUP(TEXT(N1043,"####"),MàJ!$H$1:$I$53,2,FALSE)</f>
        <v xml:space="preserve">METHODES </v>
      </c>
      <c r="AC1043"/>
      <c r="AD1043"/>
    </row>
    <row r="1044" spans="1:30" ht="15" hidden="1" customHeight="1" x14ac:dyDescent="0.25">
      <c r="A1044" s="50">
        <v>5917</v>
      </c>
      <c r="B1044" s="51" t="s">
        <v>66</v>
      </c>
      <c r="C1044" s="50"/>
      <c r="D1044" s="51"/>
      <c r="E1044" s="51"/>
      <c r="F1044" s="51"/>
      <c r="G1044" s="55">
        <v>4</v>
      </c>
      <c r="H1044" s="56">
        <v>2016</v>
      </c>
      <c r="I1044" s="51"/>
      <c r="J1044" s="50"/>
      <c r="K1044" s="57"/>
      <c r="L1044" s="51"/>
      <c r="M1044" s="51"/>
      <c r="N1044" s="50">
        <v>5917</v>
      </c>
      <c r="O1044" s="50" t="s">
        <v>0</v>
      </c>
      <c r="P1044" s="58">
        <v>5</v>
      </c>
      <c r="Q1044" s="50"/>
      <c r="R1044" s="59"/>
      <c r="S1044" s="60"/>
      <c r="T1044" s="51"/>
      <c r="U1044" s="51" t="s">
        <v>71</v>
      </c>
      <c r="V1044" s="51"/>
      <c r="W1044" s="59"/>
      <c r="X1044" s="3" t="str">
        <f t="shared" si="34"/>
        <v>201604</v>
      </c>
      <c r="Y1044" s="3" t="str">
        <f t="shared" si="35"/>
        <v>201604</v>
      </c>
      <c r="Z1044" s="3" t="str">
        <f>VLOOKUP(TEXT(N1044,"####"),MàJ!$H$1:$I$53,2,FALSE)</f>
        <v xml:space="preserve">METHODES </v>
      </c>
      <c r="AC1044"/>
      <c r="AD1044"/>
    </row>
    <row r="1045" spans="1:30" ht="15" hidden="1" customHeight="1" x14ac:dyDescent="0.25">
      <c r="A1045" s="50">
        <v>5917</v>
      </c>
      <c r="B1045" s="51" t="s">
        <v>66</v>
      </c>
      <c r="C1045" s="50"/>
      <c r="D1045" s="51"/>
      <c r="E1045" s="51"/>
      <c r="F1045" s="51"/>
      <c r="G1045" s="55">
        <v>4</v>
      </c>
      <c r="H1045" s="56">
        <v>2016</v>
      </c>
      <c r="I1045" s="51"/>
      <c r="J1045" s="50"/>
      <c r="K1045" s="57"/>
      <c r="L1045" s="51"/>
      <c r="M1045" s="51"/>
      <c r="N1045" s="50">
        <v>5917</v>
      </c>
      <c r="O1045" s="50" t="s">
        <v>0</v>
      </c>
      <c r="P1045" s="58">
        <v>2</v>
      </c>
      <c r="Q1045" s="50"/>
      <c r="R1045" s="59"/>
      <c r="S1045" s="60"/>
      <c r="T1045" s="51"/>
      <c r="U1045" s="51" t="s">
        <v>71</v>
      </c>
      <c r="V1045" s="51"/>
      <c r="W1045" s="59"/>
      <c r="X1045" s="3" t="str">
        <f t="shared" si="34"/>
        <v>201604</v>
      </c>
      <c r="Y1045" s="3" t="str">
        <f t="shared" si="35"/>
        <v>201604</v>
      </c>
      <c r="Z1045" s="3" t="str">
        <f>VLOOKUP(TEXT(N1045,"####"),MàJ!$H$1:$I$53,2,FALSE)</f>
        <v xml:space="preserve">METHODES </v>
      </c>
      <c r="AC1045"/>
      <c r="AD1045"/>
    </row>
    <row r="1046" spans="1:30" ht="15" hidden="1" customHeight="1" x14ac:dyDescent="0.25">
      <c r="A1046" s="50">
        <v>5917</v>
      </c>
      <c r="B1046" s="51" t="s">
        <v>66</v>
      </c>
      <c r="C1046" s="50"/>
      <c r="D1046" s="51"/>
      <c r="E1046" s="51"/>
      <c r="F1046" s="51"/>
      <c r="G1046" s="55">
        <v>4</v>
      </c>
      <c r="H1046" s="56">
        <v>2016</v>
      </c>
      <c r="I1046" s="51"/>
      <c r="J1046" s="50"/>
      <c r="K1046" s="57"/>
      <c r="L1046" s="51"/>
      <c r="M1046" s="51"/>
      <c r="N1046" s="50">
        <v>5917</v>
      </c>
      <c r="O1046" s="50" t="s">
        <v>0</v>
      </c>
      <c r="P1046" s="58">
        <v>2</v>
      </c>
      <c r="Q1046" s="50"/>
      <c r="R1046" s="59"/>
      <c r="S1046" s="60"/>
      <c r="T1046" s="51"/>
      <c r="U1046" s="51" t="s">
        <v>71</v>
      </c>
      <c r="V1046" s="51"/>
      <c r="W1046" s="59"/>
      <c r="X1046" s="3" t="str">
        <f t="shared" si="34"/>
        <v>201604</v>
      </c>
      <c r="Y1046" s="3" t="str">
        <f t="shared" si="35"/>
        <v>201604</v>
      </c>
      <c r="Z1046" s="3" t="str">
        <f>VLOOKUP(TEXT(N1046,"####"),MàJ!$H$1:$I$53,2,FALSE)</f>
        <v xml:space="preserve">METHODES </v>
      </c>
      <c r="AC1046"/>
      <c r="AD1046"/>
    </row>
    <row r="1047" spans="1:30" ht="15" customHeight="1" x14ac:dyDescent="0.25">
      <c r="A1047" s="50">
        <v>5917</v>
      </c>
      <c r="B1047" s="51" t="s">
        <v>66</v>
      </c>
      <c r="C1047" s="50"/>
      <c r="D1047" s="51"/>
      <c r="E1047" s="51"/>
      <c r="F1047" s="51"/>
      <c r="G1047" s="55">
        <v>4</v>
      </c>
      <c r="H1047" s="56">
        <v>2016</v>
      </c>
      <c r="I1047" s="51"/>
      <c r="J1047" s="50"/>
      <c r="K1047" s="57"/>
      <c r="L1047" s="51"/>
      <c r="M1047" s="51"/>
      <c r="N1047" s="50">
        <v>5917</v>
      </c>
      <c r="O1047" s="50" t="s">
        <v>0</v>
      </c>
      <c r="P1047" s="58">
        <v>1</v>
      </c>
      <c r="Q1047" s="50"/>
      <c r="R1047" s="59"/>
      <c r="S1047" s="60"/>
      <c r="T1047" s="51"/>
      <c r="U1047" s="51" t="s">
        <v>72</v>
      </c>
      <c r="V1047" s="51"/>
      <c r="W1047" s="59"/>
      <c r="X1047" s="3" t="str">
        <f t="shared" si="34"/>
        <v>201604</v>
      </c>
      <c r="Y1047" s="3" t="str">
        <f t="shared" si="35"/>
        <v>201604</v>
      </c>
      <c r="Z1047" s="3" t="str">
        <f>VLOOKUP(TEXT(N1047,"####"),MàJ!$H$1:$I$53,2,FALSE)</f>
        <v xml:space="preserve">METHODES </v>
      </c>
      <c r="AC1047"/>
      <c r="AD1047"/>
    </row>
    <row r="1048" spans="1:30" ht="15" hidden="1" customHeight="1" x14ac:dyDescent="0.25">
      <c r="A1048" s="7">
        <v>5723</v>
      </c>
      <c r="B1048" s="5" t="s">
        <v>67</v>
      </c>
      <c r="C1048" s="7"/>
      <c r="D1048" s="5"/>
      <c r="E1048" s="5"/>
      <c r="F1048" s="5"/>
      <c r="G1048" s="11">
        <v>4</v>
      </c>
      <c r="H1048" s="10">
        <v>2016</v>
      </c>
      <c r="I1048" s="5"/>
      <c r="J1048" s="7"/>
      <c r="K1048" s="9"/>
      <c r="L1048" s="5"/>
      <c r="M1048" s="5"/>
      <c r="N1048" s="7">
        <v>5723</v>
      </c>
      <c r="O1048" s="7" t="s">
        <v>0</v>
      </c>
      <c r="P1048" s="8">
        <v>-50</v>
      </c>
      <c r="Q1048" s="7"/>
      <c r="R1048" s="4"/>
      <c r="S1048" s="6"/>
      <c r="T1048" s="5"/>
      <c r="U1048" s="5" t="s">
        <v>75</v>
      </c>
      <c r="V1048" s="5"/>
      <c r="W1048" s="4"/>
      <c r="X1048" s="3" t="str">
        <f t="shared" si="34"/>
        <v>201604</v>
      </c>
      <c r="Y1048" s="3" t="str">
        <f t="shared" si="35"/>
        <v>201604</v>
      </c>
      <c r="Z1048" s="3" t="str">
        <f>VLOOKUP(TEXT(N1048,"####"),MàJ!$H$1:$I$53,2,FALSE)</f>
        <v xml:space="preserve">ESSAIS </v>
      </c>
      <c r="AC1048"/>
      <c r="AD1048"/>
    </row>
    <row r="1049" spans="1:30" ht="15" hidden="1" customHeight="1" x14ac:dyDescent="0.25">
      <c r="A1049" s="7">
        <v>7777</v>
      </c>
      <c r="B1049" s="5" t="s">
        <v>68</v>
      </c>
      <c r="C1049" s="7"/>
      <c r="D1049" s="5"/>
      <c r="E1049" s="5"/>
      <c r="F1049" s="5"/>
      <c r="G1049" s="11">
        <v>4</v>
      </c>
      <c r="H1049" s="10">
        <v>2016</v>
      </c>
      <c r="I1049" s="5"/>
      <c r="J1049" s="7"/>
      <c r="K1049" s="9"/>
      <c r="L1049" s="5"/>
      <c r="M1049" s="5"/>
      <c r="N1049" s="7">
        <v>7777</v>
      </c>
      <c r="O1049" s="7" t="s">
        <v>0</v>
      </c>
      <c r="P1049" s="8">
        <v>3.5</v>
      </c>
      <c r="Q1049" s="7"/>
      <c r="R1049" s="4"/>
      <c r="S1049" s="6"/>
      <c r="T1049" s="5"/>
      <c r="U1049" s="5" t="s">
        <v>71</v>
      </c>
      <c r="V1049" s="5"/>
      <c r="W1049" s="4"/>
      <c r="X1049" s="3" t="str">
        <f t="shared" si="34"/>
        <v>201604</v>
      </c>
      <c r="Y1049" s="3" t="str">
        <f t="shared" si="35"/>
        <v>201604</v>
      </c>
      <c r="Z1049" s="3" t="str">
        <f>VLOOKUP(TEXT(N1049,"####"),MàJ!$H$1:$I$53,2,FALSE)</f>
        <v>PROGRAMME</v>
      </c>
      <c r="AC1049"/>
      <c r="AD1049"/>
    </row>
    <row r="1050" spans="1:30" ht="15" hidden="1" customHeight="1" x14ac:dyDescent="0.25">
      <c r="A1050" s="7">
        <v>7777</v>
      </c>
      <c r="B1050" s="5" t="s">
        <v>68</v>
      </c>
      <c r="C1050" s="7"/>
      <c r="D1050" s="5"/>
      <c r="E1050" s="5"/>
      <c r="F1050" s="5"/>
      <c r="G1050" s="11">
        <v>4</v>
      </c>
      <c r="H1050" s="10">
        <v>2016</v>
      </c>
      <c r="I1050" s="5"/>
      <c r="J1050" s="7"/>
      <c r="K1050" s="9"/>
      <c r="L1050" s="5"/>
      <c r="M1050" s="5"/>
      <c r="N1050" s="7">
        <v>7777</v>
      </c>
      <c r="O1050" s="7" t="s">
        <v>0</v>
      </c>
      <c r="P1050" s="8">
        <v>4</v>
      </c>
      <c r="Q1050" s="7"/>
      <c r="R1050" s="4"/>
      <c r="S1050" s="6"/>
      <c r="T1050" s="5"/>
      <c r="U1050" s="5" t="s">
        <v>81</v>
      </c>
      <c r="V1050" s="5"/>
      <c r="W1050" s="4"/>
      <c r="X1050" s="3" t="str">
        <f t="shared" si="34"/>
        <v>201604</v>
      </c>
      <c r="Y1050" s="3" t="str">
        <f t="shared" si="35"/>
        <v>201604</v>
      </c>
      <c r="Z1050" s="3" t="str">
        <f>VLOOKUP(TEXT(N1050,"####"),MàJ!$H$1:$I$53,2,FALSE)</f>
        <v>PROGRAMME</v>
      </c>
      <c r="AC1050"/>
      <c r="AD1050"/>
    </row>
    <row r="1051" spans="1:30" ht="15" hidden="1" customHeight="1" x14ac:dyDescent="0.25">
      <c r="A1051" s="7">
        <v>7777</v>
      </c>
      <c r="B1051" s="5" t="s">
        <v>68</v>
      </c>
      <c r="C1051" s="7"/>
      <c r="D1051" s="5"/>
      <c r="E1051" s="5"/>
      <c r="F1051" s="5"/>
      <c r="G1051" s="11">
        <v>4</v>
      </c>
      <c r="H1051" s="10">
        <v>2016</v>
      </c>
      <c r="I1051" s="5"/>
      <c r="J1051" s="7"/>
      <c r="K1051" s="9"/>
      <c r="L1051" s="5"/>
      <c r="M1051" s="5"/>
      <c r="N1051" s="7">
        <v>7777</v>
      </c>
      <c r="O1051" s="7" t="s">
        <v>0</v>
      </c>
      <c r="P1051" s="8">
        <v>36</v>
      </c>
      <c r="Q1051" s="7"/>
      <c r="R1051" s="4"/>
      <c r="S1051" s="6"/>
      <c r="T1051" s="5"/>
      <c r="U1051" s="5" t="s">
        <v>71</v>
      </c>
      <c r="V1051" s="5"/>
      <c r="W1051" s="4"/>
      <c r="X1051" s="3" t="str">
        <f t="shared" si="34"/>
        <v>201604</v>
      </c>
      <c r="Y1051" s="3" t="str">
        <f t="shared" si="35"/>
        <v>201604</v>
      </c>
      <c r="Z1051" s="3" t="str">
        <f>VLOOKUP(TEXT(N1051,"####"),MàJ!$H$1:$I$53,2,FALSE)</f>
        <v>PROGRAMME</v>
      </c>
      <c r="AC1051"/>
      <c r="AD1051"/>
    </row>
    <row r="1052" spans="1:30" ht="15" customHeight="1" x14ac:dyDescent="0.25">
      <c r="A1052" s="7">
        <v>7777</v>
      </c>
      <c r="B1052" s="5" t="s">
        <v>68</v>
      </c>
      <c r="C1052" s="7"/>
      <c r="D1052" s="5"/>
      <c r="E1052" s="5"/>
      <c r="F1052" s="5"/>
      <c r="G1052" s="11">
        <v>4</v>
      </c>
      <c r="H1052" s="10">
        <v>2016</v>
      </c>
      <c r="I1052" s="5"/>
      <c r="J1052" s="7"/>
      <c r="K1052" s="9"/>
      <c r="L1052" s="5"/>
      <c r="M1052" s="5"/>
      <c r="N1052" s="7">
        <v>7777</v>
      </c>
      <c r="O1052" s="7" t="s">
        <v>0</v>
      </c>
      <c r="P1052" s="8">
        <v>32</v>
      </c>
      <c r="Q1052" s="7"/>
      <c r="R1052" s="4"/>
      <c r="S1052" s="6"/>
      <c r="T1052" s="5"/>
      <c r="U1052" s="5" t="s">
        <v>72</v>
      </c>
      <c r="V1052" s="5"/>
      <c r="W1052" s="4"/>
      <c r="X1052" s="3" t="str">
        <f t="shared" si="34"/>
        <v>201604</v>
      </c>
      <c r="Y1052" s="3" t="str">
        <f t="shared" si="35"/>
        <v>201604</v>
      </c>
      <c r="Z1052" s="3" t="str">
        <f>VLOOKUP(TEXT(N1052,"####"),MàJ!$H$1:$I$53,2,FALSE)</f>
        <v>PROGRAMME</v>
      </c>
      <c r="AC1052"/>
      <c r="AD1052"/>
    </row>
    <row r="1053" spans="1:30" ht="15" hidden="1" customHeight="1" x14ac:dyDescent="0.25">
      <c r="A1053" s="7">
        <v>7777</v>
      </c>
      <c r="B1053" s="5" t="s">
        <v>68</v>
      </c>
      <c r="C1053" s="7"/>
      <c r="D1053" s="5"/>
      <c r="E1053" s="5"/>
      <c r="F1053" s="5"/>
      <c r="G1053" s="11">
        <v>4</v>
      </c>
      <c r="H1053" s="10">
        <v>2016</v>
      </c>
      <c r="I1053" s="5"/>
      <c r="J1053" s="7"/>
      <c r="K1053" s="9"/>
      <c r="L1053" s="5"/>
      <c r="M1053" s="5"/>
      <c r="N1053" s="7">
        <v>7777</v>
      </c>
      <c r="O1053" s="7" t="s">
        <v>0</v>
      </c>
      <c r="P1053" s="8">
        <v>8</v>
      </c>
      <c r="Q1053" s="7"/>
      <c r="R1053" s="4"/>
      <c r="S1053" s="6"/>
      <c r="T1053" s="5"/>
      <c r="U1053" s="5" t="s">
        <v>79</v>
      </c>
      <c r="V1053" s="5"/>
      <c r="W1053" s="4"/>
      <c r="X1053" s="3" t="str">
        <f t="shared" si="34"/>
        <v>201604</v>
      </c>
      <c r="Y1053" s="3" t="str">
        <f t="shared" si="35"/>
        <v>201604</v>
      </c>
      <c r="Z1053" s="3" t="str">
        <f>VLOOKUP(TEXT(N1053,"####"),MàJ!$H$1:$I$53,2,FALSE)</f>
        <v>PROGRAMME</v>
      </c>
      <c r="AC1053"/>
      <c r="AD1053"/>
    </row>
    <row r="1054" spans="1:30" ht="15" hidden="1" customHeight="1" x14ac:dyDescent="0.25">
      <c r="A1054" s="7">
        <v>7777</v>
      </c>
      <c r="B1054" s="5" t="s">
        <v>68</v>
      </c>
      <c r="C1054" s="7"/>
      <c r="D1054" s="5"/>
      <c r="E1054" s="5"/>
      <c r="F1054" s="5"/>
      <c r="G1054" s="11">
        <v>4</v>
      </c>
      <c r="H1054" s="10">
        <v>2016</v>
      </c>
      <c r="I1054" s="5"/>
      <c r="J1054" s="7"/>
      <c r="K1054" s="9"/>
      <c r="L1054" s="5"/>
      <c r="M1054" s="5"/>
      <c r="N1054" s="7">
        <v>7777</v>
      </c>
      <c r="O1054" s="7" t="s">
        <v>0</v>
      </c>
      <c r="P1054" s="8">
        <v>20</v>
      </c>
      <c r="Q1054" s="7"/>
      <c r="R1054" s="4"/>
      <c r="S1054" s="6"/>
      <c r="T1054" s="5"/>
      <c r="U1054" s="5" t="s">
        <v>84</v>
      </c>
      <c r="V1054" s="5"/>
      <c r="W1054" s="4"/>
      <c r="X1054" s="3" t="str">
        <f t="shared" si="34"/>
        <v>201604</v>
      </c>
      <c r="Y1054" s="3" t="str">
        <f t="shared" si="35"/>
        <v>201604</v>
      </c>
      <c r="Z1054" s="3" t="str">
        <f>VLOOKUP(TEXT(N1054,"####"),MàJ!$H$1:$I$53,2,FALSE)</f>
        <v>PROGRAMME</v>
      </c>
      <c r="AC1054"/>
      <c r="AD1054"/>
    </row>
    <row r="1055" spans="1:30" ht="15" hidden="1" customHeight="1" x14ac:dyDescent="0.25">
      <c r="A1055" s="7">
        <v>7777</v>
      </c>
      <c r="B1055" s="5" t="s">
        <v>68</v>
      </c>
      <c r="C1055" s="7"/>
      <c r="D1055" s="5"/>
      <c r="E1055" s="5"/>
      <c r="F1055" s="5"/>
      <c r="G1055" s="11">
        <v>4</v>
      </c>
      <c r="H1055" s="10">
        <v>2016</v>
      </c>
      <c r="I1055" s="5"/>
      <c r="J1055" s="7"/>
      <c r="K1055" s="9"/>
      <c r="L1055" s="5"/>
      <c r="M1055" s="5"/>
      <c r="N1055" s="7">
        <v>7777</v>
      </c>
      <c r="O1055" s="7" t="s">
        <v>0</v>
      </c>
      <c r="P1055" s="8">
        <v>24</v>
      </c>
      <c r="Q1055" s="7"/>
      <c r="R1055" s="4"/>
      <c r="S1055" s="6"/>
      <c r="T1055" s="5"/>
      <c r="U1055" s="5" t="s">
        <v>84</v>
      </c>
      <c r="V1055" s="5"/>
      <c r="W1055" s="4"/>
      <c r="X1055" s="3" t="str">
        <f t="shared" si="34"/>
        <v>201604</v>
      </c>
      <c r="Y1055" s="3" t="str">
        <f t="shared" si="35"/>
        <v>201604</v>
      </c>
      <c r="Z1055" s="3" t="str">
        <f>VLOOKUP(TEXT(N1055,"####"),MàJ!$H$1:$I$53,2,FALSE)</f>
        <v>PROGRAMME</v>
      </c>
      <c r="AC1055"/>
      <c r="AD1055"/>
    </row>
    <row r="1056" spans="1:30" ht="15" hidden="1" customHeight="1" x14ac:dyDescent="0.25">
      <c r="A1056" s="7">
        <v>1011</v>
      </c>
      <c r="B1056" s="5" t="s">
        <v>59</v>
      </c>
      <c r="C1056" s="7"/>
      <c r="D1056" s="5"/>
      <c r="E1056" s="5"/>
      <c r="F1056" s="5"/>
      <c r="G1056" s="11">
        <v>5</v>
      </c>
      <c r="H1056" s="10">
        <v>2016</v>
      </c>
      <c r="I1056" s="5"/>
      <c r="J1056" s="7"/>
      <c r="K1056" s="9"/>
      <c r="L1056" s="5"/>
      <c r="M1056" s="5"/>
      <c r="N1056" s="7">
        <v>1011</v>
      </c>
      <c r="O1056" s="7" t="s">
        <v>0</v>
      </c>
      <c r="P1056" s="8">
        <v>10</v>
      </c>
      <c r="Q1056" s="7"/>
      <c r="R1056" s="4"/>
      <c r="S1056" s="6"/>
      <c r="T1056" s="5"/>
      <c r="U1056" s="5" t="s">
        <v>71</v>
      </c>
      <c r="V1056" s="5"/>
      <c r="W1056" s="4"/>
      <c r="X1056" s="3" t="str">
        <f t="shared" si="34"/>
        <v>201605</v>
      </c>
      <c r="Y1056" s="3" t="str">
        <f t="shared" si="35"/>
        <v>201605</v>
      </c>
      <c r="Z1056" s="3" t="str">
        <f>VLOOKUP(TEXT(N1056,"####"),MàJ!$H$1:$I$53,2,FALSE)</f>
        <v xml:space="preserve">QUALITE </v>
      </c>
      <c r="AC1056"/>
      <c r="AD1056"/>
    </row>
    <row r="1057" spans="1:30" ht="15" hidden="1" customHeight="1" x14ac:dyDescent="0.25">
      <c r="A1057" s="7">
        <v>1011</v>
      </c>
      <c r="B1057" s="5" t="s">
        <v>59</v>
      </c>
      <c r="C1057" s="7"/>
      <c r="D1057" s="5"/>
      <c r="E1057" s="5"/>
      <c r="F1057" s="5"/>
      <c r="G1057" s="11">
        <v>5</v>
      </c>
      <c r="H1057" s="10">
        <v>2016</v>
      </c>
      <c r="I1057" s="5"/>
      <c r="J1057" s="7"/>
      <c r="K1057" s="9"/>
      <c r="L1057" s="5"/>
      <c r="M1057" s="5"/>
      <c r="N1057" s="7">
        <v>1011</v>
      </c>
      <c r="O1057" s="7" t="s">
        <v>0</v>
      </c>
      <c r="P1057" s="8">
        <v>3</v>
      </c>
      <c r="Q1057" s="7"/>
      <c r="R1057" s="4"/>
      <c r="S1057" s="6"/>
      <c r="T1057" s="5"/>
      <c r="U1057" s="5" t="s">
        <v>84</v>
      </c>
      <c r="V1057" s="5"/>
      <c r="W1057" s="4"/>
      <c r="X1057" s="3" t="str">
        <f t="shared" si="34"/>
        <v>201605</v>
      </c>
      <c r="Y1057" s="3" t="str">
        <f t="shared" si="35"/>
        <v>201605</v>
      </c>
      <c r="Z1057" s="3" t="str">
        <f>VLOOKUP(TEXT(N1057,"####"),MàJ!$H$1:$I$53,2,FALSE)</f>
        <v xml:space="preserve">QUALITE </v>
      </c>
      <c r="AC1057"/>
      <c r="AD1057"/>
    </row>
    <row r="1058" spans="1:30" ht="15" customHeight="1" x14ac:dyDescent="0.25">
      <c r="A1058" s="7">
        <v>1011</v>
      </c>
      <c r="B1058" s="5" t="s">
        <v>59</v>
      </c>
      <c r="C1058" s="7"/>
      <c r="D1058" s="5"/>
      <c r="E1058" s="5"/>
      <c r="F1058" s="5"/>
      <c r="G1058" s="11">
        <v>5</v>
      </c>
      <c r="H1058" s="10">
        <v>2016</v>
      </c>
      <c r="I1058" s="5"/>
      <c r="J1058" s="7"/>
      <c r="K1058" s="9"/>
      <c r="L1058" s="5"/>
      <c r="M1058" s="5"/>
      <c r="N1058" s="7">
        <v>1011</v>
      </c>
      <c r="O1058" s="7" t="s">
        <v>0</v>
      </c>
      <c r="P1058" s="8">
        <v>1.5</v>
      </c>
      <c r="Q1058" s="7"/>
      <c r="R1058" s="4"/>
      <c r="S1058" s="6"/>
      <c r="T1058" s="5"/>
      <c r="U1058" s="5" t="s">
        <v>72</v>
      </c>
      <c r="V1058" s="5"/>
      <c r="W1058" s="4"/>
      <c r="X1058" s="3" t="str">
        <f t="shared" si="34"/>
        <v>201605</v>
      </c>
      <c r="Y1058" s="3" t="str">
        <f t="shared" si="35"/>
        <v>201605</v>
      </c>
      <c r="Z1058" s="3" t="str">
        <f>VLOOKUP(TEXT(N1058,"####"),MàJ!$H$1:$I$53,2,FALSE)</f>
        <v xml:space="preserve">QUALITE </v>
      </c>
      <c r="AC1058"/>
      <c r="AD1058"/>
    </row>
    <row r="1059" spans="1:30" ht="15" hidden="1" customHeight="1" x14ac:dyDescent="0.25">
      <c r="A1059" s="7">
        <v>1011</v>
      </c>
      <c r="B1059" s="5" t="s">
        <v>59</v>
      </c>
      <c r="C1059" s="7"/>
      <c r="D1059" s="5"/>
      <c r="E1059" s="5"/>
      <c r="F1059" s="5"/>
      <c r="G1059" s="11">
        <v>5</v>
      </c>
      <c r="H1059" s="10">
        <v>2016</v>
      </c>
      <c r="I1059" s="5"/>
      <c r="J1059" s="7"/>
      <c r="K1059" s="9"/>
      <c r="L1059" s="5"/>
      <c r="M1059" s="5"/>
      <c r="N1059" s="7">
        <v>1011</v>
      </c>
      <c r="O1059" s="7" t="s">
        <v>0</v>
      </c>
      <c r="P1059" s="8">
        <v>14</v>
      </c>
      <c r="Q1059" s="7"/>
      <c r="R1059" s="4"/>
      <c r="S1059" s="6"/>
      <c r="T1059" s="5"/>
      <c r="U1059" s="5" t="s">
        <v>71</v>
      </c>
      <c r="V1059" s="5"/>
      <c r="W1059" s="4"/>
      <c r="X1059" s="3" t="str">
        <f t="shared" si="34"/>
        <v>201605</v>
      </c>
      <c r="Y1059" s="3" t="str">
        <f t="shared" si="35"/>
        <v>201605</v>
      </c>
      <c r="Z1059" s="3" t="str">
        <f>VLOOKUP(TEXT(N1059,"####"),MàJ!$H$1:$I$53,2,FALSE)</f>
        <v xml:space="preserve">QUALITE </v>
      </c>
      <c r="AC1059"/>
      <c r="AD1059"/>
    </row>
    <row r="1060" spans="1:30" ht="15" hidden="1" customHeight="1" x14ac:dyDescent="0.25">
      <c r="A1060" s="7">
        <v>1011</v>
      </c>
      <c r="B1060" s="5" t="s">
        <v>59</v>
      </c>
      <c r="C1060" s="7"/>
      <c r="D1060" s="5"/>
      <c r="E1060" s="5"/>
      <c r="F1060" s="5"/>
      <c r="G1060" s="11">
        <v>5</v>
      </c>
      <c r="H1060" s="10">
        <v>2016</v>
      </c>
      <c r="I1060" s="5"/>
      <c r="J1060" s="7"/>
      <c r="K1060" s="9"/>
      <c r="L1060" s="5"/>
      <c r="M1060" s="5"/>
      <c r="N1060" s="7">
        <v>1011</v>
      </c>
      <c r="O1060" s="7" t="s">
        <v>0</v>
      </c>
      <c r="P1060" s="8">
        <v>2</v>
      </c>
      <c r="Q1060" s="7"/>
      <c r="R1060" s="4"/>
      <c r="S1060" s="6"/>
      <c r="T1060" s="5"/>
      <c r="U1060" s="5" t="s">
        <v>84</v>
      </c>
      <c r="V1060" s="5"/>
      <c r="W1060" s="4"/>
      <c r="X1060" s="3" t="str">
        <f t="shared" si="34"/>
        <v>201605</v>
      </c>
      <c r="Y1060" s="3" t="str">
        <f t="shared" si="35"/>
        <v>201605</v>
      </c>
      <c r="Z1060" s="3" t="str">
        <f>VLOOKUP(TEXT(N1060,"####"),MàJ!$H$1:$I$53,2,FALSE)</f>
        <v xml:space="preserve">QUALITE </v>
      </c>
      <c r="AC1060"/>
      <c r="AD1060"/>
    </row>
    <row r="1061" spans="1:30" ht="15" customHeight="1" x14ac:dyDescent="0.25">
      <c r="A1061" s="7">
        <v>1011</v>
      </c>
      <c r="B1061" s="5" t="s">
        <v>59</v>
      </c>
      <c r="C1061" s="7"/>
      <c r="D1061" s="5"/>
      <c r="E1061" s="5"/>
      <c r="F1061" s="5"/>
      <c r="G1061" s="11">
        <v>5</v>
      </c>
      <c r="H1061" s="10">
        <v>2016</v>
      </c>
      <c r="I1061" s="5"/>
      <c r="J1061" s="7"/>
      <c r="K1061" s="9"/>
      <c r="L1061" s="5"/>
      <c r="M1061" s="5"/>
      <c r="N1061" s="7">
        <v>1011</v>
      </c>
      <c r="O1061" s="7" t="s">
        <v>0</v>
      </c>
      <c r="P1061" s="8">
        <v>6.5</v>
      </c>
      <c r="Q1061" s="7"/>
      <c r="R1061" s="4"/>
      <c r="S1061" s="6"/>
      <c r="T1061" s="5"/>
      <c r="U1061" s="5" t="s">
        <v>72</v>
      </c>
      <c r="V1061" s="5"/>
      <c r="W1061" s="4"/>
      <c r="X1061" s="3" t="str">
        <f t="shared" si="34"/>
        <v>201605</v>
      </c>
      <c r="Y1061" s="3" t="str">
        <f t="shared" si="35"/>
        <v>201605</v>
      </c>
      <c r="Z1061" s="3" t="str">
        <f>VLOOKUP(TEXT(N1061,"####"),MàJ!$H$1:$I$53,2,FALSE)</f>
        <v xml:space="preserve">QUALITE </v>
      </c>
      <c r="AC1061"/>
      <c r="AD1061"/>
    </row>
    <row r="1062" spans="1:30" ht="15" customHeight="1" x14ac:dyDescent="0.25">
      <c r="A1062" s="50">
        <v>1011</v>
      </c>
      <c r="B1062" s="51" t="s">
        <v>59</v>
      </c>
      <c r="C1062" s="50"/>
      <c r="D1062" s="51"/>
      <c r="E1062" s="51"/>
      <c r="F1062" s="51"/>
      <c r="G1062" s="55">
        <v>5</v>
      </c>
      <c r="H1062" s="56">
        <v>2016</v>
      </c>
      <c r="I1062" s="51"/>
      <c r="J1062" s="50"/>
      <c r="K1062" s="57"/>
      <c r="L1062" s="51"/>
      <c r="M1062" s="51"/>
      <c r="N1062" s="50">
        <v>1011</v>
      </c>
      <c r="O1062" s="50" t="s">
        <v>0</v>
      </c>
      <c r="P1062" s="58">
        <v>7</v>
      </c>
      <c r="Q1062" s="50"/>
      <c r="R1062" s="59"/>
      <c r="S1062" s="60"/>
      <c r="T1062" s="51"/>
      <c r="U1062" s="51" t="s">
        <v>72</v>
      </c>
      <c r="V1062" s="51"/>
      <c r="W1062" s="59"/>
      <c r="X1062" s="3" t="str">
        <f t="shared" si="34"/>
        <v>201605</v>
      </c>
      <c r="Y1062" s="3" t="str">
        <f t="shared" si="35"/>
        <v>201605</v>
      </c>
      <c r="Z1062" s="3" t="str">
        <f>VLOOKUP(TEXT(N1062,"####"),MàJ!$H$1:$I$53,2,FALSE)</f>
        <v xml:space="preserve">QUALITE </v>
      </c>
      <c r="AC1062"/>
      <c r="AD1062"/>
    </row>
    <row r="1063" spans="1:30" ht="15" customHeight="1" x14ac:dyDescent="0.25">
      <c r="A1063" s="50">
        <v>1011</v>
      </c>
      <c r="B1063" s="51" t="s">
        <v>59</v>
      </c>
      <c r="C1063" s="50"/>
      <c r="D1063" s="51"/>
      <c r="E1063" s="51"/>
      <c r="F1063" s="51"/>
      <c r="G1063" s="55">
        <v>5</v>
      </c>
      <c r="H1063" s="56">
        <v>2016</v>
      </c>
      <c r="I1063" s="51"/>
      <c r="J1063" s="50"/>
      <c r="K1063" s="57"/>
      <c r="L1063" s="51"/>
      <c r="M1063" s="51"/>
      <c r="N1063" s="50">
        <v>1011</v>
      </c>
      <c r="O1063" s="50" t="s">
        <v>0</v>
      </c>
      <c r="P1063" s="58">
        <v>4</v>
      </c>
      <c r="Q1063" s="50"/>
      <c r="R1063" s="59"/>
      <c r="S1063" s="60"/>
      <c r="T1063" s="51"/>
      <c r="U1063" s="51" t="s">
        <v>72</v>
      </c>
      <c r="V1063" s="51"/>
      <c r="W1063" s="59"/>
      <c r="X1063" s="3" t="str">
        <f t="shared" si="34"/>
        <v>201605</v>
      </c>
      <c r="Y1063" s="3" t="str">
        <f t="shared" si="35"/>
        <v>201605</v>
      </c>
      <c r="Z1063" s="3" t="str">
        <f>VLOOKUP(TEXT(N1063,"####"),MàJ!$H$1:$I$53,2,FALSE)</f>
        <v xml:space="preserve">QUALITE </v>
      </c>
      <c r="AC1063"/>
      <c r="AD1063"/>
    </row>
    <row r="1064" spans="1:30" ht="15" customHeight="1" x14ac:dyDescent="0.25">
      <c r="A1064" s="7">
        <v>1011</v>
      </c>
      <c r="B1064" s="5" t="s">
        <v>59</v>
      </c>
      <c r="C1064" s="7"/>
      <c r="D1064" s="5"/>
      <c r="E1064" s="5"/>
      <c r="F1064" s="5"/>
      <c r="G1064" s="11">
        <v>5</v>
      </c>
      <c r="H1064" s="10">
        <v>2016</v>
      </c>
      <c r="I1064" s="5"/>
      <c r="J1064" s="7"/>
      <c r="K1064" s="9"/>
      <c r="L1064" s="5"/>
      <c r="M1064" s="5"/>
      <c r="N1064" s="7">
        <v>1011</v>
      </c>
      <c r="O1064" s="7" t="s">
        <v>0</v>
      </c>
      <c r="P1064" s="8">
        <v>6</v>
      </c>
      <c r="Q1064" s="7"/>
      <c r="R1064" s="4"/>
      <c r="S1064" s="6"/>
      <c r="T1064" s="5"/>
      <c r="U1064" s="5" t="s">
        <v>72</v>
      </c>
      <c r="V1064" s="5"/>
      <c r="W1064" s="4"/>
      <c r="X1064" s="3" t="str">
        <f t="shared" si="34"/>
        <v>201605</v>
      </c>
      <c r="Y1064" s="3" t="str">
        <f t="shared" si="35"/>
        <v>201605</v>
      </c>
      <c r="Z1064" s="3" t="str">
        <f>VLOOKUP(TEXT(N1064,"####"),MàJ!$H$1:$I$53,2,FALSE)</f>
        <v xml:space="preserve">QUALITE </v>
      </c>
      <c r="AC1064"/>
      <c r="AD1064"/>
    </row>
    <row r="1065" spans="1:30" ht="15" hidden="1" customHeight="1" x14ac:dyDescent="0.25">
      <c r="A1065" s="7">
        <v>1011</v>
      </c>
      <c r="B1065" s="5" t="s">
        <v>59</v>
      </c>
      <c r="C1065" s="7"/>
      <c r="D1065" s="5"/>
      <c r="E1065" s="5"/>
      <c r="F1065" s="5"/>
      <c r="G1065" s="11">
        <v>5</v>
      </c>
      <c r="H1065" s="10">
        <v>2016</v>
      </c>
      <c r="I1065" s="5"/>
      <c r="J1065" s="7"/>
      <c r="K1065" s="9"/>
      <c r="L1065" s="5"/>
      <c r="M1065" s="5"/>
      <c r="N1065" s="7">
        <v>1011</v>
      </c>
      <c r="O1065" s="7" t="s">
        <v>0</v>
      </c>
      <c r="P1065" s="8">
        <v>20</v>
      </c>
      <c r="Q1065" s="7"/>
      <c r="R1065" s="4"/>
      <c r="S1065" s="6"/>
      <c r="T1065" s="5"/>
      <c r="U1065" s="5" t="s">
        <v>71</v>
      </c>
      <c r="V1065" s="5"/>
      <c r="W1065" s="4"/>
      <c r="X1065" s="3" t="str">
        <f t="shared" si="34"/>
        <v>201605</v>
      </c>
      <c r="Y1065" s="3" t="str">
        <f t="shared" si="35"/>
        <v>201605</v>
      </c>
      <c r="Z1065" s="3" t="str">
        <f>VLOOKUP(TEXT(N1065,"####"),MàJ!$H$1:$I$53,2,FALSE)</f>
        <v xml:space="preserve">QUALITE </v>
      </c>
      <c r="AC1065"/>
      <c r="AD1065"/>
    </row>
    <row r="1066" spans="1:30" ht="15" hidden="1" customHeight="1" x14ac:dyDescent="0.25">
      <c r="A1066" s="50">
        <v>1200</v>
      </c>
      <c r="B1066" s="51" t="s">
        <v>60</v>
      </c>
      <c r="C1066" s="50"/>
      <c r="D1066" s="51"/>
      <c r="E1066" s="51"/>
      <c r="F1066" s="51"/>
      <c r="G1066" s="55">
        <v>5</v>
      </c>
      <c r="H1066" s="56">
        <v>2016</v>
      </c>
      <c r="I1066" s="51"/>
      <c r="J1066" s="50"/>
      <c r="K1066" s="57"/>
      <c r="L1066" s="51"/>
      <c r="M1066" s="51"/>
      <c r="N1066" s="50">
        <v>1200</v>
      </c>
      <c r="O1066" s="50" t="s">
        <v>0</v>
      </c>
      <c r="P1066" s="58">
        <v>5</v>
      </c>
      <c r="Q1066" s="50"/>
      <c r="R1066" s="59"/>
      <c r="S1066" s="60"/>
      <c r="T1066" s="51"/>
      <c r="U1066" s="51" t="s">
        <v>71</v>
      </c>
      <c r="V1066" s="51"/>
      <c r="W1066" s="59"/>
      <c r="X1066" s="3" t="str">
        <f t="shared" si="34"/>
        <v>201605</v>
      </c>
      <c r="Y1066" s="3" t="str">
        <f t="shared" si="35"/>
        <v>201605</v>
      </c>
      <c r="Z1066" s="3" t="str">
        <f>VLOOKUP(TEXT(N1066,"####"),MàJ!$H$1:$I$53,2,FALSE)</f>
        <v xml:space="preserve">ACHATS </v>
      </c>
      <c r="AC1066"/>
      <c r="AD1066"/>
    </row>
    <row r="1067" spans="1:30" ht="15" customHeight="1" x14ac:dyDescent="0.25">
      <c r="A1067" s="50">
        <v>2752</v>
      </c>
      <c r="B1067" s="51" t="s">
        <v>62</v>
      </c>
      <c r="C1067" s="50"/>
      <c r="D1067" s="51"/>
      <c r="E1067" s="51"/>
      <c r="F1067" s="51"/>
      <c r="G1067" s="55">
        <v>5</v>
      </c>
      <c r="H1067" s="56">
        <v>2016</v>
      </c>
      <c r="I1067" s="51"/>
      <c r="J1067" s="50"/>
      <c r="K1067" s="57"/>
      <c r="L1067" s="51"/>
      <c r="M1067" s="51"/>
      <c r="N1067" s="50">
        <v>2752</v>
      </c>
      <c r="O1067" s="50" t="s">
        <v>0</v>
      </c>
      <c r="P1067" s="58">
        <v>8</v>
      </c>
      <c r="Q1067" s="50"/>
      <c r="R1067" s="59"/>
      <c r="S1067" s="60"/>
      <c r="T1067" s="51"/>
      <c r="U1067" s="51" t="s">
        <v>72</v>
      </c>
      <c r="V1067" s="51"/>
      <c r="W1067" s="59"/>
      <c r="X1067" s="3" t="str">
        <f t="shared" si="34"/>
        <v>201605</v>
      </c>
      <c r="Y1067" s="3" t="str">
        <f t="shared" si="35"/>
        <v>201605</v>
      </c>
      <c r="Z1067" s="3" t="str">
        <f>VLOOKUP(TEXT(N1067,"####"),MàJ!$H$1:$I$53,2,FALSE)</f>
        <v xml:space="preserve">LOGISTIQUE </v>
      </c>
      <c r="AC1067"/>
      <c r="AD1067"/>
    </row>
    <row r="1068" spans="1:30" ht="15" hidden="1" customHeight="1" x14ac:dyDescent="0.25">
      <c r="A1068" s="7">
        <v>2752</v>
      </c>
      <c r="B1068" s="5" t="s">
        <v>62</v>
      </c>
      <c r="C1068" s="7"/>
      <c r="D1068" s="5"/>
      <c r="E1068" s="5"/>
      <c r="F1068" s="5"/>
      <c r="G1068" s="11">
        <v>5</v>
      </c>
      <c r="H1068" s="10">
        <v>2016</v>
      </c>
      <c r="I1068" s="5"/>
      <c r="J1068" s="7"/>
      <c r="K1068" s="9"/>
      <c r="L1068" s="5"/>
      <c r="M1068" s="5"/>
      <c r="N1068" s="7">
        <v>2752</v>
      </c>
      <c r="O1068" s="7" t="s">
        <v>0</v>
      </c>
      <c r="P1068" s="8">
        <v>10</v>
      </c>
      <c r="Q1068" s="7"/>
      <c r="R1068" s="4"/>
      <c r="S1068" s="6"/>
      <c r="T1068" s="5"/>
      <c r="U1068" s="5" t="s">
        <v>71</v>
      </c>
      <c r="V1068" s="5"/>
      <c r="W1068" s="4"/>
      <c r="X1068" s="3" t="str">
        <f t="shared" si="34"/>
        <v>201605</v>
      </c>
      <c r="Y1068" s="3" t="str">
        <f t="shared" si="35"/>
        <v>201605</v>
      </c>
      <c r="Z1068" s="3" t="str">
        <f>VLOOKUP(TEXT(N1068,"####"),MàJ!$H$1:$I$53,2,FALSE)</f>
        <v xml:space="preserve">LOGISTIQUE </v>
      </c>
      <c r="AC1068"/>
      <c r="AD1068"/>
    </row>
    <row r="1069" spans="1:30" ht="15" customHeight="1" x14ac:dyDescent="0.25">
      <c r="A1069" s="50">
        <v>2752</v>
      </c>
      <c r="B1069" s="51" t="s">
        <v>62</v>
      </c>
      <c r="C1069" s="50"/>
      <c r="D1069" s="51"/>
      <c r="E1069" s="51"/>
      <c r="F1069" s="51"/>
      <c r="G1069" s="55">
        <v>5</v>
      </c>
      <c r="H1069" s="56">
        <v>2016</v>
      </c>
      <c r="I1069" s="51"/>
      <c r="J1069" s="50"/>
      <c r="K1069" s="57"/>
      <c r="L1069" s="51"/>
      <c r="M1069" s="51"/>
      <c r="N1069" s="50">
        <v>2752</v>
      </c>
      <c r="O1069" s="50" t="s">
        <v>0</v>
      </c>
      <c r="P1069" s="58">
        <v>1</v>
      </c>
      <c r="Q1069" s="50"/>
      <c r="R1069" s="59"/>
      <c r="S1069" s="60"/>
      <c r="T1069" s="51"/>
      <c r="U1069" s="51" t="s">
        <v>72</v>
      </c>
      <c r="V1069" s="51"/>
      <c r="W1069" s="59"/>
      <c r="X1069" s="3" t="str">
        <f t="shared" si="34"/>
        <v>201605</v>
      </c>
      <c r="Y1069" s="3" t="str">
        <f t="shared" si="35"/>
        <v>201605</v>
      </c>
      <c r="Z1069" s="3" t="str">
        <f>VLOOKUP(TEXT(N1069,"####"),MàJ!$H$1:$I$53,2,FALSE)</f>
        <v xml:space="preserve">LOGISTIQUE </v>
      </c>
      <c r="AC1069"/>
      <c r="AD1069"/>
    </row>
    <row r="1070" spans="1:30" ht="15" customHeight="1" x14ac:dyDescent="0.25">
      <c r="A1070" s="50">
        <v>2752</v>
      </c>
      <c r="B1070" s="51" t="s">
        <v>62</v>
      </c>
      <c r="C1070" s="50"/>
      <c r="D1070" s="51"/>
      <c r="E1070" s="51"/>
      <c r="F1070" s="51"/>
      <c r="G1070" s="55">
        <v>5</v>
      </c>
      <c r="H1070" s="56">
        <v>2016</v>
      </c>
      <c r="I1070" s="51"/>
      <c r="J1070" s="50"/>
      <c r="K1070" s="57"/>
      <c r="L1070" s="51"/>
      <c r="M1070" s="51"/>
      <c r="N1070" s="50">
        <v>2752</v>
      </c>
      <c r="O1070" s="50" t="s">
        <v>0</v>
      </c>
      <c r="P1070" s="58">
        <v>5</v>
      </c>
      <c r="Q1070" s="50"/>
      <c r="R1070" s="59"/>
      <c r="S1070" s="60"/>
      <c r="T1070" s="51"/>
      <c r="U1070" s="51" t="s">
        <v>72</v>
      </c>
      <c r="V1070" s="51"/>
      <c r="W1070" s="59"/>
      <c r="X1070" s="3" t="str">
        <f t="shared" si="34"/>
        <v>201605</v>
      </c>
      <c r="Y1070" s="3" t="str">
        <f t="shared" si="35"/>
        <v>201605</v>
      </c>
      <c r="Z1070" s="3" t="str">
        <f>VLOOKUP(TEXT(N1070,"####"),MàJ!$H$1:$I$53,2,FALSE)</f>
        <v xml:space="preserve">LOGISTIQUE </v>
      </c>
      <c r="AC1070"/>
      <c r="AD1070"/>
    </row>
    <row r="1071" spans="1:30" ht="15" customHeight="1" x14ac:dyDescent="0.25">
      <c r="A1071" s="7">
        <v>2752</v>
      </c>
      <c r="B1071" s="5" t="s">
        <v>62</v>
      </c>
      <c r="C1071" s="7"/>
      <c r="D1071" s="5"/>
      <c r="E1071" s="5"/>
      <c r="F1071" s="5"/>
      <c r="G1071" s="11">
        <v>5</v>
      </c>
      <c r="H1071" s="10">
        <v>2016</v>
      </c>
      <c r="I1071" s="5"/>
      <c r="J1071" s="7"/>
      <c r="K1071" s="9"/>
      <c r="L1071" s="5"/>
      <c r="M1071" s="5"/>
      <c r="N1071" s="7">
        <v>2752</v>
      </c>
      <c r="O1071" s="7" t="s">
        <v>0</v>
      </c>
      <c r="P1071" s="8">
        <v>3</v>
      </c>
      <c r="Q1071" s="7"/>
      <c r="R1071" s="4"/>
      <c r="S1071" s="6"/>
      <c r="T1071" s="5"/>
      <c r="U1071" s="5" t="s">
        <v>72</v>
      </c>
      <c r="V1071" s="5"/>
      <c r="W1071" s="4"/>
      <c r="X1071" s="3" t="str">
        <f t="shared" si="34"/>
        <v>201605</v>
      </c>
      <c r="Y1071" s="3" t="str">
        <f t="shared" si="35"/>
        <v>201605</v>
      </c>
      <c r="Z1071" s="3" t="str">
        <f>VLOOKUP(TEXT(N1071,"####"),MàJ!$H$1:$I$53,2,FALSE)</f>
        <v xml:space="preserve">LOGISTIQUE </v>
      </c>
      <c r="AC1071"/>
      <c r="AD1071"/>
    </row>
    <row r="1072" spans="1:30" ht="15" customHeight="1" x14ac:dyDescent="0.25">
      <c r="A1072" s="50">
        <v>2752</v>
      </c>
      <c r="B1072" s="51" t="s">
        <v>62</v>
      </c>
      <c r="C1072" s="50"/>
      <c r="D1072" s="51"/>
      <c r="E1072" s="51"/>
      <c r="F1072" s="51"/>
      <c r="G1072" s="55">
        <v>5</v>
      </c>
      <c r="H1072" s="56">
        <v>2016</v>
      </c>
      <c r="I1072" s="51"/>
      <c r="J1072" s="50"/>
      <c r="K1072" s="57"/>
      <c r="L1072" s="51"/>
      <c r="M1072" s="51"/>
      <c r="N1072" s="50">
        <v>2752</v>
      </c>
      <c r="O1072" s="50" t="s">
        <v>0</v>
      </c>
      <c r="P1072" s="58">
        <v>1</v>
      </c>
      <c r="Q1072" s="50"/>
      <c r="R1072" s="59"/>
      <c r="S1072" s="60"/>
      <c r="T1072" s="51"/>
      <c r="U1072" s="51" t="s">
        <v>72</v>
      </c>
      <c r="V1072" s="51"/>
      <c r="W1072" s="59"/>
      <c r="X1072" s="3" t="str">
        <f t="shared" si="34"/>
        <v>201605</v>
      </c>
      <c r="Y1072" s="3" t="str">
        <f t="shared" si="35"/>
        <v>201605</v>
      </c>
      <c r="Z1072" s="3" t="str">
        <f>VLOOKUP(TEXT(N1072,"####"),MàJ!$H$1:$I$53,2,FALSE)</f>
        <v xml:space="preserve">LOGISTIQUE </v>
      </c>
      <c r="AC1072"/>
      <c r="AD1072"/>
    </row>
    <row r="1073" spans="1:30" ht="15" customHeight="1" x14ac:dyDescent="0.25">
      <c r="A1073" s="7">
        <v>2752</v>
      </c>
      <c r="B1073" s="5" t="s">
        <v>62</v>
      </c>
      <c r="C1073" s="7"/>
      <c r="D1073" s="5"/>
      <c r="E1073" s="5"/>
      <c r="F1073" s="5"/>
      <c r="G1073" s="11">
        <v>5</v>
      </c>
      <c r="H1073" s="10">
        <v>2016</v>
      </c>
      <c r="I1073" s="5"/>
      <c r="J1073" s="7"/>
      <c r="K1073" s="9"/>
      <c r="L1073" s="5"/>
      <c r="M1073" s="5"/>
      <c r="N1073" s="7">
        <v>2752</v>
      </c>
      <c r="O1073" s="7" t="s">
        <v>0</v>
      </c>
      <c r="P1073" s="8">
        <v>3</v>
      </c>
      <c r="Q1073" s="7"/>
      <c r="R1073" s="4"/>
      <c r="S1073" s="6"/>
      <c r="T1073" s="5"/>
      <c r="U1073" s="5" t="s">
        <v>72</v>
      </c>
      <c r="V1073" s="5"/>
      <c r="W1073" s="4"/>
      <c r="X1073" s="3" t="str">
        <f t="shared" si="34"/>
        <v>201605</v>
      </c>
      <c r="Y1073" s="3" t="str">
        <f t="shared" si="35"/>
        <v>201605</v>
      </c>
      <c r="Z1073" s="3" t="str">
        <f>VLOOKUP(TEXT(N1073,"####"),MàJ!$H$1:$I$53,2,FALSE)</f>
        <v xml:space="preserve">LOGISTIQUE </v>
      </c>
      <c r="AC1073"/>
      <c r="AD1073"/>
    </row>
    <row r="1074" spans="1:30" ht="15" customHeight="1" x14ac:dyDescent="0.25">
      <c r="A1074" s="50">
        <v>2752</v>
      </c>
      <c r="B1074" s="51" t="s">
        <v>62</v>
      </c>
      <c r="C1074" s="50"/>
      <c r="D1074" s="51"/>
      <c r="E1074" s="51"/>
      <c r="F1074" s="51"/>
      <c r="G1074" s="55">
        <v>5</v>
      </c>
      <c r="H1074" s="56">
        <v>2016</v>
      </c>
      <c r="I1074" s="51"/>
      <c r="J1074" s="50"/>
      <c r="K1074" s="57"/>
      <c r="L1074" s="51"/>
      <c r="M1074" s="51"/>
      <c r="N1074" s="50">
        <v>2752</v>
      </c>
      <c r="O1074" s="50" t="s">
        <v>0</v>
      </c>
      <c r="P1074" s="58">
        <v>3</v>
      </c>
      <c r="Q1074" s="50"/>
      <c r="R1074" s="59"/>
      <c r="S1074" s="60"/>
      <c r="T1074" s="51"/>
      <c r="U1074" s="51" t="s">
        <v>72</v>
      </c>
      <c r="V1074" s="51"/>
      <c r="W1074" s="59"/>
      <c r="X1074" s="3" t="str">
        <f t="shared" si="34"/>
        <v>201605</v>
      </c>
      <c r="Y1074" s="3" t="str">
        <f t="shared" si="35"/>
        <v>201605</v>
      </c>
      <c r="Z1074" s="3" t="str">
        <f>VLOOKUP(TEXT(N1074,"####"),MàJ!$H$1:$I$53,2,FALSE)</f>
        <v xml:space="preserve">LOGISTIQUE </v>
      </c>
      <c r="AC1074"/>
      <c r="AD1074"/>
    </row>
    <row r="1075" spans="1:30" ht="15" customHeight="1" x14ac:dyDescent="0.25">
      <c r="A1075" s="50">
        <v>3503</v>
      </c>
      <c r="B1075" s="51" t="s">
        <v>63</v>
      </c>
      <c r="C1075" s="50"/>
      <c r="D1075" s="51"/>
      <c r="E1075" s="51"/>
      <c r="F1075" s="51"/>
      <c r="G1075" s="55">
        <v>5</v>
      </c>
      <c r="H1075" s="56">
        <v>2016</v>
      </c>
      <c r="I1075" s="51"/>
      <c r="J1075" s="50"/>
      <c r="K1075" s="57"/>
      <c r="L1075" s="51"/>
      <c r="M1075" s="51"/>
      <c r="N1075" s="50">
        <v>3503</v>
      </c>
      <c r="O1075" s="50" t="s">
        <v>0</v>
      </c>
      <c r="P1075" s="58">
        <v>10</v>
      </c>
      <c r="Q1075" s="50"/>
      <c r="R1075" s="59"/>
      <c r="S1075" s="60"/>
      <c r="T1075" s="51"/>
      <c r="U1075" s="51" t="s">
        <v>72</v>
      </c>
      <c r="V1075" s="51"/>
      <c r="W1075" s="59"/>
      <c r="X1075" s="3" t="str">
        <f t="shared" si="34"/>
        <v>201605</v>
      </c>
      <c r="Y1075" s="3" t="str">
        <f t="shared" si="35"/>
        <v>201605</v>
      </c>
      <c r="Z1075" s="3" t="str">
        <f>VLOOKUP(TEXT(N1075,"####"),MàJ!$H$1:$I$53,2,FALSE)</f>
        <v xml:space="preserve">MATERIAUX </v>
      </c>
      <c r="AC1075"/>
      <c r="AD1075"/>
    </row>
    <row r="1076" spans="1:30" ht="15" hidden="1" customHeight="1" x14ac:dyDescent="0.25">
      <c r="A1076" s="50">
        <v>3503</v>
      </c>
      <c r="B1076" s="51" t="s">
        <v>63</v>
      </c>
      <c r="C1076" s="50"/>
      <c r="D1076" s="51"/>
      <c r="E1076" s="51"/>
      <c r="F1076" s="51"/>
      <c r="G1076" s="55">
        <v>5</v>
      </c>
      <c r="H1076" s="56">
        <v>2016</v>
      </c>
      <c r="I1076" s="51"/>
      <c r="J1076" s="50"/>
      <c r="K1076" s="57"/>
      <c r="L1076" s="51"/>
      <c r="M1076" s="51"/>
      <c r="N1076" s="50">
        <v>3503</v>
      </c>
      <c r="O1076" s="50" t="s">
        <v>0</v>
      </c>
      <c r="P1076" s="58">
        <v>10</v>
      </c>
      <c r="Q1076" s="50"/>
      <c r="R1076" s="59"/>
      <c r="S1076" s="60"/>
      <c r="T1076" s="51"/>
      <c r="U1076" s="51" t="s">
        <v>71</v>
      </c>
      <c r="V1076" s="51"/>
      <c r="W1076" s="59"/>
      <c r="X1076" s="3" t="str">
        <f t="shared" ref="X1076:X1137" si="36">H1076&amp;IF(G1076&lt;10,"0"&amp;G1076,G1076)</f>
        <v>201605</v>
      </c>
      <c r="Y1076" s="3" t="str">
        <f t="shared" ref="Y1076:Y1137" si="37">X1076</f>
        <v>201605</v>
      </c>
      <c r="Z1076" s="3" t="str">
        <f>VLOOKUP(TEXT(N1076,"####"),MàJ!$H$1:$I$53,2,FALSE)</f>
        <v xml:space="preserve">MATERIAUX </v>
      </c>
      <c r="AC1076"/>
      <c r="AD1076"/>
    </row>
    <row r="1077" spans="1:30" ht="15" hidden="1" customHeight="1" x14ac:dyDescent="0.25">
      <c r="A1077" s="7">
        <v>3503</v>
      </c>
      <c r="B1077" s="5" t="s">
        <v>63</v>
      </c>
      <c r="C1077" s="7"/>
      <c r="D1077" s="5"/>
      <c r="E1077" s="5"/>
      <c r="F1077" s="5"/>
      <c r="G1077" s="11">
        <v>5</v>
      </c>
      <c r="H1077" s="10">
        <v>2016</v>
      </c>
      <c r="I1077" s="5"/>
      <c r="J1077" s="7"/>
      <c r="K1077" s="9"/>
      <c r="L1077" s="5"/>
      <c r="M1077" s="5"/>
      <c r="N1077" s="7">
        <v>3503</v>
      </c>
      <c r="O1077" s="7" t="s">
        <v>0</v>
      </c>
      <c r="P1077" s="8">
        <v>8</v>
      </c>
      <c r="Q1077" s="7"/>
      <c r="R1077" s="4"/>
      <c r="S1077" s="6"/>
      <c r="T1077" s="5"/>
      <c r="U1077" s="5" t="s">
        <v>75</v>
      </c>
      <c r="V1077" s="5"/>
      <c r="W1077" s="4"/>
      <c r="X1077" s="3" t="str">
        <f t="shared" si="36"/>
        <v>201605</v>
      </c>
      <c r="Y1077" s="3" t="str">
        <f t="shared" si="37"/>
        <v>201605</v>
      </c>
      <c r="Z1077" s="3" t="str">
        <f>VLOOKUP(TEXT(N1077,"####"),MàJ!$H$1:$I$53,2,FALSE)</f>
        <v xml:space="preserve">MATERIAUX </v>
      </c>
      <c r="AC1077"/>
      <c r="AD1077"/>
    </row>
    <row r="1078" spans="1:30" ht="15" customHeight="1" x14ac:dyDescent="0.25">
      <c r="A1078" s="7" t="s">
        <v>1</v>
      </c>
      <c r="B1078" s="5" t="s">
        <v>2</v>
      </c>
      <c r="C1078" s="7"/>
      <c r="D1078" s="5"/>
      <c r="E1078" s="5"/>
      <c r="F1078" s="5"/>
      <c r="G1078" s="11">
        <v>5</v>
      </c>
      <c r="H1078" s="10">
        <v>2016</v>
      </c>
      <c r="I1078" s="5"/>
      <c r="J1078" s="7"/>
      <c r="K1078" s="9"/>
      <c r="L1078" s="5"/>
      <c r="M1078" s="5"/>
      <c r="N1078" s="7" t="s">
        <v>1</v>
      </c>
      <c r="O1078" s="7" t="s">
        <v>0</v>
      </c>
      <c r="P1078" s="8">
        <v>2</v>
      </c>
      <c r="Q1078" s="7"/>
      <c r="R1078" s="4"/>
      <c r="S1078" s="6"/>
      <c r="T1078" s="5"/>
      <c r="U1078" s="5" t="s">
        <v>72</v>
      </c>
      <c r="V1078" s="5"/>
      <c r="W1078" s="4"/>
      <c r="X1078" s="3" t="str">
        <f t="shared" si="36"/>
        <v>201605</v>
      </c>
      <c r="Y1078" s="3" t="str">
        <f t="shared" si="37"/>
        <v>201605</v>
      </c>
      <c r="Z1078" s="3" t="str">
        <f>VLOOKUP(TEXT(N1078,"####"),MàJ!$H$1:$I$53,2,FALSE)</f>
        <v>SIMULATIONS NUMERIQUES</v>
      </c>
      <c r="AC1078"/>
      <c r="AD1078"/>
    </row>
    <row r="1079" spans="1:30" ht="15" hidden="1" customHeight="1" x14ac:dyDescent="0.25">
      <c r="A1079" s="7" t="s">
        <v>1</v>
      </c>
      <c r="B1079" s="5" t="s">
        <v>2</v>
      </c>
      <c r="C1079" s="7"/>
      <c r="D1079" s="5"/>
      <c r="E1079" s="5"/>
      <c r="F1079" s="5"/>
      <c r="G1079" s="11">
        <v>5</v>
      </c>
      <c r="H1079" s="10">
        <v>2016</v>
      </c>
      <c r="I1079" s="5"/>
      <c r="J1079" s="7"/>
      <c r="K1079" s="9"/>
      <c r="L1079" s="5"/>
      <c r="M1079" s="5"/>
      <c r="N1079" s="7" t="s">
        <v>1</v>
      </c>
      <c r="O1079" s="7" t="s">
        <v>0</v>
      </c>
      <c r="P1079" s="8">
        <v>18</v>
      </c>
      <c r="Q1079" s="7"/>
      <c r="R1079" s="4"/>
      <c r="S1079" s="6"/>
      <c r="T1079" s="5"/>
      <c r="U1079" s="5" t="s">
        <v>75</v>
      </c>
      <c r="V1079" s="5"/>
      <c r="W1079" s="4"/>
      <c r="X1079" s="3" t="str">
        <f t="shared" si="36"/>
        <v>201605</v>
      </c>
      <c r="Y1079" s="3" t="str">
        <f t="shared" si="37"/>
        <v>201605</v>
      </c>
      <c r="Z1079" s="3" t="str">
        <f>VLOOKUP(TEXT(N1079,"####"),MàJ!$H$1:$I$53,2,FALSE)</f>
        <v>SIMULATIONS NUMERIQUES</v>
      </c>
      <c r="AC1079"/>
      <c r="AD1079"/>
    </row>
    <row r="1080" spans="1:30" ht="15" hidden="1" customHeight="1" x14ac:dyDescent="0.25">
      <c r="A1080" s="7" t="s">
        <v>1</v>
      </c>
      <c r="B1080" s="5" t="s">
        <v>2</v>
      </c>
      <c r="C1080" s="7"/>
      <c r="D1080" s="5"/>
      <c r="E1080" s="5"/>
      <c r="F1080" s="5"/>
      <c r="G1080" s="11">
        <v>5</v>
      </c>
      <c r="H1080" s="10">
        <v>2016</v>
      </c>
      <c r="I1080" s="5"/>
      <c r="J1080" s="7"/>
      <c r="K1080" s="9"/>
      <c r="L1080" s="5"/>
      <c r="M1080" s="5"/>
      <c r="N1080" s="7" t="s">
        <v>1</v>
      </c>
      <c r="O1080" s="7" t="s">
        <v>0</v>
      </c>
      <c r="P1080" s="8">
        <v>2</v>
      </c>
      <c r="Q1080" s="7"/>
      <c r="R1080" s="4"/>
      <c r="S1080" s="6"/>
      <c r="T1080" s="5"/>
      <c r="U1080" s="5" t="s">
        <v>75</v>
      </c>
      <c r="V1080" s="5"/>
      <c r="W1080" s="4"/>
      <c r="X1080" s="3" t="str">
        <f t="shared" si="36"/>
        <v>201605</v>
      </c>
      <c r="Y1080" s="3" t="str">
        <f t="shared" si="37"/>
        <v>201605</v>
      </c>
      <c r="Z1080" s="3" t="str">
        <f>VLOOKUP(TEXT(N1080,"####"),MàJ!$H$1:$I$53,2,FALSE)</f>
        <v>SIMULATIONS NUMERIQUES</v>
      </c>
      <c r="AC1080"/>
      <c r="AD1080"/>
    </row>
    <row r="1081" spans="1:30" ht="15" hidden="1" customHeight="1" x14ac:dyDescent="0.25">
      <c r="A1081" s="7" t="s">
        <v>1</v>
      </c>
      <c r="B1081" s="5" t="s">
        <v>2</v>
      </c>
      <c r="C1081" s="7"/>
      <c r="D1081" s="5"/>
      <c r="E1081" s="5"/>
      <c r="F1081" s="5"/>
      <c r="G1081" s="11">
        <v>5</v>
      </c>
      <c r="H1081" s="10">
        <v>2016</v>
      </c>
      <c r="I1081" s="5"/>
      <c r="J1081" s="7"/>
      <c r="K1081" s="9"/>
      <c r="L1081" s="5"/>
      <c r="M1081" s="5"/>
      <c r="N1081" s="7" t="s">
        <v>1</v>
      </c>
      <c r="O1081" s="7" t="s">
        <v>0</v>
      </c>
      <c r="P1081" s="8">
        <v>27</v>
      </c>
      <c r="Q1081" s="7"/>
      <c r="R1081" s="4"/>
      <c r="S1081" s="6"/>
      <c r="T1081" s="5"/>
      <c r="U1081" s="5" t="s">
        <v>71</v>
      </c>
      <c r="V1081" s="5"/>
      <c r="W1081" s="4"/>
      <c r="X1081" s="3" t="str">
        <f t="shared" si="36"/>
        <v>201605</v>
      </c>
      <c r="Y1081" s="3" t="str">
        <f t="shared" si="37"/>
        <v>201605</v>
      </c>
      <c r="Z1081" s="3" t="str">
        <f>VLOOKUP(TEXT(N1081,"####"),MàJ!$H$1:$I$53,2,FALSE)</f>
        <v>SIMULATIONS NUMERIQUES</v>
      </c>
      <c r="AC1081"/>
      <c r="AD1081"/>
    </row>
    <row r="1082" spans="1:30" ht="15" customHeight="1" x14ac:dyDescent="0.25">
      <c r="A1082" s="50">
        <v>5555</v>
      </c>
      <c r="B1082" s="51" t="s">
        <v>64</v>
      </c>
      <c r="C1082" s="50"/>
      <c r="D1082" s="51"/>
      <c r="E1082" s="51"/>
      <c r="F1082" s="51"/>
      <c r="G1082" s="55">
        <v>5</v>
      </c>
      <c r="H1082" s="56">
        <v>2016</v>
      </c>
      <c r="I1082" s="51"/>
      <c r="J1082" s="50"/>
      <c r="K1082" s="57"/>
      <c r="L1082" s="51"/>
      <c r="M1082" s="51"/>
      <c r="N1082" s="50">
        <v>5555</v>
      </c>
      <c r="O1082" s="50" t="s">
        <v>0</v>
      </c>
      <c r="P1082" s="58">
        <v>28</v>
      </c>
      <c r="Q1082" s="50"/>
      <c r="R1082" s="59"/>
      <c r="S1082" s="60"/>
      <c r="T1082" s="51"/>
      <c r="U1082" s="51" t="s">
        <v>72</v>
      </c>
      <c r="V1082" s="51"/>
      <c r="W1082" s="59"/>
      <c r="X1082" s="3" t="str">
        <f t="shared" si="36"/>
        <v>201605</v>
      </c>
      <c r="Y1082" s="3" t="str">
        <f t="shared" si="37"/>
        <v>201605</v>
      </c>
      <c r="Z1082" s="3" t="str">
        <f>VLOOKUP(TEXT(N1082,"####"),MàJ!$H$1:$I$53,2,FALSE)</f>
        <v xml:space="preserve">CONCEPTION </v>
      </c>
      <c r="AC1082"/>
      <c r="AD1082"/>
    </row>
    <row r="1083" spans="1:30" ht="15" hidden="1" customHeight="1" x14ac:dyDescent="0.25">
      <c r="A1083" s="50">
        <v>5555</v>
      </c>
      <c r="B1083" s="51" t="s">
        <v>64</v>
      </c>
      <c r="C1083" s="50"/>
      <c r="D1083" s="51"/>
      <c r="E1083" s="51"/>
      <c r="F1083" s="51"/>
      <c r="G1083" s="55">
        <v>5</v>
      </c>
      <c r="H1083" s="56">
        <v>2016</v>
      </c>
      <c r="I1083" s="51"/>
      <c r="J1083" s="50"/>
      <c r="K1083" s="57"/>
      <c r="L1083" s="51"/>
      <c r="M1083" s="51"/>
      <c r="N1083" s="50">
        <v>5555</v>
      </c>
      <c r="O1083" s="50" t="s">
        <v>0</v>
      </c>
      <c r="P1083" s="58">
        <v>2</v>
      </c>
      <c r="Q1083" s="50"/>
      <c r="R1083" s="59"/>
      <c r="S1083" s="60"/>
      <c r="T1083" s="51"/>
      <c r="U1083" s="51" t="s">
        <v>71</v>
      </c>
      <c r="V1083" s="51"/>
      <c r="W1083" s="59"/>
      <c r="X1083" s="3" t="str">
        <f t="shared" si="36"/>
        <v>201605</v>
      </c>
      <c r="Y1083" s="3" t="str">
        <f t="shared" si="37"/>
        <v>201605</v>
      </c>
      <c r="Z1083" s="3" t="str">
        <f>VLOOKUP(TEXT(N1083,"####"),MàJ!$H$1:$I$53,2,FALSE)</f>
        <v xml:space="preserve">CONCEPTION </v>
      </c>
      <c r="AC1083"/>
      <c r="AD1083"/>
    </row>
    <row r="1084" spans="1:30" ht="15" hidden="1" customHeight="1" x14ac:dyDescent="0.25">
      <c r="A1084" s="50">
        <v>5555</v>
      </c>
      <c r="B1084" s="51" t="s">
        <v>64</v>
      </c>
      <c r="C1084" s="50"/>
      <c r="D1084" s="51"/>
      <c r="E1084" s="51"/>
      <c r="F1084" s="51"/>
      <c r="G1084" s="55">
        <v>5</v>
      </c>
      <c r="H1084" s="56">
        <v>2016</v>
      </c>
      <c r="I1084" s="51"/>
      <c r="J1084" s="50"/>
      <c r="K1084" s="57"/>
      <c r="L1084" s="51"/>
      <c r="M1084" s="51"/>
      <c r="N1084" s="50">
        <v>5555</v>
      </c>
      <c r="O1084" s="50" t="s">
        <v>0</v>
      </c>
      <c r="P1084" s="58">
        <v>20</v>
      </c>
      <c r="Q1084" s="50"/>
      <c r="R1084" s="59"/>
      <c r="S1084" s="60"/>
      <c r="T1084" s="51"/>
      <c r="U1084" s="51" t="s">
        <v>84</v>
      </c>
      <c r="V1084" s="51"/>
      <c r="W1084" s="59"/>
      <c r="X1084" s="3" t="str">
        <f t="shared" si="36"/>
        <v>201605</v>
      </c>
      <c r="Y1084" s="3" t="str">
        <f t="shared" si="37"/>
        <v>201605</v>
      </c>
      <c r="Z1084" s="3" t="str">
        <f>VLOOKUP(TEXT(N1084,"####"),MàJ!$H$1:$I$53,2,FALSE)</f>
        <v xml:space="preserve">CONCEPTION </v>
      </c>
      <c r="AC1084"/>
      <c r="AD1084"/>
    </row>
    <row r="1085" spans="1:30" ht="15" customHeight="1" x14ac:dyDescent="0.25">
      <c r="A1085" s="50">
        <v>5555</v>
      </c>
      <c r="B1085" s="51" t="s">
        <v>64</v>
      </c>
      <c r="C1085" s="50"/>
      <c r="D1085" s="51"/>
      <c r="E1085" s="51"/>
      <c r="F1085" s="51"/>
      <c r="G1085" s="55">
        <v>5</v>
      </c>
      <c r="H1085" s="56">
        <v>2016</v>
      </c>
      <c r="I1085" s="51"/>
      <c r="J1085" s="50"/>
      <c r="K1085" s="57"/>
      <c r="L1085" s="51"/>
      <c r="M1085" s="51"/>
      <c r="N1085" s="50">
        <v>5555</v>
      </c>
      <c r="O1085" s="50" t="s">
        <v>0</v>
      </c>
      <c r="P1085" s="58">
        <v>2</v>
      </c>
      <c r="Q1085" s="50"/>
      <c r="R1085" s="59"/>
      <c r="S1085" s="60"/>
      <c r="T1085" s="51"/>
      <c r="U1085" s="51" t="s">
        <v>72</v>
      </c>
      <c r="V1085" s="51"/>
      <c r="W1085" s="59"/>
      <c r="X1085" s="3" t="str">
        <f t="shared" si="36"/>
        <v>201605</v>
      </c>
      <c r="Y1085" s="3" t="str">
        <f t="shared" si="37"/>
        <v>201605</v>
      </c>
      <c r="Z1085" s="3" t="str">
        <f>VLOOKUP(TEXT(N1085,"####"),MàJ!$H$1:$I$53,2,FALSE)</f>
        <v xml:space="preserve">CONCEPTION </v>
      </c>
      <c r="AC1085"/>
      <c r="AD1085"/>
    </row>
    <row r="1086" spans="1:30" ht="15" hidden="1" customHeight="1" x14ac:dyDescent="0.25">
      <c r="A1086" s="50">
        <v>5555</v>
      </c>
      <c r="B1086" s="51" t="s">
        <v>64</v>
      </c>
      <c r="C1086" s="50"/>
      <c r="D1086" s="51"/>
      <c r="E1086" s="51"/>
      <c r="F1086" s="51"/>
      <c r="G1086" s="55">
        <v>5</v>
      </c>
      <c r="H1086" s="56">
        <v>2016</v>
      </c>
      <c r="I1086" s="51"/>
      <c r="J1086" s="50"/>
      <c r="K1086" s="57"/>
      <c r="L1086" s="51"/>
      <c r="M1086" s="51"/>
      <c r="N1086" s="50">
        <v>5555</v>
      </c>
      <c r="O1086" s="50" t="s">
        <v>0</v>
      </c>
      <c r="P1086" s="58">
        <v>2</v>
      </c>
      <c r="Q1086" s="50"/>
      <c r="R1086" s="59"/>
      <c r="S1086" s="60"/>
      <c r="T1086" s="51"/>
      <c r="U1086" s="51" t="s">
        <v>84</v>
      </c>
      <c r="V1086" s="51"/>
      <c r="W1086" s="59"/>
      <c r="X1086" s="3" t="str">
        <f t="shared" si="36"/>
        <v>201605</v>
      </c>
      <c r="Y1086" s="3" t="str">
        <f t="shared" si="37"/>
        <v>201605</v>
      </c>
      <c r="Z1086" s="3" t="str">
        <f>VLOOKUP(TEXT(N1086,"####"),MàJ!$H$1:$I$53,2,FALSE)</f>
        <v xml:space="preserve">CONCEPTION </v>
      </c>
      <c r="AC1086"/>
      <c r="AD1086"/>
    </row>
    <row r="1087" spans="1:30" ht="15" customHeight="1" x14ac:dyDescent="0.25">
      <c r="A1087" s="50">
        <v>5555</v>
      </c>
      <c r="B1087" s="51" t="s">
        <v>64</v>
      </c>
      <c r="C1087" s="50"/>
      <c r="D1087" s="51"/>
      <c r="E1087" s="51"/>
      <c r="F1087" s="51"/>
      <c r="G1087" s="55">
        <v>5</v>
      </c>
      <c r="H1087" s="56">
        <v>2016</v>
      </c>
      <c r="I1087" s="51"/>
      <c r="J1087" s="50"/>
      <c r="K1087" s="57"/>
      <c r="L1087" s="51"/>
      <c r="M1087" s="51"/>
      <c r="N1087" s="50">
        <v>5555</v>
      </c>
      <c r="O1087" s="50" t="s">
        <v>0</v>
      </c>
      <c r="P1087" s="58">
        <v>40</v>
      </c>
      <c r="Q1087" s="50"/>
      <c r="R1087" s="59"/>
      <c r="S1087" s="60"/>
      <c r="T1087" s="51"/>
      <c r="U1087" s="51" t="s">
        <v>72</v>
      </c>
      <c r="V1087" s="51"/>
      <c r="W1087" s="59"/>
      <c r="X1087" s="3" t="str">
        <f t="shared" si="36"/>
        <v>201605</v>
      </c>
      <c r="Y1087" s="3" t="str">
        <f t="shared" si="37"/>
        <v>201605</v>
      </c>
      <c r="Z1087" s="3" t="str">
        <f>VLOOKUP(TEXT(N1087,"####"),MàJ!$H$1:$I$53,2,FALSE)</f>
        <v xml:space="preserve">CONCEPTION </v>
      </c>
      <c r="AC1087"/>
      <c r="AD1087"/>
    </row>
    <row r="1088" spans="1:30" ht="15" hidden="1" customHeight="1" x14ac:dyDescent="0.25">
      <c r="A1088" s="50">
        <v>5555</v>
      </c>
      <c r="B1088" s="51" t="s">
        <v>64</v>
      </c>
      <c r="C1088" s="50"/>
      <c r="D1088" s="51"/>
      <c r="E1088" s="51"/>
      <c r="F1088" s="51"/>
      <c r="G1088" s="55">
        <v>5</v>
      </c>
      <c r="H1088" s="56">
        <v>2016</v>
      </c>
      <c r="I1088" s="51"/>
      <c r="J1088" s="50"/>
      <c r="K1088" s="57"/>
      <c r="L1088" s="51"/>
      <c r="M1088" s="51"/>
      <c r="N1088" s="50">
        <v>5555</v>
      </c>
      <c r="O1088" s="50" t="s">
        <v>0</v>
      </c>
      <c r="P1088" s="58">
        <v>38</v>
      </c>
      <c r="Q1088" s="50"/>
      <c r="R1088" s="59"/>
      <c r="S1088" s="60"/>
      <c r="T1088" s="51"/>
      <c r="U1088" s="51" t="s">
        <v>71</v>
      </c>
      <c r="V1088" s="51"/>
      <c r="W1088" s="59"/>
      <c r="X1088" s="3" t="str">
        <f t="shared" si="36"/>
        <v>201605</v>
      </c>
      <c r="Y1088" s="3" t="str">
        <f t="shared" si="37"/>
        <v>201605</v>
      </c>
      <c r="Z1088" s="3" t="str">
        <f>VLOOKUP(TEXT(N1088,"####"),MàJ!$H$1:$I$53,2,FALSE)</f>
        <v xml:space="preserve">CONCEPTION </v>
      </c>
      <c r="AC1088"/>
      <c r="AD1088"/>
    </row>
    <row r="1089" spans="1:30" ht="15" hidden="1" customHeight="1" x14ac:dyDescent="0.25">
      <c r="A1089" s="50">
        <v>5555</v>
      </c>
      <c r="B1089" s="51" t="s">
        <v>64</v>
      </c>
      <c r="C1089" s="50"/>
      <c r="D1089" s="51"/>
      <c r="E1089" s="51"/>
      <c r="F1089" s="51"/>
      <c r="G1089" s="55">
        <v>5</v>
      </c>
      <c r="H1089" s="56">
        <v>2016</v>
      </c>
      <c r="I1089" s="51"/>
      <c r="J1089" s="50"/>
      <c r="K1089" s="57"/>
      <c r="L1089" s="51"/>
      <c r="M1089" s="51"/>
      <c r="N1089" s="50">
        <v>5555</v>
      </c>
      <c r="O1089" s="50" t="s">
        <v>0</v>
      </c>
      <c r="P1089" s="58">
        <v>1</v>
      </c>
      <c r="Q1089" s="50"/>
      <c r="R1089" s="59"/>
      <c r="S1089" s="60"/>
      <c r="T1089" s="51"/>
      <c r="U1089" s="51" t="s">
        <v>84</v>
      </c>
      <c r="V1089" s="51"/>
      <c r="W1089" s="59"/>
      <c r="X1089" s="3" t="str">
        <f t="shared" si="36"/>
        <v>201605</v>
      </c>
      <c r="Y1089" s="3" t="str">
        <f t="shared" si="37"/>
        <v>201605</v>
      </c>
      <c r="Z1089" s="3" t="str">
        <f>VLOOKUP(TEXT(N1089,"####"),MàJ!$H$1:$I$53,2,FALSE)</f>
        <v xml:space="preserve">CONCEPTION </v>
      </c>
      <c r="AC1089"/>
      <c r="AD1089"/>
    </row>
    <row r="1090" spans="1:30" ht="15" customHeight="1" x14ac:dyDescent="0.25">
      <c r="A1090" s="50">
        <v>5555</v>
      </c>
      <c r="B1090" s="51" t="s">
        <v>64</v>
      </c>
      <c r="C1090" s="50"/>
      <c r="D1090" s="51"/>
      <c r="E1090" s="51"/>
      <c r="F1090" s="51"/>
      <c r="G1090" s="55">
        <v>5</v>
      </c>
      <c r="H1090" s="56">
        <v>2016</v>
      </c>
      <c r="I1090" s="51"/>
      <c r="J1090" s="50"/>
      <c r="K1090" s="57"/>
      <c r="L1090" s="51"/>
      <c r="M1090" s="51"/>
      <c r="N1090" s="50">
        <v>5555</v>
      </c>
      <c r="O1090" s="50" t="s">
        <v>0</v>
      </c>
      <c r="P1090" s="58">
        <v>2</v>
      </c>
      <c r="Q1090" s="50"/>
      <c r="R1090" s="59"/>
      <c r="S1090" s="60"/>
      <c r="T1090" s="51"/>
      <c r="U1090" s="51" t="s">
        <v>72</v>
      </c>
      <c r="V1090" s="51"/>
      <c r="W1090" s="59"/>
      <c r="X1090" s="3" t="str">
        <f t="shared" si="36"/>
        <v>201605</v>
      </c>
      <c r="Y1090" s="3" t="str">
        <f t="shared" si="37"/>
        <v>201605</v>
      </c>
      <c r="Z1090" s="3" t="str">
        <f>VLOOKUP(TEXT(N1090,"####"),MàJ!$H$1:$I$53,2,FALSE)</f>
        <v xml:space="preserve">CONCEPTION </v>
      </c>
      <c r="AC1090"/>
      <c r="AD1090"/>
    </row>
    <row r="1091" spans="1:30" ht="15" hidden="1" customHeight="1" x14ac:dyDescent="0.25">
      <c r="A1091" s="50">
        <v>5555</v>
      </c>
      <c r="B1091" s="51" t="s">
        <v>64</v>
      </c>
      <c r="C1091" s="50"/>
      <c r="D1091" s="51"/>
      <c r="E1091" s="51"/>
      <c r="F1091" s="51"/>
      <c r="G1091" s="55">
        <v>5</v>
      </c>
      <c r="H1091" s="56">
        <v>2016</v>
      </c>
      <c r="I1091" s="51"/>
      <c r="J1091" s="50"/>
      <c r="K1091" s="57"/>
      <c r="L1091" s="51"/>
      <c r="M1091" s="51"/>
      <c r="N1091" s="50">
        <v>5555</v>
      </c>
      <c r="O1091" s="50" t="s">
        <v>0</v>
      </c>
      <c r="P1091" s="58">
        <v>2</v>
      </c>
      <c r="Q1091" s="50"/>
      <c r="R1091" s="59"/>
      <c r="S1091" s="60"/>
      <c r="T1091" s="51"/>
      <c r="U1091" s="51" t="s">
        <v>75</v>
      </c>
      <c r="V1091" s="51"/>
      <c r="W1091" s="59"/>
      <c r="X1091" s="3" t="str">
        <f t="shared" si="36"/>
        <v>201605</v>
      </c>
      <c r="Y1091" s="3" t="str">
        <f t="shared" si="37"/>
        <v>201605</v>
      </c>
      <c r="Z1091" s="3" t="str">
        <f>VLOOKUP(TEXT(N1091,"####"),MàJ!$H$1:$I$53,2,FALSE)</f>
        <v xml:space="preserve">CONCEPTION </v>
      </c>
      <c r="AC1091"/>
      <c r="AD1091"/>
    </row>
    <row r="1092" spans="1:30" ht="15" hidden="1" customHeight="1" x14ac:dyDescent="0.25">
      <c r="A1092" s="50">
        <v>5555</v>
      </c>
      <c r="B1092" s="51" t="s">
        <v>64</v>
      </c>
      <c r="C1092" s="50"/>
      <c r="D1092" s="51"/>
      <c r="E1092" s="51"/>
      <c r="F1092" s="51"/>
      <c r="G1092" s="55">
        <v>5</v>
      </c>
      <c r="H1092" s="56">
        <v>2016</v>
      </c>
      <c r="I1092" s="51"/>
      <c r="J1092" s="50"/>
      <c r="K1092" s="57"/>
      <c r="L1092" s="51"/>
      <c r="M1092" s="51"/>
      <c r="N1092" s="50">
        <v>5555</v>
      </c>
      <c r="O1092" s="50" t="s">
        <v>0</v>
      </c>
      <c r="P1092" s="58">
        <v>4</v>
      </c>
      <c r="Q1092" s="50"/>
      <c r="R1092" s="59"/>
      <c r="S1092" s="60"/>
      <c r="T1092" s="51"/>
      <c r="U1092" s="51" t="s">
        <v>75</v>
      </c>
      <c r="V1092" s="51"/>
      <c r="W1092" s="59"/>
      <c r="X1092" s="3" t="str">
        <f t="shared" si="36"/>
        <v>201605</v>
      </c>
      <c r="Y1092" s="3" t="str">
        <f t="shared" si="37"/>
        <v>201605</v>
      </c>
      <c r="Z1092" s="3" t="str">
        <f>VLOOKUP(TEXT(N1092,"####"),MàJ!$H$1:$I$53,2,FALSE)</f>
        <v xml:space="preserve">CONCEPTION </v>
      </c>
      <c r="AC1092"/>
      <c r="AD1092"/>
    </row>
    <row r="1093" spans="1:30" ht="15" hidden="1" customHeight="1" x14ac:dyDescent="0.25">
      <c r="A1093" s="50">
        <v>5555</v>
      </c>
      <c r="B1093" s="51" t="s">
        <v>64</v>
      </c>
      <c r="C1093" s="50"/>
      <c r="D1093" s="51"/>
      <c r="E1093" s="51"/>
      <c r="F1093" s="51"/>
      <c r="G1093" s="55">
        <v>5</v>
      </c>
      <c r="H1093" s="56">
        <v>2016</v>
      </c>
      <c r="I1093" s="51"/>
      <c r="J1093" s="50"/>
      <c r="K1093" s="57"/>
      <c r="L1093" s="51"/>
      <c r="M1093" s="51"/>
      <c r="N1093" s="50">
        <v>5555</v>
      </c>
      <c r="O1093" s="50" t="s">
        <v>0</v>
      </c>
      <c r="P1093" s="58">
        <v>8</v>
      </c>
      <c r="Q1093" s="50"/>
      <c r="R1093" s="59"/>
      <c r="S1093" s="60"/>
      <c r="T1093" s="51"/>
      <c r="U1093" s="51" t="s">
        <v>83</v>
      </c>
      <c r="V1093" s="51"/>
      <c r="W1093" s="59"/>
      <c r="X1093" s="3" t="str">
        <f t="shared" si="36"/>
        <v>201605</v>
      </c>
      <c r="Y1093" s="3" t="str">
        <f t="shared" si="37"/>
        <v>201605</v>
      </c>
      <c r="Z1093" s="3" t="str">
        <f>VLOOKUP(TEXT(N1093,"####"),MàJ!$H$1:$I$53,2,FALSE)</f>
        <v xml:space="preserve">CONCEPTION </v>
      </c>
      <c r="AC1093"/>
      <c r="AD1093"/>
    </row>
    <row r="1094" spans="1:30" ht="15" customHeight="1" x14ac:dyDescent="0.25">
      <c r="A1094" s="50">
        <v>5917</v>
      </c>
      <c r="B1094" s="51" t="s">
        <v>66</v>
      </c>
      <c r="C1094" s="50"/>
      <c r="D1094" s="51"/>
      <c r="E1094" s="51"/>
      <c r="F1094" s="51"/>
      <c r="G1094" s="55">
        <v>5</v>
      </c>
      <c r="H1094" s="56">
        <v>2016</v>
      </c>
      <c r="I1094" s="51"/>
      <c r="J1094" s="50"/>
      <c r="K1094" s="57"/>
      <c r="L1094" s="51"/>
      <c r="M1094" s="51"/>
      <c r="N1094" s="50">
        <v>5917</v>
      </c>
      <c r="O1094" s="50" t="s">
        <v>0</v>
      </c>
      <c r="P1094" s="58">
        <v>16</v>
      </c>
      <c r="Q1094" s="50"/>
      <c r="R1094" s="59"/>
      <c r="S1094" s="60"/>
      <c r="T1094" s="51"/>
      <c r="U1094" s="51" t="s">
        <v>72</v>
      </c>
      <c r="V1094" s="51"/>
      <c r="W1094" s="59"/>
      <c r="X1094" s="3" t="str">
        <f t="shared" si="36"/>
        <v>201605</v>
      </c>
      <c r="Y1094" s="3" t="str">
        <f t="shared" si="37"/>
        <v>201605</v>
      </c>
      <c r="Z1094" s="3" t="str">
        <f>VLOOKUP(TEXT(N1094,"####"),MàJ!$H$1:$I$53,2,FALSE)</f>
        <v xml:space="preserve">METHODES </v>
      </c>
      <c r="AC1094"/>
      <c r="AD1094"/>
    </row>
    <row r="1095" spans="1:30" ht="15" customHeight="1" x14ac:dyDescent="0.25">
      <c r="A1095" s="50">
        <v>5917</v>
      </c>
      <c r="B1095" s="51" t="s">
        <v>66</v>
      </c>
      <c r="C1095" s="50"/>
      <c r="D1095" s="51"/>
      <c r="E1095" s="51"/>
      <c r="F1095" s="51"/>
      <c r="G1095" s="55">
        <v>5</v>
      </c>
      <c r="H1095" s="56">
        <v>2016</v>
      </c>
      <c r="I1095" s="51"/>
      <c r="J1095" s="50"/>
      <c r="K1095" s="57"/>
      <c r="L1095" s="51"/>
      <c r="M1095" s="51"/>
      <c r="N1095" s="50">
        <v>5917</v>
      </c>
      <c r="O1095" s="50" t="s">
        <v>0</v>
      </c>
      <c r="P1095" s="58">
        <v>10</v>
      </c>
      <c r="Q1095" s="50"/>
      <c r="R1095" s="59"/>
      <c r="S1095" s="60"/>
      <c r="T1095" s="51"/>
      <c r="U1095" s="51" t="s">
        <v>72</v>
      </c>
      <c r="V1095" s="51"/>
      <c r="W1095" s="59"/>
      <c r="X1095" s="3" t="str">
        <f t="shared" si="36"/>
        <v>201605</v>
      </c>
      <c r="Y1095" s="3" t="str">
        <f t="shared" si="37"/>
        <v>201605</v>
      </c>
      <c r="Z1095" s="3" t="str">
        <f>VLOOKUP(TEXT(N1095,"####"),MàJ!$H$1:$I$53,2,FALSE)</f>
        <v xml:space="preserve">METHODES </v>
      </c>
      <c r="AC1095"/>
      <c r="AD1095"/>
    </row>
    <row r="1096" spans="1:30" ht="15" customHeight="1" x14ac:dyDescent="0.25">
      <c r="A1096" s="7">
        <v>5917</v>
      </c>
      <c r="B1096" s="5" t="s">
        <v>66</v>
      </c>
      <c r="C1096" s="7"/>
      <c r="D1096" s="5"/>
      <c r="E1096" s="5"/>
      <c r="F1096" s="5"/>
      <c r="G1096" s="11">
        <v>5</v>
      </c>
      <c r="H1096" s="10">
        <v>2016</v>
      </c>
      <c r="I1096" s="5"/>
      <c r="J1096" s="7"/>
      <c r="K1096" s="9"/>
      <c r="L1096" s="5"/>
      <c r="M1096" s="5"/>
      <c r="N1096" s="7">
        <v>5917</v>
      </c>
      <c r="O1096" s="7" t="s">
        <v>0</v>
      </c>
      <c r="P1096" s="8">
        <v>8</v>
      </c>
      <c r="Q1096" s="7"/>
      <c r="R1096" s="4"/>
      <c r="S1096" s="6"/>
      <c r="T1096" s="5"/>
      <c r="U1096" s="5" t="s">
        <v>72</v>
      </c>
      <c r="V1096" s="5"/>
      <c r="W1096" s="4"/>
      <c r="X1096" s="3" t="str">
        <f t="shared" si="36"/>
        <v>201605</v>
      </c>
      <c r="Y1096" s="3" t="str">
        <f t="shared" si="37"/>
        <v>201605</v>
      </c>
      <c r="Z1096" s="3" t="str">
        <f>VLOOKUP(TEXT(N1096,"####"),MàJ!$H$1:$I$53,2,FALSE)</f>
        <v xml:space="preserve">METHODES </v>
      </c>
      <c r="AC1096"/>
      <c r="AD1096"/>
    </row>
    <row r="1097" spans="1:30" ht="15" hidden="1" customHeight="1" x14ac:dyDescent="0.25">
      <c r="A1097" s="50">
        <v>5917</v>
      </c>
      <c r="B1097" s="51" t="s">
        <v>66</v>
      </c>
      <c r="C1097" s="50"/>
      <c r="D1097" s="51"/>
      <c r="E1097" s="51"/>
      <c r="F1097" s="51"/>
      <c r="G1097" s="55">
        <v>5</v>
      </c>
      <c r="H1097" s="56">
        <v>2016</v>
      </c>
      <c r="I1097" s="51"/>
      <c r="J1097" s="50"/>
      <c r="K1097" s="57"/>
      <c r="L1097" s="51"/>
      <c r="M1097" s="51"/>
      <c r="N1097" s="50">
        <v>5917</v>
      </c>
      <c r="O1097" s="50" t="s">
        <v>0</v>
      </c>
      <c r="P1097" s="58">
        <v>1</v>
      </c>
      <c r="Q1097" s="50"/>
      <c r="R1097" s="59"/>
      <c r="S1097" s="60"/>
      <c r="T1097" s="51"/>
      <c r="U1097" s="51" t="s">
        <v>71</v>
      </c>
      <c r="V1097" s="51"/>
      <c r="W1097" s="59"/>
      <c r="X1097" s="3" t="str">
        <f t="shared" si="36"/>
        <v>201605</v>
      </c>
      <c r="Y1097" s="3" t="str">
        <f t="shared" si="37"/>
        <v>201605</v>
      </c>
      <c r="Z1097" s="3" t="str">
        <f>VLOOKUP(TEXT(N1097,"####"),MàJ!$H$1:$I$53,2,FALSE)</f>
        <v xml:space="preserve">METHODES </v>
      </c>
      <c r="AC1097"/>
      <c r="AD1097"/>
    </row>
    <row r="1098" spans="1:30" ht="15" hidden="1" customHeight="1" x14ac:dyDescent="0.25">
      <c r="A1098" s="7">
        <v>5917</v>
      </c>
      <c r="B1098" s="5" t="s">
        <v>66</v>
      </c>
      <c r="C1098" s="7"/>
      <c r="D1098" s="5"/>
      <c r="E1098" s="5"/>
      <c r="F1098" s="5"/>
      <c r="G1098" s="11">
        <v>5</v>
      </c>
      <c r="H1098" s="10">
        <v>2016</v>
      </c>
      <c r="I1098" s="5"/>
      <c r="J1098" s="7"/>
      <c r="K1098" s="9"/>
      <c r="L1098" s="5"/>
      <c r="M1098" s="5"/>
      <c r="N1098" s="7">
        <v>5917</v>
      </c>
      <c r="O1098" s="7" t="s">
        <v>0</v>
      </c>
      <c r="P1098" s="8">
        <v>2</v>
      </c>
      <c r="Q1098" s="7"/>
      <c r="R1098" s="4"/>
      <c r="S1098" s="6"/>
      <c r="T1098" s="5"/>
      <c r="U1098" s="5" t="s">
        <v>71</v>
      </c>
      <c r="V1098" s="5"/>
      <c r="W1098" s="4"/>
      <c r="X1098" s="3" t="str">
        <f t="shared" si="36"/>
        <v>201605</v>
      </c>
      <c r="Y1098" s="3" t="str">
        <f t="shared" si="37"/>
        <v>201605</v>
      </c>
      <c r="Z1098" s="3" t="str">
        <f>VLOOKUP(TEXT(N1098,"####"),MàJ!$H$1:$I$53,2,FALSE)</f>
        <v xml:space="preserve">METHODES </v>
      </c>
      <c r="AC1098"/>
      <c r="AD1098"/>
    </row>
    <row r="1099" spans="1:30" ht="15" hidden="1" customHeight="1" x14ac:dyDescent="0.25">
      <c r="A1099" s="50">
        <v>5917</v>
      </c>
      <c r="B1099" s="51" t="s">
        <v>66</v>
      </c>
      <c r="C1099" s="50"/>
      <c r="D1099" s="51"/>
      <c r="E1099" s="51"/>
      <c r="F1099" s="51"/>
      <c r="G1099" s="55">
        <v>5</v>
      </c>
      <c r="H1099" s="56">
        <v>2016</v>
      </c>
      <c r="I1099" s="51"/>
      <c r="J1099" s="50"/>
      <c r="K1099" s="57"/>
      <c r="L1099" s="51"/>
      <c r="M1099" s="51"/>
      <c r="N1099" s="50">
        <v>5917</v>
      </c>
      <c r="O1099" s="50" t="s">
        <v>0</v>
      </c>
      <c r="P1099" s="58">
        <v>2</v>
      </c>
      <c r="Q1099" s="50"/>
      <c r="R1099" s="59"/>
      <c r="S1099" s="60"/>
      <c r="T1099" s="51"/>
      <c r="U1099" s="51" t="s">
        <v>71</v>
      </c>
      <c r="V1099" s="51"/>
      <c r="W1099" s="59"/>
      <c r="X1099" s="3" t="str">
        <f t="shared" si="36"/>
        <v>201605</v>
      </c>
      <c r="Y1099" s="3" t="str">
        <f t="shared" si="37"/>
        <v>201605</v>
      </c>
      <c r="Z1099" s="3" t="str">
        <f>VLOOKUP(TEXT(N1099,"####"),MàJ!$H$1:$I$53,2,FALSE)</f>
        <v xml:space="preserve">METHODES </v>
      </c>
      <c r="AC1099"/>
      <c r="AD1099"/>
    </row>
    <row r="1100" spans="1:30" ht="15" hidden="1" customHeight="1" x14ac:dyDescent="0.25">
      <c r="A1100" s="7">
        <v>7777</v>
      </c>
      <c r="B1100" s="5" t="s">
        <v>68</v>
      </c>
      <c r="C1100" s="7"/>
      <c r="D1100" s="5"/>
      <c r="E1100" s="5"/>
      <c r="F1100" s="5"/>
      <c r="G1100" s="11">
        <v>5</v>
      </c>
      <c r="H1100" s="10">
        <v>2016</v>
      </c>
      <c r="I1100" s="5"/>
      <c r="J1100" s="7"/>
      <c r="K1100" s="9"/>
      <c r="L1100" s="5"/>
      <c r="M1100" s="5"/>
      <c r="N1100" s="7">
        <v>7777</v>
      </c>
      <c r="O1100" s="7" t="s">
        <v>0</v>
      </c>
      <c r="P1100" s="8">
        <v>64</v>
      </c>
      <c r="Q1100" s="7"/>
      <c r="R1100" s="4"/>
      <c r="S1100" s="6"/>
      <c r="T1100" s="5"/>
      <c r="U1100" s="5" t="s">
        <v>71</v>
      </c>
      <c r="V1100" s="5"/>
      <c r="W1100" s="4"/>
      <c r="X1100" s="3" t="str">
        <f t="shared" si="36"/>
        <v>201605</v>
      </c>
      <c r="Y1100" s="3" t="str">
        <f t="shared" si="37"/>
        <v>201605</v>
      </c>
      <c r="Z1100" s="3" t="str">
        <f>VLOOKUP(TEXT(N1100,"####"),MàJ!$H$1:$I$53,2,FALSE)</f>
        <v>PROGRAMME</v>
      </c>
      <c r="AC1100"/>
      <c r="AD1100"/>
    </row>
    <row r="1101" spans="1:30" ht="15" customHeight="1" x14ac:dyDescent="0.25">
      <c r="A1101" s="7">
        <v>7777</v>
      </c>
      <c r="B1101" s="5" t="s">
        <v>68</v>
      </c>
      <c r="C1101" s="7"/>
      <c r="D1101" s="5"/>
      <c r="E1101" s="5"/>
      <c r="F1101" s="5"/>
      <c r="G1101" s="11">
        <v>5</v>
      </c>
      <c r="H1101" s="10">
        <v>2016</v>
      </c>
      <c r="I1101" s="5"/>
      <c r="J1101" s="7"/>
      <c r="K1101" s="9"/>
      <c r="L1101" s="5"/>
      <c r="M1101" s="5"/>
      <c r="N1101" s="7">
        <v>7777</v>
      </c>
      <c r="O1101" s="7" t="s">
        <v>0</v>
      </c>
      <c r="P1101" s="8">
        <v>64</v>
      </c>
      <c r="Q1101" s="7"/>
      <c r="R1101" s="4"/>
      <c r="S1101" s="6"/>
      <c r="T1101" s="5"/>
      <c r="U1101" s="5" t="s">
        <v>72</v>
      </c>
      <c r="V1101" s="5"/>
      <c r="W1101" s="4"/>
      <c r="X1101" s="3" t="str">
        <f t="shared" si="36"/>
        <v>201605</v>
      </c>
      <c r="Y1101" s="3" t="str">
        <f t="shared" si="37"/>
        <v>201605</v>
      </c>
      <c r="Z1101" s="3" t="str">
        <f>VLOOKUP(TEXT(N1101,"####"),MàJ!$H$1:$I$53,2,FALSE)</f>
        <v>PROGRAMME</v>
      </c>
      <c r="AC1101"/>
      <c r="AD1101"/>
    </row>
    <row r="1102" spans="1:30" ht="15" hidden="1" customHeight="1" x14ac:dyDescent="0.25">
      <c r="A1102" s="7">
        <v>7777</v>
      </c>
      <c r="B1102" s="5" t="s">
        <v>68</v>
      </c>
      <c r="C1102" s="7"/>
      <c r="D1102" s="5"/>
      <c r="E1102" s="5"/>
      <c r="F1102" s="5"/>
      <c r="G1102" s="11">
        <v>5</v>
      </c>
      <c r="H1102" s="10">
        <v>2016</v>
      </c>
      <c r="I1102" s="5"/>
      <c r="J1102" s="7"/>
      <c r="K1102" s="9"/>
      <c r="L1102" s="5"/>
      <c r="M1102" s="5"/>
      <c r="N1102" s="7">
        <v>7777</v>
      </c>
      <c r="O1102" s="7" t="s">
        <v>0</v>
      </c>
      <c r="P1102" s="8">
        <v>4</v>
      </c>
      <c r="Q1102" s="7"/>
      <c r="R1102" s="4"/>
      <c r="S1102" s="6"/>
      <c r="T1102" s="5"/>
      <c r="U1102" s="5" t="s">
        <v>84</v>
      </c>
      <c r="V1102" s="5"/>
      <c r="W1102" s="4"/>
      <c r="X1102" s="3" t="str">
        <f t="shared" si="36"/>
        <v>201605</v>
      </c>
      <c r="Y1102" s="3" t="str">
        <f t="shared" si="37"/>
        <v>201605</v>
      </c>
      <c r="Z1102" s="3" t="str">
        <f>VLOOKUP(TEXT(N1102,"####"),MàJ!$H$1:$I$53,2,FALSE)</f>
        <v>PROGRAMME</v>
      </c>
      <c r="AC1102"/>
      <c r="AD1102"/>
    </row>
    <row r="1103" spans="1:30" ht="15" hidden="1" customHeight="1" x14ac:dyDescent="0.25">
      <c r="A1103" s="50">
        <v>7777</v>
      </c>
      <c r="B1103" s="51" t="s">
        <v>68</v>
      </c>
      <c r="C1103" s="50"/>
      <c r="D1103" s="51"/>
      <c r="E1103" s="51"/>
      <c r="F1103" s="51"/>
      <c r="G1103" s="55">
        <v>5</v>
      </c>
      <c r="H1103" s="56">
        <v>2016</v>
      </c>
      <c r="I1103" s="51"/>
      <c r="J1103" s="50"/>
      <c r="K1103" s="57"/>
      <c r="L1103" s="51"/>
      <c r="M1103" s="51"/>
      <c r="N1103" s="50">
        <v>7777</v>
      </c>
      <c r="O1103" s="50" t="s">
        <v>0</v>
      </c>
      <c r="P1103" s="58">
        <v>4</v>
      </c>
      <c r="Q1103" s="50"/>
      <c r="R1103" s="59"/>
      <c r="S1103" s="60"/>
      <c r="T1103" s="51"/>
      <c r="U1103" s="51" t="s">
        <v>75</v>
      </c>
      <c r="V1103" s="51"/>
      <c r="W1103" s="59"/>
      <c r="X1103" s="3" t="str">
        <f t="shared" si="36"/>
        <v>201605</v>
      </c>
      <c r="Y1103" s="3" t="str">
        <f t="shared" si="37"/>
        <v>201605</v>
      </c>
      <c r="Z1103" s="3" t="str">
        <f>VLOOKUP(TEXT(N1103,"####"),MàJ!$H$1:$I$53,2,FALSE)</f>
        <v>PROGRAMME</v>
      </c>
      <c r="AC1103"/>
      <c r="AD1103"/>
    </row>
    <row r="1104" spans="1:30" ht="15" customHeight="1" x14ac:dyDescent="0.25">
      <c r="A1104" s="7">
        <v>1011</v>
      </c>
      <c r="B1104" s="5" t="s">
        <v>59</v>
      </c>
      <c r="C1104" s="7"/>
      <c r="D1104" s="5"/>
      <c r="E1104" s="5"/>
      <c r="F1104" s="5"/>
      <c r="G1104" s="11">
        <v>6</v>
      </c>
      <c r="H1104" s="10">
        <v>2016</v>
      </c>
      <c r="I1104" s="5"/>
      <c r="J1104" s="7"/>
      <c r="K1104" s="9"/>
      <c r="L1104" s="5"/>
      <c r="M1104" s="5"/>
      <c r="N1104" s="7">
        <v>1011</v>
      </c>
      <c r="O1104" s="7" t="s">
        <v>0</v>
      </c>
      <c r="P1104" s="8">
        <v>9.5</v>
      </c>
      <c r="Q1104" s="7"/>
      <c r="R1104" s="4"/>
      <c r="S1104" s="6"/>
      <c r="T1104" s="5"/>
      <c r="U1104" s="5" t="s">
        <v>72</v>
      </c>
      <c r="V1104" s="5"/>
      <c r="W1104" s="4"/>
      <c r="X1104" s="3" t="str">
        <f t="shared" si="36"/>
        <v>201606</v>
      </c>
      <c r="Y1104" s="3" t="str">
        <f t="shared" si="37"/>
        <v>201606</v>
      </c>
      <c r="Z1104" s="3" t="str">
        <f>VLOOKUP(TEXT(N1104,"####"),MàJ!$H$1:$I$53,2,FALSE)</f>
        <v xml:space="preserve">QUALITE </v>
      </c>
      <c r="AC1104"/>
      <c r="AD1104"/>
    </row>
    <row r="1105" spans="1:30" ht="15" customHeight="1" x14ac:dyDescent="0.25">
      <c r="A1105" s="7">
        <v>1011</v>
      </c>
      <c r="B1105" s="5" t="s">
        <v>59</v>
      </c>
      <c r="C1105" s="7"/>
      <c r="D1105" s="5"/>
      <c r="E1105" s="5"/>
      <c r="F1105" s="5"/>
      <c r="G1105" s="11">
        <v>6</v>
      </c>
      <c r="H1105" s="10">
        <v>2016</v>
      </c>
      <c r="I1105" s="5"/>
      <c r="J1105" s="7"/>
      <c r="K1105" s="9"/>
      <c r="L1105" s="5"/>
      <c r="M1105" s="5"/>
      <c r="N1105" s="7">
        <v>1011</v>
      </c>
      <c r="O1105" s="7" t="s">
        <v>0</v>
      </c>
      <c r="P1105" s="8">
        <v>2</v>
      </c>
      <c r="Q1105" s="7"/>
      <c r="R1105" s="4"/>
      <c r="S1105" s="6"/>
      <c r="T1105" s="5"/>
      <c r="U1105" s="5" t="s">
        <v>72</v>
      </c>
      <c r="V1105" s="5"/>
      <c r="W1105" s="4"/>
      <c r="X1105" s="3" t="str">
        <f t="shared" si="36"/>
        <v>201606</v>
      </c>
      <c r="Y1105" s="3" t="str">
        <f t="shared" si="37"/>
        <v>201606</v>
      </c>
      <c r="Z1105" s="3" t="str">
        <f>VLOOKUP(TEXT(N1105,"####"),MàJ!$H$1:$I$53,2,FALSE)</f>
        <v xml:space="preserve">QUALITE </v>
      </c>
      <c r="AC1105"/>
      <c r="AD1105"/>
    </row>
    <row r="1106" spans="1:30" ht="15" hidden="1" customHeight="1" x14ac:dyDescent="0.25">
      <c r="A1106" s="7">
        <v>1011</v>
      </c>
      <c r="B1106" s="5" t="s">
        <v>59</v>
      </c>
      <c r="C1106" s="7"/>
      <c r="D1106" s="5"/>
      <c r="E1106" s="5"/>
      <c r="F1106" s="5"/>
      <c r="G1106" s="11">
        <v>6</v>
      </c>
      <c r="H1106" s="10">
        <v>2016</v>
      </c>
      <c r="I1106" s="5"/>
      <c r="J1106" s="7"/>
      <c r="K1106" s="9"/>
      <c r="L1106" s="5"/>
      <c r="M1106" s="5"/>
      <c r="N1106" s="7">
        <v>1011</v>
      </c>
      <c r="O1106" s="7" t="s">
        <v>0</v>
      </c>
      <c r="P1106" s="8">
        <v>40</v>
      </c>
      <c r="Q1106" s="7"/>
      <c r="R1106" s="4"/>
      <c r="S1106" s="6"/>
      <c r="T1106" s="5"/>
      <c r="U1106" s="5" t="s">
        <v>71</v>
      </c>
      <c r="V1106" s="5"/>
      <c r="W1106" s="4"/>
      <c r="X1106" s="3" t="str">
        <f t="shared" si="36"/>
        <v>201606</v>
      </c>
      <c r="Y1106" s="3" t="str">
        <f t="shared" si="37"/>
        <v>201606</v>
      </c>
      <c r="Z1106" s="3" t="str">
        <f>VLOOKUP(TEXT(N1106,"####"),MàJ!$H$1:$I$53,2,FALSE)</f>
        <v xml:space="preserve">QUALITE </v>
      </c>
      <c r="AC1106"/>
      <c r="AD1106"/>
    </row>
    <row r="1107" spans="1:30" ht="15" customHeight="1" x14ac:dyDescent="0.25">
      <c r="A1107" s="7">
        <v>1011</v>
      </c>
      <c r="B1107" s="5" t="s">
        <v>59</v>
      </c>
      <c r="C1107" s="7"/>
      <c r="D1107" s="5"/>
      <c r="E1107" s="5"/>
      <c r="F1107" s="5"/>
      <c r="G1107" s="11">
        <v>6</v>
      </c>
      <c r="H1107" s="10">
        <v>2016</v>
      </c>
      <c r="I1107" s="5"/>
      <c r="J1107" s="7"/>
      <c r="K1107" s="9"/>
      <c r="L1107" s="5"/>
      <c r="M1107" s="5"/>
      <c r="N1107" s="7">
        <v>1011</v>
      </c>
      <c r="O1107" s="7" t="s">
        <v>0</v>
      </c>
      <c r="P1107" s="8">
        <v>6</v>
      </c>
      <c r="Q1107" s="7"/>
      <c r="R1107" s="4"/>
      <c r="S1107" s="6"/>
      <c r="T1107" s="5"/>
      <c r="U1107" s="5" t="s">
        <v>72</v>
      </c>
      <c r="V1107" s="5"/>
      <c r="W1107" s="4"/>
      <c r="X1107" s="3" t="str">
        <f t="shared" si="36"/>
        <v>201606</v>
      </c>
      <c r="Y1107" s="3" t="str">
        <f t="shared" si="37"/>
        <v>201606</v>
      </c>
      <c r="Z1107" s="3" t="str">
        <f>VLOOKUP(TEXT(N1107,"####"),MàJ!$H$1:$I$53,2,FALSE)</f>
        <v xml:space="preserve">QUALITE </v>
      </c>
      <c r="AC1107"/>
      <c r="AD1107"/>
    </row>
    <row r="1108" spans="1:30" ht="15" customHeight="1" x14ac:dyDescent="0.25">
      <c r="A1108" s="7">
        <v>1011</v>
      </c>
      <c r="B1108" s="5" t="s">
        <v>59</v>
      </c>
      <c r="C1108" s="7"/>
      <c r="D1108" s="5"/>
      <c r="E1108" s="5"/>
      <c r="F1108" s="5"/>
      <c r="G1108" s="11">
        <v>6</v>
      </c>
      <c r="H1108" s="10">
        <v>2016</v>
      </c>
      <c r="I1108" s="5"/>
      <c r="J1108" s="7"/>
      <c r="K1108" s="9"/>
      <c r="L1108" s="5"/>
      <c r="M1108" s="5"/>
      <c r="N1108" s="7">
        <v>1011</v>
      </c>
      <c r="O1108" s="7" t="s">
        <v>0</v>
      </c>
      <c r="P1108" s="8">
        <v>1.5</v>
      </c>
      <c r="Q1108" s="7"/>
      <c r="R1108" s="4"/>
      <c r="S1108" s="6"/>
      <c r="T1108" s="5"/>
      <c r="U1108" s="5" t="s">
        <v>72</v>
      </c>
      <c r="V1108" s="5"/>
      <c r="W1108" s="4"/>
      <c r="X1108" s="3" t="str">
        <f t="shared" si="36"/>
        <v>201606</v>
      </c>
      <c r="Y1108" s="3" t="str">
        <f t="shared" si="37"/>
        <v>201606</v>
      </c>
      <c r="Z1108" s="3" t="str">
        <f>VLOOKUP(TEXT(N1108,"####"),MàJ!$H$1:$I$53,2,FALSE)</f>
        <v xml:space="preserve">QUALITE </v>
      </c>
      <c r="AC1108"/>
      <c r="AD1108"/>
    </row>
    <row r="1109" spans="1:30" ht="15" customHeight="1" x14ac:dyDescent="0.25">
      <c r="A1109" s="7">
        <v>1011</v>
      </c>
      <c r="B1109" s="5" t="s">
        <v>59</v>
      </c>
      <c r="C1109" s="7"/>
      <c r="D1109" s="5"/>
      <c r="E1109" s="5"/>
      <c r="F1109" s="5"/>
      <c r="G1109" s="11">
        <v>6</v>
      </c>
      <c r="H1109" s="10">
        <v>2016</v>
      </c>
      <c r="I1109" s="5"/>
      <c r="J1109" s="7"/>
      <c r="K1109" s="9"/>
      <c r="L1109" s="5"/>
      <c r="M1109" s="5"/>
      <c r="N1109" s="7">
        <v>1011</v>
      </c>
      <c r="O1109" s="7" t="s">
        <v>0</v>
      </c>
      <c r="P1109" s="8">
        <v>4</v>
      </c>
      <c r="Q1109" s="7"/>
      <c r="R1109" s="4"/>
      <c r="S1109" s="6"/>
      <c r="T1109" s="5"/>
      <c r="U1109" s="5" t="s">
        <v>72</v>
      </c>
      <c r="V1109" s="5"/>
      <c r="W1109" s="4"/>
      <c r="X1109" s="3" t="str">
        <f t="shared" si="36"/>
        <v>201606</v>
      </c>
      <c r="Y1109" s="3" t="str">
        <f t="shared" si="37"/>
        <v>201606</v>
      </c>
      <c r="Z1109" s="3" t="str">
        <f>VLOOKUP(TEXT(N1109,"####"),MàJ!$H$1:$I$53,2,FALSE)</f>
        <v xml:space="preserve">QUALITE </v>
      </c>
      <c r="AC1109"/>
      <c r="AD1109"/>
    </row>
    <row r="1110" spans="1:30" ht="15" hidden="1" customHeight="1" x14ac:dyDescent="0.25">
      <c r="A1110" s="7">
        <v>1011</v>
      </c>
      <c r="B1110" s="5" t="s">
        <v>59</v>
      </c>
      <c r="C1110" s="7"/>
      <c r="D1110" s="5"/>
      <c r="E1110" s="5"/>
      <c r="F1110" s="5"/>
      <c r="G1110" s="11">
        <v>6</v>
      </c>
      <c r="H1110" s="10">
        <v>2016</v>
      </c>
      <c r="I1110" s="5"/>
      <c r="J1110" s="7"/>
      <c r="K1110" s="9"/>
      <c r="L1110" s="5"/>
      <c r="M1110" s="5"/>
      <c r="N1110" s="7">
        <v>1011</v>
      </c>
      <c r="O1110" s="7" t="s">
        <v>0</v>
      </c>
      <c r="P1110" s="8">
        <v>10</v>
      </c>
      <c r="Q1110" s="7"/>
      <c r="R1110" s="4"/>
      <c r="S1110" s="6"/>
      <c r="T1110" s="5"/>
      <c r="U1110" s="5" t="s">
        <v>71</v>
      </c>
      <c r="V1110" s="5"/>
      <c r="W1110" s="4"/>
      <c r="X1110" s="3" t="str">
        <f t="shared" si="36"/>
        <v>201606</v>
      </c>
      <c r="Y1110" s="3" t="str">
        <f t="shared" si="37"/>
        <v>201606</v>
      </c>
      <c r="Z1110" s="3" t="str">
        <f>VLOOKUP(TEXT(N1110,"####"),MàJ!$H$1:$I$53,2,FALSE)</f>
        <v xml:space="preserve">QUALITE </v>
      </c>
      <c r="AC1110"/>
      <c r="AD1110"/>
    </row>
    <row r="1111" spans="1:30" ht="15" hidden="1" customHeight="1" x14ac:dyDescent="0.25">
      <c r="A1111" s="7">
        <v>1011</v>
      </c>
      <c r="B1111" s="5" t="s">
        <v>59</v>
      </c>
      <c r="C1111" s="7"/>
      <c r="D1111" s="5"/>
      <c r="E1111" s="5"/>
      <c r="F1111" s="5"/>
      <c r="G1111" s="11">
        <v>6</v>
      </c>
      <c r="H1111" s="10">
        <v>2016</v>
      </c>
      <c r="I1111" s="5"/>
      <c r="J1111" s="7"/>
      <c r="K1111" s="9"/>
      <c r="L1111" s="5"/>
      <c r="M1111" s="5"/>
      <c r="N1111" s="7">
        <v>1011</v>
      </c>
      <c r="O1111" s="7" t="s">
        <v>0</v>
      </c>
      <c r="P1111" s="8">
        <v>5</v>
      </c>
      <c r="Q1111" s="7"/>
      <c r="R1111" s="4"/>
      <c r="S1111" s="6"/>
      <c r="T1111" s="5"/>
      <c r="U1111" s="5" t="s">
        <v>71</v>
      </c>
      <c r="V1111" s="5"/>
      <c r="W1111" s="4"/>
      <c r="X1111" s="3" t="str">
        <f t="shared" si="36"/>
        <v>201606</v>
      </c>
      <c r="Y1111" s="3" t="str">
        <f t="shared" si="37"/>
        <v>201606</v>
      </c>
      <c r="Z1111" s="3" t="str">
        <f>VLOOKUP(TEXT(N1111,"####"),MàJ!$H$1:$I$53,2,FALSE)</f>
        <v xml:space="preserve">QUALITE </v>
      </c>
      <c r="AC1111"/>
      <c r="AD1111"/>
    </row>
    <row r="1112" spans="1:30" ht="15" customHeight="1" x14ac:dyDescent="0.25">
      <c r="A1112" s="7">
        <v>1011</v>
      </c>
      <c r="B1112" s="5" t="s">
        <v>59</v>
      </c>
      <c r="C1112" s="7"/>
      <c r="D1112" s="5"/>
      <c r="E1112" s="5"/>
      <c r="F1112" s="5"/>
      <c r="G1112" s="11">
        <v>6</v>
      </c>
      <c r="H1112" s="10">
        <v>2016</v>
      </c>
      <c r="I1112" s="5"/>
      <c r="J1112" s="7"/>
      <c r="K1112" s="9"/>
      <c r="L1112" s="5"/>
      <c r="M1112" s="5"/>
      <c r="N1112" s="7">
        <v>1011</v>
      </c>
      <c r="O1112" s="7" t="s">
        <v>0</v>
      </c>
      <c r="P1112" s="8">
        <v>2</v>
      </c>
      <c r="Q1112" s="7"/>
      <c r="R1112" s="4"/>
      <c r="S1112" s="6"/>
      <c r="T1112" s="5"/>
      <c r="U1112" s="5" t="s">
        <v>72</v>
      </c>
      <c r="V1112" s="5"/>
      <c r="W1112" s="4"/>
      <c r="X1112" s="3" t="str">
        <f t="shared" si="36"/>
        <v>201606</v>
      </c>
      <c r="Y1112" s="3" t="str">
        <f t="shared" si="37"/>
        <v>201606</v>
      </c>
      <c r="Z1112" s="3" t="str">
        <f>VLOOKUP(TEXT(N1112,"####"),MàJ!$H$1:$I$53,2,FALSE)</f>
        <v xml:space="preserve">QUALITE </v>
      </c>
      <c r="AC1112"/>
      <c r="AD1112"/>
    </row>
    <row r="1113" spans="1:30" ht="15" hidden="1" customHeight="1" x14ac:dyDescent="0.25">
      <c r="A1113" s="7">
        <v>1011</v>
      </c>
      <c r="B1113" s="5" t="s">
        <v>59</v>
      </c>
      <c r="C1113" s="7"/>
      <c r="D1113" s="5"/>
      <c r="E1113" s="5"/>
      <c r="F1113" s="5"/>
      <c r="G1113" s="11">
        <v>6</v>
      </c>
      <c r="H1113" s="10">
        <v>2016</v>
      </c>
      <c r="I1113" s="5"/>
      <c r="J1113" s="7"/>
      <c r="K1113" s="9"/>
      <c r="L1113" s="5"/>
      <c r="M1113" s="5"/>
      <c r="N1113" s="7">
        <v>1011</v>
      </c>
      <c r="O1113" s="7" t="s">
        <v>0</v>
      </c>
      <c r="P1113" s="8">
        <v>5</v>
      </c>
      <c r="Q1113" s="7"/>
      <c r="R1113" s="4"/>
      <c r="S1113" s="6"/>
      <c r="T1113" s="5"/>
      <c r="U1113" s="5" t="s">
        <v>71</v>
      </c>
      <c r="V1113" s="5"/>
      <c r="W1113" s="4"/>
      <c r="X1113" s="3" t="str">
        <f t="shared" si="36"/>
        <v>201606</v>
      </c>
      <c r="Y1113" s="3" t="str">
        <f t="shared" si="37"/>
        <v>201606</v>
      </c>
      <c r="Z1113" s="3" t="str">
        <f>VLOOKUP(TEXT(N1113,"####"),MàJ!$H$1:$I$53,2,FALSE)</f>
        <v xml:space="preserve">QUALITE </v>
      </c>
      <c r="AC1113"/>
      <c r="AD1113"/>
    </row>
    <row r="1114" spans="1:30" ht="15" hidden="1" customHeight="1" x14ac:dyDescent="0.25">
      <c r="A1114" s="50">
        <v>1200</v>
      </c>
      <c r="B1114" s="51" t="s">
        <v>60</v>
      </c>
      <c r="C1114" s="50"/>
      <c r="D1114" s="51"/>
      <c r="E1114" s="51"/>
      <c r="F1114" s="51"/>
      <c r="G1114" s="55">
        <v>6</v>
      </c>
      <c r="H1114" s="56">
        <v>2016</v>
      </c>
      <c r="I1114" s="51"/>
      <c r="J1114" s="50"/>
      <c r="K1114" s="57"/>
      <c r="L1114" s="51"/>
      <c r="M1114" s="51"/>
      <c r="N1114" s="50">
        <v>1200</v>
      </c>
      <c r="O1114" s="50" t="s">
        <v>0</v>
      </c>
      <c r="P1114" s="58">
        <v>5</v>
      </c>
      <c r="Q1114" s="50"/>
      <c r="R1114" s="59"/>
      <c r="S1114" s="60"/>
      <c r="T1114" s="51"/>
      <c r="U1114" s="51" t="s">
        <v>71</v>
      </c>
      <c r="V1114" s="51"/>
      <c r="W1114" s="59"/>
      <c r="X1114" s="3" t="str">
        <f t="shared" si="36"/>
        <v>201606</v>
      </c>
      <c r="Y1114" s="3" t="str">
        <f t="shared" si="37"/>
        <v>201606</v>
      </c>
      <c r="Z1114" s="3" t="str">
        <f>VLOOKUP(TEXT(N1114,"####"),MàJ!$H$1:$I$53,2,FALSE)</f>
        <v xml:space="preserve">ACHATS </v>
      </c>
      <c r="AC1114"/>
      <c r="AD1114"/>
    </row>
    <row r="1115" spans="1:30" ht="15" hidden="1" customHeight="1" x14ac:dyDescent="0.25">
      <c r="A1115" s="50">
        <v>2752</v>
      </c>
      <c r="B1115" s="51" t="s">
        <v>62</v>
      </c>
      <c r="C1115" s="50"/>
      <c r="D1115" s="51"/>
      <c r="E1115" s="51"/>
      <c r="F1115" s="51"/>
      <c r="G1115" s="55">
        <v>6</v>
      </c>
      <c r="H1115" s="56">
        <v>2016</v>
      </c>
      <c r="I1115" s="51"/>
      <c r="J1115" s="50"/>
      <c r="K1115" s="57"/>
      <c r="L1115" s="51"/>
      <c r="M1115" s="51"/>
      <c r="N1115" s="50">
        <v>2752</v>
      </c>
      <c r="O1115" s="50" t="s">
        <v>0</v>
      </c>
      <c r="P1115" s="58">
        <v>2</v>
      </c>
      <c r="Q1115" s="50"/>
      <c r="R1115" s="59"/>
      <c r="S1115" s="60"/>
      <c r="T1115" s="51"/>
      <c r="U1115" s="51" t="s">
        <v>71</v>
      </c>
      <c r="V1115" s="51"/>
      <c r="W1115" s="59"/>
      <c r="X1115" s="3" t="str">
        <f t="shared" si="36"/>
        <v>201606</v>
      </c>
      <c r="Y1115" s="3" t="str">
        <f t="shared" si="37"/>
        <v>201606</v>
      </c>
      <c r="Z1115" s="3" t="str">
        <f>VLOOKUP(TEXT(N1115,"####"),MàJ!$H$1:$I$53,2,FALSE)</f>
        <v xml:space="preserve">LOGISTIQUE </v>
      </c>
      <c r="AC1115"/>
      <c r="AD1115"/>
    </row>
    <row r="1116" spans="1:30" ht="15" hidden="1" customHeight="1" x14ac:dyDescent="0.25">
      <c r="A1116" s="7">
        <v>2752</v>
      </c>
      <c r="B1116" s="5" t="s">
        <v>62</v>
      </c>
      <c r="C1116" s="7"/>
      <c r="D1116" s="5"/>
      <c r="E1116" s="5"/>
      <c r="F1116" s="5"/>
      <c r="G1116" s="11">
        <v>6</v>
      </c>
      <c r="H1116" s="10">
        <v>2016</v>
      </c>
      <c r="I1116" s="5"/>
      <c r="J1116" s="7"/>
      <c r="K1116" s="9"/>
      <c r="L1116" s="5"/>
      <c r="M1116" s="5"/>
      <c r="N1116" s="7">
        <v>2752</v>
      </c>
      <c r="O1116" s="7" t="s">
        <v>0</v>
      </c>
      <c r="P1116" s="8">
        <v>30</v>
      </c>
      <c r="Q1116" s="7"/>
      <c r="R1116" s="4"/>
      <c r="S1116" s="6"/>
      <c r="T1116" s="5"/>
      <c r="U1116" s="5" t="s">
        <v>71</v>
      </c>
      <c r="V1116" s="5"/>
      <c r="W1116" s="4"/>
      <c r="X1116" s="3" t="str">
        <f t="shared" si="36"/>
        <v>201606</v>
      </c>
      <c r="Y1116" s="3" t="str">
        <f t="shared" si="37"/>
        <v>201606</v>
      </c>
      <c r="Z1116" s="3" t="str">
        <f>VLOOKUP(TEXT(N1116,"####"),MàJ!$H$1:$I$53,2,FALSE)</f>
        <v xml:space="preserve">LOGISTIQUE </v>
      </c>
      <c r="AC1116"/>
      <c r="AD1116"/>
    </row>
    <row r="1117" spans="1:30" ht="15" hidden="1" customHeight="1" x14ac:dyDescent="0.25">
      <c r="A1117" s="7">
        <v>2752</v>
      </c>
      <c r="B1117" s="5" t="s">
        <v>62</v>
      </c>
      <c r="C1117" s="7"/>
      <c r="D1117" s="5"/>
      <c r="E1117" s="5"/>
      <c r="F1117" s="5"/>
      <c r="G1117" s="11">
        <v>6</v>
      </c>
      <c r="H1117" s="10">
        <v>2016</v>
      </c>
      <c r="I1117" s="5"/>
      <c r="J1117" s="7"/>
      <c r="K1117" s="9"/>
      <c r="L1117" s="5"/>
      <c r="M1117" s="5"/>
      <c r="N1117" s="7">
        <v>2752</v>
      </c>
      <c r="O1117" s="7" t="s">
        <v>0</v>
      </c>
      <c r="P1117" s="8">
        <v>10</v>
      </c>
      <c r="Q1117" s="7"/>
      <c r="R1117" s="4"/>
      <c r="S1117" s="6"/>
      <c r="T1117" s="5"/>
      <c r="U1117" s="5" t="s">
        <v>84</v>
      </c>
      <c r="V1117" s="5"/>
      <c r="W1117" s="4"/>
      <c r="X1117" s="3" t="str">
        <f t="shared" si="36"/>
        <v>201606</v>
      </c>
      <c r="Y1117" s="3" t="str">
        <f t="shared" si="37"/>
        <v>201606</v>
      </c>
      <c r="Z1117" s="3" t="str">
        <f>VLOOKUP(TEXT(N1117,"####"),MàJ!$H$1:$I$53,2,FALSE)</f>
        <v xml:space="preserve">LOGISTIQUE </v>
      </c>
      <c r="AC1117"/>
      <c r="AD1117"/>
    </row>
    <row r="1118" spans="1:30" ht="15" customHeight="1" x14ac:dyDescent="0.25">
      <c r="A1118" s="7">
        <v>2752</v>
      </c>
      <c r="B1118" s="5" t="s">
        <v>62</v>
      </c>
      <c r="C1118" s="7"/>
      <c r="D1118" s="5"/>
      <c r="E1118" s="5"/>
      <c r="F1118" s="5"/>
      <c r="G1118" s="11">
        <v>6</v>
      </c>
      <c r="H1118" s="10">
        <v>2016</v>
      </c>
      <c r="I1118" s="5"/>
      <c r="J1118" s="7"/>
      <c r="K1118" s="9"/>
      <c r="L1118" s="5"/>
      <c r="M1118" s="5"/>
      <c r="N1118" s="7">
        <v>2752</v>
      </c>
      <c r="O1118" s="7" t="s">
        <v>0</v>
      </c>
      <c r="P1118" s="8">
        <v>8</v>
      </c>
      <c r="Q1118" s="7"/>
      <c r="R1118" s="4"/>
      <c r="S1118" s="6"/>
      <c r="T1118" s="5"/>
      <c r="U1118" s="5" t="s">
        <v>72</v>
      </c>
      <c r="V1118" s="5"/>
      <c r="W1118" s="4"/>
      <c r="X1118" s="3" t="str">
        <f t="shared" si="36"/>
        <v>201606</v>
      </c>
      <c r="Y1118" s="3" t="str">
        <f t="shared" si="37"/>
        <v>201606</v>
      </c>
      <c r="Z1118" s="3" t="str">
        <f>VLOOKUP(TEXT(N1118,"####"),MàJ!$H$1:$I$53,2,FALSE)</f>
        <v xml:space="preserve">LOGISTIQUE </v>
      </c>
      <c r="AC1118"/>
      <c r="AD1118"/>
    </row>
    <row r="1119" spans="1:30" ht="15" customHeight="1" x14ac:dyDescent="0.25">
      <c r="A1119" s="50">
        <v>2752</v>
      </c>
      <c r="B1119" s="51" t="s">
        <v>62</v>
      </c>
      <c r="C1119" s="50"/>
      <c r="D1119" s="51"/>
      <c r="E1119" s="51"/>
      <c r="F1119" s="51"/>
      <c r="G1119" s="55">
        <v>6</v>
      </c>
      <c r="H1119" s="56">
        <v>2016</v>
      </c>
      <c r="I1119" s="51"/>
      <c r="J1119" s="50"/>
      <c r="K1119" s="57"/>
      <c r="L1119" s="51"/>
      <c r="M1119" s="51"/>
      <c r="N1119" s="50">
        <v>2752</v>
      </c>
      <c r="O1119" s="50" t="s">
        <v>0</v>
      </c>
      <c r="P1119" s="58">
        <v>24</v>
      </c>
      <c r="Q1119" s="50"/>
      <c r="R1119" s="59"/>
      <c r="S1119" s="60"/>
      <c r="T1119" s="51"/>
      <c r="U1119" s="51" t="s">
        <v>72</v>
      </c>
      <c r="V1119" s="51"/>
      <c r="W1119" s="59"/>
      <c r="X1119" s="3" t="str">
        <f t="shared" si="36"/>
        <v>201606</v>
      </c>
      <c r="Y1119" s="3" t="str">
        <f t="shared" si="37"/>
        <v>201606</v>
      </c>
      <c r="Z1119" s="3" t="str">
        <f>VLOOKUP(TEXT(N1119,"####"),MàJ!$H$1:$I$53,2,FALSE)</f>
        <v xml:space="preserve">LOGISTIQUE </v>
      </c>
      <c r="AC1119"/>
      <c r="AD1119"/>
    </row>
    <row r="1120" spans="1:30" ht="15" customHeight="1" x14ac:dyDescent="0.25">
      <c r="A1120" s="7">
        <v>2752</v>
      </c>
      <c r="B1120" s="5" t="s">
        <v>62</v>
      </c>
      <c r="C1120" s="7"/>
      <c r="D1120" s="5"/>
      <c r="E1120" s="5"/>
      <c r="F1120" s="5"/>
      <c r="G1120" s="11">
        <v>6</v>
      </c>
      <c r="H1120" s="10">
        <v>2016</v>
      </c>
      <c r="I1120" s="5"/>
      <c r="J1120" s="7"/>
      <c r="K1120" s="9"/>
      <c r="L1120" s="5"/>
      <c r="M1120" s="5"/>
      <c r="N1120" s="7">
        <v>2752</v>
      </c>
      <c r="O1120" s="7" t="s">
        <v>0</v>
      </c>
      <c r="P1120" s="8">
        <v>10</v>
      </c>
      <c r="Q1120" s="7"/>
      <c r="R1120" s="4"/>
      <c r="S1120" s="6"/>
      <c r="T1120" s="5"/>
      <c r="U1120" s="5" t="s">
        <v>72</v>
      </c>
      <c r="V1120" s="5"/>
      <c r="W1120" s="4"/>
      <c r="X1120" s="3" t="str">
        <f t="shared" si="36"/>
        <v>201606</v>
      </c>
      <c r="Y1120" s="3" t="str">
        <f t="shared" si="37"/>
        <v>201606</v>
      </c>
      <c r="Z1120" s="3" t="str">
        <f>VLOOKUP(TEXT(N1120,"####"),MàJ!$H$1:$I$53,2,FALSE)</f>
        <v xml:space="preserve">LOGISTIQUE </v>
      </c>
      <c r="AC1120"/>
      <c r="AD1120"/>
    </row>
    <row r="1121" spans="1:30" ht="15" customHeight="1" x14ac:dyDescent="0.25">
      <c r="A1121" s="7">
        <v>3503</v>
      </c>
      <c r="B1121" s="5" t="s">
        <v>63</v>
      </c>
      <c r="C1121" s="7"/>
      <c r="D1121" s="5"/>
      <c r="E1121" s="5"/>
      <c r="F1121" s="5"/>
      <c r="G1121" s="11">
        <v>6</v>
      </c>
      <c r="H1121" s="10">
        <v>2016</v>
      </c>
      <c r="I1121" s="5"/>
      <c r="J1121" s="7"/>
      <c r="K1121" s="9"/>
      <c r="L1121" s="5"/>
      <c r="M1121" s="5"/>
      <c r="N1121" s="7">
        <v>3503</v>
      </c>
      <c r="O1121" s="7" t="s">
        <v>0</v>
      </c>
      <c r="P1121" s="8">
        <v>15</v>
      </c>
      <c r="Q1121" s="7"/>
      <c r="R1121" s="4"/>
      <c r="S1121" s="6"/>
      <c r="T1121" s="5"/>
      <c r="U1121" s="5" t="s">
        <v>72</v>
      </c>
      <c r="V1121" s="5"/>
      <c r="W1121" s="4"/>
      <c r="X1121" s="3" t="str">
        <f t="shared" si="36"/>
        <v>201606</v>
      </c>
      <c r="Y1121" s="3" t="str">
        <f t="shared" si="37"/>
        <v>201606</v>
      </c>
      <c r="Z1121" s="3" t="str">
        <f>VLOOKUP(TEXT(N1121,"####"),MàJ!$H$1:$I$53,2,FALSE)</f>
        <v xml:space="preserve">MATERIAUX </v>
      </c>
      <c r="AC1121"/>
      <c r="AD1121"/>
    </row>
    <row r="1122" spans="1:30" ht="15" hidden="1" customHeight="1" x14ac:dyDescent="0.25">
      <c r="A1122" s="50">
        <v>3503</v>
      </c>
      <c r="B1122" s="51" t="s">
        <v>63</v>
      </c>
      <c r="C1122" s="50"/>
      <c r="D1122" s="51"/>
      <c r="E1122" s="51"/>
      <c r="F1122" s="51"/>
      <c r="G1122" s="55">
        <v>6</v>
      </c>
      <c r="H1122" s="56">
        <v>2016</v>
      </c>
      <c r="I1122" s="51"/>
      <c r="J1122" s="50"/>
      <c r="K1122" s="57"/>
      <c r="L1122" s="51"/>
      <c r="M1122" s="51"/>
      <c r="N1122" s="50">
        <v>3503</v>
      </c>
      <c r="O1122" s="50" t="s">
        <v>0</v>
      </c>
      <c r="P1122" s="58">
        <v>8</v>
      </c>
      <c r="Q1122" s="50"/>
      <c r="R1122" s="59"/>
      <c r="S1122" s="60"/>
      <c r="T1122" s="51"/>
      <c r="U1122" s="51" t="s">
        <v>75</v>
      </c>
      <c r="V1122" s="51"/>
      <c r="W1122" s="59"/>
      <c r="X1122" s="3" t="str">
        <f t="shared" si="36"/>
        <v>201606</v>
      </c>
      <c r="Y1122" s="3" t="str">
        <f t="shared" si="37"/>
        <v>201606</v>
      </c>
      <c r="Z1122" s="3" t="str">
        <f>VLOOKUP(TEXT(N1122,"####"),MàJ!$H$1:$I$53,2,FALSE)</f>
        <v xml:space="preserve">MATERIAUX </v>
      </c>
      <c r="AC1122"/>
      <c r="AD1122"/>
    </row>
    <row r="1123" spans="1:30" ht="15" hidden="1" customHeight="1" x14ac:dyDescent="0.25">
      <c r="A1123" s="50">
        <v>3503</v>
      </c>
      <c r="B1123" s="51" t="s">
        <v>63</v>
      </c>
      <c r="C1123" s="50"/>
      <c r="D1123" s="51"/>
      <c r="E1123" s="51"/>
      <c r="F1123" s="51"/>
      <c r="G1123" s="55">
        <v>6</v>
      </c>
      <c r="H1123" s="56">
        <v>2016</v>
      </c>
      <c r="I1123" s="51"/>
      <c r="J1123" s="50"/>
      <c r="K1123" s="57"/>
      <c r="L1123" s="51"/>
      <c r="M1123" s="51"/>
      <c r="N1123" s="50">
        <v>3503</v>
      </c>
      <c r="O1123" s="50" t="s">
        <v>0</v>
      </c>
      <c r="P1123" s="58">
        <v>2</v>
      </c>
      <c r="Q1123" s="50"/>
      <c r="R1123" s="59"/>
      <c r="S1123" s="60"/>
      <c r="T1123" s="51"/>
      <c r="U1123" s="51" t="s">
        <v>71</v>
      </c>
      <c r="V1123" s="51"/>
      <c r="W1123" s="59"/>
      <c r="X1123" s="3" t="str">
        <f t="shared" si="36"/>
        <v>201606</v>
      </c>
      <c r="Y1123" s="3" t="str">
        <f t="shared" si="37"/>
        <v>201606</v>
      </c>
      <c r="Z1123" s="3" t="str">
        <f>VLOOKUP(TEXT(N1123,"####"),MàJ!$H$1:$I$53,2,FALSE)</f>
        <v xml:space="preserve">MATERIAUX </v>
      </c>
      <c r="AC1123"/>
      <c r="AD1123"/>
    </row>
    <row r="1124" spans="1:30" ht="15" hidden="1" customHeight="1" x14ac:dyDescent="0.25">
      <c r="A1124" s="7">
        <v>3503</v>
      </c>
      <c r="B1124" s="5" t="s">
        <v>63</v>
      </c>
      <c r="C1124" s="7"/>
      <c r="D1124" s="5"/>
      <c r="E1124" s="5"/>
      <c r="F1124" s="5"/>
      <c r="G1124" s="11">
        <v>6</v>
      </c>
      <c r="H1124" s="10">
        <v>2016</v>
      </c>
      <c r="I1124" s="5"/>
      <c r="J1124" s="7"/>
      <c r="K1124" s="9"/>
      <c r="L1124" s="5"/>
      <c r="M1124" s="5"/>
      <c r="N1124" s="7">
        <v>3503</v>
      </c>
      <c r="O1124" s="7" t="s">
        <v>0</v>
      </c>
      <c r="P1124" s="8">
        <v>15</v>
      </c>
      <c r="Q1124" s="7"/>
      <c r="R1124" s="4"/>
      <c r="S1124" s="6"/>
      <c r="T1124" s="5"/>
      <c r="U1124" s="5" t="s">
        <v>71</v>
      </c>
      <c r="V1124" s="5"/>
      <c r="W1124" s="4"/>
      <c r="X1124" s="3" t="str">
        <f t="shared" si="36"/>
        <v>201606</v>
      </c>
      <c r="Y1124" s="3" t="str">
        <f t="shared" si="37"/>
        <v>201606</v>
      </c>
      <c r="Z1124" s="3" t="str">
        <f>VLOOKUP(TEXT(N1124,"####"),MàJ!$H$1:$I$53,2,FALSE)</f>
        <v xml:space="preserve">MATERIAUX </v>
      </c>
      <c r="AC1124"/>
      <c r="AD1124"/>
    </row>
    <row r="1125" spans="1:30" ht="15" hidden="1" customHeight="1" x14ac:dyDescent="0.25">
      <c r="A1125" s="50">
        <v>3503</v>
      </c>
      <c r="B1125" s="51" t="s">
        <v>63</v>
      </c>
      <c r="C1125" s="50"/>
      <c r="D1125" s="51"/>
      <c r="E1125" s="51"/>
      <c r="F1125" s="51"/>
      <c r="G1125" s="55">
        <v>6</v>
      </c>
      <c r="H1125" s="56">
        <v>2016</v>
      </c>
      <c r="I1125" s="51"/>
      <c r="J1125" s="50"/>
      <c r="K1125" s="57"/>
      <c r="L1125" s="51"/>
      <c r="M1125" s="51"/>
      <c r="N1125" s="50">
        <v>3503</v>
      </c>
      <c r="O1125" s="50" t="s">
        <v>0</v>
      </c>
      <c r="P1125" s="58">
        <v>2</v>
      </c>
      <c r="Q1125" s="50"/>
      <c r="R1125" s="59"/>
      <c r="S1125" s="60"/>
      <c r="T1125" s="51"/>
      <c r="U1125" s="51" t="s">
        <v>81</v>
      </c>
      <c r="V1125" s="51"/>
      <c r="W1125" s="59"/>
      <c r="X1125" s="3" t="str">
        <f t="shared" si="36"/>
        <v>201606</v>
      </c>
      <c r="Y1125" s="3" t="str">
        <f t="shared" si="37"/>
        <v>201606</v>
      </c>
      <c r="Z1125" s="3" t="str">
        <f>VLOOKUP(TEXT(N1125,"####"),MàJ!$H$1:$I$53,2,FALSE)</f>
        <v xml:space="preserve">MATERIAUX </v>
      </c>
      <c r="AC1125"/>
      <c r="AD1125"/>
    </row>
    <row r="1126" spans="1:30" ht="15" hidden="1" customHeight="1" x14ac:dyDescent="0.25">
      <c r="A1126" s="7" t="s">
        <v>1</v>
      </c>
      <c r="B1126" s="5" t="s">
        <v>2</v>
      </c>
      <c r="C1126" s="7"/>
      <c r="D1126" s="5"/>
      <c r="E1126" s="5"/>
      <c r="F1126" s="5"/>
      <c r="G1126" s="11">
        <v>6</v>
      </c>
      <c r="H1126" s="10">
        <v>2016</v>
      </c>
      <c r="I1126" s="5"/>
      <c r="J1126" s="7"/>
      <c r="K1126" s="9"/>
      <c r="L1126" s="5"/>
      <c r="M1126" s="5"/>
      <c r="N1126" s="7" t="s">
        <v>1</v>
      </c>
      <c r="O1126" s="7" t="s">
        <v>0</v>
      </c>
      <c r="P1126" s="8">
        <v>2</v>
      </c>
      <c r="Q1126" s="7"/>
      <c r="R1126" s="4"/>
      <c r="S1126" s="6"/>
      <c r="T1126" s="5"/>
      <c r="U1126" s="5" t="s">
        <v>71</v>
      </c>
      <c r="V1126" s="5"/>
      <c r="W1126" s="4"/>
      <c r="X1126" s="3" t="str">
        <f t="shared" si="36"/>
        <v>201606</v>
      </c>
      <c r="Y1126" s="3" t="str">
        <f t="shared" si="37"/>
        <v>201606</v>
      </c>
      <c r="Z1126" s="3" t="str">
        <f>VLOOKUP(TEXT(N1126,"####"),MàJ!$H$1:$I$53,2,FALSE)</f>
        <v>SIMULATIONS NUMERIQUES</v>
      </c>
      <c r="AC1126"/>
      <c r="AD1126"/>
    </row>
    <row r="1127" spans="1:30" ht="15" hidden="1" customHeight="1" x14ac:dyDescent="0.25">
      <c r="A1127" s="7" t="s">
        <v>1</v>
      </c>
      <c r="B1127" s="5" t="s">
        <v>2</v>
      </c>
      <c r="C1127" s="7"/>
      <c r="D1127" s="5"/>
      <c r="E1127" s="5"/>
      <c r="F1127" s="5"/>
      <c r="G1127" s="11">
        <v>6</v>
      </c>
      <c r="H1127" s="10">
        <v>2016</v>
      </c>
      <c r="I1127" s="5"/>
      <c r="J1127" s="7"/>
      <c r="K1127" s="9"/>
      <c r="L1127" s="5"/>
      <c r="M1127" s="5"/>
      <c r="N1127" s="7" t="s">
        <v>1</v>
      </c>
      <c r="O1127" s="7" t="s">
        <v>0</v>
      </c>
      <c r="P1127" s="8">
        <v>4</v>
      </c>
      <c r="Q1127" s="7"/>
      <c r="R1127" s="4"/>
      <c r="S1127" s="6"/>
      <c r="T1127" s="5"/>
      <c r="U1127" s="5" t="s">
        <v>75</v>
      </c>
      <c r="V1127" s="5"/>
      <c r="W1127" s="4"/>
      <c r="X1127" s="3" t="str">
        <f t="shared" si="36"/>
        <v>201606</v>
      </c>
      <c r="Y1127" s="3" t="str">
        <f t="shared" si="37"/>
        <v>201606</v>
      </c>
      <c r="Z1127" s="3" t="str">
        <f>VLOOKUP(TEXT(N1127,"####"),MàJ!$H$1:$I$53,2,FALSE)</f>
        <v>SIMULATIONS NUMERIQUES</v>
      </c>
      <c r="AC1127"/>
      <c r="AD1127"/>
    </row>
    <row r="1128" spans="1:30" ht="15" hidden="1" customHeight="1" x14ac:dyDescent="0.25">
      <c r="A1128" s="7" t="s">
        <v>1</v>
      </c>
      <c r="B1128" s="5" t="s">
        <v>2</v>
      </c>
      <c r="C1128" s="7"/>
      <c r="D1128" s="5"/>
      <c r="E1128" s="5"/>
      <c r="F1128" s="5"/>
      <c r="G1128" s="11">
        <v>6</v>
      </c>
      <c r="H1128" s="10">
        <v>2016</v>
      </c>
      <c r="I1128" s="5"/>
      <c r="J1128" s="7"/>
      <c r="K1128" s="9"/>
      <c r="L1128" s="5"/>
      <c r="M1128" s="5"/>
      <c r="N1128" s="7" t="s">
        <v>1</v>
      </c>
      <c r="O1128" s="7" t="s">
        <v>0</v>
      </c>
      <c r="P1128" s="8">
        <v>16</v>
      </c>
      <c r="Q1128" s="7"/>
      <c r="R1128" s="4"/>
      <c r="S1128" s="6"/>
      <c r="T1128" s="5"/>
      <c r="U1128" s="5" t="s">
        <v>84</v>
      </c>
      <c r="V1128" s="5"/>
      <c r="W1128" s="4"/>
      <c r="X1128" s="3" t="str">
        <f t="shared" si="36"/>
        <v>201606</v>
      </c>
      <c r="Y1128" s="3" t="str">
        <f t="shared" si="37"/>
        <v>201606</v>
      </c>
      <c r="Z1128" s="3" t="str">
        <f>VLOOKUP(TEXT(N1128,"####"),MàJ!$H$1:$I$53,2,FALSE)</f>
        <v>SIMULATIONS NUMERIQUES</v>
      </c>
      <c r="AC1128"/>
      <c r="AD1128"/>
    </row>
    <row r="1129" spans="1:30" ht="15" customHeight="1" x14ac:dyDescent="0.25">
      <c r="A1129" s="50">
        <v>5555</v>
      </c>
      <c r="B1129" s="51" t="s">
        <v>64</v>
      </c>
      <c r="C1129" s="50"/>
      <c r="D1129" s="51"/>
      <c r="E1129" s="51"/>
      <c r="F1129" s="51"/>
      <c r="G1129" s="55">
        <v>6</v>
      </c>
      <c r="H1129" s="56">
        <v>2016</v>
      </c>
      <c r="I1129" s="51"/>
      <c r="J1129" s="50"/>
      <c r="K1129" s="57"/>
      <c r="L1129" s="51"/>
      <c r="M1129" s="51"/>
      <c r="N1129" s="50">
        <v>5555</v>
      </c>
      <c r="O1129" s="50" t="s">
        <v>0</v>
      </c>
      <c r="P1129" s="58">
        <v>2</v>
      </c>
      <c r="Q1129" s="50"/>
      <c r="R1129" s="59"/>
      <c r="S1129" s="60"/>
      <c r="T1129" s="51"/>
      <c r="U1129" s="51" t="s">
        <v>72</v>
      </c>
      <c r="V1129" s="51"/>
      <c r="W1129" s="59"/>
      <c r="X1129" s="3" t="str">
        <f t="shared" si="36"/>
        <v>201606</v>
      </c>
      <c r="Y1129" s="3" t="str">
        <f t="shared" si="37"/>
        <v>201606</v>
      </c>
      <c r="Z1129" s="3" t="str">
        <f>VLOOKUP(TEXT(N1129,"####"),MàJ!$H$1:$I$53,2,FALSE)</f>
        <v xml:space="preserve">CONCEPTION </v>
      </c>
      <c r="AC1129"/>
      <c r="AD1129"/>
    </row>
    <row r="1130" spans="1:30" ht="15" hidden="1" customHeight="1" x14ac:dyDescent="0.25">
      <c r="A1130" s="50">
        <v>5555</v>
      </c>
      <c r="B1130" s="51" t="s">
        <v>64</v>
      </c>
      <c r="C1130" s="50"/>
      <c r="D1130" s="51"/>
      <c r="E1130" s="51"/>
      <c r="F1130" s="51"/>
      <c r="G1130" s="55">
        <v>6</v>
      </c>
      <c r="H1130" s="56">
        <v>2016</v>
      </c>
      <c r="I1130" s="51"/>
      <c r="J1130" s="50"/>
      <c r="K1130" s="57"/>
      <c r="L1130" s="51"/>
      <c r="M1130" s="51"/>
      <c r="N1130" s="50">
        <v>5555</v>
      </c>
      <c r="O1130" s="50" t="s">
        <v>0</v>
      </c>
      <c r="P1130" s="58">
        <v>25</v>
      </c>
      <c r="Q1130" s="50"/>
      <c r="R1130" s="59"/>
      <c r="S1130" s="60"/>
      <c r="T1130" s="51"/>
      <c r="U1130" s="51" t="s">
        <v>71</v>
      </c>
      <c r="V1130" s="51"/>
      <c r="W1130" s="59"/>
      <c r="X1130" s="3" t="str">
        <f t="shared" si="36"/>
        <v>201606</v>
      </c>
      <c r="Y1130" s="3" t="str">
        <f t="shared" si="37"/>
        <v>201606</v>
      </c>
      <c r="Z1130" s="3" t="str">
        <f>VLOOKUP(TEXT(N1130,"####"),MàJ!$H$1:$I$53,2,FALSE)</f>
        <v xml:space="preserve">CONCEPTION </v>
      </c>
      <c r="AC1130"/>
      <c r="AD1130"/>
    </row>
    <row r="1131" spans="1:30" ht="15" customHeight="1" x14ac:dyDescent="0.25">
      <c r="A1131" s="50">
        <v>5555</v>
      </c>
      <c r="B1131" s="51" t="s">
        <v>64</v>
      </c>
      <c r="C1131" s="50"/>
      <c r="D1131" s="51"/>
      <c r="E1131" s="51"/>
      <c r="F1131" s="51"/>
      <c r="G1131" s="55">
        <v>6</v>
      </c>
      <c r="H1131" s="56">
        <v>2016</v>
      </c>
      <c r="I1131" s="51"/>
      <c r="J1131" s="50"/>
      <c r="K1131" s="57"/>
      <c r="L1131" s="51"/>
      <c r="M1131" s="51"/>
      <c r="N1131" s="50">
        <v>5555</v>
      </c>
      <c r="O1131" s="50" t="s">
        <v>0</v>
      </c>
      <c r="P1131" s="58">
        <v>16</v>
      </c>
      <c r="Q1131" s="50"/>
      <c r="R1131" s="59"/>
      <c r="S1131" s="60"/>
      <c r="T1131" s="51"/>
      <c r="U1131" s="51" t="s">
        <v>72</v>
      </c>
      <c r="V1131" s="51"/>
      <c r="W1131" s="59"/>
      <c r="X1131" s="3" t="str">
        <f t="shared" si="36"/>
        <v>201606</v>
      </c>
      <c r="Y1131" s="3" t="str">
        <f t="shared" si="37"/>
        <v>201606</v>
      </c>
      <c r="Z1131" s="3" t="str">
        <f>VLOOKUP(TEXT(N1131,"####"),MàJ!$H$1:$I$53,2,FALSE)</f>
        <v xml:space="preserve">CONCEPTION </v>
      </c>
      <c r="AC1131"/>
      <c r="AD1131"/>
    </row>
    <row r="1132" spans="1:30" ht="15" hidden="1" customHeight="1" x14ac:dyDescent="0.25">
      <c r="A1132" s="7">
        <v>5555</v>
      </c>
      <c r="B1132" s="5" t="s">
        <v>64</v>
      </c>
      <c r="C1132" s="7"/>
      <c r="D1132" s="5"/>
      <c r="E1132" s="5"/>
      <c r="F1132" s="5"/>
      <c r="G1132" s="11">
        <v>6</v>
      </c>
      <c r="H1132" s="10">
        <v>2016</v>
      </c>
      <c r="I1132" s="5"/>
      <c r="J1132" s="7"/>
      <c r="K1132" s="9"/>
      <c r="L1132" s="5"/>
      <c r="M1132" s="5"/>
      <c r="N1132" s="7">
        <v>5555</v>
      </c>
      <c r="O1132" s="7" t="s">
        <v>0</v>
      </c>
      <c r="P1132" s="8">
        <v>8</v>
      </c>
      <c r="Q1132" s="7"/>
      <c r="R1132" s="4"/>
      <c r="S1132" s="6"/>
      <c r="T1132" s="5"/>
      <c r="U1132" s="5" t="s">
        <v>79</v>
      </c>
      <c r="V1132" s="5"/>
      <c r="W1132" s="4"/>
      <c r="X1132" s="3" t="str">
        <f t="shared" si="36"/>
        <v>201606</v>
      </c>
      <c r="Y1132" s="3" t="str">
        <f t="shared" si="37"/>
        <v>201606</v>
      </c>
      <c r="Z1132" s="3" t="str">
        <f>VLOOKUP(TEXT(N1132,"####"),MàJ!$H$1:$I$53,2,FALSE)</f>
        <v xml:space="preserve">CONCEPTION </v>
      </c>
      <c r="AC1132"/>
      <c r="AD1132"/>
    </row>
    <row r="1133" spans="1:30" ht="15" hidden="1" customHeight="1" x14ac:dyDescent="0.25">
      <c r="A1133" s="7">
        <v>5555</v>
      </c>
      <c r="B1133" s="5" t="s">
        <v>64</v>
      </c>
      <c r="C1133" s="7"/>
      <c r="D1133" s="5"/>
      <c r="E1133" s="5"/>
      <c r="F1133" s="5"/>
      <c r="G1133" s="11">
        <v>6</v>
      </c>
      <c r="H1133" s="10">
        <v>2016</v>
      </c>
      <c r="I1133" s="5"/>
      <c r="J1133" s="7"/>
      <c r="K1133" s="9"/>
      <c r="L1133" s="5"/>
      <c r="M1133" s="5"/>
      <c r="N1133" s="7">
        <v>5555</v>
      </c>
      <c r="O1133" s="7" t="s">
        <v>0</v>
      </c>
      <c r="P1133" s="8">
        <v>4</v>
      </c>
      <c r="Q1133" s="7"/>
      <c r="R1133" s="4"/>
      <c r="S1133" s="6"/>
      <c r="T1133" s="5"/>
      <c r="U1133" s="5" t="s">
        <v>71</v>
      </c>
      <c r="V1133" s="5"/>
      <c r="W1133" s="4"/>
      <c r="X1133" s="3" t="str">
        <f t="shared" si="36"/>
        <v>201606</v>
      </c>
      <c r="Y1133" s="3" t="str">
        <f t="shared" si="37"/>
        <v>201606</v>
      </c>
      <c r="Z1133" s="3" t="str">
        <f>VLOOKUP(TEXT(N1133,"####"),MàJ!$H$1:$I$53,2,FALSE)</f>
        <v xml:space="preserve">CONCEPTION </v>
      </c>
      <c r="AC1133"/>
      <c r="AD1133"/>
    </row>
    <row r="1134" spans="1:30" ht="15" hidden="1" customHeight="1" x14ac:dyDescent="0.25">
      <c r="A1134" s="50">
        <v>5555</v>
      </c>
      <c r="B1134" s="51" t="s">
        <v>64</v>
      </c>
      <c r="C1134" s="50"/>
      <c r="D1134" s="51"/>
      <c r="E1134" s="51"/>
      <c r="F1134" s="51"/>
      <c r="G1134" s="55">
        <v>6</v>
      </c>
      <c r="H1134" s="56">
        <v>2016</v>
      </c>
      <c r="I1134" s="51"/>
      <c r="J1134" s="50"/>
      <c r="K1134" s="57"/>
      <c r="L1134" s="51"/>
      <c r="M1134" s="51"/>
      <c r="N1134" s="50">
        <v>5555</v>
      </c>
      <c r="O1134" s="50" t="s">
        <v>0</v>
      </c>
      <c r="P1134" s="58">
        <v>10</v>
      </c>
      <c r="Q1134" s="50"/>
      <c r="R1134" s="59"/>
      <c r="S1134" s="60"/>
      <c r="T1134" s="51"/>
      <c r="U1134" s="51" t="s">
        <v>75</v>
      </c>
      <c r="V1134" s="51"/>
      <c r="W1134" s="59"/>
      <c r="X1134" s="3" t="str">
        <f t="shared" si="36"/>
        <v>201606</v>
      </c>
      <c r="Y1134" s="3" t="str">
        <f t="shared" si="37"/>
        <v>201606</v>
      </c>
      <c r="Z1134" s="3" t="str">
        <f>VLOOKUP(TEXT(N1134,"####"),MàJ!$H$1:$I$53,2,FALSE)</f>
        <v xml:space="preserve">CONCEPTION </v>
      </c>
      <c r="AC1134"/>
      <c r="AD1134"/>
    </row>
    <row r="1135" spans="1:30" ht="15" customHeight="1" x14ac:dyDescent="0.25">
      <c r="A1135" s="50">
        <v>5917</v>
      </c>
      <c r="B1135" s="51" t="s">
        <v>65</v>
      </c>
      <c r="C1135" s="50"/>
      <c r="D1135" s="51"/>
      <c r="E1135" s="51"/>
      <c r="F1135" s="51"/>
      <c r="G1135" s="55">
        <v>6</v>
      </c>
      <c r="H1135" s="56">
        <v>2016</v>
      </c>
      <c r="I1135" s="51"/>
      <c r="J1135" s="50"/>
      <c r="K1135" s="57"/>
      <c r="L1135" s="51"/>
      <c r="M1135" s="51"/>
      <c r="N1135" s="50">
        <v>5917</v>
      </c>
      <c r="O1135" s="50" t="s">
        <v>0</v>
      </c>
      <c r="P1135" s="58">
        <v>5</v>
      </c>
      <c r="Q1135" s="50"/>
      <c r="R1135" s="59"/>
      <c r="S1135" s="60"/>
      <c r="T1135" s="51"/>
      <c r="U1135" s="51" t="s">
        <v>72</v>
      </c>
      <c r="V1135" s="51"/>
      <c r="W1135" s="59"/>
      <c r="X1135" s="3" t="str">
        <f t="shared" si="36"/>
        <v>201606</v>
      </c>
      <c r="Y1135" s="3" t="str">
        <f t="shared" si="37"/>
        <v>201606</v>
      </c>
      <c r="Z1135" s="3" t="str">
        <f>VLOOKUP(TEXT(N1135,"####"),MàJ!$H$1:$I$53,2,FALSE)</f>
        <v xml:space="preserve">METHODES </v>
      </c>
      <c r="AC1135"/>
      <c r="AD1135"/>
    </row>
    <row r="1136" spans="1:30" ht="15" customHeight="1" x14ac:dyDescent="0.25">
      <c r="A1136" s="7">
        <v>5917</v>
      </c>
      <c r="B1136" s="5" t="s">
        <v>65</v>
      </c>
      <c r="C1136" s="7"/>
      <c r="D1136" s="5"/>
      <c r="E1136" s="5"/>
      <c r="F1136" s="5"/>
      <c r="G1136" s="11">
        <v>6</v>
      </c>
      <c r="H1136" s="10">
        <v>2016</v>
      </c>
      <c r="I1136" s="5"/>
      <c r="J1136" s="7"/>
      <c r="K1136" s="9"/>
      <c r="L1136" s="5"/>
      <c r="M1136" s="5"/>
      <c r="N1136" s="7">
        <v>5917</v>
      </c>
      <c r="O1136" s="7" t="s">
        <v>0</v>
      </c>
      <c r="P1136" s="8">
        <v>24</v>
      </c>
      <c r="Q1136" s="7"/>
      <c r="R1136" s="4"/>
      <c r="S1136" s="6"/>
      <c r="T1136" s="5"/>
      <c r="U1136" s="5" t="s">
        <v>72</v>
      </c>
      <c r="V1136" s="5"/>
      <c r="W1136" s="4"/>
      <c r="X1136" s="3" t="str">
        <f t="shared" si="36"/>
        <v>201606</v>
      </c>
      <c r="Y1136" s="3" t="str">
        <f t="shared" si="37"/>
        <v>201606</v>
      </c>
      <c r="Z1136" s="3" t="str">
        <f>VLOOKUP(TEXT(N1136,"####"),MàJ!$H$1:$I$53,2,FALSE)</f>
        <v xml:space="preserve">METHODES </v>
      </c>
      <c r="AC1136"/>
      <c r="AD1136"/>
    </row>
    <row r="1137" spans="1:30" ht="15" customHeight="1" x14ac:dyDescent="0.25">
      <c r="A1137" s="7">
        <v>5917</v>
      </c>
      <c r="B1137" s="5" t="s">
        <v>66</v>
      </c>
      <c r="C1137" s="7"/>
      <c r="D1137" s="5"/>
      <c r="E1137" s="5"/>
      <c r="F1137" s="5"/>
      <c r="G1137" s="11">
        <v>6</v>
      </c>
      <c r="H1137" s="10">
        <v>2016</v>
      </c>
      <c r="I1137" s="5"/>
      <c r="J1137" s="7"/>
      <c r="K1137" s="9"/>
      <c r="L1137" s="5"/>
      <c r="M1137" s="5"/>
      <c r="N1137" s="7">
        <v>5917</v>
      </c>
      <c r="O1137" s="7" t="s">
        <v>0</v>
      </c>
      <c r="P1137" s="8">
        <v>4</v>
      </c>
      <c r="Q1137" s="7"/>
      <c r="R1137" s="4"/>
      <c r="S1137" s="6"/>
      <c r="T1137" s="5"/>
      <c r="U1137" s="5" t="s">
        <v>72</v>
      </c>
      <c r="V1137" s="5"/>
      <c r="W1137" s="4"/>
      <c r="X1137" s="3" t="str">
        <f t="shared" si="36"/>
        <v>201606</v>
      </c>
      <c r="Y1137" s="3" t="str">
        <f t="shared" si="37"/>
        <v>201606</v>
      </c>
      <c r="Z1137" s="3" t="str">
        <f>VLOOKUP(TEXT(N1137,"####"),MàJ!$H$1:$I$53,2,FALSE)</f>
        <v xml:space="preserve">METHODES </v>
      </c>
      <c r="AC1137"/>
      <c r="AD1137"/>
    </row>
    <row r="1138" spans="1:30" ht="15" hidden="1" customHeight="1" x14ac:dyDescent="0.25">
      <c r="A1138" s="7">
        <v>5917</v>
      </c>
      <c r="B1138" s="5" t="s">
        <v>66</v>
      </c>
      <c r="C1138" s="7"/>
      <c r="D1138" s="5"/>
      <c r="E1138" s="5"/>
      <c r="F1138" s="5"/>
      <c r="G1138" s="11">
        <v>6</v>
      </c>
      <c r="H1138" s="10">
        <v>2016</v>
      </c>
      <c r="I1138" s="5"/>
      <c r="J1138" s="7"/>
      <c r="K1138" s="9"/>
      <c r="L1138" s="5"/>
      <c r="M1138" s="5"/>
      <c r="N1138" s="7">
        <v>5917</v>
      </c>
      <c r="O1138" s="7" t="s">
        <v>0</v>
      </c>
      <c r="P1138" s="8">
        <v>16</v>
      </c>
      <c r="Q1138" s="7"/>
      <c r="R1138" s="4"/>
      <c r="S1138" s="6"/>
      <c r="T1138" s="5"/>
      <c r="U1138" s="5" t="s">
        <v>71</v>
      </c>
      <c r="V1138" s="5"/>
      <c r="W1138" s="4"/>
      <c r="X1138" s="3" t="str">
        <f t="shared" ref="X1138:X1199" si="38">H1138&amp;IF(G1138&lt;10,"0"&amp;G1138,G1138)</f>
        <v>201606</v>
      </c>
      <c r="Y1138" s="3" t="str">
        <f t="shared" ref="Y1138:Y1199" si="39">X1138</f>
        <v>201606</v>
      </c>
      <c r="Z1138" s="3" t="str">
        <f>VLOOKUP(TEXT(N1138,"####"),MàJ!$H$1:$I$53,2,FALSE)</f>
        <v xml:space="preserve">METHODES </v>
      </c>
      <c r="AC1138"/>
      <c r="AD1138"/>
    </row>
    <row r="1139" spans="1:30" ht="15" hidden="1" customHeight="1" x14ac:dyDescent="0.25">
      <c r="A1139" s="50">
        <v>5723</v>
      </c>
      <c r="B1139" s="51" t="s">
        <v>67</v>
      </c>
      <c r="C1139" s="50"/>
      <c r="D1139" s="51"/>
      <c r="E1139" s="51"/>
      <c r="F1139" s="51"/>
      <c r="G1139" s="55">
        <v>6</v>
      </c>
      <c r="H1139" s="56">
        <v>2016</v>
      </c>
      <c r="I1139" s="51"/>
      <c r="J1139" s="50"/>
      <c r="K1139" s="57"/>
      <c r="L1139" s="51"/>
      <c r="M1139" s="51"/>
      <c r="N1139" s="50">
        <v>5723</v>
      </c>
      <c r="O1139" s="50" t="s">
        <v>0</v>
      </c>
      <c r="P1139" s="58">
        <v>30</v>
      </c>
      <c r="Q1139" s="50"/>
      <c r="R1139" s="59"/>
      <c r="S1139" s="60"/>
      <c r="T1139" s="51"/>
      <c r="U1139" s="51" t="s">
        <v>75</v>
      </c>
      <c r="V1139" s="51"/>
      <c r="W1139" s="59"/>
      <c r="X1139" s="3" t="str">
        <f t="shared" si="38"/>
        <v>201606</v>
      </c>
      <c r="Y1139" s="3" t="str">
        <f t="shared" si="39"/>
        <v>201606</v>
      </c>
      <c r="Z1139" s="3" t="str">
        <f>VLOOKUP(TEXT(N1139,"####"),MàJ!$H$1:$I$53,2,FALSE)</f>
        <v xml:space="preserve">ESSAIS </v>
      </c>
      <c r="AC1139"/>
      <c r="AD1139"/>
    </row>
    <row r="1140" spans="1:30" ht="15" hidden="1" customHeight="1" x14ac:dyDescent="0.25">
      <c r="A1140" s="7">
        <v>7777</v>
      </c>
      <c r="B1140" s="5" t="s">
        <v>68</v>
      </c>
      <c r="C1140" s="7"/>
      <c r="D1140" s="5"/>
      <c r="E1140" s="5"/>
      <c r="F1140" s="5"/>
      <c r="G1140" s="11">
        <v>6</v>
      </c>
      <c r="H1140" s="10">
        <v>2016</v>
      </c>
      <c r="I1140" s="5"/>
      <c r="J1140" s="7"/>
      <c r="K1140" s="9"/>
      <c r="L1140" s="5"/>
      <c r="M1140" s="5"/>
      <c r="N1140" s="7">
        <v>7777</v>
      </c>
      <c r="O1140" s="7" t="s">
        <v>0</v>
      </c>
      <c r="P1140" s="8">
        <v>15</v>
      </c>
      <c r="Q1140" s="7"/>
      <c r="R1140" s="4"/>
      <c r="S1140" s="6"/>
      <c r="T1140" s="5"/>
      <c r="U1140" s="5" t="s">
        <v>84</v>
      </c>
      <c r="V1140" s="5"/>
      <c r="W1140" s="4"/>
      <c r="X1140" s="3" t="str">
        <f t="shared" si="38"/>
        <v>201606</v>
      </c>
      <c r="Y1140" s="3" t="str">
        <f t="shared" si="39"/>
        <v>201606</v>
      </c>
      <c r="Z1140" s="3" t="str">
        <f>VLOOKUP(TEXT(N1140,"####"),MàJ!$H$1:$I$53,2,FALSE)</f>
        <v>PROGRAMME</v>
      </c>
      <c r="AC1140"/>
      <c r="AD1140"/>
    </row>
    <row r="1141" spans="1:30" ht="15" hidden="1" customHeight="1" x14ac:dyDescent="0.25">
      <c r="A1141" s="7">
        <v>7777</v>
      </c>
      <c r="B1141" s="5" t="s">
        <v>68</v>
      </c>
      <c r="C1141" s="7"/>
      <c r="D1141" s="5"/>
      <c r="E1141" s="5"/>
      <c r="F1141" s="5"/>
      <c r="G1141" s="11">
        <v>6</v>
      </c>
      <c r="H1141" s="10">
        <v>2016</v>
      </c>
      <c r="I1141" s="5"/>
      <c r="J1141" s="7"/>
      <c r="K1141" s="9"/>
      <c r="L1141" s="5"/>
      <c r="M1141" s="5"/>
      <c r="N1141" s="7">
        <v>7777</v>
      </c>
      <c r="O1141" s="7" t="s">
        <v>0</v>
      </c>
      <c r="P1141" s="8">
        <v>25</v>
      </c>
      <c r="Q1141" s="7"/>
      <c r="R1141" s="4"/>
      <c r="S1141" s="6"/>
      <c r="T1141" s="5"/>
      <c r="U1141" s="5" t="s">
        <v>84</v>
      </c>
      <c r="V1141" s="5"/>
      <c r="W1141" s="4"/>
      <c r="X1141" s="3" t="str">
        <f t="shared" si="38"/>
        <v>201606</v>
      </c>
      <c r="Y1141" s="3" t="str">
        <f t="shared" si="39"/>
        <v>201606</v>
      </c>
      <c r="Z1141" s="3" t="str">
        <f>VLOOKUP(TEXT(N1141,"####"),MàJ!$H$1:$I$53,2,FALSE)</f>
        <v>PROGRAMME</v>
      </c>
      <c r="AC1141"/>
      <c r="AD1141"/>
    </row>
    <row r="1142" spans="1:30" ht="15" customHeight="1" x14ac:dyDescent="0.25">
      <c r="A1142" s="7">
        <v>7777</v>
      </c>
      <c r="B1142" s="5" t="s">
        <v>68</v>
      </c>
      <c r="C1142" s="7"/>
      <c r="D1142" s="5"/>
      <c r="E1142" s="5"/>
      <c r="F1142" s="5"/>
      <c r="G1142" s="11">
        <v>6</v>
      </c>
      <c r="H1142" s="10">
        <v>2016</v>
      </c>
      <c r="I1142" s="5"/>
      <c r="J1142" s="7"/>
      <c r="K1142" s="9"/>
      <c r="L1142" s="5"/>
      <c r="M1142" s="5"/>
      <c r="N1142" s="7">
        <v>7777</v>
      </c>
      <c r="O1142" s="7" t="s">
        <v>0</v>
      </c>
      <c r="P1142" s="8">
        <v>60</v>
      </c>
      <c r="Q1142" s="7"/>
      <c r="R1142" s="4"/>
      <c r="S1142" s="6"/>
      <c r="T1142" s="5"/>
      <c r="U1142" s="5" t="s">
        <v>72</v>
      </c>
      <c r="V1142" s="5"/>
      <c r="W1142" s="4"/>
      <c r="X1142" s="3" t="str">
        <f t="shared" si="38"/>
        <v>201606</v>
      </c>
      <c r="Y1142" s="3" t="str">
        <f t="shared" si="39"/>
        <v>201606</v>
      </c>
      <c r="Z1142" s="3" t="str">
        <f>VLOOKUP(TEXT(N1142,"####"),MàJ!$H$1:$I$53,2,FALSE)</f>
        <v>PROGRAMME</v>
      </c>
      <c r="AC1142"/>
      <c r="AD1142"/>
    </row>
    <row r="1143" spans="1:30" ht="15" hidden="1" customHeight="1" x14ac:dyDescent="0.25">
      <c r="A1143" s="50">
        <v>7777</v>
      </c>
      <c r="B1143" s="51" t="s">
        <v>68</v>
      </c>
      <c r="C1143" s="50"/>
      <c r="D1143" s="51"/>
      <c r="E1143" s="51"/>
      <c r="F1143" s="51"/>
      <c r="G1143" s="55">
        <v>6</v>
      </c>
      <c r="H1143" s="56">
        <v>2016</v>
      </c>
      <c r="I1143" s="51"/>
      <c r="J1143" s="50"/>
      <c r="K1143" s="57"/>
      <c r="L1143" s="51"/>
      <c r="M1143" s="51"/>
      <c r="N1143" s="50">
        <v>7777</v>
      </c>
      <c r="O1143" s="50" t="s">
        <v>0</v>
      </c>
      <c r="P1143" s="58">
        <v>60</v>
      </c>
      <c r="Q1143" s="50"/>
      <c r="R1143" s="59"/>
      <c r="S1143" s="60"/>
      <c r="T1143" s="51"/>
      <c r="U1143" s="51" t="s">
        <v>71</v>
      </c>
      <c r="V1143" s="51"/>
      <c r="W1143" s="59"/>
      <c r="X1143" s="3" t="str">
        <f t="shared" si="38"/>
        <v>201606</v>
      </c>
      <c r="Y1143" s="3" t="str">
        <f t="shared" si="39"/>
        <v>201606</v>
      </c>
      <c r="Z1143" s="3" t="str">
        <f>VLOOKUP(TEXT(N1143,"####"),MàJ!$H$1:$I$53,2,FALSE)</f>
        <v>PROGRAMME</v>
      </c>
      <c r="AC1143"/>
      <c r="AD1143"/>
    </row>
    <row r="1144" spans="1:30" ht="15" hidden="1" customHeight="1" x14ac:dyDescent="0.25">
      <c r="A1144" s="50">
        <v>7777</v>
      </c>
      <c r="B1144" s="51" t="s">
        <v>68</v>
      </c>
      <c r="C1144" s="50"/>
      <c r="D1144" s="51"/>
      <c r="E1144" s="51"/>
      <c r="F1144" s="51"/>
      <c r="G1144" s="55">
        <v>6</v>
      </c>
      <c r="H1144" s="56">
        <v>2016</v>
      </c>
      <c r="I1144" s="51"/>
      <c r="J1144" s="50"/>
      <c r="K1144" s="57"/>
      <c r="L1144" s="51"/>
      <c r="M1144" s="51"/>
      <c r="N1144" s="50">
        <v>7777</v>
      </c>
      <c r="O1144" s="50" t="s">
        <v>0</v>
      </c>
      <c r="P1144" s="58">
        <v>5</v>
      </c>
      <c r="Q1144" s="50"/>
      <c r="R1144" s="59"/>
      <c r="S1144" s="60"/>
      <c r="T1144" s="51"/>
      <c r="U1144" s="51" t="s">
        <v>71</v>
      </c>
      <c r="V1144" s="51"/>
      <c r="W1144" s="59"/>
      <c r="X1144" s="3" t="str">
        <f t="shared" si="38"/>
        <v>201606</v>
      </c>
      <c r="Y1144" s="3" t="str">
        <f t="shared" si="39"/>
        <v>201606</v>
      </c>
      <c r="Z1144" s="3" t="str">
        <f>VLOOKUP(TEXT(N1144,"####"),MàJ!$H$1:$I$53,2,FALSE)</f>
        <v>PROGRAMME</v>
      </c>
      <c r="AC1144"/>
      <c r="AD1144"/>
    </row>
    <row r="1145" spans="1:30" ht="15" customHeight="1" x14ac:dyDescent="0.25">
      <c r="A1145" s="7">
        <v>1011</v>
      </c>
      <c r="B1145" s="5" t="s">
        <v>59</v>
      </c>
      <c r="C1145" s="7"/>
      <c r="D1145" s="5"/>
      <c r="E1145" s="5"/>
      <c r="F1145" s="5"/>
      <c r="G1145" s="11">
        <v>7</v>
      </c>
      <c r="H1145" s="10">
        <v>2016</v>
      </c>
      <c r="I1145" s="5"/>
      <c r="J1145" s="7"/>
      <c r="K1145" s="9"/>
      <c r="L1145" s="5"/>
      <c r="M1145" s="5"/>
      <c r="N1145" s="7">
        <v>1011</v>
      </c>
      <c r="O1145" s="7" t="s">
        <v>0</v>
      </c>
      <c r="P1145" s="8">
        <v>40</v>
      </c>
      <c r="Q1145" s="7"/>
      <c r="R1145" s="4"/>
      <c r="S1145" s="6"/>
      <c r="T1145" s="5"/>
      <c r="U1145" s="5" t="s">
        <v>72</v>
      </c>
      <c r="V1145" s="5"/>
      <c r="W1145" s="4"/>
      <c r="X1145" s="3" t="str">
        <f t="shared" si="38"/>
        <v>201607</v>
      </c>
      <c r="Y1145" s="3" t="str">
        <f t="shared" si="39"/>
        <v>201607</v>
      </c>
      <c r="Z1145" s="3" t="str">
        <f>VLOOKUP(TEXT(N1145,"####"),MàJ!$H$1:$I$53,2,FALSE)</f>
        <v xml:space="preserve">QUALITE </v>
      </c>
      <c r="AC1145"/>
      <c r="AD1145"/>
    </row>
    <row r="1146" spans="1:30" ht="15" customHeight="1" x14ac:dyDescent="0.25">
      <c r="A1146" s="7">
        <v>1011</v>
      </c>
      <c r="B1146" s="5" t="s">
        <v>59</v>
      </c>
      <c r="C1146" s="7"/>
      <c r="D1146" s="5"/>
      <c r="E1146" s="5"/>
      <c r="F1146" s="5"/>
      <c r="G1146" s="11">
        <v>7</v>
      </c>
      <c r="H1146" s="10">
        <v>2016</v>
      </c>
      <c r="I1146" s="5"/>
      <c r="J1146" s="7"/>
      <c r="K1146" s="9"/>
      <c r="L1146" s="5"/>
      <c r="M1146" s="5"/>
      <c r="N1146" s="7">
        <v>1011</v>
      </c>
      <c r="O1146" s="7" t="s">
        <v>0</v>
      </c>
      <c r="P1146" s="8">
        <v>11</v>
      </c>
      <c r="Q1146" s="7"/>
      <c r="R1146" s="4"/>
      <c r="S1146" s="6"/>
      <c r="T1146" s="5"/>
      <c r="U1146" s="5" t="s">
        <v>72</v>
      </c>
      <c r="V1146" s="5"/>
      <c r="W1146" s="4"/>
      <c r="X1146" s="3" t="str">
        <f t="shared" si="38"/>
        <v>201607</v>
      </c>
      <c r="Y1146" s="3" t="str">
        <f t="shared" si="39"/>
        <v>201607</v>
      </c>
      <c r="Z1146" s="3" t="str">
        <f>VLOOKUP(TEXT(N1146,"####"),MàJ!$H$1:$I$53,2,FALSE)</f>
        <v xml:space="preserve">QUALITE </v>
      </c>
      <c r="AC1146"/>
      <c r="AD1146"/>
    </row>
    <row r="1147" spans="1:30" ht="15" hidden="1" customHeight="1" x14ac:dyDescent="0.25">
      <c r="A1147" s="7">
        <v>1011</v>
      </c>
      <c r="B1147" s="5" t="s">
        <v>59</v>
      </c>
      <c r="C1147" s="7"/>
      <c r="D1147" s="5"/>
      <c r="E1147" s="5"/>
      <c r="F1147" s="5"/>
      <c r="G1147" s="11">
        <v>7</v>
      </c>
      <c r="H1147" s="10">
        <v>2016</v>
      </c>
      <c r="I1147" s="5"/>
      <c r="J1147" s="7"/>
      <c r="K1147" s="9"/>
      <c r="L1147" s="5"/>
      <c r="M1147" s="5"/>
      <c r="N1147" s="7">
        <v>1011</v>
      </c>
      <c r="O1147" s="7" t="s">
        <v>0</v>
      </c>
      <c r="P1147" s="8">
        <v>2</v>
      </c>
      <c r="Q1147" s="7"/>
      <c r="R1147" s="4"/>
      <c r="S1147" s="6"/>
      <c r="T1147" s="5"/>
      <c r="U1147" s="5" t="s">
        <v>80</v>
      </c>
      <c r="V1147" s="5"/>
      <c r="W1147" s="4"/>
      <c r="X1147" s="3" t="str">
        <f t="shared" si="38"/>
        <v>201607</v>
      </c>
      <c r="Y1147" s="3" t="str">
        <f t="shared" si="39"/>
        <v>201607</v>
      </c>
      <c r="Z1147" s="3" t="str">
        <f>VLOOKUP(TEXT(N1147,"####"),MàJ!$H$1:$I$53,2,FALSE)</f>
        <v xml:space="preserve">QUALITE </v>
      </c>
      <c r="AC1147"/>
      <c r="AD1147"/>
    </row>
    <row r="1148" spans="1:30" ht="15" hidden="1" customHeight="1" x14ac:dyDescent="0.25">
      <c r="A1148" s="7">
        <v>1011</v>
      </c>
      <c r="B1148" s="5" t="s">
        <v>59</v>
      </c>
      <c r="C1148" s="7"/>
      <c r="D1148" s="5"/>
      <c r="E1148" s="5"/>
      <c r="F1148" s="5"/>
      <c r="G1148" s="11">
        <v>7</v>
      </c>
      <c r="H1148" s="10">
        <v>2016</v>
      </c>
      <c r="I1148" s="5"/>
      <c r="J1148" s="7"/>
      <c r="K1148" s="9"/>
      <c r="L1148" s="5"/>
      <c r="M1148" s="5"/>
      <c r="N1148" s="7">
        <v>1011</v>
      </c>
      <c r="O1148" s="7" t="s">
        <v>0</v>
      </c>
      <c r="P1148" s="8">
        <v>33</v>
      </c>
      <c r="Q1148" s="7"/>
      <c r="R1148" s="4"/>
      <c r="S1148" s="6"/>
      <c r="T1148" s="5"/>
      <c r="U1148" s="5" t="s">
        <v>71</v>
      </c>
      <c r="V1148" s="5"/>
      <c r="W1148" s="4"/>
      <c r="X1148" s="3" t="str">
        <f t="shared" si="38"/>
        <v>201607</v>
      </c>
      <c r="Y1148" s="3" t="str">
        <f t="shared" si="39"/>
        <v>201607</v>
      </c>
      <c r="Z1148" s="3" t="str">
        <f>VLOOKUP(TEXT(N1148,"####"),MàJ!$H$1:$I$53,2,FALSE)</f>
        <v xml:space="preserve">QUALITE </v>
      </c>
      <c r="AC1148"/>
      <c r="AD1148"/>
    </row>
    <row r="1149" spans="1:30" ht="15" customHeight="1" x14ac:dyDescent="0.25">
      <c r="A1149" s="7">
        <v>1011</v>
      </c>
      <c r="B1149" s="5" t="s">
        <v>59</v>
      </c>
      <c r="C1149" s="7"/>
      <c r="D1149" s="5"/>
      <c r="E1149" s="5"/>
      <c r="F1149" s="5"/>
      <c r="G1149" s="11">
        <v>7</v>
      </c>
      <c r="H1149" s="10">
        <v>2016</v>
      </c>
      <c r="I1149" s="5"/>
      <c r="J1149" s="7"/>
      <c r="K1149" s="9"/>
      <c r="L1149" s="5"/>
      <c r="M1149" s="5"/>
      <c r="N1149" s="7">
        <v>1011</v>
      </c>
      <c r="O1149" s="7" t="s">
        <v>0</v>
      </c>
      <c r="P1149" s="8">
        <v>8.5</v>
      </c>
      <c r="Q1149" s="7"/>
      <c r="R1149" s="4"/>
      <c r="S1149" s="6"/>
      <c r="T1149" s="5"/>
      <c r="U1149" s="5" t="s">
        <v>72</v>
      </c>
      <c r="V1149" s="5"/>
      <c r="W1149" s="4"/>
      <c r="X1149" s="3" t="str">
        <f t="shared" si="38"/>
        <v>201607</v>
      </c>
      <c r="Y1149" s="3" t="str">
        <f t="shared" si="39"/>
        <v>201607</v>
      </c>
      <c r="Z1149" s="3" t="str">
        <f>VLOOKUP(TEXT(N1149,"####"),MàJ!$H$1:$I$53,2,FALSE)</f>
        <v xml:space="preserve">QUALITE </v>
      </c>
      <c r="AC1149"/>
      <c r="AD1149"/>
    </row>
    <row r="1150" spans="1:30" ht="15" customHeight="1" x14ac:dyDescent="0.25">
      <c r="A1150" s="7">
        <v>1011</v>
      </c>
      <c r="B1150" s="5" t="s">
        <v>59</v>
      </c>
      <c r="C1150" s="7"/>
      <c r="D1150" s="5"/>
      <c r="E1150" s="5"/>
      <c r="F1150" s="5"/>
      <c r="G1150" s="11">
        <v>7</v>
      </c>
      <c r="H1150" s="10">
        <v>2016</v>
      </c>
      <c r="I1150" s="5"/>
      <c r="J1150" s="7"/>
      <c r="K1150" s="9"/>
      <c r="L1150" s="5"/>
      <c r="M1150" s="5"/>
      <c r="N1150" s="7">
        <v>1011</v>
      </c>
      <c r="O1150" s="7" t="s">
        <v>0</v>
      </c>
      <c r="P1150" s="8">
        <v>2</v>
      </c>
      <c r="Q1150" s="7"/>
      <c r="R1150" s="4"/>
      <c r="S1150" s="6"/>
      <c r="T1150" s="5"/>
      <c r="U1150" s="5" t="s">
        <v>72</v>
      </c>
      <c r="V1150" s="5"/>
      <c r="W1150" s="4"/>
      <c r="X1150" s="3" t="str">
        <f t="shared" si="38"/>
        <v>201607</v>
      </c>
      <c r="Y1150" s="3" t="str">
        <f t="shared" si="39"/>
        <v>201607</v>
      </c>
      <c r="Z1150" s="3" t="str">
        <f>VLOOKUP(TEXT(N1150,"####"),MàJ!$H$1:$I$53,2,FALSE)</f>
        <v xml:space="preserve">QUALITE </v>
      </c>
      <c r="AC1150"/>
      <c r="AD1150"/>
    </row>
    <row r="1151" spans="1:30" ht="15" customHeight="1" x14ac:dyDescent="0.25">
      <c r="A1151" s="7">
        <v>1011</v>
      </c>
      <c r="B1151" s="5" t="s">
        <v>59</v>
      </c>
      <c r="C1151" s="7"/>
      <c r="D1151" s="5"/>
      <c r="E1151" s="5"/>
      <c r="F1151" s="5"/>
      <c r="G1151" s="11">
        <v>7</v>
      </c>
      <c r="H1151" s="10">
        <v>2016</v>
      </c>
      <c r="I1151" s="5"/>
      <c r="J1151" s="7"/>
      <c r="K1151" s="9"/>
      <c r="L1151" s="5"/>
      <c r="M1151" s="5"/>
      <c r="N1151" s="7">
        <v>1011</v>
      </c>
      <c r="O1151" s="7" t="s">
        <v>0</v>
      </c>
      <c r="P1151" s="8">
        <v>5</v>
      </c>
      <c r="Q1151" s="7"/>
      <c r="R1151" s="4"/>
      <c r="S1151" s="6"/>
      <c r="T1151" s="5"/>
      <c r="U1151" s="5" t="s">
        <v>72</v>
      </c>
      <c r="V1151" s="5"/>
      <c r="W1151" s="4"/>
      <c r="X1151" s="3" t="str">
        <f t="shared" si="38"/>
        <v>201607</v>
      </c>
      <c r="Y1151" s="3" t="str">
        <f t="shared" si="39"/>
        <v>201607</v>
      </c>
      <c r="Z1151" s="3" t="str">
        <f>VLOOKUP(TEXT(N1151,"####"),MàJ!$H$1:$I$53,2,FALSE)</f>
        <v xml:space="preserve">QUALITE </v>
      </c>
      <c r="AC1151"/>
      <c r="AD1151"/>
    </row>
    <row r="1152" spans="1:30" ht="15" customHeight="1" x14ac:dyDescent="0.25">
      <c r="A1152" s="7">
        <v>1011</v>
      </c>
      <c r="B1152" s="5" t="s">
        <v>59</v>
      </c>
      <c r="C1152" s="7"/>
      <c r="D1152" s="5"/>
      <c r="E1152" s="5"/>
      <c r="F1152" s="5"/>
      <c r="G1152" s="11">
        <v>7</v>
      </c>
      <c r="H1152" s="10">
        <v>2016</v>
      </c>
      <c r="I1152" s="5"/>
      <c r="J1152" s="7"/>
      <c r="K1152" s="9"/>
      <c r="L1152" s="5"/>
      <c r="M1152" s="5"/>
      <c r="N1152" s="7">
        <v>1011</v>
      </c>
      <c r="O1152" s="7" t="s">
        <v>0</v>
      </c>
      <c r="P1152" s="8">
        <v>4</v>
      </c>
      <c r="Q1152" s="7"/>
      <c r="R1152" s="4"/>
      <c r="S1152" s="6"/>
      <c r="T1152" s="5"/>
      <c r="U1152" s="5" t="s">
        <v>72</v>
      </c>
      <c r="V1152" s="5"/>
      <c r="W1152" s="4"/>
      <c r="X1152" s="3" t="str">
        <f t="shared" si="38"/>
        <v>201607</v>
      </c>
      <c r="Y1152" s="3" t="str">
        <f t="shared" si="39"/>
        <v>201607</v>
      </c>
      <c r="Z1152" s="3" t="str">
        <f>VLOOKUP(TEXT(N1152,"####"),MàJ!$H$1:$I$53,2,FALSE)</f>
        <v xml:space="preserve">QUALITE </v>
      </c>
      <c r="AC1152"/>
      <c r="AD1152"/>
    </row>
    <row r="1153" spans="1:30" ht="15" customHeight="1" x14ac:dyDescent="0.25">
      <c r="A1153" s="7">
        <v>1011</v>
      </c>
      <c r="B1153" s="5" t="s">
        <v>59</v>
      </c>
      <c r="C1153" s="7"/>
      <c r="D1153" s="5"/>
      <c r="E1153" s="5"/>
      <c r="F1153" s="5"/>
      <c r="G1153" s="11">
        <v>7</v>
      </c>
      <c r="H1153" s="10">
        <v>2016</v>
      </c>
      <c r="I1153" s="5"/>
      <c r="J1153" s="7"/>
      <c r="K1153" s="9"/>
      <c r="L1153" s="5"/>
      <c r="M1153" s="5"/>
      <c r="N1153" s="7">
        <v>1011</v>
      </c>
      <c r="O1153" s="7" t="s">
        <v>0</v>
      </c>
      <c r="P1153" s="8">
        <v>1</v>
      </c>
      <c r="Q1153" s="7"/>
      <c r="R1153" s="4"/>
      <c r="S1153" s="6"/>
      <c r="T1153" s="5"/>
      <c r="U1153" s="5" t="s">
        <v>72</v>
      </c>
      <c r="V1153" s="5"/>
      <c r="W1153" s="4"/>
      <c r="X1153" s="3" t="str">
        <f t="shared" si="38"/>
        <v>201607</v>
      </c>
      <c r="Y1153" s="3" t="str">
        <f t="shared" si="39"/>
        <v>201607</v>
      </c>
      <c r="Z1153" s="3" t="str">
        <f>VLOOKUP(TEXT(N1153,"####"),MàJ!$H$1:$I$53,2,FALSE)</f>
        <v xml:space="preserve">QUALITE </v>
      </c>
      <c r="AC1153"/>
      <c r="AD1153"/>
    </row>
    <row r="1154" spans="1:30" ht="15" hidden="1" customHeight="1" x14ac:dyDescent="0.25">
      <c r="A1154" s="7">
        <v>1011</v>
      </c>
      <c r="B1154" s="5" t="s">
        <v>59</v>
      </c>
      <c r="C1154" s="7"/>
      <c r="D1154" s="5"/>
      <c r="E1154" s="5"/>
      <c r="F1154" s="5"/>
      <c r="G1154" s="11">
        <v>7</v>
      </c>
      <c r="H1154" s="10">
        <v>2016</v>
      </c>
      <c r="I1154" s="5"/>
      <c r="J1154" s="7"/>
      <c r="K1154" s="9"/>
      <c r="L1154" s="5"/>
      <c r="M1154" s="5"/>
      <c r="N1154" s="7">
        <v>1011</v>
      </c>
      <c r="O1154" s="7" t="s">
        <v>0</v>
      </c>
      <c r="P1154" s="8">
        <v>12</v>
      </c>
      <c r="Q1154" s="7"/>
      <c r="R1154" s="4"/>
      <c r="S1154" s="6"/>
      <c r="T1154" s="5"/>
      <c r="U1154" s="5" t="s">
        <v>71</v>
      </c>
      <c r="V1154" s="5"/>
      <c r="W1154" s="4"/>
      <c r="X1154" s="3" t="str">
        <f t="shared" si="38"/>
        <v>201607</v>
      </c>
      <c r="Y1154" s="3" t="str">
        <f t="shared" si="39"/>
        <v>201607</v>
      </c>
      <c r="Z1154" s="3" t="str">
        <f>VLOOKUP(TEXT(N1154,"####"),MàJ!$H$1:$I$53,2,FALSE)</f>
        <v xml:space="preserve">QUALITE </v>
      </c>
      <c r="AC1154"/>
      <c r="AD1154"/>
    </row>
    <row r="1155" spans="1:30" ht="15" hidden="1" customHeight="1" x14ac:dyDescent="0.25">
      <c r="A1155" s="7">
        <v>1011</v>
      </c>
      <c r="B1155" s="5" t="s">
        <v>59</v>
      </c>
      <c r="C1155" s="7"/>
      <c r="D1155" s="5"/>
      <c r="E1155" s="5"/>
      <c r="F1155" s="5"/>
      <c r="G1155" s="11">
        <v>7</v>
      </c>
      <c r="H1155" s="10">
        <v>2016</v>
      </c>
      <c r="I1155" s="5"/>
      <c r="J1155" s="7"/>
      <c r="K1155" s="9"/>
      <c r="L1155" s="5"/>
      <c r="M1155" s="5"/>
      <c r="N1155" s="7">
        <v>1011</v>
      </c>
      <c r="O1155" s="7" t="s">
        <v>0</v>
      </c>
      <c r="P1155" s="8">
        <v>4</v>
      </c>
      <c r="Q1155" s="7"/>
      <c r="R1155" s="4"/>
      <c r="S1155" s="6"/>
      <c r="T1155" s="5"/>
      <c r="U1155" s="5" t="s">
        <v>79</v>
      </c>
      <c r="V1155" s="5"/>
      <c r="W1155" s="4"/>
      <c r="X1155" s="3" t="str">
        <f t="shared" si="38"/>
        <v>201607</v>
      </c>
      <c r="Y1155" s="3" t="str">
        <f t="shared" si="39"/>
        <v>201607</v>
      </c>
      <c r="Z1155" s="3" t="str">
        <f>VLOOKUP(TEXT(N1155,"####"),MàJ!$H$1:$I$53,2,FALSE)</f>
        <v xml:space="preserve">QUALITE </v>
      </c>
      <c r="AC1155"/>
      <c r="AD1155"/>
    </row>
    <row r="1156" spans="1:30" ht="15" customHeight="1" x14ac:dyDescent="0.25">
      <c r="A1156" s="50">
        <v>2752</v>
      </c>
      <c r="B1156" s="51" t="s">
        <v>62</v>
      </c>
      <c r="C1156" s="50"/>
      <c r="D1156" s="51"/>
      <c r="E1156" s="51"/>
      <c r="F1156" s="51"/>
      <c r="G1156" s="55">
        <v>7</v>
      </c>
      <c r="H1156" s="56">
        <v>2016</v>
      </c>
      <c r="I1156" s="51"/>
      <c r="J1156" s="50"/>
      <c r="K1156" s="57"/>
      <c r="L1156" s="51"/>
      <c r="M1156" s="51"/>
      <c r="N1156" s="50">
        <v>2752</v>
      </c>
      <c r="O1156" s="50" t="s">
        <v>0</v>
      </c>
      <c r="P1156" s="58">
        <v>4</v>
      </c>
      <c r="Q1156" s="50"/>
      <c r="R1156" s="59"/>
      <c r="S1156" s="60"/>
      <c r="T1156" s="51"/>
      <c r="U1156" s="51" t="s">
        <v>72</v>
      </c>
      <c r="V1156" s="51"/>
      <c r="W1156" s="59"/>
      <c r="X1156" s="3" t="str">
        <f t="shared" si="38"/>
        <v>201607</v>
      </c>
      <c r="Y1156" s="3" t="str">
        <f t="shared" si="39"/>
        <v>201607</v>
      </c>
      <c r="Z1156" s="3" t="str">
        <f>VLOOKUP(TEXT(N1156,"####"),MàJ!$H$1:$I$53,2,FALSE)</f>
        <v xml:space="preserve">LOGISTIQUE </v>
      </c>
      <c r="AC1156"/>
      <c r="AD1156"/>
    </row>
    <row r="1157" spans="1:30" ht="15" customHeight="1" x14ac:dyDescent="0.25">
      <c r="A1157" s="50">
        <v>2752</v>
      </c>
      <c r="B1157" s="51" t="s">
        <v>62</v>
      </c>
      <c r="C1157" s="50"/>
      <c r="D1157" s="51"/>
      <c r="E1157" s="51"/>
      <c r="F1157" s="51"/>
      <c r="G1157" s="55">
        <v>7</v>
      </c>
      <c r="H1157" s="56">
        <v>2016</v>
      </c>
      <c r="I1157" s="51"/>
      <c r="J1157" s="50"/>
      <c r="K1157" s="57"/>
      <c r="L1157" s="51"/>
      <c r="M1157" s="51"/>
      <c r="N1157" s="50">
        <v>2752</v>
      </c>
      <c r="O1157" s="50" t="s">
        <v>0</v>
      </c>
      <c r="P1157" s="58">
        <v>8</v>
      </c>
      <c r="Q1157" s="50"/>
      <c r="R1157" s="59"/>
      <c r="S1157" s="60"/>
      <c r="T1157" s="51"/>
      <c r="U1157" s="51" t="s">
        <v>72</v>
      </c>
      <c r="V1157" s="51"/>
      <c r="W1157" s="59"/>
      <c r="X1157" s="3" t="str">
        <f t="shared" si="38"/>
        <v>201607</v>
      </c>
      <c r="Y1157" s="3" t="str">
        <f t="shared" si="39"/>
        <v>201607</v>
      </c>
      <c r="Z1157" s="3" t="str">
        <f>VLOOKUP(TEXT(N1157,"####"),MàJ!$H$1:$I$53,2,FALSE)</f>
        <v xml:space="preserve">LOGISTIQUE </v>
      </c>
      <c r="AC1157"/>
      <c r="AD1157"/>
    </row>
    <row r="1158" spans="1:30" ht="15" customHeight="1" x14ac:dyDescent="0.25">
      <c r="A1158" s="50">
        <v>2752</v>
      </c>
      <c r="B1158" s="51" t="s">
        <v>62</v>
      </c>
      <c r="C1158" s="50"/>
      <c r="D1158" s="51"/>
      <c r="E1158" s="51"/>
      <c r="F1158" s="51"/>
      <c r="G1158" s="55">
        <v>7</v>
      </c>
      <c r="H1158" s="56">
        <v>2016</v>
      </c>
      <c r="I1158" s="51"/>
      <c r="J1158" s="50"/>
      <c r="K1158" s="57"/>
      <c r="L1158" s="51"/>
      <c r="M1158" s="51"/>
      <c r="N1158" s="50">
        <v>2752</v>
      </c>
      <c r="O1158" s="50" t="s">
        <v>0</v>
      </c>
      <c r="P1158" s="58">
        <v>5</v>
      </c>
      <c r="Q1158" s="50"/>
      <c r="R1158" s="59"/>
      <c r="S1158" s="60"/>
      <c r="T1158" s="51"/>
      <c r="U1158" s="51" t="s">
        <v>72</v>
      </c>
      <c r="V1158" s="51"/>
      <c r="W1158" s="59"/>
      <c r="X1158" s="3" t="str">
        <f t="shared" si="38"/>
        <v>201607</v>
      </c>
      <c r="Y1158" s="3" t="str">
        <f t="shared" si="39"/>
        <v>201607</v>
      </c>
      <c r="Z1158" s="3" t="str">
        <f>VLOOKUP(TEXT(N1158,"####"),MàJ!$H$1:$I$53,2,FALSE)</f>
        <v xml:space="preserve">LOGISTIQUE </v>
      </c>
      <c r="AC1158"/>
      <c r="AD1158"/>
    </row>
    <row r="1159" spans="1:30" ht="15" customHeight="1" x14ac:dyDescent="0.25">
      <c r="A1159" s="7">
        <v>2752</v>
      </c>
      <c r="B1159" s="5" t="s">
        <v>62</v>
      </c>
      <c r="C1159" s="7"/>
      <c r="D1159" s="5"/>
      <c r="E1159" s="5"/>
      <c r="F1159" s="5"/>
      <c r="G1159" s="11">
        <v>7</v>
      </c>
      <c r="H1159" s="10">
        <v>2016</v>
      </c>
      <c r="I1159" s="5"/>
      <c r="J1159" s="7"/>
      <c r="K1159" s="9"/>
      <c r="L1159" s="5"/>
      <c r="M1159" s="5"/>
      <c r="N1159" s="7">
        <v>2752</v>
      </c>
      <c r="O1159" s="7" t="s">
        <v>0</v>
      </c>
      <c r="P1159" s="8">
        <v>2</v>
      </c>
      <c r="Q1159" s="7"/>
      <c r="R1159" s="4"/>
      <c r="S1159" s="6"/>
      <c r="T1159" s="5"/>
      <c r="U1159" s="5" t="s">
        <v>72</v>
      </c>
      <c r="V1159" s="5"/>
      <c r="W1159" s="4"/>
      <c r="X1159" s="3" t="str">
        <f t="shared" si="38"/>
        <v>201607</v>
      </c>
      <c r="Y1159" s="3" t="str">
        <f t="shared" si="39"/>
        <v>201607</v>
      </c>
      <c r="Z1159" s="3" t="str">
        <f>VLOOKUP(TEXT(N1159,"####"),MàJ!$H$1:$I$53,2,FALSE)</f>
        <v xml:space="preserve">LOGISTIQUE </v>
      </c>
      <c r="AC1159"/>
      <c r="AD1159"/>
    </row>
    <row r="1160" spans="1:30" ht="15" customHeight="1" x14ac:dyDescent="0.25">
      <c r="A1160" s="7">
        <v>2752</v>
      </c>
      <c r="B1160" s="5" t="s">
        <v>62</v>
      </c>
      <c r="C1160" s="7"/>
      <c r="D1160" s="5"/>
      <c r="E1160" s="5"/>
      <c r="F1160" s="5"/>
      <c r="G1160" s="11">
        <v>7</v>
      </c>
      <c r="H1160" s="10">
        <v>2016</v>
      </c>
      <c r="I1160" s="5"/>
      <c r="J1160" s="7"/>
      <c r="K1160" s="9"/>
      <c r="L1160" s="5"/>
      <c r="M1160" s="5"/>
      <c r="N1160" s="7">
        <v>2752</v>
      </c>
      <c r="O1160" s="7" t="s">
        <v>0</v>
      </c>
      <c r="P1160" s="8">
        <v>5</v>
      </c>
      <c r="Q1160" s="7"/>
      <c r="R1160" s="4"/>
      <c r="S1160" s="6"/>
      <c r="T1160" s="5"/>
      <c r="U1160" s="5" t="s">
        <v>72</v>
      </c>
      <c r="V1160" s="5"/>
      <c r="W1160" s="4"/>
      <c r="X1160" s="3" t="str">
        <f t="shared" si="38"/>
        <v>201607</v>
      </c>
      <c r="Y1160" s="3" t="str">
        <f t="shared" si="39"/>
        <v>201607</v>
      </c>
      <c r="Z1160" s="3" t="str">
        <f>VLOOKUP(TEXT(N1160,"####"),MàJ!$H$1:$I$53,2,FALSE)</f>
        <v xml:space="preserve">LOGISTIQUE </v>
      </c>
      <c r="AC1160"/>
      <c r="AD1160"/>
    </row>
    <row r="1161" spans="1:30" ht="15" hidden="1" customHeight="1" x14ac:dyDescent="0.25">
      <c r="A1161" s="50">
        <v>3503</v>
      </c>
      <c r="B1161" s="51" t="s">
        <v>63</v>
      </c>
      <c r="C1161" s="50"/>
      <c r="D1161" s="51"/>
      <c r="E1161" s="51"/>
      <c r="F1161" s="51"/>
      <c r="G1161" s="55">
        <v>7</v>
      </c>
      <c r="H1161" s="56">
        <v>2016</v>
      </c>
      <c r="I1161" s="51"/>
      <c r="J1161" s="50"/>
      <c r="K1161" s="57"/>
      <c r="L1161" s="51"/>
      <c r="M1161" s="51"/>
      <c r="N1161" s="50">
        <v>3503</v>
      </c>
      <c r="O1161" s="50" t="s">
        <v>0</v>
      </c>
      <c r="P1161" s="58">
        <v>6</v>
      </c>
      <c r="Q1161" s="50"/>
      <c r="R1161" s="59"/>
      <c r="S1161" s="60"/>
      <c r="T1161" s="51"/>
      <c r="U1161" s="51" t="s">
        <v>71</v>
      </c>
      <c r="V1161" s="51"/>
      <c r="W1161" s="59"/>
      <c r="X1161" s="3" t="str">
        <f t="shared" si="38"/>
        <v>201607</v>
      </c>
      <c r="Y1161" s="3" t="str">
        <f t="shared" si="39"/>
        <v>201607</v>
      </c>
      <c r="Z1161" s="3" t="str">
        <f>VLOOKUP(TEXT(N1161,"####"),MàJ!$H$1:$I$53,2,FALSE)</f>
        <v xml:space="preserve">MATERIAUX </v>
      </c>
      <c r="AC1161"/>
      <c r="AD1161"/>
    </row>
    <row r="1162" spans="1:30" ht="15" hidden="1" customHeight="1" x14ac:dyDescent="0.25">
      <c r="A1162" s="7">
        <v>3503</v>
      </c>
      <c r="B1162" s="5" t="s">
        <v>63</v>
      </c>
      <c r="C1162" s="7"/>
      <c r="D1162" s="5"/>
      <c r="E1162" s="5"/>
      <c r="F1162" s="5"/>
      <c r="G1162" s="11">
        <v>7</v>
      </c>
      <c r="H1162" s="10">
        <v>2016</v>
      </c>
      <c r="I1162" s="5"/>
      <c r="J1162" s="7"/>
      <c r="K1162" s="9"/>
      <c r="L1162" s="5"/>
      <c r="M1162" s="5"/>
      <c r="N1162" s="7">
        <v>3503</v>
      </c>
      <c r="O1162" s="7" t="s">
        <v>0</v>
      </c>
      <c r="P1162" s="8">
        <v>2</v>
      </c>
      <c r="Q1162" s="7"/>
      <c r="R1162" s="4"/>
      <c r="S1162" s="6"/>
      <c r="T1162" s="5"/>
      <c r="U1162" s="5" t="s">
        <v>80</v>
      </c>
      <c r="V1162" s="5"/>
      <c r="W1162" s="4"/>
      <c r="X1162" s="3" t="str">
        <f t="shared" si="38"/>
        <v>201607</v>
      </c>
      <c r="Y1162" s="3" t="str">
        <f t="shared" si="39"/>
        <v>201607</v>
      </c>
      <c r="Z1162" s="3" t="str">
        <f>VLOOKUP(TEXT(N1162,"####"),MàJ!$H$1:$I$53,2,FALSE)</f>
        <v xml:space="preserve">MATERIAUX </v>
      </c>
      <c r="AC1162"/>
      <c r="AD1162"/>
    </row>
    <row r="1163" spans="1:30" ht="15" hidden="1" customHeight="1" x14ac:dyDescent="0.25">
      <c r="A1163" s="50">
        <v>3503</v>
      </c>
      <c r="B1163" s="51" t="s">
        <v>63</v>
      </c>
      <c r="C1163" s="50"/>
      <c r="D1163" s="51"/>
      <c r="E1163" s="51"/>
      <c r="F1163" s="51"/>
      <c r="G1163" s="55">
        <v>7</v>
      </c>
      <c r="H1163" s="56">
        <v>2016</v>
      </c>
      <c r="I1163" s="51"/>
      <c r="J1163" s="50"/>
      <c r="K1163" s="57"/>
      <c r="L1163" s="51"/>
      <c r="M1163" s="51"/>
      <c r="N1163" s="50">
        <v>3503</v>
      </c>
      <c r="O1163" s="50" t="s">
        <v>0</v>
      </c>
      <c r="P1163" s="58">
        <v>4</v>
      </c>
      <c r="Q1163" s="50"/>
      <c r="R1163" s="59"/>
      <c r="S1163" s="60"/>
      <c r="T1163" s="51"/>
      <c r="U1163" s="51" t="s">
        <v>75</v>
      </c>
      <c r="V1163" s="51"/>
      <c r="W1163" s="59"/>
      <c r="X1163" s="3" t="str">
        <f t="shared" si="38"/>
        <v>201607</v>
      </c>
      <c r="Y1163" s="3" t="str">
        <f t="shared" si="39"/>
        <v>201607</v>
      </c>
      <c r="Z1163" s="3" t="str">
        <f>VLOOKUP(TEXT(N1163,"####"),MàJ!$H$1:$I$53,2,FALSE)</f>
        <v xml:space="preserve">MATERIAUX </v>
      </c>
      <c r="AC1163"/>
      <c r="AD1163"/>
    </row>
    <row r="1164" spans="1:30" ht="15" hidden="1" customHeight="1" x14ac:dyDescent="0.25">
      <c r="A1164" s="7">
        <v>3503</v>
      </c>
      <c r="B1164" s="5" t="s">
        <v>63</v>
      </c>
      <c r="C1164" s="7"/>
      <c r="D1164" s="5"/>
      <c r="E1164" s="5"/>
      <c r="F1164" s="5"/>
      <c r="G1164" s="11">
        <v>7</v>
      </c>
      <c r="H1164" s="10">
        <v>2016</v>
      </c>
      <c r="I1164" s="5"/>
      <c r="J1164" s="7"/>
      <c r="K1164" s="9"/>
      <c r="L1164" s="5"/>
      <c r="M1164" s="5"/>
      <c r="N1164" s="7">
        <v>3503</v>
      </c>
      <c r="O1164" s="7" t="s">
        <v>0</v>
      </c>
      <c r="P1164" s="8">
        <v>4</v>
      </c>
      <c r="Q1164" s="7"/>
      <c r="R1164" s="4"/>
      <c r="S1164" s="6"/>
      <c r="T1164" s="5"/>
      <c r="U1164" s="5" t="s">
        <v>81</v>
      </c>
      <c r="V1164" s="5"/>
      <c r="W1164" s="4"/>
      <c r="X1164" s="3" t="str">
        <f t="shared" si="38"/>
        <v>201607</v>
      </c>
      <c r="Y1164" s="3" t="str">
        <f t="shared" si="39"/>
        <v>201607</v>
      </c>
      <c r="Z1164" s="3" t="str">
        <f>VLOOKUP(TEXT(N1164,"####"),MàJ!$H$1:$I$53,2,FALSE)</f>
        <v xml:space="preserve">MATERIAUX </v>
      </c>
      <c r="AC1164"/>
      <c r="AD1164"/>
    </row>
    <row r="1165" spans="1:30" ht="15" customHeight="1" x14ac:dyDescent="0.25">
      <c r="A1165" s="50">
        <v>5555</v>
      </c>
      <c r="B1165" s="51" t="s">
        <v>64</v>
      </c>
      <c r="C1165" s="50"/>
      <c r="D1165" s="51"/>
      <c r="E1165" s="51"/>
      <c r="F1165" s="51"/>
      <c r="G1165" s="55">
        <v>7</v>
      </c>
      <c r="H1165" s="56">
        <v>2016</v>
      </c>
      <c r="I1165" s="51"/>
      <c r="J1165" s="50"/>
      <c r="K1165" s="57"/>
      <c r="L1165" s="51"/>
      <c r="M1165" s="51"/>
      <c r="N1165" s="50">
        <v>5555</v>
      </c>
      <c r="O1165" s="50" t="s">
        <v>0</v>
      </c>
      <c r="P1165" s="58">
        <v>30</v>
      </c>
      <c r="Q1165" s="50"/>
      <c r="R1165" s="59"/>
      <c r="S1165" s="60"/>
      <c r="T1165" s="51"/>
      <c r="U1165" s="51" t="s">
        <v>72</v>
      </c>
      <c r="V1165" s="51"/>
      <c r="W1165" s="59"/>
      <c r="X1165" s="3" t="str">
        <f t="shared" si="38"/>
        <v>201607</v>
      </c>
      <c r="Y1165" s="3" t="str">
        <f t="shared" si="39"/>
        <v>201607</v>
      </c>
      <c r="Z1165" s="3" t="str">
        <f>VLOOKUP(TEXT(N1165,"####"),MàJ!$H$1:$I$53,2,FALSE)</f>
        <v xml:space="preserve">CONCEPTION </v>
      </c>
      <c r="AC1165"/>
      <c r="AD1165"/>
    </row>
    <row r="1166" spans="1:30" ht="15" hidden="1" customHeight="1" x14ac:dyDescent="0.25">
      <c r="A1166" s="50">
        <v>5555</v>
      </c>
      <c r="B1166" s="51" t="s">
        <v>64</v>
      </c>
      <c r="C1166" s="50"/>
      <c r="D1166" s="51"/>
      <c r="E1166" s="51"/>
      <c r="F1166" s="51"/>
      <c r="G1166" s="55">
        <v>7</v>
      </c>
      <c r="H1166" s="56">
        <v>2016</v>
      </c>
      <c r="I1166" s="51"/>
      <c r="J1166" s="50"/>
      <c r="K1166" s="57"/>
      <c r="L1166" s="51"/>
      <c r="M1166" s="51"/>
      <c r="N1166" s="50">
        <v>5555</v>
      </c>
      <c r="O1166" s="50" t="s">
        <v>0</v>
      </c>
      <c r="P1166" s="58">
        <v>10</v>
      </c>
      <c r="Q1166" s="50"/>
      <c r="R1166" s="59"/>
      <c r="S1166" s="60"/>
      <c r="T1166" s="51"/>
      <c r="U1166" s="51" t="s">
        <v>84</v>
      </c>
      <c r="V1166" s="51"/>
      <c r="W1166" s="59"/>
      <c r="X1166" s="3" t="str">
        <f t="shared" si="38"/>
        <v>201607</v>
      </c>
      <c r="Y1166" s="3" t="str">
        <f t="shared" si="39"/>
        <v>201607</v>
      </c>
      <c r="Z1166" s="3" t="str">
        <f>VLOOKUP(TEXT(N1166,"####"),MàJ!$H$1:$I$53,2,FALSE)</f>
        <v xml:space="preserve">CONCEPTION </v>
      </c>
      <c r="AC1166"/>
      <c r="AD1166"/>
    </row>
    <row r="1167" spans="1:30" ht="15" customHeight="1" x14ac:dyDescent="0.25">
      <c r="A1167" s="7">
        <v>5555</v>
      </c>
      <c r="B1167" s="5" t="s">
        <v>64</v>
      </c>
      <c r="C1167" s="7"/>
      <c r="D1167" s="5"/>
      <c r="E1167" s="5"/>
      <c r="F1167" s="5"/>
      <c r="G1167" s="11">
        <v>7</v>
      </c>
      <c r="H1167" s="10">
        <v>2016</v>
      </c>
      <c r="I1167" s="5"/>
      <c r="J1167" s="7"/>
      <c r="K1167" s="9"/>
      <c r="L1167" s="5"/>
      <c r="M1167" s="5"/>
      <c r="N1167" s="7">
        <v>5555</v>
      </c>
      <c r="O1167" s="7" t="s">
        <v>0</v>
      </c>
      <c r="P1167" s="8">
        <v>12</v>
      </c>
      <c r="Q1167" s="7"/>
      <c r="R1167" s="4"/>
      <c r="S1167" s="6"/>
      <c r="T1167" s="5"/>
      <c r="U1167" s="5" t="s">
        <v>72</v>
      </c>
      <c r="V1167" s="5"/>
      <c r="W1167" s="4"/>
      <c r="X1167" s="3" t="str">
        <f t="shared" si="38"/>
        <v>201607</v>
      </c>
      <c r="Y1167" s="3" t="str">
        <f t="shared" si="39"/>
        <v>201607</v>
      </c>
      <c r="Z1167" s="3" t="str">
        <f>VLOOKUP(TEXT(N1167,"####"),MàJ!$H$1:$I$53,2,FALSE)</f>
        <v xml:space="preserve">CONCEPTION </v>
      </c>
      <c r="AC1167"/>
      <c r="AD1167"/>
    </row>
    <row r="1168" spans="1:30" ht="15" hidden="1" customHeight="1" x14ac:dyDescent="0.25">
      <c r="A1168" s="50">
        <v>5555</v>
      </c>
      <c r="B1168" s="51" t="s">
        <v>64</v>
      </c>
      <c r="C1168" s="50"/>
      <c r="D1168" s="51"/>
      <c r="E1168" s="51"/>
      <c r="F1168" s="51"/>
      <c r="G1168" s="55">
        <v>7</v>
      </c>
      <c r="H1168" s="56">
        <v>2016</v>
      </c>
      <c r="I1168" s="51"/>
      <c r="J1168" s="50"/>
      <c r="K1168" s="57"/>
      <c r="L1168" s="51"/>
      <c r="M1168" s="51"/>
      <c r="N1168" s="50">
        <v>5555</v>
      </c>
      <c r="O1168" s="50" t="s">
        <v>0</v>
      </c>
      <c r="P1168" s="58">
        <v>12</v>
      </c>
      <c r="Q1168" s="50"/>
      <c r="R1168" s="59"/>
      <c r="S1168" s="60"/>
      <c r="T1168" s="51"/>
      <c r="U1168" s="51" t="s">
        <v>79</v>
      </c>
      <c r="V1168" s="51"/>
      <c r="W1168" s="59"/>
      <c r="X1168" s="3" t="str">
        <f t="shared" si="38"/>
        <v>201607</v>
      </c>
      <c r="Y1168" s="3" t="str">
        <f t="shared" si="39"/>
        <v>201607</v>
      </c>
      <c r="Z1168" s="3" t="str">
        <f>VLOOKUP(TEXT(N1168,"####"),MàJ!$H$1:$I$53,2,FALSE)</f>
        <v xml:space="preserve">CONCEPTION </v>
      </c>
      <c r="AC1168"/>
      <c r="AD1168"/>
    </row>
    <row r="1169" spans="1:30" ht="15" hidden="1" customHeight="1" x14ac:dyDescent="0.25">
      <c r="A1169" s="50">
        <v>5555</v>
      </c>
      <c r="B1169" s="51" t="s">
        <v>64</v>
      </c>
      <c r="C1169" s="50"/>
      <c r="D1169" s="51"/>
      <c r="E1169" s="51"/>
      <c r="F1169" s="51"/>
      <c r="G1169" s="55">
        <v>7</v>
      </c>
      <c r="H1169" s="56">
        <v>2016</v>
      </c>
      <c r="I1169" s="51"/>
      <c r="J1169" s="50"/>
      <c r="K1169" s="57"/>
      <c r="L1169" s="51"/>
      <c r="M1169" s="51"/>
      <c r="N1169" s="50">
        <v>5555</v>
      </c>
      <c r="O1169" s="50" t="s">
        <v>0</v>
      </c>
      <c r="P1169" s="58">
        <v>4</v>
      </c>
      <c r="Q1169" s="50"/>
      <c r="R1169" s="59"/>
      <c r="S1169" s="60"/>
      <c r="T1169" s="51"/>
      <c r="U1169" s="51" t="s">
        <v>75</v>
      </c>
      <c r="V1169" s="51"/>
      <c r="W1169" s="59"/>
      <c r="X1169" s="3" t="str">
        <f t="shared" si="38"/>
        <v>201607</v>
      </c>
      <c r="Y1169" s="3" t="str">
        <f t="shared" si="39"/>
        <v>201607</v>
      </c>
      <c r="Z1169" s="3" t="str">
        <f>VLOOKUP(TEXT(N1169,"####"),MàJ!$H$1:$I$53,2,FALSE)</f>
        <v xml:space="preserve">CONCEPTION </v>
      </c>
      <c r="AC1169"/>
      <c r="AD1169"/>
    </row>
    <row r="1170" spans="1:30" ht="15" customHeight="1" x14ac:dyDescent="0.25">
      <c r="A1170" s="7">
        <v>5917</v>
      </c>
      <c r="B1170" s="5" t="s">
        <v>65</v>
      </c>
      <c r="C1170" s="7"/>
      <c r="D1170" s="5"/>
      <c r="E1170" s="5"/>
      <c r="F1170" s="5"/>
      <c r="G1170" s="11">
        <v>7</v>
      </c>
      <c r="H1170" s="10">
        <v>2016</v>
      </c>
      <c r="I1170" s="5"/>
      <c r="J1170" s="7"/>
      <c r="K1170" s="9"/>
      <c r="L1170" s="5"/>
      <c r="M1170" s="5"/>
      <c r="N1170" s="7">
        <v>5917</v>
      </c>
      <c r="O1170" s="7" t="s">
        <v>0</v>
      </c>
      <c r="P1170" s="8">
        <v>21</v>
      </c>
      <c r="Q1170" s="7"/>
      <c r="R1170" s="4"/>
      <c r="S1170" s="6"/>
      <c r="T1170" s="5"/>
      <c r="U1170" s="5" t="s">
        <v>72</v>
      </c>
      <c r="V1170" s="5"/>
      <c r="W1170" s="4"/>
      <c r="X1170" s="3" t="str">
        <f t="shared" si="38"/>
        <v>201607</v>
      </c>
      <c r="Y1170" s="3" t="str">
        <f t="shared" si="39"/>
        <v>201607</v>
      </c>
      <c r="Z1170" s="3" t="str">
        <f>VLOOKUP(TEXT(N1170,"####"),MàJ!$H$1:$I$53,2,FALSE)</f>
        <v xml:space="preserve">METHODES </v>
      </c>
      <c r="AC1170"/>
      <c r="AD1170"/>
    </row>
    <row r="1171" spans="1:30" ht="15" customHeight="1" x14ac:dyDescent="0.25">
      <c r="A1171" s="50">
        <v>5917</v>
      </c>
      <c r="B1171" s="51" t="s">
        <v>65</v>
      </c>
      <c r="C1171" s="50"/>
      <c r="D1171" s="51"/>
      <c r="E1171" s="51"/>
      <c r="F1171" s="51"/>
      <c r="G1171" s="55">
        <v>7</v>
      </c>
      <c r="H1171" s="56">
        <v>2016</v>
      </c>
      <c r="I1171" s="51"/>
      <c r="J1171" s="50"/>
      <c r="K1171" s="57"/>
      <c r="L1171" s="51"/>
      <c r="M1171" s="51"/>
      <c r="N1171" s="50">
        <v>5917</v>
      </c>
      <c r="O1171" s="50" t="s">
        <v>0</v>
      </c>
      <c r="P1171" s="58">
        <v>6</v>
      </c>
      <c r="Q1171" s="50"/>
      <c r="R1171" s="59"/>
      <c r="S1171" s="60"/>
      <c r="T1171" s="51"/>
      <c r="U1171" s="51" t="s">
        <v>72</v>
      </c>
      <c r="V1171" s="51"/>
      <c r="W1171" s="59"/>
      <c r="X1171" s="3" t="str">
        <f t="shared" si="38"/>
        <v>201607</v>
      </c>
      <c r="Y1171" s="3" t="str">
        <f t="shared" si="39"/>
        <v>201607</v>
      </c>
      <c r="Z1171" s="3" t="str">
        <f>VLOOKUP(TEXT(N1171,"####"),MàJ!$H$1:$I$53,2,FALSE)</f>
        <v xml:space="preserve">METHODES </v>
      </c>
      <c r="AC1171"/>
      <c r="AD1171"/>
    </row>
    <row r="1172" spans="1:30" ht="15" customHeight="1" x14ac:dyDescent="0.25">
      <c r="A1172" s="50">
        <v>5917</v>
      </c>
      <c r="B1172" s="51" t="s">
        <v>66</v>
      </c>
      <c r="C1172" s="50"/>
      <c r="D1172" s="51"/>
      <c r="E1172" s="51"/>
      <c r="F1172" s="51"/>
      <c r="G1172" s="55">
        <v>7</v>
      </c>
      <c r="H1172" s="56">
        <v>2016</v>
      </c>
      <c r="I1172" s="51"/>
      <c r="J1172" s="50"/>
      <c r="K1172" s="57"/>
      <c r="L1172" s="51"/>
      <c r="M1172" s="51"/>
      <c r="N1172" s="50">
        <v>5917</v>
      </c>
      <c r="O1172" s="50" t="s">
        <v>0</v>
      </c>
      <c r="P1172" s="58">
        <v>15</v>
      </c>
      <c r="Q1172" s="50"/>
      <c r="R1172" s="59"/>
      <c r="S1172" s="60"/>
      <c r="T1172" s="51"/>
      <c r="U1172" s="51" t="s">
        <v>72</v>
      </c>
      <c r="V1172" s="51"/>
      <c r="W1172" s="59"/>
      <c r="X1172" s="3" t="str">
        <f t="shared" si="38"/>
        <v>201607</v>
      </c>
      <c r="Y1172" s="3" t="str">
        <f t="shared" si="39"/>
        <v>201607</v>
      </c>
      <c r="Z1172" s="3" t="str">
        <f>VLOOKUP(TEXT(N1172,"####"),MàJ!$H$1:$I$53,2,FALSE)</f>
        <v xml:space="preserve">METHODES </v>
      </c>
      <c r="AC1172"/>
      <c r="AD1172"/>
    </row>
    <row r="1173" spans="1:30" ht="15" hidden="1" customHeight="1" x14ac:dyDescent="0.25">
      <c r="A1173" s="7">
        <v>5917</v>
      </c>
      <c r="B1173" s="5" t="s">
        <v>66</v>
      </c>
      <c r="C1173" s="7"/>
      <c r="D1173" s="5"/>
      <c r="E1173" s="5"/>
      <c r="F1173" s="5"/>
      <c r="G1173" s="11">
        <v>7</v>
      </c>
      <c r="H1173" s="10">
        <v>2016</v>
      </c>
      <c r="I1173" s="5"/>
      <c r="J1173" s="7"/>
      <c r="K1173" s="9"/>
      <c r="L1173" s="5"/>
      <c r="M1173" s="5"/>
      <c r="N1173" s="7">
        <v>5917</v>
      </c>
      <c r="O1173" s="7" t="s">
        <v>0</v>
      </c>
      <c r="P1173" s="8">
        <v>10</v>
      </c>
      <c r="Q1173" s="7"/>
      <c r="R1173" s="4"/>
      <c r="S1173" s="6"/>
      <c r="T1173" s="5"/>
      <c r="U1173" s="5" t="s">
        <v>71</v>
      </c>
      <c r="V1173" s="5"/>
      <c r="W1173" s="4"/>
      <c r="X1173" s="3" t="str">
        <f t="shared" si="38"/>
        <v>201607</v>
      </c>
      <c r="Y1173" s="3" t="str">
        <f t="shared" si="39"/>
        <v>201607</v>
      </c>
      <c r="Z1173" s="3" t="str">
        <f>VLOOKUP(TEXT(N1173,"####"),MàJ!$H$1:$I$53,2,FALSE)</f>
        <v xml:space="preserve">METHODES </v>
      </c>
      <c r="AC1173"/>
      <c r="AD1173"/>
    </row>
    <row r="1174" spans="1:30" ht="15" customHeight="1" x14ac:dyDescent="0.25">
      <c r="A1174" s="7">
        <v>5917</v>
      </c>
      <c r="B1174" s="5" t="s">
        <v>66</v>
      </c>
      <c r="C1174" s="7"/>
      <c r="D1174" s="5"/>
      <c r="E1174" s="5"/>
      <c r="F1174" s="5"/>
      <c r="G1174" s="11">
        <v>7</v>
      </c>
      <c r="H1174" s="10">
        <v>2016</v>
      </c>
      <c r="I1174" s="5"/>
      <c r="J1174" s="7"/>
      <c r="K1174" s="9"/>
      <c r="L1174" s="5"/>
      <c r="M1174" s="5"/>
      <c r="N1174" s="7">
        <v>5917</v>
      </c>
      <c r="O1174" s="7" t="s">
        <v>0</v>
      </c>
      <c r="P1174" s="8">
        <v>9</v>
      </c>
      <c r="Q1174" s="7"/>
      <c r="R1174" s="4"/>
      <c r="S1174" s="6"/>
      <c r="T1174" s="5"/>
      <c r="U1174" s="5" t="s">
        <v>72</v>
      </c>
      <c r="V1174" s="5"/>
      <c r="W1174" s="4"/>
      <c r="X1174" s="3" t="str">
        <f t="shared" si="38"/>
        <v>201607</v>
      </c>
      <c r="Y1174" s="3" t="str">
        <f t="shared" si="39"/>
        <v>201607</v>
      </c>
      <c r="Z1174" s="3" t="str">
        <f>VLOOKUP(TEXT(N1174,"####"),MàJ!$H$1:$I$53,2,FALSE)</f>
        <v xml:space="preserve">METHODES </v>
      </c>
      <c r="AC1174"/>
      <c r="AD1174"/>
    </row>
    <row r="1175" spans="1:30" ht="15" hidden="1" customHeight="1" x14ac:dyDescent="0.25">
      <c r="A1175" s="7">
        <v>7777</v>
      </c>
      <c r="B1175" s="5" t="s">
        <v>68</v>
      </c>
      <c r="C1175" s="7"/>
      <c r="D1175" s="5"/>
      <c r="E1175" s="5"/>
      <c r="F1175" s="5"/>
      <c r="G1175" s="11">
        <v>7</v>
      </c>
      <c r="H1175" s="10">
        <v>2016</v>
      </c>
      <c r="I1175" s="5"/>
      <c r="J1175" s="7"/>
      <c r="K1175" s="9"/>
      <c r="L1175" s="5"/>
      <c r="M1175" s="5"/>
      <c r="N1175" s="7">
        <v>7777</v>
      </c>
      <c r="O1175" s="7" t="s">
        <v>0</v>
      </c>
      <c r="P1175" s="8">
        <v>8</v>
      </c>
      <c r="Q1175" s="7"/>
      <c r="R1175" s="4"/>
      <c r="S1175" s="6"/>
      <c r="T1175" s="5"/>
      <c r="U1175" s="5" t="s">
        <v>79</v>
      </c>
      <c r="V1175" s="5"/>
      <c r="W1175" s="4"/>
      <c r="X1175" s="3" t="str">
        <f t="shared" si="38"/>
        <v>201607</v>
      </c>
      <c r="Y1175" s="3" t="str">
        <f t="shared" si="39"/>
        <v>201607</v>
      </c>
      <c r="Z1175" s="3" t="str">
        <f>VLOOKUP(TEXT(N1175,"####"),MàJ!$H$1:$I$53,2,FALSE)</f>
        <v>PROGRAMME</v>
      </c>
      <c r="AC1175"/>
      <c r="AD1175"/>
    </row>
    <row r="1176" spans="1:30" ht="15" hidden="1" customHeight="1" x14ac:dyDescent="0.25">
      <c r="A1176" s="7">
        <v>7777</v>
      </c>
      <c r="B1176" s="5" t="s">
        <v>68</v>
      </c>
      <c r="C1176" s="7"/>
      <c r="D1176" s="5"/>
      <c r="E1176" s="5"/>
      <c r="F1176" s="5"/>
      <c r="G1176" s="11">
        <v>7</v>
      </c>
      <c r="H1176" s="10">
        <v>2016</v>
      </c>
      <c r="I1176" s="5"/>
      <c r="J1176" s="7"/>
      <c r="K1176" s="9"/>
      <c r="L1176" s="5"/>
      <c r="M1176" s="5"/>
      <c r="N1176" s="7">
        <v>7777</v>
      </c>
      <c r="O1176" s="7" t="s">
        <v>0</v>
      </c>
      <c r="P1176" s="8">
        <v>4</v>
      </c>
      <c r="Q1176" s="7"/>
      <c r="R1176" s="4"/>
      <c r="S1176" s="6"/>
      <c r="T1176" s="5"/>
      <c r="U1176" s="5" t="s">
        <v>81</v>
      </c>
      <c r="V1176" s="5"/>
      <c r="W1176" s="4"/>
      <c r="X1176" s="3" t="str">
        <f t="shared" si="38"/>
        <v>201607</v>
      </c>
      <c r="Y1176" s="3" t="str">
        <f t="shared" si="39"/>
        <v>201607</v>
      </c>
      <c r="Z1176" s="3" t="str">
        <f>VLOOKUP(TEXT(N1176,"####"),MàJ!$H$1:$I$53,2,FALSE)</f>
        <v>PROGRAMME</v>
      </c>
      <c r="AC1176"/>
      <c r="AD1176"/>
    </row>
    <row r="1177" spans="1:30" ht="15" hidden="1" customHeight="1" x14ac:dyDescent="0.25">
      <c r="A1177" s="7">
        <v>7777</v>
      </c>
      <c r="B1177" s="5" t="s">
        <v>68</v>
      </c>
      <c r="C1177" s="7"/>
      <c r="D1177" s="5"/>
      <c r="E1177" s="5"/>
      <c r="F1177" s="5"/>
      <c r="G1177" s="11">
        <v>7</v>
      </c>
      <c r="H1177" s="10">
        <v>2016</v>
      </c>
      <c r="I1177" s="5"/>
      <c r="J1177" s="7"/>
      <c r="K1177" s="9"/>
      <c r="L1177" s="5"/>
      <c r="M1177" s="5"/>
      <c r="N1177" s="7">
        <v>7777</v>
      </c>
      <c r="O1177" s="7" t="s">
        <v>0</v>
      </c>
      <c r="P1177" s="8">
        <v>62</v>
      </c>
      <c r="Q1177" s="7"/>
      <c r="R1177" s="4"/>
      <c r="S1177" s="6"/>
      <c r="T1177" s="5"/>
      <c r="U1177" s="5" t="s">
        <v>71</v>
      </c>
      <c r="V1177" s="5"/>
      <c r="W1177" s="4"/>
      <c r="X1177" s="3" t="str">
        <f t="shared" si="38"/>
        <v>201607</v>
      </c>
      <c r="Y1177" s="3" t="str">
        <f t="shared" si="39"/>
        <v>201607</v>
      </c>
      <c r="Z1177" s="3" t="str">
        <f>VLOOKUP(TEXT(N1177,"####"),MàJ!$H$1:$I$53,2,FALSE)</f>
        <v>PROGRAMME</v>
      </c>
      <c r="AC1177"/>
      <c r="AD1177"/>
    </row>
    <row r="1178" spans="1:30" ht="15" customHeight="1" x14ac:dyDescent="0.25">
      <c r="A1178" s="7">
        <v>7777</v>
      </c>
      <c r="B1178" s="5" t="s">
        <v>68</v>
      </c>
      <c r="C1178" s="7"/>
      <c r="D1178" s="5"/>
      <c r="E1178" s="5"/>
      <c r="F1178" s="5"/>
      <c r="G1178" s="11">
        <v>7</v>
      </c>
      <c r="H1178" s="10">
        <v>2016</v>
      </c>
      <c r="I1178" s="5"/>
      <c r="J1178" s="7"/>
      <c r="K1178" s="9"/>
      <c r="L1178" s="5"/>
      <c r="M1178" s="5"/>
      <c r="N1178" s="7">
        <v>7777</v>
      </c>
      <c r="O1178" s="7" t="s">
        <v>0</v>
      </c>
      <c r="P1178" s="8">
        <v>62</v>
      </c>
      <c r="Q1178" s="7"/>
      <c r="R1178" s="4"/>
      <c r="S1178" s="6"/>
      <c r="T1178" s="5"/>
      <c r="U1178" s="5" t="s">
        <v>72</v>
      </c>
      <c r="V1178" s="5"/>
      <c r="W1178" s="4"/>
      <c r="X1178" s="3" t="str">
        <f t="shared" si="38"/>
        <v>201607</v>
      </c>
      <c r="Y1178" s="3" t="str">
        <f t="shared" si="39"/>
        <v>201607</v>
      </c>
      <c r="Z1178" s="3" t="str">
        <f>VLOOKUP(TEXT(N1178,"####"),MàJ!$H$1:$I$53,2,FALSE)</f>
        <v>PROGRAMME</v>
      </c>
      <c r="AC1178"/>
      <c r="AD1178"/>
    </row>
    <row r="1179" spans="1:30" ht="15" hidden="1" customHeight="1" x14ac:dyDescent="0.25">
      <c r="A1179" s="7">
        <v>7777</v>
      </c>
      <c r="B1179" s="5" t="s">
        <v>68</v>
      </c>
      <c r="C1179" s="7"/>
      <c r="D1179" s="5"/>
      <c r="E1179" s="5"/>
      <c r="F1179" s="5"/>
      <c r="G1179" s="11">
        <v>7</v>
      </c>
      <c r="H1179" s="10">
        <v>2016</v>
      </c>
      <c r="I1179" s="5"/>
      <c r="J1179" s="7"/>
      <c r="K1179" s="9"/>
      <c r="L1179" s="5"/>
      <c r="M1179" s="5"/>
      <c r="N1179" s="7">
        <v>7777</v>
      </c>
      <c r="O1179" s="7" t="s">
        <v>0</v>
      </c>
      <c r="P1179" s="8">
        <v>8</v>
      </c>
      <c r="Q1179" s="7"/>
      <c r="R1179" s="4"/>
      <c r="S1179" s="6"/>
      <c r="T1179" s="5"/>
      <c r="U1179" s="5" t="s">
        <v>84</v>
      </c>
      <c r="V1179" s="5"/>
      <c r="W1179" s="4"/>
      <c r="X1179" s="3" t="str">
        <f t="shared" si="38"/>
        <v>201607</v>
      </c>
      <c r="Y1179" s="3" t="str">
        <f t="shared" si="39"/>
        <v>201607</v>
      </c>
      <c r="Z1179" s="3" t="str">
        <f>VLOOKUP(TEXT(N1179,"####"),MàJ!$H$1:$I$53,2,FALSE)</f>
        <v>PROGRAMME</v>
      </c>
      <c r="AC1179"/>
      <c r="AD1179"/>
    </row>
    <row r="1180" spans="1:30" ht="15" hidden="1" customHeight="1" x14ac:dyDescent="0.25">
      <c r="A1180" s="50">
        <v>7777</v>
      </c>
      <c r="B1180" s="51" t="s">
        <v>68</v>
      </c>
      <c r="C1180" s="50"/>
      <c r="D1180" s="51"/>
      <c r="E1180" s="51"/>
      <c r="F1180" s="51"/>
      <c r="G1180" s="55">
        <v>7</v>
      </c>
      <c r="H1180" s="56">
        <v>2016</v>
      </c>
      <c r="I1180" s="51"/>
      <c r="J1180" s="50"/>
      <c r="K1180" s="57"/>
      <c r="L1180" s="51"/>
      <c r="M1180" s="51"/>
      <c r="N1180" s="50">
        <v>7777</v>
      </c>
      <c r="O1180" s="50" t="s">
        <v>0</v>
      </c>
      <c r="P1180" s="58">
        <v>8</v>
      </c>
      <c r="Q1180" s="50"/>
      <c r="R1180" s="59"/>
      <c r="S1180" s="60"/>
      <c r="T1180" s="51"/>
      <c r="U1180" s="51" t="s">
        <v>75</v>
      </c>
      <c r="V1180" s="51"/>
      <c r="W1180" s="59"/>
      <c r="X1180" s="3" t="str">
        <f t="shared" si="38"/>
        <v>201607</v>
      </c>
      <c r="Y1180" s="3" t="str">
        <f t="shared" si="39"/>
        <v>201607</v>
      </c>
      <c r="Z1180" s="3" t="str">
        <f>VLOOKUP(TEXT(N1180,"####"),MàJ!$H$1:$I$53,2,FALSE)</f>
        <v>PROGRAMME</v>
      </c>
      <c r="AC1180"/>
      <c r="AD1180"/>
    </row>
    <row r="1181" spans="1:30" ht="15" hidden="1" customHeight="1" x14ac:dyDescent="0.25">
      <c r="A1181" s="7">
        <v>1011</v>
      </c>
      <c r="B1181" s="5" t="s">
        <v>59</v>
      </c>
      <c r="C1181" s="7"/>
      <c r="D1181" s="5"/>
      <c r="E1181" s="5"/>
      <c r="F1181" s="5"/>
      <c r="G1181" s="11">
        <v>8</v>
      </c>
      <c r="H1181" s="10">
        <v>2016</v>
      </c>
      <c r="I1181" s="5"/>
      <c r="J1181" s="7"/>
      <c r="K1181" s="9"/>
      <c r="L1181" s="5"/>
      <c r="M1181" s="5"/>
      <c r="N1181" s="7">
        <v>1011</v>
      </c>
      <c r="O1181" s="7" t="s">
        <v>0</v>
      </c>
      <c r="P1181" s="8">
        <v>10</v>
      </c>
      <c r="Q1181" s="7"/>
      <c r="R1181" s="4"/>
      <c r="S1181" s="6"/>
      <c r="T1181" s="5"/>
      <c r="U1181" s="5" t="s">
        <v>70</v>
      </c>
      <c r="V1181" s="5"/>
      <c r="W1181" s="4"/>
      <c r="X1181" s="3" t="str">
        <f t="shared" si="38"/>
        <v>201608</v>
      </c>
      <c r="Y1181" s="3" t="str">
        <f t="shared" si="39"/>
        <v>201608</v>
      </c>
      <c r="Z1181" s="3" t="str">
        <f>VLOOKUP(TEXT(N1181,"####"),MàJ!$H$1:$I$53,2,FALSE)</f>
        <v xml:space="preserve">QUALITE </v>
      </c>
      <c r="AC1181"/>
      <c r="AD1181"/>
    </row>
    <row r="1182" spans="1:30" ht="15" customHeight="1" x14ac:dyDescent="0.25">
      <c r="A1182" s="7">
        <v>1011</v>
      </c>
      <c r="B1182" s="5" t="s">
        <v>59</v>
      </c>
      <c r="C1182" s="7"/>
      <c r="D1182" s="5"/>
      <c r="E1182" s="5"/>
      <c r="F1182" s="5"/>
      <c r="G1182" s="11">
        <v>8</v>
      </c>
      <c r="H1182" s="10">
        <v>2016</v>
      </c>
      <c r="I1182" s="5"/>
      <c r="J1182" s="7"/>
      <c r="K1182" s="9"/>
      <c r="L1182" s="5"/>
      <c r="M1182" s="5"/>
      <c r="N1182" s="7">
        <v>1011</v>
      </c>
      <c r="O1182" s="7" t="s">
        <v>0</v>
      </c>
      <c r="P1182" s="8">
        <v>8.5</v>
      </c>
      <c r="Q1182" s="7"/>
      <c r="R1182" s="4"/>
      <c r="S1182" s="6"/>
      <c r="T1182" s="5"/>
      <c r="U1182" s="5" t="s">
        <v>72</v>
      </c>
      <c r="V1182" s="5"/>
      <c r="W1182" s="4"/>
      <c r="X1182" s="3" t="str">
        <f t="shared" si="38"/>
        <v>201608</v>
      </c>
      <c r="Y1182" s="3" t="str">
        <f t="shared" si="39"/>
        <v>201608</v>
      </c>
      <c r="Z1182" s="3" t="str">
        <f>VLOOKUP(TEXT(N1182,"####"),MàJ!$H$1:$I$53,2,FALSE)</f>
        <v xml:space="preserve">QUALITE </v>
      </c>
      <c r="AC1182"/>
      <c r="AD1182"/>
    </row>
    <row r="1183" spans="1:30" ht="15" customHeight="1" x14ac:dyDescent="0.25">
      <c r="A1183" s="7">
        <v>1011</v>
      </c>
      <c r="B1183" s="5" t="s">
        <v>59</v>
      </c>
      <c r="C1183" s="7"/>
      <c r="D1183" s="5"/>
      <c r="E1183" s="5"/>
      <c r="F1183" s="5"/>
      <c r="G1183" s="11">
        <v>8</v>
      </c>
      <c r="H1183" s="10">
        <v>2016</v>
      </c>
      <c r="I1183" s="5"/>
      <c r="J1183" s="7"/>
      <c r="K1183" s="9"/>
      <c r="L1183" s="5"/>
      <c r="M1183" s="5"/>
      <c r="N1183" s="7">
        <v>1011</v>
      </c>
      <c r="O1183" s="7" t="s">
        <v>0</v>
      </c>
      <c r="P1183" s="8">
        <v>20</v>
      </c>
      <c r="Q1183" s="7"/>
      <c r="R1183" s="4"/>
      <c r="S1183" s="6"/>
      <c r="T1183" s="5"/>
      <c r="U1183" s="5" t="s">
        <v>72</v>
      </c>
      <c r="V1183" s="5"/>
      <c r="W1183" s="4"/>
      <c r="X1183" s="3" t="str">
        <f t="shared" si="38"/>
        <v>201608</v>
      </c>
      <c r="Y1183" s="3" t="str">
        <f t="shared" si="39"/>
        <v>201608</v>
      </c>
      <c r="Z1183" s="3" t="str">
        <f>VLOOKUP(TEXT(N1183,"####"),MàJ!$H$1:$I$53,2,FALSE)</f>
        <v xml:space="preserve">QUALITE </v>
      </c>
      <c r="AC1183"/>
      <c r="AD1183"/>
    </row>
    <row r="1184" spans="1:30" ht="15" hidden="1" customHeight="1" x14ac:dyDescent="0.25">
      <c r="A1184" s="7">
        <v>1011</v>
      </c>
      <c r="B1184" s="5" t="s">
        <v>59</v>
      </c>
      <c r="C1184" s="7"/>
      <c r="D1184" s="5"/>
      <c r="E1184" s="5"/>
      <c r="F1184" s="5"/>
      <c r="G1184" s="11">
        <v>8</v>
      </c>
      <c r="H1184" s="10">
        <v>2016</v>
      </c>
      <c r="I1184" s="5"/>
      <c r="J1184" s="7"/>
      <c r="K1184" s="9"/>
      <c r="L1184" s="5"/>
      <c r="M1184" s="5"/>
      <c r="N1184" s="7">
        <v>1011</v>
      </c>
      <c r="O1184" s="7" t="s">
        <v>0</v>
      </c>
      <c r="P1184" s="8">
        <v>10</v>
      </c>
      <c r="Q1184" s="7"/>
      <c r="R1184" s="4"/>
      <c r="S1184" s="6"/>
      <c r="T1184" s="5"/>
      <c r="U1184" s="5" t="s">
        <v>71</v>
      </c>
      <c r="V1184" s="5"/>
      <c r="W1184" s="4"/>
      <c r="X1184" s="3" t="str">
        <f t="shared" si="38"/>
        <v>201608</v>
      </c>
      <c r="Y1184" s="3" t="str">
        <f t="shared" si="39"/>
        <v>201608</v>
      </c>
      <c r="Z1184" s="3" t="str">
        <f>VLOOKUP(TEXT(N1184,"####"),MàJ!$H$1:$I$53,2,FALSE)</f>
        <v xml:space="preserve">QUALITE </v>
      </c>
      <c r="AC1184"/>
      <c r="AD1184"/>
    </row>
    <row r="1185" spans="1:30" ht="15" hidden="1" customHeight="1" x14ac:dyDescent="0.25">
      <c r="A1185" s="7">
        <v>1011</v>
      </c>
      <c r="B1185" s="5" t="s">
        <v>59</v>
      </c>
      <c r="C1185" s="7"/>
      <c r="D1185" s="5"/>
      <c r="E1185" s="5"/>
      <c r="F1185" s="5"/>
      <c r="G1185" s="11">
        <v>8</v>
      </c>
      <c r="H1185" s="10">
        <v>2016</v>
      </c>
      <c r="I1185" s="5"/>
      <c r="J1185" s="7"/>
      <c r="K1185" s="9"/>
      <c r="L1185" s="5"/>
      <c r="M1185" s="5"/>
      <c r="N1185" s="7">
        <v>1011</v>
      </c>
      <c r="O1185" s="7" t="s">
        <v>0</v>
      </c>
      <c r="P1185" s="8">
        <v>1.5</v>
      </c>
      <c r="Q1185" s="7"/>
      <c r="R1185" s="4"/>
      <c r="S1185" s="6"/>
      <c r="T1185" s="5"/>
      <c r="U1185" s="5" t="s">
        <v>84</v>
      </c>
      <c r="V1185" s="5"/>
      <c r="W1185" s="4"/>
      <c r="X1185" s="3" t="str">
        <f t="shared" si="38"/>
        <v>201608</v>
      </c>
      <c r="Y1185" s="3" t="str">
        <f t="shared" si="39"/>
        <v>201608</v>
      </c>
      <c r="Z1185" s="3" t="str">
        <f>VLOOKUP(TEXT(N1185,"####"),MàJ!$H$1:$I$53,2,FALSE)</f>
        <v xml:space="preserve">QUALITE </v>
      </c>
      <c r="AC1185"/>
      <c r="AD1185"/>
    </row>
    <row r="1186" spans="1:30" ht="15" customHeight="1" x14ac:dyDescent="0.25">
      <c r="A1186" s="7">
        <v>1011</v>
      </c>
      <c r="B1186" s="5" t="s">
        <v>59</v>
      </c>
      <c r="C1186" s="7"/>
      <c r="D1186" s="5"/>
      <c r="E1186" s="5"/>
      <c r="F1186" s="5"/>
      <c r="G1186" s="11">
        <v>8</v>
      </c>
      <c r="H1186" s="10">
        <v>2016</v>
      </c>
      <c r="I1186" s="5"/>
      <c r="J1186" s="7"/>
      <c r="K1186" s="9"/>
      <c r="L1186" s="5"/>
      <c r="M1186" s="5"/>
      <c r="N1186" s="7">
        <v>1011</v>
      </c>
      <c r="O1186" s="7" t="s">
        <v>0</v>
      </c>
      <c r="P1186" s="8">
        <v>5</v>
      </c>
      <c r="Q1186" s="7"/>
      <c r="R1186" s="4"/>
      <c r="S1186" s="6"/>
      <c r="T1186" s="5"/>
      <c r="U1186" s="5" t="s">
        <v>72</v>
      </c>
      <c r="V1186" s="5"/>
      <c r="W1186" s="4"/>
      <c r="X1186" s="3" t="str">
        <f t="shared" si="38"/>
        <v>201608</v>
      </c>
      <c r="Y1186" s="3" t="str">
        <f t="shared" si="39"/>
        <v>201608</v>
      </c>
      <c r="Z1186" s="3" t="str">
        <f>VLOOKUP(TEXT(N1186,"####"),MàJ!$H$1:$I$53,2,FALSE)</f>
        <v xml:space="preserve">QUALITE </v>
      </c>
      <c r="AC1186"/>
      <c r="AD1186"/>
    </row>
    <row r="1187" spans="1:30" ht="15" customHeight="1" x14ac:dyDescent="0.25">
      <c r="A1187" s="7">
        <v>1011</v>
      </c>
      <c r="B1187" s="5" t="s">
        <v>59</v>
      </c>
      <c r="C1187" s="7"/>
      <c r="D1187" s="5"/>
      <c r="E1187" s="5"/>
      <c r="F1187" s="5"/>
      <c r="G1187" s="11">
        <v>8</v>
      </c>
      <c r="H1187" s="10">
        <v>2016</v>
      </c>
      <c r="I1187" s="5"/>
      <c r="J1187" s="7"/>
      <c r="K1187" s="9"/>
      <c r="L1187" s="5"/>
      <c r="M1187" s="5"/>
      <c r="N1187" s="7">
        <v>1011</v>
      </c>
      <c r="O1187" s="7" t="s">
        <v>0</v>
      </c>
      <c r="P1187" s="8">
        <v>10</v>
      </c>
      <c r="Q1187" s="7"/>
      <c r="R1187" s="4"/>
      <c r="S1187" s="6"/>
      <c r="T1187" s="5"/>
      <c r="U1187" s="5" t="s">
        <v>72</v>
      </c>
      <c r="V1187" s="5"/>
      <c r="W1187" s="4"/>
      <c r="X1187" s="3" t="str">
        <f t="shared" si="38"/>
        <v>201608</v>
      </c>
      <c r="Y1187" s="3" t="str">
        <f t="shared" si="39"/>
        <v>201608</v>
      </c>
      <c r="Z1187" s="3" t="str">
        <f>VLOOKUP(TEXT(N1187,"####"),MàJ!$H$1:$I$53,2,FALSE)</f>
        <v xml:space="preserve">QUALITE </v>
      </c>
      <c r="AC1187"/>
      <c r="AD1187"/>
    </row>
    <row r="1188" spans="1:30" ht="15" customHeight="1" x14ac:dyDescent="0.25">
      <c r="A1188" s="7">
        <v>1011</v>
      </c>
      <c r="B1188" s="5" t="s">
        <v>59</v>
      </c>
      <c r="C1188" s="7"/>
      <c r="D1188" s="5"/>
      <c r="E1188" s="5"/>
      <c r="F1188" s="5"/>
      <c r="G1188" s="11">
        <v>8</v>
      </c>
      <c r="H1188" s="10">
        <v>2016</v>
      </c>
      <c r="I1188" s="5"/>
      <c r="J1188" s="7"/>
      <c r="K1188" s="9"/>
      <c r="L1188" s="5"/>
      <c r="M1188" s="5"/>
      <c r="N1188" s="7">
        <v>1011</v>
      </c>
      <c r="O1188" s="7" t="s">
        <v>0</v>
      </c>
      <c r="P1188" s="8">
        <v>6</v>
      </c>
      <c r="Q1188" s="7"/>
      <c r="R1188" s="4"/>
      <c r="S1188" s="6"/>
      <c r="T1188" s="5"/>
      <c r="U1188" s="5" t="s">
        <v>72</v>
      </c>
      <c r="V1188" s="5"/>
      <c r="W1188" s="4"/>
      <c r="X1188" s="3" t="str">
        <f t="shared" si="38"/>
        <v>201608</v>
      </c>
      <c r="Y1188" s="3" t="str">
        <f t="shared" si="39"/>
        <v>201608</v>
      </c>
      <c r="Z1188" s="3" t="str">
        <f>VLOOKUP(TEXT(N1188,"####"),MàJ!$H$1:$I$53,2,FALSE)</f>
        <v xml:space="preserve">QUALITE </v>
      </c>
      <c r="AC1188"/>
      <c r="AD1188"/>
    </row>
    <row r="1189" spans="1:30" ht="15" hidden="1" customHeight="1" x14ac:dyDescent="0.25">
      <c r="A1189" s="7">
        <v>1011</v>
      </c>
      <c r="B1189" s="5" t="s">
        <v>59</v>
      </c>
      <c r="C1189" s="7"/>
      <c r="D1189" s="5"/>
      <c r="E1189" s="5"/>
      <c r="F1189" s="5"/>
      <c r="G1189" s="11">
        <v>8</v>
      </c>
      <c r="H1189" s="10">
        <v>2016</v>
      </c>
      <c r="I1189" s="5"/>
      <c r="J1189" s="7"/>
      <c r="K1189" s="9"/>
      <c r="L1189" s="5"/>
      <c r="M1189" s="5"/>
      <c r="N1189" s="7">
        <v>1011</v>
      </c>
      <c r="O1189" s="7" t="s">
        <v>0</v>
      </c>
      <c r="P1189" s="8">
        <v>2</v>
      </c>
      <c r="Q1189" s="7"/>
      <c r="R1189" s="4"/>
      <c r="S1189" s="6"/>
      <c r="T1189" s="5"/>
      <c r="U1189" s="5" t="s">
        <v>79</v>
      </c>
      <c r="V1189" s="5"/>
      <c r="W1189" s="4"/>
      <c r="X1189" s="3" t="str">
        <f t="shared" si="38"/>
        <v>201608</v>
      </c>
      <c r="Y1189" s="3" t="str">
        <f t="shared" si="39"/>
        <v>201608</v>
      </c>
      <c r="Z1189" s="3" t="str">
        <f>VLOOKUP(TEXT(N1189,"####"),MàJ!$H$1:$I$53,2,FALSE)</f>
        <v xml:space="preserve">QUALITE </v>
      </c>
      <c r="AC1189"/>
      <c r="AD1189"/>
    </row>
    <row r="1190" spans="1:30" ht="15" hidden="1" customHeight="1" x14ac:dyDescent="0.25">
      <c r="A1190" s="7">
        <v>1011</v>
      </c>
      <c r="B1190" s="5" t="s">
        <v>59</v>
      </c>
      <c r="C1190" s="7"/>
      <c r="D1190" s="5"/>
      <c r="E1190" s="5"/>
      <c r="F1190" s="5"/>
      <c r="G1190" s="11">
        <v>8</v>
      </c>
      <c r="H1190" s="10">
        <v>2016</v>
      </c>
      <c r="I1190" s="5"/>
      <c r="J1190" s="7"/>
      <c r="K1190" s="9"/>
      <c r="L1190" s="5"/>
      <c r="M1190" s="5"/>
      <c r="N1190" s="7">
        <v>1011</v>
      </c>
      <c r="O1190" s="7" t="s">
        <v>0</v>
      </c>
      <c r="P1190" s="8">
        <v>5</v>
      </c>
      <c r="Q1190" s="7"/>
      <c r="R1190" s="4"/>
      <c r="S1190" s="6"/>
      <c r="T1190" s="5"/>
      <c r="U1190" s="5" t="s">
        <v>71</v>
      </c>
      <c r="V1190" s="5"/>
      <c r="W1190" s="4"/>
      <c r="X1190" s="3" t="str">
        <f t="shared" si="38"/>
        <v>201608</v>
      </c>
      <c r="Y1190" s="3" t="str">
        <f t="shared" si="39"/>
        <v>201608</v>
      </c>
      <c r="Z1190" s="3" t="str">
        <f>VLOOKUP(TEXT(N1190,"####"),MàJ!$H$1:$I$53,2,FALSE)</f>
        <v xml:space="preserve">QUALITE </v>
      </c>
      <c r="AC1190"/>
      <c r="AD1190"/>
    </row>
    <row r="1191" spans="1:30" ht="15" hidden="1" customHeight="1" x14ac:dyDescent="0.25">
      <c r="A1191" s="50">
        <v>2752</v>
      </c>
      <c r="B1191" s="51" t="s">
        <v>62</v>
      </c>
      <c r="C1191" s="50"/>
      <c r="D1191" s="51"/>
      <c r="E1191" s="51"/>
      <c r="F1191" s="51"/>
      <c r="G1191" s="55">
        <v>8</v>
      </c>
      <c r="H1191" s="56">
        <v>2016</v>
      </c>
      <c r="I1191" s="51"/>
      <c r="J1191" s="50"/>
      <c r="K1191" s="57"/>
      <c r="L1191" s="51"/>
      <c r="M1191" s="51"/>
      <c r="N1191" s="50">
        <v>2752</v>
      </c>
      <c r="O1191" s="50" t="s">
        <v>0</v>
      </c>
      <c r="P1191" s="58">
        <v>2</v>
      </c>
      <c r="Q1191" s="50"/>
      <c r="R1191" s="59"/>
      <c r="S1191" s="60"/>
      <c r="T1191" s="51"/>
      <c r="U1191" s="51" t="s">
        <v>71</v>
      </c>
      <c r="V1191" s="51"/>
      <c r="W1191" s="59"/>
      <c r="X1191" s="3" t="str">
        <f t="shared" si="38"/>
        <v>201608</v>
      </c>
      <c r="Y1191" s="3" t="str">
        <f t="shared" si="39"/>
        <v>201608</v>
      </c>
      <c r="Z1191" s="3" t="str">
        <f>VLOOKUP(TEXT(N1191,"####"),MàJ!$H$1:$I$53,2,FALSE)</f>
        <v xml:space="preserve">LOGISTIQUE </v>
      </c>
      <c r="AC1191"/>
      <c r="AD1191"/>
    </row>
    <row r="1192" spans="1:30" ht="15" customHeight="1" x14ac:dyDescent="0.25">
      <c r="A1192" s="50">
        <v>2752</v>
      </c>
      <c r="B1192" s="51" t="s">
        <v>62</v>
      </c>
      <c r="C1192" s="50"/>
      <c r="D1192" s="51"/>
      <c r="E1192" s="51"/>
      <c r="F1192" s="51"/>
      <c r="G1192" s="55">
        <v>8</v>
      </c>
      <c r="H1192" s="56">
        <v>2016</v>
      </c>
      <c r="I1192" s="51"/>
      <c r="J1192" s="50"/>
      <c r="K1192" s="57"/>
      <c r="L1192" s="51"/>
      <c r="M1192" s="51"/>
      <c r="N1192" s="50">
        <v>2752</v>
      </c>
      <c r="O1192" s="50" t="s">
        <v>0</v>
      </c>
      <c r="P1192" s="58">
        <v>8</v>
      </c>
      <c r="Q1192" s="50"/>
      <c r="R1192" s="59"/>
      <c r="S1192" s="60"/>
      <c r="T1192" s="51"/>
      <c r="U1192" s="51" t="s">
        <v>72</v>
      </c>
      <c r="V1192" s="51"/>
      <c r="W1192" s="59"/>
      <c r="X1192" s="3" t="str">
        <f t="shared" si="38"/>
        <v>201608</v>
      </c>
      <c r="Y1192" s="3" t="str">
        <f t="shared" si="39"/>
        <v>201608</v>
      </c>
      <c r="Z1192" s="3" t="str">
        <f>VLOOKUP(TEXT(N1192,"####"),MàJ!$H$1:$I$53,2,FALSE)</f>
        <v xml:space="preserve">LOGISTIQUE </v>
      </c>
      <c r="AC1192"/>
      <c r="AD1192"/>
    </row>
    <row r="1193" spans="1:30" ht="15" hidden="1" customHeight="1" x14ac:dyDescent="0.25">
      <c r="A1193" s="7">
        <v>2752</v>
      </c>
      <c r="B1193" s="5" t="s">
        <v>62</v>
      </c>
      <c r="C1193" s="7"/>
      <c r="D1193" s="5"/>
      <c r="E1193" s="5"/>
      <c r="F1193" s="5"/>
      <c r="G1193" s="11">
        <v>8</v>
      </c>
      <c r="H1193" s="10">
        <v>2016</v>
      </c>
      <c r="I1193" s="5"/>
      <c r="J1193" s="7"/>
      <c r="K1193" s="9"/>
      <c r="L1193" s="5"/>
      <c r="M1193" s="5"/>
      <c r="N1193" s="7">
        <v>2752</v>
      </c>
      <c r="O1193" s="7" t="s">
        <v>0</v>
      </c>
      <c r="P1193" s="8">
        <v>4</v>
      </c>
      <c r="Q1193" s="7"/>
      <c r="R1193" s="4"/>
      <c r="S1193" s="6"/>
      <c r="T1193" s="5"/>
      <c r="U1193" s="5" t="s">
        <v>84</v>
      </c>
      <c r="V1193" s="5"/>
      <c r="W1193" s="4"/>
      <c r="X1193" s="3" t="str">
        <f t="shared" si="38"/>
        <v>201608</v>
      </c>
      <c r="Y1193" s="3" t="str">
        <f t="shared" si="39"/>
        <v>201608</v>
      </c>
      <c r="Z1193" s="3" t="str">
        <f>VLOOKUP(TEXT(N1193,"####"),MàJ!$H$1:$I$53,2,FALSE)</f>
        <v xml:space="preserve">LOGISTIQUE </v>
      </c>
      <c r="AC1193"/>
      <c r="AD1193"/>
    </row>
    <row r="1194" spans="1:30" ht="15" customHeight="1" x14ac:dyDescent="0.25">
      <c r="A1194" s="50">
        <v>2752</v>
      </c>
      <c r="B1194" s="51" t="s">
        <v>62</v>
      </c>
      <c r="C1194" s="50"/>
      <c r="D1194" s="51"/>
      <c r="E1194" s="51"/>
      <c r="F1194" s="51"/>
      <c r="G1194" s="55">
        <v>8</v>
      </c>
      <c r="H1194" s="56">
        <v>2016</v>
      </c>
      <c r="I1194" s="51"/>
      <c r="J1194" s="50"/>
      <c r="K1194" s="57"/>
      <c r="L1194" s="51"/>
      <c r="M1194" s="51"/>
      <c r="N1194" s="50">
        <v>2752</v>
      </c>
      <c r="O1194" s="50" t="s">
        <v>0</v>
      </c>
      <c r="P1194" s="58">
        <v>10</v>
      </c>
      <c r="Q1194" s="50"/>
      <c r="R1194" s="59"/>
      <c r="S1194" s="60"/>
      <c r="T1194" s="51"/>
      <c r="U1194" s="51" t="s">
        <v>72</v>
      </c>
      <c r="V1194" s="51"/>
      <c r="W1194" s="59"/>
      <c r="X1194" s="3" t="str">
        <f t="shared" si="38"/>
        <v>201608</v>
      </c>
      <c r="Y1194" s="3" t="str">
        <f t="shared" si="39"/>
        <v>201608</v>
      </c>
      <c r="Z1194" s="3" t="str">
        <f>VLOOKUP(TEXT(N1194,"####"),MàJ!$H$1:$I$53,2,FALSE)</f>
        <v xml:space="preserve">LOGISTIQUE </v>
      </c>
      <c r="AC1194"/>
      <c r="AD1194"/>
    </row>
    <row r="1195" spans="1:30" ht="15" hidden="1" customHeight="1" x14ac:dyDescent="0.25">
      <c r="A1195" s="7">
        <v>3503</v>
      </c>
      <c r="B1195" s="5" t="s">
        <v>63</v>
      </c>
      <c r="C1195" s="7"/>
      <c r="D1195" s="5"/>
      <c r="E1195" s="5"/>
      <c r="F1195" s="5"/>
      <c r="G1195" s="11">
        <v>8</v>
      </c>
      <c r="H1195" s="10">
        <v>2016</v>
      </c>
      <c r="I1195" s="5"/>
      <c r="J1195" s="7"/>
      <c r="K1195" s="9"/>
      <c r="L1195" s="5"/>
      <c r="M1195" s="5"/>
      <c r="N1195" s="7">
        <v>3503</v>
      </c>
      <c r="O1195" s="7" t="s">
        <v>0</v>
      </c>
      <c r="P1195" s="8">
        <v>1</v>
      </c>
      <c r="Q1195" s="7"/>
      <c r="R1195" s="4"/>
      <c r="S1195" s="6"/>
      <c r="T1195" s="5"/>
      <c r="U1195" s="5" t="s">
        <v>81</v>
      </c>
      <c r="V1195" s="5"/>
      <c r="W1195" s="4"/>
      <c r="X1195" s="3" t="str">
        <f t="shared" si="38"/>
        <v>201608</v>
      </c>
      <c r="Y1195" s="3" t="str">
        <f t="shared" si="39"/>
        <v>201608</v>
      </c>
      <c r="Z1195" s="3" t="str">
        <f>VLOOKUP(TEXT(N1195,"####"),MàJ!$H$1:$I$53,2,FALSE)</f>
        <v xml:space="preserve">MATERIAUX </v>
      </c>
      <c r="AC1195"/>
      <c r="AD1195"/>
    </row>
    <row r="1196" spans="1:30" ht="15" hidden="1" customHeight="1" x14ac:dyDescent="0.25">
      <c r="A1196" s="7">
        <v>3503</v>
      </c>
      <c r="B1196" s="5" t="s">
        <v>63</v>
      </c>
      <c r="C1196" s="7"/>
      <c r="D1196" s="5"/>
      <c r="E1196" s="5"/>
      <c r="F1196" s="5"/>
      <c r="G1196" s="11">
        <v>8</v>
      </c>
      <c r="H1196" s="10">
        <v>2016</v>
      </c>
      <c r="I1196" s="5"/>
      <c r="J1196" s="7"/>
      <c r="K1196" s="9"/>
      <c r="L1196" s="5"/>
      <c r="M1196" s="5"/>
      <c r="N1196" s="7">
        <v>3503</v>
      </c>
      <c r="O1196" s="7" t="s">
        <v>0</v>
      </c>
      <c r="P1196" s="8">
        <v>3</v>
      </c>
      <c r="Q1196" s="7"/>
      <c r="R1196" s="4"/>
      <c r="S1196" s="6"/>
      <c r="T1196" s="5"/>
      <c r="U1196" s="5" t="s">
        <v>71</v>
      </c>
      <c r="V1196" s="5"/>
      <c r="W1196" s="4"/>
      <c r="X1196" s="3" t="str">
        <f t="shared" si="38"/>
        <v>201608</v>
      </c>
      <c r="Y1196" s="3" t="str">
        <f t="shared" si="39"/>
        <v>201608</v>
      </c>
      <c r="Z1196" s="3" t="str">
        <f>VLOOKUP(TEXT(N1196,"####"),MàJ!$H$1:$I$53,2,FALSE)</f>
        <v xml:space="preserve">MATERIAUX </v>
      </c>
      <c r="AC1196"/>
      <c r="AD1196"/>
    </row>
    <row r="1197" spans="1:30" ht="15" hidden="1" customHeight="1" x14ac:dyDescent="0.25">
      <c r="A1197" s="7">
        <v>3503</v>
      </c>
      <c r="B1197" s="5" t="s">
        <v>63</v>
      </c>
      <c r="C1197" s="7"/>
      <c r="D1197" s="5"/>
      <c r="E1197" s="5"/>
      <c r="F1197" s="5"/>
      <c r="G1197" s="11">
        <v>8</v>
      </c>
      <c r="H1197" s="10">
        <v>2016</v>
      </c>
      <c r="I1197" s="5"/>
      <c r="J1197" s="7"/>
      <c r="K1197" s="9"/>
      <c r="L1197" s="5"/>
      <c r="M1197" s="5"/>
      <c r="N1197" s="7">
        <v>3503</v>
      </c>
      <c r="O1197" s="7" t="s">
        <v>0</v>
      </c>
      <c r="P1197" s="8">
        <v>3</v>
      </c>
      <c r="Q1197" s="7"/>
      <c r="R1197" s="4"/>
      <c r="S1197" s="6"/>
      <c r="T1197" s="5"/>
      <c r="U1197" s="5" t="s">
        <v>75</v>
      </c>
      <c r="V1197" s="5"/>
      <c r="W1197" s="4"/>
      <c r="X1197" s="3" t="str">
        <f t="shared" si="38"/>
        <v>201608</v>
      </c>
      <c r="Y1197" s="3" t="str">
        <f t="shared" si="39"/>
        <v>201608</v>
      </c>
      <c r="Z1197" s="3" t="str">
        <f>VLOOKUP(TEXT(N1197,"####"),MàJ!$H$1:$I$53,2,FALSE)</f>
        <v xml:space="preserve">MATERIAUX </v>
      </c>
      <c r="AC1197"/>
      <c r="AD1197"/>
    </row>
    <row r="1198" spans="1:30" ht="15" customHeight="1" x14ac:dyDescent="0.25">
      <c r="A1198" s="50">
        <v>5555</v>
      </c>
      <c r="B1198" s="51" t="s">
        <v>64</v>
      </c>
      <c r="C1198" s="50"/>
      <c r="D1198" s="51"/>
      <c r="E1198" s="51"/>
      <c r="F1198" s="51"/>
      <c r="G1198" s="55">
        <v>8</v>
      </c>
      <c r="H1198" s="56">
        <v>2016</v>
      </c>
      <c r="I1198" s="51"/>
      <c r="J1198" s="50"/>
      <c r="K1198" s="57"/>
      <c r="L1198" s="51"/>
      <c r="M1198" s="51"/>
      <c r="N1198" s="50">
        <v>5555</v>
      </c>
      <c r="O1198" s="50" t="s">
        <v>0</v>
      </c>
      <c r="P1198" s="58">
        <v>30</v>
      </c>
      <c r="Q1198" s="50"/>
      <c r="R1198" s="59"/>
      <c r="S1198" s="60"/>
      <c r="T1198" s="51"/>
      <c r="U1198" s="51" t="s">
        <v>72</v>
      </c>
      <c r="V1198" s="51"/>
      <c r="W1198" s="59"/>
      <c r="X1198" s="3" t="str">
        <f t="shared" si="38"/>
        <v>201608</v>
      </c>
      <c r="Y1198" s="3" t="str">
        <f t="shared" si="39"/>
        <v>201608</v>
      </c>
      <c r="Z1198" s="3" t="str">
        <f>VLOOKUP(TEXT(N1198,"####"),MàJ!$H$1:$I$53,2,FALSE)</f>
        <v xml:space="preserve">CONCEPTION </v>
      </c>
      <c r="AC1198"/>
      <c r="AD1198"/>
    </row>
    <row r="1199" spans="1:30" ht="15" hidden="1" customHeight="1" x14ac:dyDescent="0.25">
      <c r="A1199" s="50">
        <v>5555</v>
      </c>
      <c r="B1199" s="51" t="s">
        <v>64</v>
      </c>
      <c r="C1199" s="50"/>
      <c r="D1199" s="51"/>
      <c r="E1199" s="51"/>
      <c r="F1199" s="51"/>
      <c r="G1199" s="55">
        <v>8</v>
      </c>
      <c r="H1199" s="56">
        <v>2016</v>
      </c>
      <c r="I1199" s="51"/>
      <c r="J1199" s="50"/>
      <c r="K1199" s="57"/>
      <c r="L1199" s="51"/>
      <c r="M1199" s="51"/>
      <c r="N1199" s="50">
        <v>5555</v>
      </c>
      <c r="O1199" s="50" t="s">
        <v>0</v>
      </c>
      <c r="P1199" s="58">
        <v>4</v>
      </c>
      <c r="Q1199" s="50"/>
      <c r="R1199" s="59"/>
      <c r="S1199" s="60"/>
      <c r="T1199" s="51"/>
      <c r="U1199" s="51" t="s">
        <v>84</v>
      </c>
      <c r="V1199" s="51"/>
      <c r="W1199" s="59"/>
      <c r="X1199" s="3" t="str">
        <f t="shared" si="38"/>
        <v>201608</v>
      </c>
      <c r="Y1199" s="3" t="str">
        <f t="shared" si="39"/>
        <v>201608</v>
      </c>
      <c r="Z1199" s="3" t="str">
        <f>VLOOKUP(TEXT(N1199,"####"),MàJ!$H$1:$I$53,2,FALSE)</f>
        <v xml:space="preserve">CONCEPTION </v>
      </c>
      <c r="AC1199"/>
      <c r="AD1199"/>
    </row>
    <row r="1200" spans="1:30" ht="15" hidden="1" customHeight="1" x14ac:dyDescent="0.25">
      <c r="A1200" s="50">
        <v>5555</v>
      </c>
      <c r="B1200" s="51" t="s">
        <v>64</v>
      </c>
      <c r="C1200" s="50"/>
      <c r="D1200" s="51"/>
      <c r="E1200" s="51"/>
      <c r="F1200" s="51"/>
      <c r="G1200" s="55">
        <v>8</v>
      </c>
      <c r="H1200" s="56">
        <v>2016</v>
      </c>
      <c r="I1200" s="51"/>
      <c r="J1200" s="50"/>
      <c r="K1200" s="57"/>
      <c r="L1200" s="51"/>
      <c r="M1200" s="51"/>
      <c r="N1200" s="50">
        <v>5555</v>
      </c>
      <c r="O1200" s="50" t="s">
        <v>0</v>
      </c>
      <c r="P1200" s="58">
        <v>25</v>
      </c>
      <c r="Q1200" s="50"/>
      <c r="R1200" s="59"/>
      <c r="S1200" s="60"/>
      <c r="T1200" s="51"/>
      <c r="U1200" s="51" t="s">
        <v>70</v>
      </c>
      <c r="V1200" s="51"/>
      <c r="W1200" s="59"/>
      <c r="X1200" s="3" t="str">
        <f t="shared" ref="X1200:X1260" si="40">H1200&amp;IF(G1200&lt;10,"0"&amp;G1200,G1200)</f>
        <v>201608</v>
      </c>
      <c r="Y1200" s="3" t="str">
        <f t="shared" ref="Y1200:Y1260" si="41">X1200</f>
        <v>201608</v>
      </c>
      <c r="Z1200" s="3" t="str">
        <f>VLOOKUP(TEXT(N1200,"####"),MàJ!$H$1:$I$53,2,FALSE)</f>
        <v xml:space="preserve">CONCEPTION </v>
      </c>
      <c r="AC1200"/>
      <c r="AD1200"/>
    </row>
    <row r="1201" spans="1:30" ht="15" customHeight="1" x14ac:dyDescent="0.25">
      <c r="A1201" s="50">
        <v>5555</v>
      </c>
      <c r="B1201" s="51" t="s">
        <v>64</v>
      </c>
      <c r="C1201" s="50"/>
      <c r="D1201" s="51"/>
      <c r="E1201" s="51"/>
      <c r="F1201" s="51"/>
      <c r="G1201" s="55">
        <v>8</v>
      </c>
      <c r="H1201" s="56">
        <v>2016</v>
      </c>
      <c r="I1201" s="51"/>
      <c r="J1201" s="50"/>
      <c r="K1201" s="57"/>
      <c r="L1201" s="51"/>
      <c r="M1201" s="51"/>
      <c r="N1201" s="50">
        <v>5555</v>
      </c>
      <c r="O1201" s="50" t="s">
        <v>0</v>
      </c>
      <c r="P1201" s="58">
        <v>3</v>
      </c>
      <c r="Q1201" s="50"/>
      <c r="R1201" s="59"/>
      <c r="S1201" s="60"/>
      <c r="T1201" s="51"/>
      <c r="U1201" s="51" t="s">
        <v>72</v>
      </c>
      <c r="V1201" s="51"/>
      <c r="W1201" s="59"/>
      <c r="X1201" s="3" t="str">
        <f t="shared" si="40"/>
        <v>201608</v>
      </c>
      <c r="Y1201" s="3" t="str">
        <f t="shared" si="41"/>
        <v>201608</v>
      </c>
      <c r="Z1201" s="3" t="str">
        <f>VLOOKUP(TEXT(N1201,"####"),MàJ!$H$1:$I$53,2,FALSE)</f>
        <v xml:space="preserve">CONCEPTION </v>
      </c>
      <c r="AC1201"/>
      <c r="AD1201"/>
    </row>
    <row r="1202" spans="1:30" ht="15" hidden="1" customHeight="1" x14ac:dyDescent="0.25">
      <c r="A1202" s="50">
        <v>5555</v>
      </c>
      <c r="B1202" s="51" t="s">
        <v>64</v>
      </c>
      <c r="C1202" s="50"/>
      <c r="D1202" s="51"/>
      <c r="E1202" s="51"/>
      <c r="F1202" s="51"/>
      <c r="G1202" s="55">
        <v>8</v>
      </c>
      <c r="H1202" s="56">
        <v>2016</v>
      </c>
      <c r="I1202" s="51"/>
      <c r="J1202" s="50"/>
      <c r="K1202" s="57"/>
      <c r="L1202" s="51"/>
      <c r="M1202" s="51"/>
      <c r="N1202" s="50">
        <v>5555</v>
      </c>
      <c r="O1202" s="50" t="s">
        <v>0</v>
      </c>
      <c r="P1202" s="58">
        <v>13</v>
      </c>
      <c r="Q1202" s="50"/>
      <c r="R1202" s="59"/>
      <c r="S1202" s="60"/>
      <c r="T1202" s="51"/>
      <c r="U1202" s="51" t="s">
        <v>75</v>
      </c>
      <c r="V1202" s="51"/>
      <c r="W1202" s="59"/>
      <c r="X1202" s="3" t="str">
        <f t="shared" si="40"/>
        <v>201608</v>
      </c>
      <c r="Y1202" s="3" t="str">
        <f t="shared" si="41"/>
        <v>201608</v>
      </c>
      <c r="Z1202" s="3" t="str">
        <f>VLOOKUP(TEXT(N1202,"####"),MàJ!$H$1:$I$53,2,FALSE)</f>
        <v xml:space="preserve">CONCEPTION </v>
      </c>
      <c r="AC1202"/>
      <c r="AD1202"/>
    </row>
    <row r="1203" spans="1:30" ht="15" customHeight="1" x14ac:dyDescent="0.25">
      <c r="A1203" s="7">
        <v>5917</v>
      </c>
      <c r="B1203" s="5" t="s">
        <v>65</v>
      </c>
      <c r="C1203" s="7"/>
      <c r="D1203" s="5"/>
      <c r="E1203" s="5"/>
      <c r="F1203" s="5"/>
      <c r="G1203" s="11">
        <v>8</v>
      </c>
      <c r="H1203" s="10">
        <v>2016</v>
      </c>
      <c r="I1203" s="5"/>
      <c r="J1203" s="7"/>
      <c r="K1203" s="9"/>
      <c r="L1203" s="5"/>
      <c r="M1203" s="5"/>
      <c r="N1203" s="7">
        <v>5917</v>
      </c>
      <c r="O1203" s="7" t="s">
        <v>0</v>
      </c>
      <c r="P1203" s="8">
        <v>7.5</v>
      </c>
      <c r="Q1203" s="7"/>
      <c r="R1203" s="4"/>
      <c r="S1203" s="6"/>
      <c r="T1203" s="5"/>
      <c r="U1203" s="5" t="s">
        <v>72</v>
      </c>
      <c r="V1203" s="5"/>
      <c r="W1203" s="4"/>
      <c r="X1203" s="3" t="str">
        <f t="shared" si="40"/>
        <v>201608</v>
      </c>
      <c r="Y1203" s="3" t="str">
        <f t="shared" si="41"/>
        <v>201608</v>
      </c>
      <c r="Z1203" s="3" t="str">
        <f>VLOOKUP(TEXT(N1203,"####"),MàJ!$H$1:$I$53,2,FALSE)</f>
        <v xml:space="preserve">METHODES </v>
      </c>
      <c r="AC1203"/>
      <c r="AD1203"/>
    </row>
    <row r="1204" spans="1:30" ht="15" customHeight="1" x14ac:dyDescent="0.25">
      <c r="A1204" s="50">
        <v>5917</v>
      </c>
      <c r="B1204" s="51" t="s">
        <v>65</v>
      </c>
      <c r="C1204" s="50"/>
      <c r="D1204" s="51"/>
      <c r="E1204" s="51"/>
      <c r="F1204" s="51"/>
      <c r="G1204" s="55">
        <v>8</v>
      </c>
      <c r="H1204" s="56">
        <v>2016</v>
      </c>
      <c r="I1204" s="51"/>
      <c r="J1204" s="50"/>
      <c r="K1204" s="57"/>
      <c r="L1204" s="51"/>
      <c r="M1204" s="51"/>
      <c r="N1204" s="50">
        <v>5917</v>
      </c>
      <c r="O1204" s="50" t="s">
        <v>0</v>
      </c>
      <c r="P1204" s="58">
        <v>4.5</v>
      </c>
      <c r="Q1204" s="50"/>
      <c r="R1204" s="59"/>
      <c r="S1204" s="60"/>
      <c r="T1204" s="51"/>
      <c r="U1204" s="51" t="s">
        <v>72</v>
      </c>
      <c r="V1204" s="51"/>
      <c r="W1204" s="59"/>
      <c r="X1204" s="3" t="str">
        <f t="shared" si="40"/>
        <v>201608</v>
      </c>
      <c r="Y1204" s="3" t="str">
        <f t="shared" si="41"/>
        <v>201608</v>
      </c>
      <c r="Z1204" s="3" t="str">
        <f>VLOOKUP(TEXT(N1204,"####"),MàJ!$H$1:$I$53,2,FALSE)</f>
        <v xml:space="preserve">METHODES </v>
      </c>
      <c r="AC1204"/>
      <c r="AD1204"/>
    </row>
    <row r="1205" spans="1:30" ht="15" customHeight="1" x14ac:dyDescent="0.25">
      <c r="A1205" s="50">
        <v>5917</v>
      </c>
      <c r="B1205" s="51" t="s">
        <v>66</v>
      </c>
      <c r="C1205" s="50"/>
      <c r="D1205" s="51"/>
      <c r="E1205" s="51"/>
      <c r="F1205" s="51"/>
      <c r="G1205" s="55">
        <v>8</v>
      </c>
      <c r="H1205" s="56">
        <v>2016</v>
      </c>
      <c r="I1205" s="51"/>
      <c r="J1205" s="50"/>
      <c r="K1205" s="57"/>
      <c r="L1205" s="51"/>
      <c r="M1205" s="51"/>
      <c r="N1205" s="50">
        <v>5917</v>
      </c>
      <c r="O1205" s="50" t="s">
        <v>0</v>
      </c>
      <c r="P1205" s="58">
        <v>30</v>
      </c>
      <c r="Q1205" s="50"/>
      <c r="R1205" s="59"/>
      <c r="S1205" s="60"/>
      <c r="T1205" s="51"/>
      <c r="U1205" s="51" t="s">
        <v>72</v>
      </c>
      <c r="V1205" s="51"/>
      <c r="W1205" s="59"/>
      <c r="X1205" s="3" t="str">
        <f t="shared" si="40"/>
        <v>201608</v>
      </c>
      <c r="Y1205" s="3" t="str">
        <f t="shared" si="41"/>
        <v>201608</v>
      </c>
      <c r="Z1205" s="3" t="str">
        <f>VLOOKUP(TEXT(N1205,"####"),MàJ!$H$1:$I$53,2,FALSE)</f>
        <v xml:space="preserve">METHODES </v>
      </c>
      <c r="AC1205"/>
      <c r="AD1205"/>
    </row>
    <row r="1206" spans="1:30" ht="15" customHeight="1" x14ac:dyDescent="0.25">
      <c r="A1206" s="7">
        <v>5917</v>
      </c>
      <c r="B1206" s="5" t="s">
        <v>66</v>
      </c>
      <c r="C1206" s="7"/>
      <c r="D1206" s="5"/>
      <c r="E1206" s="5"/>
      <c r="F1206" s="5"/>
      <c r="G1206" s="11">
        <v>8</v>
      </c>
      <c r="H1206" s="10">
        <v>2016</v>
      </c>
      <c r="I1206" s="5"/>
      <c r="J1206" s="7"/>
      <c r="K1206" s="9"/>
      <c r="L1206" s="5"/>
      <c r="M1206" s="5"/>
      <c r="N1206" s="7">
        <v>5917</v>
      </c>
      <c r="O1206" s="7" t="s">
        <v>0</v>
      </c>
      <c r="P1206" s="8">
        <v>3</v>
      </c>
      <c r="Q1206" s="7"/>
      <c r="R1206" s="4"/>
      <c r="S1206" s="6"/>
      <c r="T1206" s="5"/>
      <c r="U1206" s="5" t="s">
        <v>72</v>
      </c>
      <c r="V1206" s="5"/>
      <c r="W1206" s="4"/>
      <c r="X1206" s="3" t="str">
        <f t="shared" si="40"/>
        <v>201608</v>
      </c>
      <c r="Y1206" s="3" t="str">
        <f t="shared" si="41"/>
        <v>201608</v>
      </c>
      <c r="Z1206" s="3" t="str">
        <f>VLOOKUP(TEXT(N1206,"####"),MàJ!$H$1:$I$53,2,FALSE)</f>
        <v xml:space="preserve">METHODES </v>
      </c>
      <c r="AC1206"/>
      <c r="AD1206"/>
    </row>
    <row r="1207" spans="1:30" ht="15" customHeight="1" x14ac:dyDescent="0.25">
      <c r="A1207" s="7">
        <v>5917</v>
      </c>
      <c r="B1207" s="5" t="s">
        <v>66</v>
      </c>
      <c r="C1207" s="7"/>
      <c r="D1207" s="5"/>
      <c r="E1207" s="5"/>
      <c r="F1207" s="5"/>
      <c r="G1207" s="11">
        <v>8</v>
      </c>
      <c r="H1207" s="10">
        <v>2016</v>
      </c>
      <c r="I1207" s="5"/>
      <c r="J1207" s="7"/>
      <c r="K1207" s="9"/>
      <c r="L1207" s="5"/>
      <c r="M1207" s="5"/>
      <c r="N1207" s="7">
        <v>5917</v>
      </c>
      <c r="O1207" s="7" t="s">
        <v>0</v>
      </c>
      <c r="P1207" s="8">
        <v>2</v>
      </c>
      <c r="Q1207" s="7"/>
      <c r="R1207" s="4"/>
      <c r="S1207" s="6"/>
      <c r="T1207" s="5"/>
      <c r="U1207" s="5" t="s">
        <v>72</v>
      </c>
      <c r="V1207" s="5"/>
      <c r="W1207" s="4"/>
      <c r="X1207" s="3" t="str">
        <f t="shared" si="40"/>
        <v>201608</v>
      </c>
      <c r="Y1207" s="3" t="str">
        <f t="shared" si="41"/>
        <v>201608</v>
      </c>
      <c r="Z1207" s="3" t="str">
        <f>VLOOKUP(TEXT(N1207,"####"),MàJ!$H$1:$I$53,2,FALSE)</f>
        <v xml:space="preserve">METHODES </v>
      </c>
      <c r="AC1207"/>
      <c r="AD1207"/>
    </row>
    <row r="1208" spans="1:30" ht="15" customHeight="1" x14ac:dyDescent="0.25">
      <c r="A1208" s="7">
        <v>5917</v>
      </c>
      <c r="B1208" s="5" t="s">
        <v>66</v>
      </c>
      <c r="C1208" s="7"/>
      <c r="D1208" s="5"/>
      <c r="E1208" s="5"/>
      <c r="F1208" s="5"/>
      <c r="G1208" s="11">
        <v>8</v>
      </c>
      <c r="H1208" s="10">
        <v>2016</v>
      </c>
      <c r="I1208" s="5"/>
      <c r="J1208" s="7"/>
      <c r="K1208" s="9"/>
      <c r="L1208" s="5"/>
      <c r="M1208" s="5"/>
      <c r="N1208" s="7">
        <v>5917</v>
      </c>
      <c r="O1208" s="7" t="s">
        <v>0</v>
      </c>
      <c r="P1208" s="8">
        <v>16</v>
      </c>
      <c r="Q1208" s="7"/>
      <c r="R1208" s="4"/>
      <c r="S1208" s="6"/>
      <c r="T1208" s="5"/>
      <c r="U1208" s="5" t="s">
        <v>72</v>
      </c>
      <c r="V1208" s="5"/>
      <c r="W1208" s="4"/>
      <c r="X1208" s="3" t="str">
        <f t="shared" si="40"/>
        <v>201608</v>
      </c>
      <c r="Y1208" s="3" t="str">
        <f t="shared" si="41"/>
        <v>201608</v>
      </c>
      <c r="Z1208" s="3" t="str">
        <f>VLOOKUP(TEXT(N1208,"####"),MàJ!$H$1:$I$53,2,FALSE)</f>
        <v xml:space="preserve">METHODES </v>
      </c>
      <c r="AC1208"/>
      <c r="AD1208"/>
    </row>
    <row r="1209" spans="1:30" ht="15" hidden="1" customHeight="1" x14ac:dyDescent="0.25">
      <c r="A1209" s="7">
        <v>5723</v>
      </c>
      <c r="B1209" s="5" t="s">
        <v>67</v>
      </c>
      <c r="C1209" s="7"/>
      <c r="D1209" s="5"/>
      <c r="E1209" s="5"/>
      <c r="F1209" s="5"/>
      <c r="G1209" s="11">
        <v>8</v>
      </c>
      <c r="H1209" s="10">
        <v>2016</v>
      </c>
      <c r="I1209" s="5"/>
      <c r="J1209" s="7"/>
      <c r="K1209" s="9"/>
      <c r="L1209" s="5"/>
      <c r="M1209" s="5"/>
      <c r="N1209" s="7">
        <v>5723</v>
      </c>
      <c r="O1209" s="7" t="s">
        <v>0</v>
      </c>
      <c r="P1209" s="8">
        <v>4</v>
      </c>
      <c r="Q1209" s="7"/>
      <c r="R1209" s="4"/>
      <c r="S1209" s="6"/>
      <c r="T1209" s="5"/>
      <c r="U1209" s="5" t="s">
        <v>70</v>
      </c>
      <c r="V1209" s="5"/>
      <c r="W1209" s="4"/>
      <c r="X1209" s="3" t="str">
        <f t="shared" si="40"/>
        <v>201608</v>
      </c>
      <c r="Y1209" s="3" t="str">
        <f t="shared" si="41"/>
        <v>201608</v>
      </c>
      <c r="Z1209" s="3" t="str">
        <f>VLOOKUP(TEXT(N1209,"####"),MàJ!$H$1:$I$53,2,FALSE)</f>
        <v xml:space="preserve">ESSAIS </v>
      </c>
      <c r="AC1209"/>
      <c r="AD1209"/>
    </row>
    <row r="1210" spans="1:30" ht="15" hidden="1" customHeight="1" x14ac:dyDescent="0.25">
      <c r="A1210" s="50">
        <v>5723</v>
      </c>
      <c r="B1210" s="51" t="s">
        <v>67</v>
      </c>
      <c r="C1210" s="50"/>
      <c r="D1210" s="51"/>
      <c r="E1210" s="51"/>
      <c r="F1210" s="51"/>
      <c r="G1210" s="55">
        <v>8</v>
      </c>
      <c r="H1210" s="56">
        <v>2016</v>
      </c>
      <c r="I1210" s="51"/>
      <c r="J1210" s="50"/>
      <c r="K1210" s="57"/>
      <c r="L1210" s="51"/>
      <c r="M1210" s="51"/>
      <c r="N1210" s="50">
        <v>5723</v>
      </c>
      <c r="O1210" s="50" t="s">
        <v>0</v>
      </c>
      <c r="P1210" s="58">
        <v>3</v>
      </c>
      <c r="Q1210" s="50"/>
      <c r="R1210" s="59"/>
      <c r="S1210" s="60"/>
      <c r="T1210" s="51"/>
      <c r="U1210" s="51" t="s">
        <v>70</v>
      </c>
      <c r="V1210" s="51"/>
      <c r="W1210" s="59"/>
      <c r="X1210" s="3" t="str">
        <f t="shared" si="40"/>
        <v>201608</v>
      </c>
      <c r="Y1210" s="3" t="str">
        <f t="shared" si="41"/>
        <v>201608</v>
      </c>
      <c r="Z1210" s="3" t="str">
        <f>VLOOKUP(TEXT(N1210,"####"),MàJ!$H$1:$I$53,2,FALSE)</f>
        <v xml:space="preserve">ESSAIS </v>
      </c>
      <c r="AC1210"/>
      <c r="AD1210"/>
    </row>
    <row r="1211" spans="1:30" ht="15" hidden="1" customHeight="1" x14ac:dyDescent="0.25">
      <c r="A1211" s="7">
        <v>5723</v>
      </c>
      <c r="B1211" s="5" t="s">
        <v>67</v>
      </c>
      <c r="C1211" s="7"/>
      <c r="D1211" s="5"/>
      <c r="E1211" s="5"/>
      <c r="F1211" s="5"/>
      <c r="G1211" s="11">
        <v>8</v>
      </c>
      <c r="H1211" s="10">
        <v>2016</v>
      </c>
      <c r="I1211" s="5"/>
      <c r="J1211" s="7"/>
      <c r="K1211" s="9"/>
      <c r="L1211" s="5"/>
      <c r="M1211" s="5"/>
      <c r="N1211" s="7">
        <v>5723</v>
      </c>
      <c r="O1211" s="7" t="s">
        <v>0</v>
      </c>
      <c r="P1211" s="8">
        <v>8</v>
      </c>
      <c r="Q1211" s="7"/>
      <c r="R1211" s="4"/>
      <c r="S1211" s="6"/>
      <c r="T1211" s="5"/>
      <c r="U1211" s="5" t="s">
        <v>70</v>
      </c>
      <c r="V1211" s="5"/>
      <c r="W1211" s="4"/>
      <c r="X1211" s="3" t="str">
        <f t="shared" si="40"/>
        <v>201608</v>
      </c>
      <c r="Y1211" s="3" t="str">
        <f t="shared" si="41"/>
        <v>201608</v>
      </c>
      <c r="Z1211" s="3" t="str">
        <f>VLOOKUP(TEXT(N1211,"####"),MàJ!$H$1:$I$53,2,FALSE)</f>
        <v xml:space="preserve">ESSAIS </v>
      </c>
      <c r="AC1211"/>
      <c r="AD1211"/>
    </row>
    <row r="1212" spans="1:30" ht="15" hidden="1" customHeight="1" x14ac:dyDescent="0.25">
      <c r="A1212" s="50">
        <v>5723</v>
      </c>
      <c r="B1212" s="51" t="s">
        <v>67</v>
      </c>
      <c r="C1212" s="50"/>
      <c r="D1212" s="51"/>
      <c r="E1212" s="51"/>
      <c r="F1212" s="51"/>
      <c r="G1212" s="55">
        <v>8</v>
      </c>
      <c r="H1212" s="56">
        <v>2016</v>
      </c>
      <c r="I1212" s="51"/>
      <c r="J1212" s="50"/>
      <c r="K1212" s="57"/>
      <c r="L1212" s="51"/>
      <c r="M1212" s="51"/>
      <c r="N1212" s="50">
        <v>5723</v>
      </c>
      <c r="O1212" s="50" t="s">
        <v>0</v>
      </c>
      <c r="P1212" s="58">
        <v>30</v>
      </c>
      <c r="Q1212" s="50"/>
      <c r="R1212" s="59"/>
      <c r="S1212" s="60"/>
      <c r="T1212" s="51"/>
      <c r="U1212" s="51" t="s">
        <v>70</v>
      </c>
      <c r="V1212" s="51"/>
      <c r="W1212" s="59"/>
      <c r="X1212" s="3" t="str">
        <f t="shared" si="40"/>
        <v>201608</v>
      </c>
      <c r="Y1212" s="3" t="str">
        <f t="shared" si="41"/>
        <v>201608</v>
      </c>
      <c r="Z1212" s="3" t="str">
        <f>VLOOKUP(TEXT(N1212,"####"),MàJ!$H$1:$I$53,2,FALSE)</f>
        <v xml:space="preserve">ESSAIS </v>
      </c>
      <c r="AC1212"/>
      <c r="AD1212"/>
    </row>
    <row r="1213" spans="1:30" ht="15" hidden="1" customHeight="1" x14ac:dyDescent="0.25">
      <c r="A1213" s="7">
        <v>7777</v>
      </c>
      <c r="B1213" s="5" t="s">
        <v>68</v>
      </c>
      <c r="C1213" s="7"/>
      <c r="D1213" s="5"/>
      <c r="E1213" s="5"/>
      <c r="F1213" s="5"/>
      <c r="G1213" s="11">
        <v>8</v>
      </c>
      <c r="H1213" s="10">
        <v>2016</v>
      </c>
      <c r="I1213" s="5"/>
      <c r="J1213" s="7"/>
      <c r="K1213" s="9"/>
      <c r="L1213" s="5"/>
      <c r="M1213" s="5"/>
      <c r="N1213" s="7">
        <v>7777</v>
      </c>
      <c r="O1213" s="7" t="s">
        <v>0</v>
      </c>
      <c r="P1213" s="8">
        <v>3</v>
      </c>
      <c r="Q1213" s="7"/>
      <c r="R1213" s="4"/>
      <c r="S1213" s="6"/>
      <c r="T1213" s="5"/>
      <c r="U1213" s="5" t="s">
        <v>71</v>
      </c>
      <c r="V1213" s="5"/>
      <c r="W1213" s="4"/>
      <c r="X1213" s="3" t="str">
        <f t="shared" si="40"/>
        <v>201608</v>
      </c>
      <c r="Y1213" s="3" t="str">
        <f t="shared" si="41"/>
        <v>201608</v>
      </c>
      <c r="Z1213" s="3" t="str">
        <f>VLOOKUP(TEXT(N1213,"####"),MàJ!$H$1:$I$53,2,FALSE)</f>
        <v>PROGRAMME</v>
      </c>
      <c r="AC1213"/>
      <c r="AD1213"/>
    </row>
    <row r="1214" spans="1:30" ht="15" customHeight="1" x14ac:dyDescent="0.25">
      <c r="A1214" s="7">
        <v>7777</v>
      </c>
      <c r="B1214" s="5" t="s">
        <v>68</v>
      </c>
      <c r="C1214" s="7"/>
      <c r="D1214" s="5"/>
      <c r="E1214" s="5"/>
      <c r="F1214" s="5"/>
      <c r="G1214" s="11">
        <v>8</v>
      </c>
      <c r="H1214" s="10">
        <v>2016</v>
      </c>
      <c r="I1214" s="5"/>
      <c r="J1214" s="7"/>
      <c r="K1214" s="9"/>
      <c r="L1214" s="5"/>
      <c r="M1214" s="5"/>
      <c r="N1214" s="7">
        <v>7777</v>
      </c>
      <c r="O1214" s="7" t="s">
        <v>0</v>
      </c>
      <c r="P1214" s="8">
        <v>48</v>
      </c>
      <c r="Q1214" s="7"/>
      <c r="R1214" s="4"/>
      <c r="S1214" s="6"/>
      <c r="T1214" s="5"/>
      <c r="U1214" s="5" t="s">
        <v>72</v>
      </c>
      <c r="V1214" s="5"/>
      <c r="W1214" s="4"/>
      <c r="X1214" s="3" t="str">
        <f t="shared" si="40"/>
        <v>201608</v>
      </c>
      <c r="Y1214" s="3" t="str">
        <f t="shared" si="41"/>
        <v>201608</v>
      </c>
      <c r="Z1214" s="3" t="str">
        <f>VLOOKUP(TEXT(N1214,"####"),MàJ!$H$1:$I$53,2,FALSE)</f>
        <v>PROGRAMME</v>
      </c>
      <c r="AC1214"/>
      <c r="AD1214"/>
    </row>
    <row r="1215" spans="1:30" ht="15" hidden="1" customHeight="1" x14ac:dyDescent="0.25">
      <c r="A1215" s="7">
        <v>7777</v>
      </c>
      <c r="B1215" s="5" t="s">
        <v>68</v>
      </c>
      <c r="C1215" s="7"/>
      <c r="D1215" s="5"/>
      <c r="E1215" s="5"/>
      <c r="F1215" s="5"/>
      <c r="G1215" s="11">
        <v>8</v>
      </c>
      <c r="H1215" s="10">
        <v>2016</v>
      </c>
      <c r="I1215" s="5"/>
      <c r="J1215" s="7"/>
      <c r="K1215" s="9"/>
      <c r="L1215" s="5"/>
      <c r="M1215" s="5"/>
      <c r="N1215" s="7">
        <v>7777</v>
      </c>
      <c r="O1215" s="7" t="s">
        <v>0</v>
      </c>
      <c r="P1215" s="8">
        <v>48</v>
      </c>
      <c r="Q1215" s="7"/>
      <c r="R1215" s="4"/>
      <c r="S1215" s="6"/>
      <c r="T1215" s="5"/>
      <c r="U1215" s="5" t="s">
        <v>71</v>
      </c>
      <c r="V1215" s="5"/>
      <c r="W1215" s="4"/>
      <c r="X1215" s="3" t="str">
        <f t="shared" si="40"/>
        <v>201608</v>
      </c>
      <c r="Y1215" s="3" t="str">
        <f t="shared" si="41"/>
        <v>201608</v>
      </c>
      <c r="Z1215" s="3" t="str">
        <f>VLOOKUP(TEXT(N1215,"####"),MàJ!$H$1:$I$53,2,FALSE)</f>
        <v>PROGRAMME</v>
      </c>
      <c r="AC1215"/>
      <c r="AD1215"/>
    </row>
    <row r="1216" spans="1:30" ht="15" customHeight="1" x14ac:dyDescent="0.25">
      <c r="A1216" s="7">
        <v>1011</v>
      </c>
      <c r="B1216" s="5" t="s">
        <v>59</v>
      </c>
      <c r="C1216" s="7"/>
      <c r="D1216" s="5"/>
      <c r="E1216" s="5"/>
      <c r="F1216" s="5"/>
      <c r="G1216" s="11">
        <v>9</v>
      </c>
      <c r="H1216" s="10">
        <v>2016</v>
      </c>
      <c r="I1216" s="5"/>
      <c r="J1216" s="7"/>
      <c r="K1216" s="9"/>
      <c r="L1216" s="5"/>
      <c r="M1216" s="5"/>
      <c r="N1216" s="7">
        <v>1011</v>
      </c>
      <c r="O1216" s="7" t="s">
        <v>0</v>
      </c>
      <c r="P1216" s="8">
        <v>11</v>
      </c>
      <c r="Q1216" s="7"/>
      <c r="R1216" s="4"/>
      <c r="S1216" s="6"/>
      <c r="T1216" s="5"/>
      <c r="U1216" s="5" t="s">
        <v>72</v>
      </c>
      <c r="V1216" s="5"/>
      <c r="W1216" s="4"/>
      <c r="X1216" s="3" t="str">
        <f t="shared" si="40"/>
        <v>201609</v>
      </c>
      <c r="Y1216" s="3" t="str">
        <f t="shared" si="41"/>
        <v>201609</v>
      </c>
      <c r="Z1216" s="3" t="str">
        <f>VLOOKUP(TEXT(N1216,"####"),MàJ!$H$1:$I$53,2,FALSE)</f>
        <v xml:space="preserve">QUALITE </v>
      </c>
      <c r="AC1216"/>
      <c r="AD1216"/>
    </row>
    <row r="1217" spans="1:30" ht="15" customHeight="1" x14ac:dyDescent="0.25">
      <c r="A1217" s="7">
        <v>1011</v>
      </c>
      <c r="B1217" s="5" t="s">
        <v>59</v>
      </c>
      <c r="C1217" s="7"/>
      <c r="D1217" s="5"/>
      <c r="E1217" s="5"/>
      <c r="F1217" s="5"/>
      <c r="G1217" s="11">
        <v>9</v>
      </c>
      <c r="H1217" s="10">
        <v>2016</v>
      </c>
      <c r="I1217" s="5"/>
      <c r="J1217" s="7"/>
      <c r="K1217" s="9"/>
      <c r="L1217" s="5"/>
      <c r="M1217" s="5"/>
      <c r="N1217" s="7">
        <v>1011</v>
      </c>
      <c r="O1217" s="7" t="s">
        <v>0</v>
      </c>
      <c r="P1217" s="8">
        <v>11</v>
      </c>
      <c r="Q1217" s="7"/>
      <c r="R1217" s="4"/>
      <c r="S1217" s="6"/>
      <c r="T1217" s="5"/>
      <c r="U1217" s="5" t="s">
        <v>72</v>
      </c>
      <c r="V1217" s="5"/>
      <c r="W1217" s="4"/>
      <c r="X1217" s="3" t="str">
        <f t="shared" si="40"/>
        <v>201609</v>
      </c>
      <c r="Y1217" s="3" t="str">
        <f t="shared" si="41"/>
        <v>201609</v>
      </c>
      <c r="Z1217" s="3" t="str">
        <f>VLOOKUP(TEXT(N1217,"####"),MàJ!$H$1:$I$53,2,FALSE)</f>
        <v xml:space="preserve">QUALITE </v>
      </c>
      <c r="AC1217"/>
      <c r="AD1217"/>
    </row>
    <row r="1218" spans="1:30" ht="15" customHeight="1" x14ac:dyDescent="0.25">
      <c r="A1218" s="7">
        <v>1011</v>
      </c>
      <c r="B1218" s="5" t="s">
        <v>59</v>
      </c>
      <c r="C1218" s="7"/>
      <c r="D1218" s="5"/>
      <c r="E1218" s="5"/>
      <c r="F1218" s="5"/>
      <c r="G1218" s="11">
        <v>9</v>
      </c>
      <c r="H1218" s="10">
        <v>2016</v>
      </c>
      <c r="I1218" s="5"/>
      <c r="J1218" s="7"/>
      <c r="K1218" s="9"/>
      <c r="L1218" s="5"/>
      <c r="M1218" s="5"/>
      <c r="N1218" s="7">
        <v>1011</v>
      </c>
      <c r="O1218" s="7" t="s">
        <v>0</v>
      </c>
      <c r="P1218" s="8">
        <v>5.5</v>
      </c>
      <c r="Q1218" s="7"/>
      <c r="R1218" s="4"/>
      <c r="S1218" s="6"/>
      <c r="T1218" s="5"/>
      <c r="U1218" s="5" t="s">
        <v>72</v>
      </c>
      <c r="V1218" s="5"/>
      <c r="W1218" s="4"/>
      <c r="X1218" s="3" t="str">
        <f t="shared" si="40"/>
        <v>201609</v>
      </c>
      <c r="Y1218" s="3" t="str">
        <f t="shared" si="41"/>
        <v>201609</v>
      </c>
      <c r="Z1218" s="3" t="str">
        <f>VLOOKUP(TEXT(N1218,"####"),MàJ!$H$1:$I$53,2,FALSE)</f>
        <v xml:space="preserve">QUALITE </v>
      </c>
      <c r="AC1218"/>
      <c r="AD1218"/>
    </row>
    <row r="1219" spans="1:30" ht="15" hidden="1" customHeight="1" x14ac:dyDescent="0.25">
      <c r="A1219" s="7">
        <v>1011</v>
      </c>
      <c r="B1219" s="5" t="s">
        <v>59</v>
      </c>
      <c r="C1219" s="7"/>
      <c r="D1219" s="5"/>
      <c r="E1219" s="5"/>
      <c r="F1219" s="5"/>
      <c r="G1219" s="11">
        <v>9</v>
      </c>
      <c r="H1219" s="10">
        <v>2016</v>
      </c>
      <c r="I1219" s="5"/>
      <c r="J1219" s="7"/>
      <c r="K1219" s="9"/>
      <c r="L1219" s="5"/>
      <c r="M1219" s="5"/>
      <c r="N1219" s="7">
        <v>1011</v>
      </c>
      <c r="O1219" s="7" t="s">
        <v>0</v>
      </c>
      <c r="P1219" s="8">
        <v>30</v>
      </c>
      <c r="Q1219" s="7"/>
      <c r="R1219" s="4"/>
      <c r="S1219" s="6"/>
      <c r="T1219" s="5"/>
      <c r="U1219" s="5" t="s">
        <v>71</v>
      </c>
      <c r="V1219" s="5"/>
      <c r="W1219" s="4"/>
      <c r="X1219" s="3" t="str">
        <f t="shared" si="40"/>
        <v>201609</v>
      </c>
      <c r="Y1219" s="3" t="str">
        <f t="shared" si="41"/>
        <v>201609</v>
      </c>
      <c r="Z1219" s="3" t="str">
        <f>VLOOKUP(TEXT(N1219,"####"),MàJ!$H$1:$I$53,2,FALSE)</f>
        <v xml:space="preserve">QUALITE </v>
      </c>
      <c r="AC1219"/>
      <c r="AD1219"/>
    </row>
    <row r="1220" spans="1:30" ht="15" hidden="1" customHeight="1" x14ac:dyDescent="0.25">
      <c r="A1220" s="7">
        <v>1011</v>
      </c>
      <c r="B1220" s="5" t="s">
        <v>59</v>
      </c>
      <c r="C1220" s="7"/>
      <c r="D1220" s="5"/>
      <c r="E1220" s="5"/>
      <c r="F1220" s="5"/>
      <c r="G1220" s="11">
        <v>9</v>
      </c>
      <c r="H1220" s="10">
        <v>2016</v>
      </c>
      <c r="I1220" s="5"/>
      <c r="J1220" s="7"/>
      <c r="K1220" s="9"/>
      <c r="L1220" s="5"/>
      <c r="M1220" s="5"/>
      <c r="N1220" s="7">
        <v>1011</v>
      </c>
      <c r="O1220" s="7" t="s">
        <v>0</v>
      </c>
      <c r="P1220" s="8">
        <v>5</v>
      </c>
      <c r="Q1220" s="7"/>
      <c r="R1220" s="4"/>
      <c r="S1220" s="6"/>
      <c r="T1220" s="5"/>
      <c r="U1220" s="5" t="s">
        <v>84</v>
      </c>
      <c r="V1220" s="5"/>
      <c r="W1220" s="4"/>
      <c r="X1220" s="3" t="str">
        <f t="shared" si="40"/>
        <v>201609</v>
      </c>
      <c r="Y1220" s="3" t="str">
        <f t="shared" si="41"/>
        <v>201609</v>
      </c>
      <c r="Z1220" s="3" t="str">
        <f>VLOOKUP(TEXT(N1220,"####"),MàJ!$H$1:$I$53,2,FALSE)</f>
        <v xml:space="preserve">QUALITE </v>
      </c>
      <c r="AC1220"/>
      <c r="AD1220"/>
    </row>
    <row r="1221" spans="1:30" ht="15" customHeight="1" x14ac:dyDescent="0.25">
      <c r="A1221" s="7">
        <v>1011</v>
      </c>
      <c r="B1221" s="5" t="s">
        <v>59</v>
      </c>
      <c r="C1221" s="7"/>
      <c r="D1221" s="5"/>
      <c r="E1221" s="5"/>
      <c r="F1221" s="5"/>
      <c r="G1221" s="11">
        <v>9</v>
      </c>
      <c r="H1221" s="10">
        <v>2016</v>
      </c>
      <c r="I1221" s="5"/>
      <c r="J1221" s="7"/>
      <c r="K1221" s="9"/>
      <c r="L1221" s="5"/>
      <c r="M1221" s="5"/>
      <c r="N1221" s="7">
        <v>1011</v>
      </c>
      <c r="O1221" s="7" t="s">
        <v>0</v>
      </c>
      <c r="P1221" s="8">
        <v>40</v>
      </c>
      <c r="Q1221" s="7"/>
      <c r="R1221" s="4"/>
      <c r="S1221" s="6"/>
      <c r="T1221" s="5"/>
      <c r="U1221" s="5" t="s">
        <v>72</v>
      </c>
      <c r="V1221" s="5"/>
      <c r="W1221" s="4"/>
      <c r="X1221" s="3" t="str">
        <f t="shared" si="40"/>
        <v>201609</v>
      </c>
      <c r="Y1221" s="3" t="str">
        <f t="shared" si="41"/>
        <v>201609</v>
      </c>
      <c r="Z1221" s="3" t="str">
        <f>VLOOKUP(TEXT(N1221,"####"),MàJ!$H$1:$I$53,2,FALSE)</f>
        <v xml:space="preserve">QUALITE </v>
      </c>
      <c r="AC1221"/>
      <c r="AD1221"/>
    </row>
    <row r="1222" spans="1:30" ht="15" customHeight="1" x14ac:dyDescent="0.25">
      <c r="A1222" s="7">
        <v>1011</v>
      </c>
      <c r="B1222" s="5" t="s">
        <v>59</v>
      </c>
      <c r="C1222" s="7"/>
      <c r="D1222" s="5"/>
      <c r="E1222" s="5"/>
      <c r="F1222" s="5"/>
      <c r="G1222" s="11">
        <v>9</v>
      </c>
      <c r="H1222" s="10">
        <v>2016</v>
      </c>
      <c r="I1222" s="5"/>
      <c r="J1222" s="7"/>
      <c r="K1222" s="9"/>
      <c r="L1222" s="5"/>
      <c r="M1222" s="5"/>
      <c r="N1222" s="7">
        <v>1011</v>
      </c>
      <c r="O1222" s="7" t="s">
        <v>0</v>
      </c>
      <c r="P1222" s="8">
        <v>2.5</v>
      </c>
      <c r="Q1222" s="7"/>
      <c r="R1222" s="4"/>
      <c r="S1222" s="6"/>
      <c r="T1222" s="5"/>
      <c r="U1222" s="5" t="s">
        <v>72</v>
      </c>
      <c r="V1222" s="5"/>
      <c r="W1222" s="4"/>
      <c r="X1222" s="3" t="str">
        <f t="shared" si="40"/>
        <v>201609</v>
      </c>
      <c r="Y1222" s="3" t="str">
        <f t="shared" si="41"/>
        <v>201609</v>
      </c>
      <c r="Z1222" s="3" t="str">
        <f>VLOOKUP(TEXT(N1222,"####"),MàJ!$H$1:$I$53,2,FALSE)</f>
        <v xml:space="preserve">QUALITE </v>
      </c>
      <c r="AC1222"/>
      <c r="AD1222"/>
    </row>
    <row r="1223" spans="1:30" ht="15" hidden="1" customHeight="1" x14ac:dyDescent="0.25">
      <c r="A1223" s="7">
        <v>1011</v>
      </c>
      <c r="B1223" s="5" t="s">
        <v>59</v>
      </c>
      <c r="C1223" s="7"/>
      <c r="D1223" s="5"/>
      <c r="E1223" s="5"/>
      <c r="F1223" s="5"/>
      <c r="G1223" s="11">
        <v>9</v>
      </c>
      <c r="H1223" s="10">
        <v>2016</v>
      </c>
      <c r="I1223" s="5"/>
      <c r="J1223" s="7"/>
      <c r="K1223" s="9"/>
      <c r="L1223" s="5"/>
      <c r="M1223" s="5"/>
      <c r="N1223" s="7">
        <v>1011</v>
      </c>
      <c r="O1223" s="7" t="s">
        <v>0</v>
      </c>
      <c r="P1223" s="8">
        <v>2</v>
      </c>
      <c r="Q1223" s="7"/>
      <c r="R1223" s="4"/>
      <c r="S1223" s="6"/>
      <c r="T1223" s="5"/>
      <c r="U1223" s="5" t="s">
        <v>84</v>
      </c>
      <c r="V1223" s="5"/>
      <c r="W1223" s="4"/>
      <c r="X1223" s="3" t="str">
        <f t="shared" si="40"/>
        <v>201609</v>
      </c>
      <c r="Y1223" s="3" t="str">
        <f t="shared" si="41"/>
        <v>201609</v>
      </c>
      <c r="Z1223" s="3" t="str">
        <f>VLOOKUP(TEXT(N1223,"####"),MàJ!$H$1:$I$53,2,FALSE)</f>
        <v xml:space="preserve">QUALITE </v>
      </c>
      <c r="AC1223"/>
      <c r="AD1223"/>
    </row>
    <row r="1224" spans="1:30" ht="15" customHeight="1" x14ac:dyDescent="0.25">
      <c r="A1224" s="7">
        <v>1011</v>
      </c>
      <c r="B1224" s="5" t="s">
        <v>59</v>
      </c>
      <c r="C1224" s="7"/>
      <c r="D1224" s="5"/>
      <c r="E1224" s="5"/>
      <c r="F1224" s="5"/>
      <c r="G1224" s="11">
        <v>9</v>
      </c>
      <c r="H1224" s="10">
        <v>2016</v>
      </c>
      <c r="I1224" s="5"/>
      <c r="J1224" s="7"/>
      <c r="K1224" s="9"/>
      <c r="L1224" s="5"/>
      <c r="M1224" s="5"/>
      <c r="N1224" s="7">
        <v>1011</v>
      </c>
      <c r="O1224" s="7" t="s">
        <v>0</v>
      </c>
      <c r="P1224" s="8">
        <v>4</v>
      </c>
      <c r="Q1224" s="7"/>
      <c r="R1224" s="4"/>
      <c r="S1224" s="6"/>
      <c r="T1224" s="5"/>
      <c r="U1224" s="5" t="s">
        <v>72</v>
      </c>
      <c r="V1224" s="5"/>
      <c r="W1224" s="4"/>
      <c r="X1224" s="3" t="str">
        <f t="shared" si="40"/>
        <v>201609</v>
      </c>
      <c r="Y1224" s="3" t="str">
        <f t="shared" si="41"/>
        <v>201609</v>
      </c>
      <c r="Z1224" s="3" t="str">
        <f>VLOOKUP(TEXT(N1224,"####"),MàJ!$H$1:$I$53,2,FALSE)</f>
        <v xml:space="preserve">QUALITE </v>
      </c>
      <c r="AC1224"/>
      <c r="AD1224"/>
    </row>
    <row r="1225" spans="1:30" ht="15" hidden="1" customHeight="1" x14ac:dyDescent="0.25">
      <c r="A1225" s="7">
        <v>1011</v>
      </c>
      <c r="B1225" s="5" t="s">
        <v>59</v>
      </c>
      <c r="C1225" s="7"/>
      <c r="D1225" s="5"/>
      <c r="E1225" s="5"/>
      <c r="F1225" s="5"/>
      <c r="G1225" s="11">
        <v>9</v>
      </c>
      <c r="H1225" s="10">
        <v>2016</v>
      </c>
      <c r="I1225" s="5"/>
      <c r="J1225" s="7"/>
      <c r="K1225" s="9"/>
      <c r="L1225" s="5"/>
      <c r="M1225" s="5"/>
      <c r="N1225" s="7">
        <v>1011</v>
      </c>
      <c r="O1225" s="7" t="s">
        <v>0</v>
      </c>
      <c r="P1225" s="8">
        <v>5</v>
      </c>
      <c r="Q1225" s="7"/>
      <c r="R1225" s="4"/>
      <c r="S1225" s="6"/>
      <c r="T1225" s="5"/>
      <c r="U1225" s="5" t="s">
        <v>84</v>
      </c>
      <c r="V1225" s="5"/>
      <c r="W1225" s="4"/>
      <c r="X1225" s="3" t="str">
        <f t="shared" si="40"/>
        <v>201609</v>
      </c>
      <c r="Y1225" s="3" t="str">
        <f t="shared" si="41"/>
        <v>201609</v>
      </c>
      <c r="Z1225" s="3" t="str">
        <f>VLOOKUP(TEXT(N1225,"####"),MàJ!$H$1:$I$53,2,FALSE)</f>
        <v xml:space="preserve">QUALITE </v>
      </c>
      <c r="AC1225"/>
      <c r="AD1225"/>
    </row>
    <row r="1226" spans="1:30" ht="15" hidden="1" customHeight="1" x14ac:dyDescent="0.25">
      <c r="A1226" s="7">
        <v>1011</v>
      </c>
      <c r="B1226" s="5" t="s">
        <v>59</v>
      </c>
      <c r="C1226" s="7"/>
      <c r="D1226" s="5"/>
      <c r="E1226" s="5"/>
      <c r="F1226" s="5"/>
      <c r="G1226" s="11">
        <v>9</v>
      </c>
      <c r="H1226" s="10">
        <v>2016</v>
      </c>
      <c r="I1226" s="5"/>
      <c r="J1226" s="7"/>
      <c r="K1226" s="9"/>
      <c r="L1226" s="5"/>
      <c r="M1226" s="5"/>
      <c r="N1226" s="7">
        <v>1011</v>
      </c>
      <c r="O1226" s="7" t="s">
        <v>0</v>
      </c>
      <c r="P1226" s="8">
        <v>2</v>
      </c>
      <c r="Q1226" s="7"/>
      <c r="R1226" s="4"/>
      <c r="S1226" s="6"/>
      <c r="T1226" s="5"/>
      <c r="U1226" s="5" t="s">
        <v>70</v>
      </c>
      <c r="V1226" s="5"/>
      <c r="W1226" s="4"/>
      <c r="X1226" s="3" t="str">
        <f t="shared" si="40"/>
        <v>201609</v>
      </c>
      <c r="Y1226" s="3" t="str">
        <f t="shared" si="41"/>
        <v>201609</v>
      </c>
      <c r="Z1226" s="3" t="str">
        <f>VLOOKUP(TEXT(N1226,"####"),MàJ!$H$1:$I$53,2,FALSE)</f>
        <v xml:space="preserve">QUALITE </v>
      </c>
      <c r="AC1226"/>
      <c r="AD1226"/>
    </row>
    <row r="1227" spans="1:30" ht="15" customHeight="1" x14ac:dyDescent="0.25">
      <c r="A1227" s="7">
        <v>1011</v>
      </c>
      <c r="B1227" s="5" t="s">
        <v>59</v>
      </c>
      <c r="C1227" s="7"/>
      <c r="D1227" s="5"/>
      <c r="E1227" s="5"/>
      <c r="F1227" s="5"/>
      <c r="G1227" s="11">
        <v>9</v>
      </c>
      <c r="H1227" s="10">
        <v>2016</v>
      </c>
      <c r="I1227" s="5"/>
      <c r="J1227" s="7"/>
      <c r="K1227" s="9"/>
      <c r="L1227" s="5"/>
      <c r="M1227" s="5"/>
      <c r="N1227" s="7">
        <v>1011</v>
      </c>
      <c r="O1227" s="7" t="s">
        <v>0</v>
      </c>
      <c r="P1227" s="8">
        <v>12</v>
      </c>
      <c r="Q1227" s="7"/>
      <c r="R1227" s="4"/>
      <c r="S1227" s="6"/>
      <c r="T1227" s="5"/>
      <c r="U1227" s="5" t="s">
        <v>72</v>
      </c>
      <c r="V1227" s="5"/>
      <c r="W1227" s="4"/>
      <c r="X1227" s="3" t="str">
        <f t="shared" si="40"/>
        <v>201609</v>
      </c>
      <c r="Y1227" s="3" t="str">
        <f t="shared" si="41"/>
        <v>201609</v>
      </c>
      <c r="Z1227" s="3" t="str">
        <f>VLOOKUP(TEXT(N1227,"####"),MàJ!$H$1:$I$53,2,FALSE)</f>
        <v xml:space="preserve">QUALITE </v>
      </c>
      <c r="AC1227"/>
      <c r="AD1227"/>
    </row>
    <row r="1228" spans="1:30" ht="15" hidden="1" customHeight="1" x14ac:dyDescent="0.25">
      <c r="A1228" s="7">
        <v>1011</v>
      </c>
      <c r="B1228" s="5" t="s">
        <v>59</v>
      </c>
      <c r="C1228" s="7"/>
      <c r="D1228" s="5"/>
      <c r="E1228" s="5"/>
      <c r="F1228" s="5"/>
      <c r="G1228" s="11">
        <v>9</v>
      </c>
      <c r="H1228" s="10">
        <v>2016</v>
      </c>
      <c r="I1228" s="5"/>
      <c r="J1228" s="7"/>
      <c r="K1228" s="9"/>
      <c r="L1228" s="5"/>
      <c r="M1228" s="5"/>
      <c r="N1228" s="7">
        <v>1011</v>
      </c>
      <c r="O1228" s="7" t="s">
        <v>0</v>
      </c>
      <c r="P1228" s="8">
        <v>16</v>
      </c>
      <c r="Q1228" s="7"/>
      <c r="R1228" s="4"/>
      <c r="S1228" s="6"/>
      <c r="T1228" s="5"/>
      <c r="U1228" s="5" t="s">
        <v>71</v>
      </c>
      <c r="V1228" s="5"/>
      <c r="W1228" s="4"/>
      <c r="X1228" s="3" t="str">
        <f t="shared" si="40"/>
        <v>201609</v>
      </c>
      <c r="Y1228" s="3" t="str">
        <f t="shared" si="41"/>
        <v>201609</v>
      </c>
      <c r="Z1228" s="3" t="str">
        <f>VLOOKUP(TEXT(N1228,"####"),MàJ!$H$1:$I$53,2,FALSE)</f>
        <v xml:space="preserve">QUALITE </v>
      </c>
      <c r="AC1228"/>
      <c r="AD1228"/>
    </row>
    <row r="1229" spans="1:30" ht="15" hidden="1" customHeight="1" x14ac:dyDescent="0.25">
      <c r="A1229" s="50">
        <v>1200</v>
      </c>
      <c r="B1229" s="51" t="s">
        <v>60</v>
      </c>
      <c r="C1229" s="50"/>
      <c r="D1229" s="51"/>
      <c r="E1229" s="51"/>
      <c r="F1229" s="51"/>
      <c r="G1229" s="55">
        <v>9</v>
      </c>
      <c r="H1229" s="56">
        <v>2016</v>
      </c>
      <c r="I1229" s="51"/>
      <c r="J1229" s="50"/>
      <c r="K1229" s="57"/>
      <c r="L1229" s="51"/>
      <c r="M1229" s="51"/>
      <c r="N1229" s="50">
        <v>1200</v>
      </c>
      <c r="O1229" s="50" t="s">
        <v>0</v>
      </c>
      <c r="P1229" s="58">
        <v>5</v>
      </c>
      <c r="Q1229" s="50"/>
      <c r="R1229" s="59"/>
      <c r="S1229" s="60"/>
      <c r="T1229" s="51"/>
      <c r="U1229" s="51" t="s">
        <v>70</v>
      </c>
      <c r="V1229" s="51"/>
      <c r="W1229" s="59"/>
      <c r="X1229" s="3" t="str">
        <f t="shared" si="40"/>
        <v>201609</v>
      </c>
      <c r="Y1229" s="3" t="str">
        <f t="shared" si="41"/>
        <v>201609</v>
      </c>
      <c r="Z1229" s="3" t="str">
        <f>VLOOKUP(TEXT(N1229,"####"),MàJ!$H$1:$I$53,2,FALSE)</f>
        <v xml:space="preserve">ACHATS </v>
      </c>
      <c r="AC1229"/>
      <c r="AD1229"/>
    </row>
    <row r="1230" spans="1:30" ht="15" customHeight="1" x14ac:dyDescent="0.25">
      <c r="A1230" s="50">
        <v>1200</v>
      </c>
      <c r="B1230" s="51" t="s">
        <v>60</v>
      </c>
      <c r="C1230" s="50"/>
      <c r="D1230" s="51"/>
      <c r="E1230" s="51"/>
      <c r="F1230" s="51"/>
      <c r="G1230" s="55">
        <v>9</v>
      </c>
      <c r="H1230" s="56">
        <v>2016</v>
      </c>
      <c r="I1230" s="51"/>
      <c r="J1230" s="50"/>
      <c r="K1230" s="57"/>
      <c r="L1230" s="51"/>
      <c r="M1230" s="51"/>
      <c r="N1230" s="50">
        <v>1200</v>
      </c>
      <c r="O1230" s="50" t="s">
        <v>0</v>
      </c>
      <c r="P1230" s="58">
        <v>15</v>
      </c>
      <c r="Q1230" s="50"/>
      <c r="R1230" s="59"/>
      <c r="S1230" s="60"/>
      <c r="T1230" s="51"/>
      <c r="U1230" s="51" t="s">
        <v>72</v>
      </c>
      <c r="V1230" s="51"/>
      <c r="W1230" s="59"/>
      <c r="X1230" s="3" t="str">
        <f t="shared" si="40"/>
        <v>201609</v>
      </c>
      <c r="Y1230" s="3" t="str">
        <f t="shared" si="41"/>
        <v>201609</v>
      </c>
      <c r="Z1230" s="3" t="str">
        <f>VLOOKUP(TEXT(N1230,"####"),MàJ!$H$1:$I$53,2,FALSE)</f>
        <v xml:space="preserve">ACHATS </v>
      </c>
      <c r="AC1230"/>
      <c r="AD1230"/>
    </row>
    <row r="1231" spans="1:30" ht="15" hidden="1" customHeight="1" x14ac:dyDescent="0.25">
      <c r="A1231" s="50">
        <v>1200</v>
      </c>
      <c r="B1231" s="51" t="s">
        <v>60</v>
      </c>
      <c r="C1231" s="50"/>
      <c r="D1231" s="51"/>
      <c r="E1231" s="51"/>
      <c r="F1231" s="51"/>
      <c r="G1231" s="55">
        <v>9</v>
      </c>
      <c r="H1231" s="56">
        <v>2016</v>
      </c>
      <c r="I1231" s="51"/>
      <c r="J1231" s="50"/>
      <c r="K1231" s="57"/>
      <c r="L1231" s="51"/>
      <c r="M1231" s="51"/>
      <c r="N1231" s="50">
        <v>1200</v>
      </c>
      <c r="O1231" s="50" t="s">
        <v>0</v>
      </c>
      <c r="P1231" s="58">
        <v>10</v>
      </c>
      <c r="Q1231" s="50"/>
      <c r="R1231" s="59"/>
      <c r="S1231" s="60"/>
      <c r="T1231" s="51"/>
      <c r="U1231" s="51" t="s">
        <v>70</v>
      </c>
      <c r="V1231" s="51"/>
      <c r="W1231" s="59"/>
      <c r="X1231" s="3" t="str">
        <f t="shared" si="40"/>
        <v>201609</v>
      </c>
      <c r="Y1231" s="3" t="str">
        <f t="shared" si="41"/>
        <v>201609</v>
      </c>
      <c r="Z1231" s="3" t="str">
        <f>VLOOKUP(TEXT(N1231,"####"),MàJ!$H$1:$I$53,2,FALSE)</f>
        <v xml:space="preserve">ACHATS </v>
      </c>
      <c r="AC1231"/>
      <c r="AD1231"/>
    </row>
    <row r="1232" spans="1:30" ht="15" hidden="1" customHeight="1" x14ac:dyDescent="0.25">
      <c r="A1232" s="50">
        <v>2752</v>
      </c>
      <c r="B1232" s="51" t="s">
        <v>62</v>
      </c>
      <c r="C1232" s="50"/>
      <c r="D1232" s="51"/>
      <c r="E1232" s="51"/>
      <c r="F1232" s="51"/>
      <c r="G1232" s="55">
        <v>9</v>
      </c>
      <c r="H1232" s="56">
        <v>2016</v>
      </c>
      <c r="I1232" s="51"/>
      <c r="J1232" s="50"/>
      <c r="K1232" s="57"/>
      <c r="L1232" s="51"/>
      <c r="M1232" s="51"/>
      <c r="N1232" s="50">
        <v>2752</v>
      </c>
      <c r="O1232" s="50" t="s">
        <v>0</v>
      </c>
      <c r="P1232" s="58">
        <v>2</v>
      </c>
      <c r="Q1232" s="50"/>
      <c r="R1232" s="59"/>
      <c r="S1232" s="60"/>
      <c r="T1232" s="51"/>
      <c r="U1232" s="51" t="s">
        <v>71</v>
      </c>
      <c r="V1232" s="51"/>
      <c r="W1232" s="59"/>
      <c r="X1232" s="3" t="str">
        <f t="shared" si="40"/>
        <v>201609</v>
      </c>
      <c r="Y1232" s="3" t="str">
        <f t="shared" si="41"/>
        <v>201609</v>
      </c>
      <c r="Z1232" s="3" t="str">
        <f>VLOOKUP(TEXT(N1232,"####"),MàJ!$H$1:$I$53,2,FALSE)</f>
        <v xml:space="preserve">LOGISTIQUE </v>
      </c>
      <c r="AC1232"/>
      <c r="AD1232"/>
    </row>
    <row r="1233" spans="1:30" ht="15" customHeight="1" x14ac:dyDescent="0.25">
      <c r="A1233" s="50">
        <v>2752</v>
      </c>
      <c r="B1233" s="51" t="s">
        <v>62</v>
      </c>
      <c r="C1233" s="50"/>
      <c r="D1233" s="51"/>
      <c r="E1233" s="51"/>
      <c r="F1233" s="51"/>
      <c r="G1233" s="55">
        <v>9</v>
      </c>
      <c r="H1233" s="56">
        <v>2016</v>
      </c>
      <c r="I1233" s="51"/>
      <c r="J1233" s="50"/>
      <c r="K1233" s="57"/>
      <c r="L1233" s="51"/>
      <c r="M1233" s="51"/>
      <c r="N1233" s="50">
        <v>2752</v>
      </c>
      <c r="O1233" s="50" t="s">
        <v>0</v>
      </c>
      <c r="P1233" s="58">
        <v>2</v>
      </c>
      <c r="Q1233" s="50"/>
      <c r="R1233" s="59"/>
      <c r="S1233" s="60"/>
      <c r="T1233" s="51"/>
      <c r="U1233" s="51" t="s">
        <v>72</v>
      </c>
      <c r="V1233" s="51"/>
      <c r="W1233" s="59"/>
      <c r="X1233" s="3" t="str">
        <f t="shared" si="40"/>
        <v>201609</v>
      </c>
      <c r="Y1233" s="3" t="str">
        <f t="shared" si="41"/>
        <v>201609</v>
      </c>
      <c r="Z1233" s="3" t="str">
        <f>VLOOKUP(TEXT(N1233,"####"),MàJ!$H$1:$I$53,2,FALSE)</f>
        <v xml:space="preserve">LOGISTIQUE </v>
      </c>
      <c r="AC1233"/>
      <c r="AD1233"/>
    </row>
    <row r="1234" spans="1:30" ht="15" customHeight="1" x14ac:dyDescent="0.25">
      <c r="A1234" s="50">
        <v>2752</v>
      </c>
      <c r="B1234" s="51" t="s">
        <v>62</v>
      </c>
      <c r="C1234" s="50"/>
      <c r="D1234" s="51"/>
      <c r="E1234" s="51"/>
      <c r="F1234" s="51"/>
      <c r="G1234" s="55">
        <v>9</v>
      </c>
      <c r="H1234" s="56">
        <v>2016</v>
      </c>
      <c r="I1234" s="51"/>
      <c r="J1234" s="50"/>
      <c r="K1234" s="57"/>
      <c r="L1234" s="51"/>
      <c r="M1234" s="51"/>
      <c r="N1234" s="50">
        <v>2752</v>
      </c>
      <c r="O1234" s="50" t="s">
        <v>0</v>
      </c>
      <c r="P1234" s="58">
        <v>4</v>
      </c>
      <c r="Q1234" s="50"/>
      <c r="R1234" s="59"/>
      <c r="S1234" s="60"/>
      <c r="T1234" s="51"/>
      <c r="U1234" s="51" t="s">
        <v>72</v>
      </c>
      <c r="V1234" s="51"/>
      <c r="W1234" s="59"/>
      <c r="X1234" s="3" t="str">
        <f t="shared" si="40"/>
        <v>201609</v>
      </c>
      <c r="Y1234" s="3" t="str">
        <f t="shared" si="41"/>
        <v>201609</v>
      </c>
      <c r="Z1234" s="3" t="str">
        <f>VLOOKUP(TEXT(N1234,"####"),MàJ!$H$1:$I$53,2,FALSE)</f>
        <v xml:space="preserve">LOGISTIQUE </v>
      </c>
      <c r="AC1234"/>
      <c r="AD1234"/>
    </row>
    <row r="1235" spans="1:30" ht="15" hidden="1" customHeight="1" x14ac:dyDescent="0.25">
      <c r="A1235" s="50">
        <v>2752</v>
      </c>
      <c r="B1235" s="51" t="s">
        <v>62</v>
      </c>
      <c r="C1235" s="50"/>
      <c r="D1235" s="51"/>
      <c r="E1235" s="51"/>
      <c r="F1235" s="51"/>
      <c r="G1235" s="55">
        <v>9</v>
      </c>
      <c r="H1235" s="56">
        <v>2016</v>
      </c>
      <c r="I1235" s="51"/>
      <c r="J1235" s="50"/>
      <c r="K1235" s="57"/>
      <c r="L1235" s="51"/>
      <c r="M1235" s="51"/>
      <c r="N1235" s="50">
        <v>2752</v>
      </c>
      <c r="O1235" s="50" t="s">
        <v>0</v>
      </c>
      <c r="P1235" s="58">
        <v>4</v>
      </c>
      <c r="Q1235" s="50"/>
      <c r="R1235" s="59"/>
      <c r="S1235" s="60"/>
      <c r="T1235" s="51"/>
      <c r="U1235" s="51" t="s">
        <v>70</v>
      </c>
      <c r="V1235" s="51"/>
      <c r="W1235" s="59"/>
      <c r="X1235" s="3" t="str">
        <f t="shared" si="40"/>
        <v>201609</v>
      </c>
      <c r="Y1235" s="3" t="str">
        <f t="shared" si="41"/>
        <v>201609</v>
      </c>
      <c r="Z1235" s="3" t="str">
        <f>VLOOKUP(TEXT(N1235,"####"),MàJ!$H$1:$I$53,2,FALSE)</f>
        <v xml:space="preserve">LOGISTIQUE </v>
      </c>
      <c r="AC1235"/>
      <c r="AD1235"/>
    </row>
    <row r="1236" spans="1:30" ht="15" customHeight="1" x14ac:dyDescent="0.25">
      <c r="A1236" s="50">
        <v>2752</v>
      </c>
      <c r="B1236" s="51" t="s">
        <v>62</v>
      </c>
      <c r="C1236" s="50"/>
      <c r="D1236" s="51"/>
      <c r="E1236" s="51"/>
      <c r="F1236" s="51"/>
      <c r="G1236" s="55">
        <v>9</v>
      </c>
      <c r="H1236" s="56">
        <v>2016</v>
      </c>
      <c r="I1236" s="51"/>
      <c r="J1236" s="50"/>
      <c r="K1236" s="57"/>
      <c r="L1236" s="51"/>
      <c r="M1236" s="51"/>
      <c r="N1236" s="50">
        <v>2752</v>
      </c>
      <c r="O1236" s="50" t="s">
        <v>0</v>
      </c>
      <c r="P1236" s="58">
        <v>8</v>
      </c>
      <c r="Q1236" s="50"/>
      <c r="R1236" s="59"/>
      <c r="S1236" s="60"/>
      <c r="T1236" s="51"/>
      <c r="U1236" s="51" t="s">
        <v>72</v>
      </c>
      <c r="V1236" s="51"/>
      <c r="W1236" s="59"/>
      <c r="X1236" s="3" t="str">
        <f t="shared" si="40"/>
        <v>201609</v>
      </c>
      <c r="Y1236" s="3" t="str">
        <f t="shared" si="41"/>
        <v>201609</v>
      </c>
      <c r="Z1236" s="3" t="str">
        <f>VLOOKUP(TEXT(N1236,"####"),MàJ!$H$1:$I$53,2,FALSE)</f>
        <v xml:space="preserve">LOGISTIQUE </v>
      </c>
      <c r="AC1236"/>
      <c r="AD1236"/>
    </row>
    <row r="1237" spans="1:30" ht="15" hidden="1" customHeight="1" x14ac:dyDescent="0.25">
      <c r="A1237" s="50">
        <v>2752</v>
      </c>
      <c r="B1237" s="51" t="s">
        <v>62</v>
      </c>
      <c r="C1237" s="50"/>
      <c r="D1237" s="51"/>
      <c r="E1237" s="51"/>
      <c r="F1237" s="51"/>
      <c r="G1237" s="55">
        <v>9</v>
      </c>
      <c r="H1237" s="56">
        <v>2016</v>
      </c>
      <c r="I1237" s="51"/>
      <c r="J1237" s="50"/>
      <c r="K1237" s="57"/>
      <c r="L1237" s="51"/>
      <c r="M1237" s="51"/>
      <c r="N1237" s="50">
        <v>2752</v>
      </c>
      <c r="O1237" s="50" t="s">
        <v>0</v>
      </c>
      <c r="P1237" s="58">
        <v>2</v>
      </c>
      <c r="Q1237" s="50"/>
      <c r="R1237" s="59"/>
      <c r="S1237" s="60"/>
      <c r="T1237" s="51"/>
      <c r="U1237" s="51" t="s">
        <v>70</v>
      </c>
      <c r="V1237" s="51"/>
      <c r="W1237" s="59"/>
      <c r="X1237" s="3" t="str">
        <f t="shared" si="40"/>
        <v>201609</v>
      </c>
      <c r="Y1237" s="3" t="str">
        <f t="shared" si="41"/>
        <v>201609</v>
      </c>
      <c r="Z1237" s="3" t="str">
        <f>VLOOKUP(TEXT(N1237,"####"),MàJ!$H$1:$I$53,2,FALSE)</f>
        <v xml:space="preserve">LOGISTIQUE </v>
      </c>
      <c r="AC1237"/>
      <c r="AD1237"/>
    </row>
    <row r="1238" spans="1:30" ht="15" hidden="1" customHeight="1" x14ac:dyDescent="0.25">
      <c r="A1238" s="7">
        <v>2752</v>
      </c>
      <c r="B1238" s="5" t="s">
        <v>62</v>
      </c>
      <c r="C1238" s="7"/>
      <c r="D1238" s="5"/>
      <c r="E1238" s="5"/>
      <c r="F1238" s="5"/>
      <c r="G1238" s="11">
        <v>9</v>
      </c>
      <c r="H1238" s="10">
        <v>2016</v>
      </c>
      <c r="I1238" s="5"/>
      <c r="J1238" s="7"/>
      <c r="K1238" s="9"/>
      <c r="L1238" s="5"/>
      <c r="M1238" s="5"/>
      <c r="N1238" s="7">
        <v>2752</v>
      </c>
      <c r="O1238" s="7" t="s">
        <v>0</v>
      </c>
      <c r="P1238" s="8">
        <v>20</v>
      </c>
      <c r="Q1238" s="7"/>
      <c r="R1238" s="4"/>
      <c r="S1238" s="6"/>
      <c r="T1238" s="5"/>
      <c r="U1238" s="5" t="s">
        <v>71</v>
      </c>
      <c r="V1238" s="5"/>
      <c r="W1238" s="4"/>
      <c r="X1238" s="3" t="str">
        <f t="shared" si="40"/>
        <v>201609</v>
      </c>
      <c r="Y1238" s="3" t="str">
        <f t="shared" si="41"/>
        <v>201609</v>
      </c>
      <c r="Z1238" s="3" t="str">
        <f>VLOOKUP(TEXT(N1238,"####"),MàJ!$H$1:$I$53,2,FALSE)</f>
        <v xml:space="preserve">LOGISTIQUE </v>
      </c>
      <c r="AC1238"/>
      <c r="AD1238"/>
    </row>
    <row r="1239" spans="1:30" ht="15" hidden="1" customHeight="1" x14ac:dyDescent="0.25">
      <c r="A1239" s="7">
        <v>2752</v>
      </c>
      <c r="B1239" s="5" t="s">
        <v>62</v>
      </c>
      <c r="C1239" s="7"/>
      <c r="D1239" s="5"/>
      <c r="E1239" s="5"/>
      <c r="F1239" s="5"/>
      <c r="G1239" s="11">
        <v>9</v>
      </c>
      <c r="H1239" s="10">
        <v>2016</v>
      </c>
      <c r="I1239" s="5"/>
      <c r="J1239" s="7"/>
      <c r="K1239" s="9"/>
      <c r="L1239" s="5"/>
      <c r="M1239" s="5"/>
      <c r="N1239" s="7">
        <v>2752</v>
      </c>
      <c r="O1239" s="7" t="s">
        <v>0</v>
      </c>
      <c r="P1239" s="8">
        <v>2</v>
      </c>
      <c r="Q1239" s="7"/>
      <c r="R1239" s="4"/>
      <c r="S1239" s="6"/>
      <c r="T1239" s="5"/>
      <c r="U1239" s="5" t="s">
        <v>84</v>
      </c>
      <c r="V1239" s="5"/>
      <c r="W1239" s="4"/>
      <c r="X1239" s="3" t="str">
        <f t="shared" si="40"/>
        <v>201609</v>
      </c>
      <c r="Y1239" s="3" t="str">
        <f t="shared" si="41"/>
        <v>201609</v>
      </c>
      <c r="Z1239" s="3" t="str">
        <f>VLOOKUP(TEXT(N1239,"####"),MàJ!$H$1:$I$53,2,FALSE)</f>
        <v xml:space="preserve">LOGISTIQUE </v>
      </c>
      <c r="AC1239"/>
      <c r="AD1239"/>
    </row>
    <row r="1240" spans="1:30" ht="15" hidden="1" customHeight="1" x14ac:dyDescent="0.25">
      <c r="A1240" s="7">
        <v>2752</v>
      </c>
      <c r="B1240" s="5" t="s">
        <v>62</v>
      </c>
      <c r="C1240" s="7"/>
      <c r="D1240" s="5"/>
      <c r="E1240" s="5"/>
      <c r="F1240" s="5"/>
      <c r="G1240" s="11">
        <v>9</v>
      </c>
      <c r="H1240" s="10">
        <v>2016</v>
      </c>
      <c r="I1240" s="5"/>
      <c r="J1240" s="7"/>
      <c r="K1240" s="9"/>
      <c r="L1240" s="5"/>
      <c r="M1240" s="5"/>
      <c r="N1240" s="7">
        <v>2752</v>
      </c>
      <c r="O1240" s="7" t="s">
        <v>0</v>
      </c>
      <c r="P1240" s="8">
        <v>20</v>
      </c>
      <c r="Q1240" s="7"/>
      <c r="R1240" s="4"/>
      <c r="S1240" s="6"/>
      <c r="T1240" s="5"/>
      <c r="U1240" s="5" t="s">
        <v>70</v>
      </c>
      <c r="V1240" s="5"/>
      <c r="W1240" s="4"/>
      <c r="X1240" s="3" t="str">
        <f t="shared" si="40"/>
        <v>201609</v>
      </c>
      <c r="Y1240" s="3" t="str">
        <f t="shared" si="41"/>
        <v>201609</v>
      </c>
      <c r="Z1240" s="3" t="str">
        <f>VLOOKUP(TEXT(N1240,"####"),MàJ!$H$1:$I$53,2,FALSE)</f>
        <v xml:space="preserve">LOGISTIQUE </v>
      </c>
      <c r="AC1240"/>
      <c r="AD1240"/>
    </row>
    <row r="1241" spans="1:30" ht="15" customHeight="1" x14ac:dyDescent="0.25">
      <c r="A1241" s="50">
        <v>2752</v>
      </c>
      <c r="B1241" s="51" t="s">
        <v>62</v>
      </c>
      <c r="C1241" s="50"/>
      <c r="D1241" s="51"/>
      <c r="E1241" s="51"/>
      <c r="F1241" s="51"/>
      <c r="G1241" s="55">
        <v>9</v>
      </c>
      <c r="H1241" s="56">
        <v>2016</v>
      </c>
      <c r="I1241" s="51"/>
      <c r="J1241" s="50"/>
      <c r="K1241" s="57"/>
      <c r="L1241" s="51"/>
      <c r="M1241" s="51"/>
      <c r="N1241" s="50">
        <v>2752</v>
      </c>
      <c r="O1241" s="50" t="s">
        <v>0</v>
      </c>
      <c r="P1241" s="58">
        <v>10</v>
      </c>
      <c r="Q1241" s="50"/>
      <c r="R1241" s="59"/>
      <c r="S1241" s="60"/>
      <c r="T1241" s="51"/>
      <c r="U1241" s="51" t="s">
        <v>72</v>
      </c>
      <c r="V1241" s="51"/>
      <c r="W1241" s="59"/>
      <c r="X1241" s="3" t="str">
        <f t="shared" si="40"/>
        <v>201609</v>
      </c>
      <c r="Y1241" s="3" t="str">
        <f t="shared" si="41"/>
        <v>201609</v>
      </c>
      <c r="Z1241" s="3" t="str">
        <f>VLOOKUP(TEXT(N1241,"####"),MàJ!$H$1:$I$53,2,FALSE)</f>
        <v xml:space="preserve">LOGISTIQUE </v>
      </c>
      <c r="AC1241"/>
      <c r="AD1241"/>
    </row>
    <row r="1242" spans="1:30" ht="15" customHeight="1" x14ac:dyDescent="0.25">
      <c r="A1242" s="7">
        <v>2752</v>
      </c>
      <c r="B1242" s="5" t="s">
        <v>62</v>
      </c>
      <c r="C1242" s="7"/>
      <c r="D1242" s="5"/>
      <c r="E1242" s="5"/>
      <c r="F1242" s="5"/>
      <c r="G1242" s="11">
        <v>9</v>
      </c>
      <c r="H1242" s="10">
        <v>2016</v>
      </c>
      <c r="I1242" s="5"/>
      <c r="J1242" s="7"/>
      <c r="K1242" s="9"/>
      <c r="L1242" s="5"/>
      <c r="M1242" s="5"/>
      <c r="N1242" s="7">
        <v>2752</v>
      </c>
      <c r="O1242" s="7" t="s">
        <v>0</v>
      </c>
      <c r="P1242" s="8">
        <v>1</v>
      </c>
      <c r="Q1242" s="7"/>
      <c r="R1242" s="4"/>
      <c r="S1242" s="6"/>
      <c r="T1242" s="5"/>
      <c r="U1242" s="5" t="s">
        <v>72</v>
      </c>
      <c r="V1242" s="5"/>
      <c r="W1242" s="4"/>
      <c r="X1242" s="3" t="str">
        <f t="shared" si="40"/>
        <v>201609</v>
      </c>
      <c r="Y1242" s="3" t="str">
        <f t="shared" si="41"/>
        <v>201609</v>
      </c>
      <c r="Z1242" s="3" t="str">
        <f>VLOOKUP(TEXT(N1242,"####"),MàJ!$H$1:$I$53,2,FALSE)</f>
        <v xml:space="preserve">LOGISTIQUE </v>
      </c>
      <c r="AC1242"/>
      <c r="AD1242"/>
    </row>
    <row r="1243" spans="1:30" ht="15" customHeight="1" x14ac:dyDescent="0.25">
      <c r="A1243" s="50">
        <v>2752</v>
      </c>
      <c r="B1243" s="51" t="s">
        <v>62</v>
      </c>
      <c r="C1243" s="50"/>
      <c r="D1243" s="51"/>
      <c r="E1243" s="51"/>
      <c r="F1243" s="51"/>
      <c r="G1243" s="55">
        <v>9</v>
      </c>
      <c r="H1243" s="56">
        <v>2016</v>
      </c>
      <c r="I1243" s="51"/>
      <c r="J1243" s="50"/>
      <c r="K1243" s="57"/>
      <c r="L1243" s="51"/>
      <c r="M1243" s="51"/>
      <c r="N1243" s="50">
        <v>2752</v>
      </c>
      <c r="O1243" s="50" t="s">
        <v>0</v>
      </c>
      <c r="P1243" s="58">
        <v>6</v>
      </c>
      <c r="Q1243" s="50"/>
      <c r="R1243" s="59"/>
      <c r="S1243" s="60"/>
      <c r="T1243" s="51"/>
      <c r="U1243" s="51" t="s">
        <v>72</v>
      </c>
      <c r="V1243" s="51"/>
      <c r="W1243" s="59"/>
      <c r="X1243" s="3" t="str">
        <f t="shared" si="40"/>
        <v>201609</v>
      </c>
      <c r="Y1243" s="3" t="str">
        <f t="shared" si="41"/>
        <v>201609</v>
      </c>
      <c r="Z1243" s="3" t="str">
        <f>VLOOKUP(TEXT(N1243,"####"),MàJ!$H$1:$I$53,2,FALSE)</f>
        <v xml:space="preserve">LOGISTIQUE </v>
      </c>
      <c r="AC1243"/>
      <c r="AD1243"/>
    </row>
    <row r="1244" spans="1:30" ht="15" customHeight="1" x14ac:dyDescent="0.25">
      <c r="A1244" s="7">
        <v>2752</v>
      </c>
      <c r="B1244" s="5" t="s">
        <v>62</v>
      </c>
      <c r="C1244" s="7"/>
      <c r="D1244" s="5"/>
      <c r="E1244" s="5"/>
      <c r="F1244" s="5"/>
      <c r="G1244" s="11">
        <v>9</v>
      </c>
      <c r="H1244" s="10">
        <v>2016</v>
      </c>
      <c r="I1244" s="5"/>
      <c r="J1244" s="7"/>
      <c r="K1244" s="9"/>
      <c r="L1244" s="5"/>
      <c r="M1244" s="5"/>
      <c r="N1244" s="7">
        <v>2752</v>
      </c>
      <c r="O1244" s="7" t="s">
        <v>0</v>
      </c>
      <c r="P1244" s="8">
        <v>2</v>
      </c>
      <c r="Q1244" s="7"/>
      <c r="R1244" s="4"/>
      <c r="S1244" s="6"/>
      <c r="T1244" s="5"/>
      <c r="U1244" s="5" t="s">
        <v>72</v>
      </c>
      <c r="V1244" s="5"/>
      <c r="W1244" s="4"/>
      <c r="X1244" s="3" t="str">
        <f t="shared" si="40"/>
        <v>201609</v>
      </c>
      <c r="Y1244" s="3" t="str">
        <f t="shared" si="41"/>
        <v>201609</v>
      </c>
      <c r="Z1244" s="3" t="str">
        <f>VLOOKUP(TEXT(N1244,"####"),MàJ!$H$1:$I$53,2,FALSE)</f>
        <v xml:space="preserve">LOGISTIQUE </v>
      </c>
      <c r="AC1244"/>
      <c r="AD1244"/>
    </row>
    <row r="1245" spans="1:30" ht="15" customHeight="1" x14ac:dyDescent="0.25">
      <c r="A1245" s="7">
        <v>2752</v>
      </c>
      <c r="B1245" s="5" t="s">
        <v>62</v>
      </c>
      <c r="C1245" s="7"/>
      <c r="D1245" s="5"/>
      <c r="E1245" s="5"/>
      <c r="F1245" s="5"/>
      <c r="G1245" s="11">
        <v>9</v>
      </c>
      <c r="H1245" s="10">
        <v>2016</v>
      </c>
      <c r="I1245" s="5"/>
      <c r="J1245" s="7"/>
      <c r="K1245" s="9"/>
      <c r="L1245" s="5"/>
      <c r="M1245" s="5"/>
      <c r="N1245" s="7">
        <v>2752</v>
      </c>
      <c r="O1245" s="7" t="s">
        <v>0</v>
      </c>
      <c r="P1245" s="8">
        <v>2</v>
      </c>
      <c r="Q1245" s="7"/>
      <c r="R1245" s="4"/>
      <c r="S1245" s="6"/>
      <c r="T1245" s="5"/>
      <c r="U1245" s="5" t="s">
        <v>72</v>
      </c>
      <c r="V1245" s="5"/>
      <c r="W1245" s="4"/>
      <c r="X1245" s="3" t="str">
        <f t="shared" si="40"/>
        <v>201609</v>
      </c>
      <c r="Y1245" s="3" t="str">
        <f t="shared" si="41"/>
        <v>201609</v>
      </c>
      <c r="Z1245" s="3" t="str">
        <f>VLOOKUP(TEXT(N1245,"####"),MàJ!$H$1:$I$53,2,FALSE)</f>
        <v xml:space="preserve">LOGISTIQUE </v>
      </c>
      <c r="AC1245"/>
      <c r="AD1245"/>
    </row>
    <row r="1246" spans="1:30" ht="15" customHeight="1" x14ac:dyDescent="0.25">
      <c r="A1246" s="50">
        <v>2752</v>
      </c>
      <c r="B1246" s="51" t="s">
        <v>62</v>
      </c>
      <c r="C1246" s="50"/>
      <c r="D1246" s="51"/>
      <c r="E1246" s="51"/>
      <c r="F1246" s="51"/>
      <c r="G1246" s="55">
        <v>9</v>
      </c>
      <c r="H1246" s="56">
        <v>2016</v>
      </c>
      <c r="I1246" s="51"/>
      <c r="J1246" s="50"/>
      <c r="K1246" s="57"/>
      <c r="L1246" s="51"/>
      <c r="M1246" s="51"/>
      <c r="N1246" s="50">
        <v>2752</v>
      </c>
      <c r="O1246" s="50" t="s">
        <v>0</v>
      </c>
      <c r="P1246" s="58">
        <v>2</v>
      </c>
      <c r="Q1246" s="50"/>
      <c r="R1246" s="59"/>
      <c r="S1246" s="60"/>
      <c r="T1246" s="51"/>
      <c r="U1246" s="51" t="s">
        <v>72</v>
      </c>
      <c r="V1246" s="51"/>
      <c r="W1246" s="59"/>
      <c r="X1246" s="3" t="str">
        <f t="shared" si="40"/>
        <v>201609</v>
      </c>
      <c r="Y1246" s="3" t="str">
        <f t="shared" si="41"/>
        <v>201609</v>
      </c>
      <c r="Z1246" s="3" t="str">
        <f>VLOOKUP(TEXT(N1246,"####"),MàJ!$H$1:$I$53,2,FALSE)</f>
        <v xml:space="preserve">LOGISTIQUE </v>
      </c>
      <c r="AC1246"/>
      <c r="AD1246"/>
    </row>
    <row r="1247" spans="1:30" ht="15" customHeight="1" x14ac:dyDescent="0.25">
      <c r="A1247" s="7">
        <v>2752</v>
      </c>
      <c r="B1247" s="5" t="s">
        <v>62</v>
      </c>
      <c r="C1247" s="7"/>
      <c r="D1247" s="5"/>
      <c r="E1247" s="5"/>
      <c r="F1247" s="5"/>
      <c r="G1247" s="11">
        <v>9</v>
      </c>
      <c r="H1247" s="10">
        <v>2016</v>
      </c>
      <c r="I1247" s="5"/>
      <c r="J1247" s="7"/>
      <c r="K1247" s="9"/>
      <c r="L1247" s="5"/>
      <c r="M1247" s="5"/>
      <c r="N1247" s="7">
        <v>2752</v>
      </c>
      <c r="O1247" s="7" t="s">
        <v>0</v>
      </c>
      <c r="P1247" s="8">
        <v>10</v>
      </c>
      <c r="Q1247" s="7"/>
      <c r="R1247" s="4"/>
      <c r="S1247" s="6"/>
      <c r="T1247" s="5"/>
      <c r="U1247" s="5" t="s">
        <v>72</v>
      </c>
      <c r="V1247" s="5"/>
      <c r="W1247" s="4"/>
      <c r="X1247" s="3" t="str">
        <f t="shared" si="40"/>
        <v>201609</v>
      </c>
      <c r="Y1247" s="3" t="str">
        <f t="shared" si="41"/>
        <v>201609</v>
      </c>
      <c r="Z1247" s="3" t="str">
        <f>VLOOKUP(TEXT(N1247,"####"),MàJ!$H$1:$I$53,2,FALSE)</f>
        <v xml:space="preserve">LOGISTIQUE </v>
      </c>
      <c r="AC1247"/>
      <c r="AD1247"/>
    </row>
    <row r="1248" spans="1:30" ht="15" customHeight="1" x14ac:dyDescent="0.25">
      <c r="A1248" s="50">
        <v>2752</v>
      </c>
      <c r="B1248" s="51" t="s">
        <v>62</v>
      </c>
      <c r="C1248" s="50"/>
      <c r="D1248" s="51"/>
      <c r="E1248" s="51"/>
      <c r="F1248" s="51"/>
      <c r="G1248" s="55">
        <v>9</v>
      </c>
      <c r="H1248" s="56">
        <v>2016</v>
      </c>
      <c r="I1248" s="51"/>
      <c r="J1248" s="50"/>
      <c r="K1248" s="57"/>
      <c r="L1248" s="51"/>
      <c r="M1248" s="51"/>
      <c r="N1248" s="50">
        <v>2752</v>
      </c>
      <c r="O1248" s="50" t="s">
        <v>0</v>
      </c>
      <c r="P1248" s="58">
        <v>10</v>
      </c>
      <c r="Q1248" s="50"/>
      <c r="R1248" s="59"/>
      <c r="S1248" s="60"/>
      <c r="T1248" s="51"/>
      <c r="U1248" s="51" t="s">
        <v>72</v>
      </c>
      <c r="V1248" s="51"/>
      <c r="W1248" s="59"/>
      <c r="X1248" s="3" t="str">
        <f t="shared" si="40"/>
        <v>201609</v>
      </c>
      <c r="Y1248" s="3" t="str">
        <f t="shared" si="41"/>
        <v>201609</v>
      </c>
      <c r="Z1248" s="3" t="str">
        <f>VLOOKUP(TEXT(N1248,"####"),MàJ!$H$1:$I$53,2,FALSE)</f>
        <v xml:space="preserve">LOGISTIQUE </v>
      </c>
      <c r="AC1248"/>
      <c r="AD1248"/>
    </row>
    <row r="1249" spans="1:30" ht="15" hidden="1" customHeight="1" x14ac:dyDescent="0.25">
      <c r="A1249" s="7">
        <v>3503</v>
      </c>
      <c r="B1249" s="5" t="s">
        <v>63</v>
      </c>
      <c r="C1249" s="7"/>
      <c r="D1249" s="5"/>
      <c r="E1249" s="5"/>
      <c r="F1249" s="5"/>
      <c r="G1249" s="11">
        <v>9</v>
      </c>
      <c r="H1249" s="10">
        <v>2016</v>
      </c>
      <c r="I1249" s="5"/>
      <c r="J1249" s="7"/>
      <c r="K1249" s="9"/>
      <c r="L1249" s="5"/>
      <c r="M1249" s="5"/>
      <c r="N1249" s="7">
        <v>3503</v>
      </c>
      <c r="O1249" s="7" t="s">
        <v>0</v>
      </c>
      <c r="P1249" s="8">
        <v>4</v>
      </c>
      <c r="Q1249" s="7"/>
      <c r="R1249" s="4"/>
      <c r="S1249" s="6"/>
      <c r="T1249" s="5"/>
      <c r="U1249" s="5" t="s">
        <v>81</v>
      </c>
      <c r="V1249" s="5"/>
      <c r="W1249" s="4"/>
      <c r="X1249" s="3" t="str">
        <f t="shared" si="40"/>
        <v>201609</v>
      </c>
      <c r="Y1249" s="3" t="str">
        <f t="shared" si="41"/>
        <v>201609</v>
      </c>
      <c r="Z1249" s="3" t="str">
        <f>VLOOKUP(TEXT(N1249,"####"),MàJ!$H$1:$I$53,2,FALSE)</f>
        <v xml:space="preserve">MATERIAUX </v>
      </c>
      <c r="AC1249"/>
      <c r="AD1249"/>
    </row>
    <row r="1250" spans="1:30" ht="15" customHeight="1" x14ac:dyDescent="0.25">
      <c r="A1250" s="7">
        <v>3503</v>
      </c>
      <c r="B1250" s="5" t="s">
        <v>63</v>
      </c>
      <c r="C1250" s="7"/>
      <c r="D1250" s="5"/>
      <c r="E1250" s="5"/>
      <c r="F1250" s="5"/>
      <c r="G1250" s="11">
        <v>9</v>
      </c>
      <c r="H1250" s="10">
        <v>2016</v>
      </c>
      <c r="I1250" s="5"/>
      <c r="J1250" s="7"/>
      <c r="K1250" s="9"/>
      <c r="L1250" s="5"/>
      <c r="M1250" s="5"/>
      <c r="N1250" s="7">
        <v>3503</v>
      </c>
      <c r="O1250" s="7" t="s">
        <v>0</v>
      </c>
      <c r="P1250" s="8">
        <v>10</v>
      </c>
      <c r="Q1250" s="7"/>
      <c r="R1250" s="4"/>
      <c r="S1250" s="6"/>
      <c r="T1250" s="5"/>
      <c r="U1250" s="5" t="s">
        <v>72</v>
      </c>
      <c r="V1250" s="5"/>
      <c r="W1250" s="4"/>
      <c r="X1250" s="3" t="str">
        <f t="shared" si="40"/>
        <v>201609</v>
      </c>
      <c r="Y1250" s="3" t="str">
        <f t="shared" si="41"/>
        <v>201609</v>
      </c>
      <c r="Z1250" s="3" t="str">
        <f>VLOOKUP(TEXT(N1250,"####"),MàJ!$H$1:$I$53,2,FALSE)</f>
        <v xml:space="preserve">MATERIAUX </v>
      </c>
      <c r="AC1250"/>
      <c r="AD1250"/>
    </row>
    <row r="1251" spans="1:30" ht="15" hidden="1" customHeight="1" x14ac:dyDescent="0.25">
      <c r="A1251" s="7">
        <v>3503</v>
      </c>
      <c r="B1251" s="5" t="s">
        <v>63</v>
      </c>
      <c r="C1251" s="7"/>
      <c r="D1251" s="5"/>
      <c r="E1251" s="5"/>
      <c r="F1251" s="5"/>
      <c r="G1251" s="11">
        <v>9</v>
      </c>
      <c r="H1251" s="10">
        <v>2016</v>
      </c>
      <c r="I1251" s="5"/>
      <c r="J1251" s="7"/>
      <c r="K1251" s="9"/>
      <c r="L1251" s="5"/>
      <c r="M1251" s="5"/>
      <c r="N1251" s="7">
        <v>3503</v>
      </c>
      <c r="O1251" s="7" t="s">
        <v>0</v>
      </c>
      <c r="P1251" s="8">
        <v>5</v>
      </c>
      <c r="Q1251" s="7"/>
      <c r="R1251" s="4"/>
      <c r="S1251" s="6"/>
      <c r="T1251" s="5"/>
      <c r="U1251" s="5" t="s">
        <v>71</v>
      </c>
      <c r="V1251" s="5"/>
      <c r="W1251" s="4"/>
      <c r="X1251" s="3" t="str">
        <f t="shared" si="40"/>
        <v>201609</v>
      </c>
      <c r="Y1251" s="3" t="str">
        <f t="shared" si="41"/>
        <v>201609</v>
      </c>
      <c r="Z1251" s="3" t="str">
        <f>VLOOKUP(TEXT(N1251,"####"),MàJ!$H$1:$I$53,2,FALSE)</f>
        <v xml:space="preserve">MATERIAUX </v>
      </c>
      <c r="AC1251"/>
      <c r="AD1251"/>
    </row>
    <row r="1252" spans="1:30" ht="15" hidden="1" customHeight="1" x14ac:dyDescent="0.25">
      <c r="A1252" s="7" t="s">
        <v>1</v>
      </c>
      <c r="B1252" s="5" t="s">
        <v>2</v>
      </c>
      <c r="C1252" s="7"/>
      <c r="D1252" s="5"/>
      <c r="E1252" s="5"/>
      <c r="F1252" s="5"/>
      <c r="G1252" s="11">
        <v>9</v>
      </c>
      <c r="H1252" s="10">
        <v>2016</v>
      </c>
      <c r="I1252" s="5"/>
      <c r="J1252" s="7"/>
      <c r="K1252" s="9"/>
      <c r="L1252" s="5"/>
      <c r="M1252" s="5"/>
      <c r="N1252" s="7" t="s">
        <v>1</v>
      </c>
      <c r="O1252" s="7" t="s">
        <v>0</v>
      </c>
      <c r="P1252" s="8">
        <v>2</v>
      </c>
      <c r="Q1252" s="7"/>
      <c r="R1252" s="4"/>
      <c r="S1252" s="6"/>
      <c r="T1252" s="5"/>
      <c r="U1252" s="5" t="s">
        <v>75</v>
      </c>
      <c r="V1252" s="5"/>
      <c r="W1252" s="4"/>
      <c r="X1252" s="3" t="str">
        <f t="shared" si="40"/>
        <v>201609</v>
      </c>
      <c r="Y1252" s="3" t="str">
        <f t="shared" si="41"/>
        <v>201609</v>
      </c>
      <c r="Z1252" s="3" t="str">
        <f>VLOOKUP(TEXT(N1252,"####"),MàJ!$H$1:$I$53,2,FALSE)</f>
        <v>SIMULATIONS NUMERIQUES</v>
      </c>
      <c r="AC1252"/>
      <c r="AD1252"/>
    </row>
    <row r="1253" spans="1:30" ht="15" hidden="1" customHeight="1" x14ac:dyDescent="0.25">
      <c r="A1253" s="7" t="s">
        <v>1</v>
      </c>
      <c r="B1253" s="5" t="s">
        <v>2</v>
      </c>
      <c r="C1253" s="7"/>
      <c r="D1253" s="5"/>
      <c r="E1253" s="5"/>
      <c r="F1253" s="5"/>
      <c r="G1253" s="11">
        <v>9</v>
      </c>
      <c r="H1253" s="10">
        <v>2016</v>
      </c>
      <c r="I1253" s="5"/>
      <c r="J1253" s="7"/>
      <c r="K1253" s="9"/>
      <c r="L1253" s="5"/>
      <c r="M1253" s="5"/>
      <c r="N1253" s="7" t="s">
        <v>1</v>
      </c>
      <c r="O1253" s="7" t="s">
        <v>0</v>
      </c>
      <c r="P1253" s="8">
        <v>1</v>
      </c>
      <c r="Q1253" s="7"/>
      <c r="R1253" s="4"/>
      <c r="S1253" s="6"/>
      <c r="T1253" s="5"/>
      <c r="U1253" s="5" t="s">
        <v>84</v>
      </c>
      <c r="V1253" s="5"/>
      <c r="W1253" s="4"/>
      <c r="X1253" s="3" t="str">
        <f t="shared" si="40"/>
        <v>201609</v>
      </c>
      <c r="Y1253" s="3" t="str">
        <f t="shared" si="41"/>
        <v>201609</v>
      </c>
      <c r="Z1253" s="3" t="str">
        <f>VLOOKUP(TEXT(N1253,"####"),MàJ!$H$1:$I$53,2,FALSE)</f>
        <v>SIMULATIONS NUMERIQUES</v>
      </c>
      <c r="AC1253"/>
      <c r="AD1253"/>
    </row>
    <row r="1254" spans="1:30" ht="15" hidden="1" customHeight="1" x14ac:dyDescent="0.25">
      <c r="A1254" s="7" t="s">
        <v>1</v>
      </c>
      <c r="B1254" s="5" t="s">
        <v>2</v>
      </c>
      <c r="C1254" s="7"/>
      <c r="D1254" s="5"/>
      <c r="E1254" s="5"/>
      <c r="F1254" s="5"/>
      <c r="G1254" s="11">
        <v>9</v>
      </c>
      <c r="H1254" s="10">
        <v>2016</v>
      </c>
      <c r="I1254" s="5"/>
      <c r="J1254" s="7"/>
      <c r="K1254" s="9"/>
      <c r="L1254" s="5"/>
      <c r="M1254" s="5"/>
      <c r="N1254" s="7" t="s">
        <v>1</v>
      </c>
      <c r="O1254" s="7" t="s">
        <v>0</v>
      </c>
      <c r="P1254" s="8">
        <v>16</v>
      </c>
      <c r="Q1254" s="7"/>
      <c r="R1254" s="4"/>
      <c r="S1254" s="6"/>
      <c r="T1254" s="5"/>
      <c r="U1254" s="5" t="s">
        <v>75</v>
      </c>
      <c r="V1254" s="5"/>
      <c r="W1254" s="4"/>
      <c r="X1254" s="3" t="str">
        <f t="shared" si="40"/>
        <v>201609</v>
      </c>
      <c r="Y1254" s="3" t="str">
        <f t="shared" si="41"/>
        <v>201609</v>
      </c>
      <c r="Z1254" s="3" t="str">
        <f>VLOOKUP(TEXT(N1254,"####"),MàJ!$H$1:$I$53,2,FALSE)</f>
        <v>SIMULATIONS NUMERIQUES</v>
      </c>
      <c r="AC1254"/>
      <c r="AD1254"/>
    </row>
    <row r="1255" spans="1:30" ht="15" hidden="1" customHeight="1" x14ac:dyDescent="0.25">
      <c r="A1255" s="50">
        <v>5555</v>
      </c>
      <c r="B1255" s="51" t="s">
        <v>64</v>
      </c>
      <c r="C1255" s="50"/>
      <c r="D1255" s="51"/>
      <c r="E1255" s="51"/>
      <c r="F1255" s="51"/>
      <c r="G1255" s="55">
        <v>9</v>
      </c>
      <c r="H1255" s="56">
        <v>2016</v>
      </c>
      <c r="I1255" s="51"/>
      <c r="J1255" s="50"/>
      <c r="K1255" s="57"/>
      <c r="L1255" s="51"/>
      <c r="M1255" s="51"/>
      <c r="N1255" s="50">
        <v>5555</v>
      </c>
      <c r="O1255" s="50" t="s">
        <v>0</v>
      </c>
      <c r="P1255" s="58">
        <v>6</v>
      </c>
      <c r="Q1255" s="50"/>
      <c r="R1255" s="59"/>
      <c r="S1255" s="60"/>
      <c r="T1255" s="51"/>
      <c r="U1255" s="51" t="s">
        <v>84</v>
      </c>
      <c r="V1255" s="51"/>
      <c r="W1255" s="59"/>
      <c r="X1255" s="3" t="str">
        <f t="shared" si="40"/>
        <v>201609</v>
      </c>
      <c r="Y1255" s="3" t="str">
        <f t="shared" si="41"/>
        <v>201609</v>
      </c>
      <c r="Z1255" s="3" t="str">
        <f>VLOOKUP(TEXT(N1255,"####"),MàJ!$H$1:$I$53,2,FALSE)</f>
        <v xml:space="preserve">CONCEPTION </v>
      </c>
      <c r="AC1255"/>
      <c r="AD1255"/>
    </row>
    <row r="1256" spans="1:30" ht="15" customHeight="1" x14ac:dyDescent="0.25">
      <c r="A1256" s="50">
        <v>5555</v>
      </c>
      <c r="B1256" s="51" t="s">
        <v>64</v>
      </c>
      <c r="C1256" s="50"/>
      <c r="D1256" s="51"/>
      <c r="E1256" s="51"/>
      <c r="F1256" s="51"/>
      <c r="G1256" s="55">
        <v>9</v>
      </c>
      <c r="H1256" s="56">
        <v>2016</v>
      </c>
      <c r="I1256" s="51"/>
      <c r="J1256" s="50"/>
      <c r="K1256" s="57"/>
      <c r="L1256" s="51"/>
      <c r="M1256" s="51"/>
      <c r="N1256" s="50">
        <v>5555</v>
      </c>
      <c r="O1256" s="50" t="s">
        <v>0</v>
      </c>
      <c r="P1256" s="58">
        <v>74</v>
      </c>
      <c r="Q1256" s="50"/>
      <c r="R1256" s="59"/>
      <c r="S1256" s="60"/>
      <c r="T1256" s="51"/>
      <c r="U1256" s="51" t="s">
        <v>72</v>
      </c>
      <c r="V1256" s="51"/>
      <c r="W1256" s="59"/>
      <c r="X1256" s="3" t="str">
        <f t="shared" si="40"/>
        <v>201609</v>
      </c>
      <c r="Y1256" s="3" t="str">
        <f t="shared" si="41"/>
        <v>201609</v>
      </c>
      <c r="Z1256" s="3" t="str">
        <f>VLOOKUP(TEXT(N1256,"####"),MàJ!$H$1:$I$53,2,FALSE)</f>
        <v xml:space="preserve">CONCEPTION </v>
      </c>
      <c r="AC1256"/>
      <c r="AD1256"/>
    </row>
    <row r="1257" spans="1:30" ht="15" hidden="1" customHeight="1" x14ac:dyDescent="0.25">
      <c r="A1257" s="7">
        <v>5555</v>
      </c>
      <c r="B1257" s="5" t="s">
        <v>64</v>
      </c>
      <c r="C1257" s="7"/>
      <c r="D1257" s="5"/>
      <c r="E1257" s="5"/>
      <c r="F1257" s="5"/>
      <c r="G1257" s="11">
        <v>9</v>
      </c>
      <c r="H1257" s="10">
        <v>2016</v>
      </c>
      <c r="I1257" s="5"/>
      <c r="J1257" s="7"/>
      <c r="K1257" s="9"/>
      <c r="L1257" s="5"/>
      <c r="M1257" s="5"/>
      <c r="N1257" s="7">
        <v>5555</v>
      </c>
      <c r="O1257" s="7" t="s">
        <v>0</v>
      </c>
      <c r="P1257" s="8">
        <v>4</v>
      </c>
      <c r="Q1257" s="7"/>
      <c r="R1257" s="4"/>
      <c r="S1257" s="6"/>
      <c r="T1257" s="5"/>
      <c r="U1257" s="5" t="s">
        <v>84</v>
      </c>
      <c r="V1257" s="5"/>
      <c r="W1257" s="4"/>
      <c r="X1257" s="3" t="str">
        <f t="shared" si="40"/>
        <v>201609</v>
      </c>
      <c r="Y1257" s="3" t="str">
        <f t="shared" si="41"/>
        <v>201609</v>
      </c>
      <c r="Z1257" s="3" t="str">
        <f>VLOOKUP(TEXT(N1257,"####"),MàJ!$H$1:$I$53,2,FALSE)</f>
        <v xml:space="preserve">CONCEPTION </v>
      </c>
      <c r="AC1257"/>
      <c r="AD1257"/>
    </row>
    <row r="1258" spans="1:30" ht="15" hidden="1" customHeight="1" x14ac:dyDescent="0.25">
      <c r="A1258" s="50">
        <v>5555</v>
      </c>
      <c r="B1258" s="51" t="s">
        <v>64</v>
      </c>
      <c r="C1258" s="50"/>
      <c r="D1258" s="51"/>
      <c r="E1258" s="51"/>
      <c r="F1258" s="51"/>
      <c r="G1258" s="55">
        <v>9</v>
      </c>
      <c r="H1258" s="56">
        <v>2016</v>
      </c>
      <c r="I1258" s="51"/>
      <c r="J1258" s="50"/>
      <c r="K1258" s="57"/>
      <c r="L1258" s="51"/>
      <c r="M1258" s="51"/>
      <c r="N1258" s="50">
        <v>5555</v>
      </c>
      <c r="O1258" s="50" t="s">
        <v>0</v>
      </c>
      <c r="P1258" s="58">
        <v>34</v>
      </c>
      <c r="Q1258" s="50"/>
      <c r="R1258" s="59"/>
      <c r="S1258" s="60"/>
      <c r="T1258" s="51"/>
      <c r="U1258" s="51" t="s">
        <v>84</v>
      </c>
      <c r="V1258" s="51"/>
      <c r="W1258" s="59"/>
      <c r="X1258" s="3" t="str">
        <f t="shared" si="40"/>
        <v>201609</v>
      </c>
      <c r="Y1258" s="3" t="str">
        <f t="shared" si="41"/>
        <v>201609</v>
      </c>
      <c r="Z1258" s="3" t="str">
        <f>VLOOKUP(TEXT(N1258,"####"),MàJ!$H$1:$I$53,2,FALSE)</f>
        <v xml:space="preserve">CONCEPTION </v>
      </c>
      <c r="AC1258"/>
      <c r="AD1258"/>
    </row>
    <row r="1259" spans="1:30" ht="15" hidden="1" customHeight="1" x14ac:dyDescent="0.25">
      <c r="A1259" s="50">
        <v>5555</v>
      </c>
      <c r="B1259" s="51" t="s">
        <v>64</v>
      </c>
      <c r="C1259" s="50"/>
      <c r="D1259" s="51"/>
      <c r="E1259" s="51"/>
      <c r="F1259" s="51"/>
      <c r="G1259" s="55">
        <v>9</v>
      </c>
      <c r="H1259" s="56">
        <v>2016</v>
      </c>
      <c r="I1259" s="51"/>
      <c r="J1259" s="50"/>
      <c r="K1259" s="57"/>
      <c r="L1259" s="51"/>
      <c r="M1259" s="51"/>
      <c r="N1259" s="50">
        <v>5555</v>
      </c>
      <c r="O1259" s="50" t="s">
        <v>0</v>
      </c>
      <c r="P1259" s="58">
        <v>10</v>
      </c>
      <c r="Q1259" s="50"/>
      <c r="R1259" s="59"/>
      <c r="S1259" s="60"/>
      <c r="T1259" s="51"/>
      <c r="U1259" s="51" t="s">
        <v>70</v>
      </c>
      <c r="V1259" s="51"/>
      <c r="W1259" s="59"/>
      <c r="X1259" s="3" t="str">
        <f t="shared" si="40"/>
        <v>201609</v>
      </c>
      <c r="Y1259" s="3" t="str">
        <f t="shared" si="41"/>
        <v>201609</v>
      </c>
      <c r="Z1259" s="3" t="str">
        <f>VLOOKUP(TEXT(N1259,"####"),MàJ!$H$1:$I$53,2,FALSE)</f>
        <v xml:space="preserve">CONCEPTION </v>
      </c>
      <c r="AC1259"/>
      <c r="AD1259"/>
    </row>
    <row r="1260" spans="1:30" ht="15" customHeight="1" x14ac:dyDescent="0.25">
      <c r="A1260" s="7">
        <v>5555</v>
      </c>
      <c r="B1260" s="5" t="s">
        <v>64</v>
      </c>
      <c r="C1260" s="7"/>
      <c r="D1260" s="5"/>
      <c r="E1260" s="5"/>
      <c r="F1260" s="5"/>
      <c r="G1260" s="11">
        <v>9</v>
      </c>
      <c r="H1260" s="10">
        <v>2016</v>
      </c>
      <c r="I1260" s="5"/>
      <c r="J1260" s="7"/>
      <c r="K1260" s="9"/>
      <c r="L1260" s="5"/>
      <c r="M1260" s="5"/>
      <c r="N1260" s="7">
        <v>5555</v>
      </c>
      <c r="O1260" s="7" t="s">
        <v>0</v>
      </c>
      <c r="P1260" s="8">
        <v>2</v>
      </c>
      <c r="Q1260" s="7"/>
      <c r="R1260" s="4"/>
      <c r="S1260" s="6"/>
      <c r="T1260" s="5"/>
      <c r="U1260" s="5" t="s">
        <v>72</v>
      </c>
      <c r="V1260" s="5"/>
      <c r="W1260" s="4"/>
      <c r="X1260" s="3" t="str">
        <f t="shared" si="40"/>
        <v>201609</v>
      </c>
      <c r="Y1260" s="3" t="str">
        <f t="shared" si="41"/>
        <v>201609</v>
      </c>
      <c r="Z1260" s="3" t="str">
        <f>VLOOKUP(TEXT(N1260,"####"),MàJ!$H$1:$I$53,2,FALSE)</f>
        <v xml:space="preserve">CONCEPTION </v>
      </c>
      <c r="AC1260"/>
      <c r="AD1260"/>
    </row>
    <row r="1261" spans="1:30" ht="15" hidden="1" customHeight="1" x14ac:dyDescent="0.25">
      <c r="A1261" s="50">
        <v>5555</v>
      </c>
      <c r="B1261" s="51" t="s">
        <v>64</v>
      </c>
      <c r="C1261" s="50"/>
      <c r="D1261" s="51"/>
      <c r="E1261" s="51"/>
      <c r="F1261" s="51"/>
      <c r="G1261" s="55">
        <v>9</v>
      </c>
      <c r="H1261" s="56">
        <v>2016</v>
      </c>
      <c r="I1261" s="51"/>
      <c r="J1261" s="50"/>
      <c r="K1261" s="57"/>
      <c r="L1261" s="51"/>
      <c r="M1261" s="51"/>
      <c r="N1261" s="50">
        <v>5555</v>
      </c>
      <c r="O1261" s="50" t="s">
        <v>0</v>
      </c>
      <c r="P1261" s="58">
        <v>77</v>
      </c>
      <c r="Q1261" s="50"/>
      <c r="R1261" s="59"/>
      <c r="S1261" s="60"/>
      <c r="T1261" s="51"/>
      <c r="U1261" s="51" t="s">
        <v>75</v>
      </c>
      <c r="V1261" s="51"/>
      <c r="W1261" s="59"/>
      <c r="X1261" s="3" t="str">
        <f t="shared" ref="X1261:X1322" si="42">H1261&amp;IF(G1261&lt;10,"0"&amp;G1261,G1261)</f>
        <v>201609</v>
      </c>
      <c r="Y1261" s="3" t="str">
        <f t="shared" ref="Y1261:Y1322" si="43">X1261</f>
        <v>201609</v>
      </c>
      <c r="Z1261" s="3" t="str">
        <f>VLOOKUP(TEXT(N1261,"####"),MàJ!$H$1:$I$53,2,FALSE)</f>
        <v xml:space="preserve">CONCEPTION </v>
      </c>
      <c r="AC1261"/>
      <c r="AD1261"/>
    </row>
    <row r="1262" spans="1:30" ht="15" customHeight="1" x14ac:dyDescent="0.25">
      <c r="A1262" s="50">
        <v>5917</v>
      </c>
      <c r="B1262" s="51" t="s">
        <v>65</v>
      </c>
      <c r="C1262" s="50"/>
      <c r="D1262" s="51"/>
      <c r="E1262" s="51"/>
      <c r="F1262" s="51"/>
      <c r="G1262" s="55">
        <v>9</v>
      </c>
      <c r="H1262" s="56">
        <v>2016</v>
      </c>
      <c r="I1262" s="51"/>
      <c r="J1262" s="50"/>
      <c r="K1262" s="57"/>
      <c r="L1262" s="51"/>
      <c r="M1262" s="51"/>
      <c r="N1262" s="50">
        <v>5917</v>
      </c>
      <c r="O1262" s="50" t="s">
        <v>0</v>
      </c>
      <c r="P1262" s="58">
        <v>11</v>
      </c>
      <c r="Q1262" s="50"/>
      <c r="R1262" s="59"/>
      <c r="S1262" s="60"/>
      <c r="T1262" s="51"/>
      <c r="U1262" s="51" t="s">
        <v>72</v>
      </c>
      <c r="V1262" s="51"/>
      <c r="W1262" s="59"/>
      <c r="X1262" s="3" t="str">
        <f t="shared" si="42"/>
        <v>201609</v>
      </c>
      <c r="Y1262" s="3" t="str">
        <f t="shared" si="43"/>
        <v>201609</v>
      </c>
      <c r="Z1262" s="3" t="str">
        <f>VLOOKUP(TEXT(N1262,"####"),MàJ!$H$1:$I$53,2,FALSE)</f>
        <v xml:space="preserve">METHODES </v>
      </c>
      <c r="AC1262"/>
      <c r="AD1262"/>
    </row>
    <row r="1263" spans="1:30" ht="15" customHeight="1" x14ac:dyDescent="0.25">
      <c r="A1263" s="7">
        <v>5917</v>
      </c>
      <c r="B1263" s="5" t="s">
        <v>65</v>
      </c>
      <c r="C1263" s="7"/>
      <c r="D1263" s="5"/>
      <c r="E1263" s="5"/>
      <c r="F1263" s="5"/>
      <c r="G1263" s="11">
        <v>9</v>
      </c>
      <c r="H1263" s="10">
        <v>2016</v>
      </c>
      <c r="I1263" s="5"/>
      <c r="J1263" s="7"/>
      <c r="K1263" s="9"/>
      <c r="L1263" s="5"/>
      <c r="M1263" s="5"/>
      <c r="N1263" s="7">
        <v>5917</v>
      </c>
      <c r="O1263" s="7" t="s">
        <v>0</v>
      </c>
      <c r="P1263" s="8">
        <v>16</v>
      </c>
      <c r="Q1263" s="7"/>
      <c r="R1263" s="4"/>
      <c r="S1263" s="6"/>
      <c r="T1263" s="5"/>
      <c r="U1263" s="5" t="s">
        <v>72</v>
      </c>
      <c r="V1263" s="5"/>
      <c r="W1263" s="4"/>
      <c r="X1263" s="3" t="str">
        <f t="shared" si="42"/>
        <v>201609</v>
      </c>
      <c r="Y1263" s="3" t="str">
        <f t="shared" si="43"/>
        <v>201609</v>
      </c>
      <c r="Z1263" s="3" t="str">
        <f>VLOOKUP(TEXT(N1263,"####"),MàJ!$H$1:$I$53,2,FALSE)</f>
        <v xml:space="preserve">METHODES </v>
      </c>
      <c r="AC1263"/>
      <c r="AD1263"/>
    </row>
    <row r="1264" spans="1:30" ht="15" hidden="1" customHeight="1" x14ac:dyDescent="0.25">
      <c r="A1264" s="50">
        <v>5917</v>
      </c>
      <c r="B1264" s="51" t="s">
        <v>66</v>
      </c>
      <c r="C1264" s="50"/>
      <c r="D1264" s="51"/>
      <c r="E1264" s="51"/>
      <c r="F1264" s="51"/>
      <c r="G1264" s="55">
        <v>9</v>
      </c>
      <c r="H1264" s="56">
        <v>2016</v>
      </c>
      <c r="I1264" s="51"/>
      <c r="J1264" s="50"/>
      <c r="K1264" s="57"/>
      <c r="L1264" s="51"/>
      <c r="M1264" s="51"/>
      <c r="N1264" s="50">
        <v>5917</v>
      </c>
      <c r="O1264" s="50" t="s">
        <v>0</v>
      </c>
      <c r="P1264" s="58">
        <v>2.5</v>
      </c>
      <c r="Q1264" s="50"/>
      <c r="R1264" s="59"/>
      <c r="S1264" s="60"/>
      <c r="T1264" s="51"/>
      <c r="U1264" s="51" t="s">
        <v>84</v>
      </c>
      <c r="V1264" s="51"/>
      <c r="W1264" s="59"/>
      <c r="X1264" s="3" t="str">
        <f t="shared" si="42"/>
        <v>201609</v>
      </c>
      <c r="Y1264" s="3" t="str">
        <f t="shared" si="43"/>
        <v>201609</v>
      </c>
      <c r="Z1264" s="3" t="str">
        <f>VLOOKUP(TEXT(N1264,"####"),MàJ!$H$1:$I$53,2,FALSE)</f>
        <v xml:space="preserve">METHODES </v>
      </c>
      <c r="AC1264"/>
      <c r="AD1264"/>
    </row>
    <row r="1265" spans="1:30" ht="15" hidden="1" customHeight="1" x14ac:dyDescent="0.25">
      <c r="A1265" s="50">
        <v>5917</v>
      </c>
      <c r="B1265" s="51" t="s">
        <v>66</v>
      </c>
      <c r="C1265" s="50"/>
      <c r="D1265" s="51"/>
      <c r="E1265" s="51"/>
      <c r="F1265" s="51"/>
      <c r="G1265" s="55">
        <v>9</v>
      </c>
      <c r="H1265" s="56">
        <v>2016</v>
      </c>
      <c r="I1265" s="51"/>
      <c r="J1265" s="50"/>
      <c r="K1265" s="57"/>
      <c r="L1265" s="51"/>
      <c r="M1265" s="51"/>
      <c r="N1265" s="50">
        <v>5917</v>
      </c>
      <c r="O1265" s="50" t="s">
        <v>0</v>
      </c>
      <c r="P1265" s="58">
        <v>1.5</v>
      </c>
      <c r="Q1265" s="50"/>
      <c r="R1265" s="59"/>
      <c r="S1265" s="60"/>
      <c r="T1265" s="51"/>
      <c r="U1265" s="51" t="s">
        <v>84</v>
      </c>
      <c r="V1265" s="51"/>
      <c r="W1265" s="59"/>
      <c r="X1265" s="3" t="str">
        <f t="shared" si="42"/>
        <v>201609</v>
      </c>
      <c r="Y1265" s="3" t="str">
        <f t="shared" si="43"/>
        <v>201609</v>
      </c>
      <c r="Z1265" s="3" t="str">
        <f>VLOOKUP(TEXT(N1265,"####"),MàJ!$H$1:$I$53,2,FALSE)</f>
        <v xml:space="preserve">METHODES </v>
      </c>
      <c r="AC1265"/>
      <c r="AD1265"/>
    </row>
    <row r="1266" spans="1:30" ht="15" customHeight="1" x14ac:dyDescent="0.25">
      <c r="A1266" s="7">
        <v>5917</v>
      </c>
      <c r="B1266" s="5" t="s">
        <v>66</v>
      </c>
      <c r="C1266" s="7"/>
      <c r="D1266" s="5"/>
      <c r="E1266" s="5"/>
      <c r="F1266" s="5"/>
      <c r="G1266" s="11">
        <v>9</v>
      </c>
      <c r="H1266" s="10">
        <v>2016</v>
      </c>
      <c r="I1266" s="5"/>
      <c r="J1266" s="7"/>
      <c r="K1266" s="9"/>
      <c r="L1266" s="5"/>
      <c r="M1266" s="5"/>
      <c r="N1266" s="7">
        <v>5917</v>
      </c>
      <c r="O1266" s="7" t="s">
        <v>0</v>
      </c>
      <c r="P1266" s="8">
        <v>30</v>
      </c>
      <c r="Q1266" s="7"/>
      <c r="R1266" s="4"/>
      <c r="S1266" s="6"/>
      <c r="T1266" s="5"/>
      <c r="U1266" s="5" t="s">
        <v>72</v>
      </c>
      <c r="V1266" s="5"/>
      <c r="W1266" s="4"/>
      <c r="X1266" s="3" t="str">
        <f t="shared" si="42"/>
        <v>201609</v>
      </c>
      <c r="Y1266" s="3" t="str">
        <f t="shared" si="43"/>
        <v>201609</v>
      </c>
      <c r="Z1266" s="3" t="str">
        <f>VLOOKUP(TEXT(N1266,"####"),MàJ!$H$1:$I$53,2,FALSE)</f>
        <v xml:space="preserve">METHODES </v>
      </c>
      <c r="AC1266"/>
      <c r="AD1266"/>
    </row>
    <row r="1267" spans="1:30" ht="15" customHeight="1" x14ac:dyDescent="0.25">
      <c r="A1267" s="7">
        <v>5917</v>
      </c>
      <c r="B1267" s="5" t="s">
        <v>66</v>
      </c>
      <c r="C1267" s="7"/>
      <c r="D1267" s="5"/>
      <c r="E1267" s="5"/>
      <c r="F1267" s="5"/>
      <c r="G1267" s="11">
        <v>9</v>
      </c>
      <c r="H1267" s="10">
        <v>2016</v>
      </c>
      <c r="I1267" s="5"/>
      <c r="J1267" s="7"/>
      <c r="K1267" s="9"/>
      <c r="L1267" s="5"/>
      <c r="M1267" s="5"/>
      <c r="N1267" s="7">
        <v>5917</v>
      </c>
      <c r="O1267" s="7" t="s">
        <v>0</v>
      </c>
      <c r="P1267" s="8">
        <v>16</v>
      </c>
      <c r="Q1267" s="7"/>
      <c r="R1267" s="4"/>
      <c r="S1267" s="6"/>
      <c r="T1267" s="5"/>
      <c r="U1267" s="5" t="s">
        <v>72</v>
      </c>
      <c r="V1267" s="5"/>
      <c r="W1267" s="4"/>
      <c r="X1267" s="3" t="str">
        <f t="shared" si="42"/>
        <v>201609</v>
      </c>
      <c r="Y1267" s="3" t="str">
        <f t="shared" si="43"/>
        <v>201609</v>
      </c>
      <c r="Z1267" s="3" t="str">
        <f>VLOOKUP(TEXT(N1267,"####"),MàJ!$H$1:$I$53,2,FALSE)</f>
        <v xml:space="preserve">METHODES </v>
      </c>
      <c r="AC1267"/>
      <c r="AD1267"/>
    </row>
    <row r="1268" spans="1:30" ht="15" customHeight="1" x14ac:dyDescent="0.25">
      <c r="A1268" s="7">
        <v>5917</v>
      </c>
      <c r="B1268" s="5" t="s">
        <v>66</v>
      </c>
      <c r="C1268" s="7"/>
      <c r="D1268" s="5"/>
      <c r="E1268" s="5"/>
      <c r="F1268" s="5"/>
      <c r="G1268" s="11">
        <v>9</v>
      </c>
      <c r="H1268" s="10">
        <v>2016</v>
      </c>
      <c r="I1268" s="5"/>
      <c r="J1268" s="7"/>
      <c r="K1268" s="9"/>
      <c r="L1268" s="5"/>
      <c r="M1268" s="5"/>
      <c r="N1268" s="7">
        <v>5917</v>
      </c>
      <c r="O1268" s="7" t="s">
        <v>0</v>
      </c>
      <c r="P1268" s="8">
        <v>1</v>
      </c>
      <c r="Q1268" s="7"/>
      <c r="R1268" s="4"/>
      <c r="S1268" s="6"/>
      <c r="T1268" s="5"/>
      <c r="U1268" s="5" t="s">
        <v>72</v>
      </c>
      <c r="V1268" s="5"/>
      <c r="W1268" s="4"/>
      <c r="X1268" s="3" t="str">
        <f t="shared" si="42"/>
        <v>201609</v>
      </c>
      <c r="Y1268" s="3" t="str">
        <f t="shared" si="43"/>
        <v>201609</v>
      </c>
      <c r="Z1268" s="3" t="str">
        <f>VLOOKUP(TEXT(N1268,"####"),MàJ!$H$1:$I$53,2,FALSE)</f>
        <v xml:space="preserve">METHODES </v>
      </c>
      <c r="AC1268"/>
      <c r="AD1268"/>
    </row>
    <row r="1269" spans="1:30" ht="15" hidden="1" customHeight="1" x14ac:dyDescent="0.25">
      <c r="A1269" s="7">
        <v>5917</v>
      </c>
      <c r="B1269" s="5" t="s">
        <v>66</v>
      </c>
      <c r="C1269" s="7"/>
      <c r="D1269" s="5"/>
      <c r="E1269" s="5"/>
      <c r="F1269" s="5"/>
      <c r="G1269" s="11">
        <v>9</v>
      </c>
      <c r="H1269" s="10">
        <v>2016</v>
      </c>
      <c r="I1269" s="5"/>
      <c r="J1269" s="7"/>
      <c r="K1269" s="9"/>
      <c r="L1269" s="5"/>
      <c r="M1269" s="5"/>
      <c r="N1269" s="7">
        <v>5917</v>
      </c>
      <c r="O1269" s="7" t="s">
        <v>0</v>
      </c>
      <c r="P1269" s="8">
        <v>2</v>
      </c>
      <c r="Q1269" s="7"/>
      <c r="R1269" s="4"/>
      <c r="S1269" s="6"/>
      <c r="T1269" s="5"/>
      <c r="U1269" s="5" t="s">
        <v>84</v>
      </c>
      <c r="V1269" s="5"/>
      <c r="W1269" s="4"/>
      <c r="X1269" s="3" t="str">
        <f t="shared" si="42"/>
        <v>201609</v>
      </c>
      <c r="Y1269" s="3" t="str">
        <f t="shared" si="43"/>
        <v>201609</v>
      </c>
      <c r="Z1269" s="3" t="str">
        <f>VLOOKUP(TEXT(N1269,"####"),MàJ!$H$1:$I$53,2,FALSE)</f>
        <v xml:space="preserve">METHODES </v>
      </c>
      <c r="AC1269"/>
      <c r="AD1269"/>
    </row>
    <row r="1270" spans="1:30" ht="15" hidden="1" customHeight="1" x14ac:dyDescent="0.25">
      <c r="A1270" s="7">
        <v>5917</v>
      </c>
      <c r="B1270" s="5" t="s">
        <v>66</v>
      </c>
      <c r="C1270" s="7"/>
      <c r="D1270" s="5"/>
      <c r="E1270" s="5"/>
      <c r="F1270" s="5"/>
      <c r="G1270" s="11">
        <v>9</v>
      </c>
      <c r="H1270" s="10">
        <v>2016</v>
      </c>
      <c r="I1270" s="5"/>
      <c r="J1270" s="7"/>
      <c r="K1270" s="9"/>
      <c r="L1270" s="5"/>
      <c r="M1270" s="5"/>
      <c r="N1270" s="7">
        <v>5917</v>
      </c>
      <c r="O1270" s="7" t="s">
        <v>0</v>
      </c>
      <c r="P1270" s="8">
        <v>2</v>
      </c>
      <c r="Q1270" s="7"/>
      <c r="R1270" s="4"/>
      <c r="S1270" s="6"/>
      <c r="T1270" s="5"/>
      <c r="U1270" s="5" t="s">
        <v>71</v>
      </c>
      <c r="V1270" s="5"/>
      <c r="W1270" s="4"/>
      <c r="X1270" s="3" t="str">
        <f t="shared" si="42"/>
        <v>201609</v>
      </c>
      <c r="Y1270" s="3" t="str">
        <f t="shared" si="43"/>
        <v>201609</v>
      </c>
      <c r="Z1270" s="3" t="str">
        <f>VLOOKUP(TEXT(N1270,"####"),MàJ!$H$1:$I$53,2,FALSE)</f>
        <v xml:space="preserve">METHODES </v>
      </c>
      <c r="AC1270"/>
      <c r="AD1270"/>
    </row>
    <row r="1271" spans="1:30" ht="15" hidden="1" customHeight="1" x14ac:dyDescent="0.25">
      <c r="A1271" s="7">
        <v>5917</v>
      </c>
      <c r="B1271" s="5" t="s">
        <v>66</v>
      </c>
      <c r="C1271" s="7"/>
      <c r="D1271" s="5"/>
      <c r="E1271" s="5"/>
      <c r="F1271" s="5"/>
      <c r="G1271" s="11">
        <v>9</v>
      </c>
      <c r="H1271" s="10">
        <v>2016</v>
      </c>
      <c r="I1271" s="5"/>
      <c r="J1271" s="7"/>
      <c r="K1271" s="9"/>
      <c r="L1271" s="5"/>
      <c r="M1271" s="5"/>
      <c r="N1271" s="7">
        <v>5917</v>
      </c>
      <c r="O1271" s="7" t="s">
        <v>0</v>
      </c>
      <c r="P1271" s="8">
        <v>15</v>
      </c>
      <c r="Q1271" s="7"/>
      <c r="R1271" s="4"/>
      <c r="S1271" s="6"/>
      <c r="T1271" s="5"/>
      <c r="U1271" s="5" t="s">
        <v>71</v>
      </c>
      <c r="V1271" s="5"/>
      <c r="W1271" s="4"/>
      <c r="X1271" s="3" t="str">
        <f t="shared" si="42"/>
        <v>201609</v>
      </c>
      <c r="Y1271" s="3" t="str">
        <f t="shared" si="43"/>
        <v>201609</v>
      </c>
      <c r="Z1271" s="3" t="str">
        <f>VLOOKUP(TEXT(N1271,"####"),MàJ!$H$1:$I$53,2,FALSE)</f>
        <v xml:space="preserve">METHODES </v>
      </c>
      <c r="AC1271"/>
      <c r="AD1271"/>
    </row>
    <row r="1272" spans="1:30" ht="15" hidden="1" customHeight="1" x14ac:dyDescent="0.25">
      <c r="A1272" s="7">
        <v>7777</v>
      </c>
      <c r="B1272" s="5" t="s">
        <v>68</v>
      </c>
      <c r="C1272" s="7"/>
      <c r="D1272" s="5"/>
      <c r="E1272" s="5"/>
      <c r="F1272" s="5"/>
      <c r="G1272" s="11">
        <v>9</v>
      </c>
      <c r="H1272" s="10">
        <v>2016</v>
      </c>
      <c r="I1272" s="5"/>
      <c r="J1272" s="7"/>
      <c r="K1272" s="9"/>
      <c r="L1272" s="5"/>
      <c r="M1272" s="5"/>
      <c r="N1272" s="7">
        <v>7777</v>
      </c>
      <c r="O1272" s="7" t="s">
        <v>0</v>
      </c>
      <c r="P1272" s="8">
        <v>-20</v>
      </c>
      <c r="Q1272" s="7"/>
      <c r="R1272" s="4"/>
      <c r="S1272" s="6"/>
      <c r="T1272" s="5"/>
      <c r="U1272" s="5" t="s">
        <v>84</v>
      </c>
      <c r="V1272" s="5"/>
      <c r="W1272" s="4"/>
      <c r="X1272" s="3" t="str">
        <f t="shared" si="42"/>
        <v>201609</v>
      </c>
      <c r="Y1272" s="3" t="str">
        <f t="shared" si="43"/>
        <v>201609</v>
      </c>
      <c r="Z1272" s="3" t="str">
        <f>VLOOKUP(TEXT(N1272,"####"),MàJ!$H$1:$I$53,2,FALSE)</f>
        <v>PROGRAMME</v>
      </c>
      <c r="AC1272"/>
      <c r="AD1272"/>
    </row>
    <row r="1273" spans="1:30" ht="15" hidden="1" customHeight="1" x14ac:dyDescent="0.25">
      <c r="A1273" s="7">
        <v>7777</v>
      </c>
      <c r="B1273" s="5" t="s">
        <v>68</v>
      </c>
      <c r="C1273" s="7"/>
      <c r="D1273" s="5"/>
      <c r="E1273" s="5"/>
      <c r="F1273" s="5"/>
      <c r="G1273" s="11">
        <v>9</v>
      </c>
      <c r="H1273" s="10">
        <v>2016</v>
      </c>
      <c r="I1273" s="5"/>
      <c r="J1273" s="7"/>
      <c r="K1273" s="9"/>
      <c r="L1273" s="5"/>
      <c r="M1273" s="5"/>
      <c r="N1273" s="7">
        <v>7777</v>
      </c>
      <c r="O1273" s="7" t="s">
        <v>0</v>
      </c>
      <c r="P1273" s="8">
        <v>-20</v>
      </c>
      <c r="Q1273" s="7"/>
      <c r="R1273" s="4"/>
      <c r="S1273" s="6"/>
      <c r="T1273" s="5"/>
      <c r="U1273" s="5" t="s">
        <v>71</v>
      </c>
      <c r="V1273" s="5"/>
      <c r="W1273" s="4"/>
      <c r="X1273" s="3" t="str">
        <f t="shared" si="42"/>
        <v>201609</v>
      </c>
      <c r="Y1273" s="3" t="str">
        <f t="shared" si="43"/>
        <v>201609</v>
      </c>
      <c r="Z1273" s="3" t="str">
        <f>VLOOKUP(TEXT(N1273,"####"),MàJ!$H$1:$I$53,2,FALSE)</f>
        <v>PROGRAMME</v>
      </c>
      <c r="AC1273"/>
      <c r="AD1273"/>
    </row>
    <row r="1274" spans="1:30" ht="15" customHeight="1" x14ac:dyDescent="0.25">
      <c r="A1274" s="7">
        <v>7777</v>
      </c>
      <c r="B1274" s="5" t="s">
        <v>68</v>
      </c>
      <c r="C1274" s="7"/>
      <c r="D1274" s="5"/>
      <c r="E1274" s="5"/>
      <c r="F1274" s="5"/>
      <c r="G1274" s="11">
        <v>9</v>
      </c>
      <c r="H1274" s="10">
        <v>2016</v>
      </c>
      <c r="I1274" s="5"/>
      <c r="J1274" s="7"/>
      <c r="K1274" s="9"/>
      <c r="L1274" s="5"/>
      <c r="M1274" s="5"/>
      <c r="N1274" s="7">
        <v>7777</v>
      </c>
      <c r="O1274" s="7" t="s">
        <v>0</v>
      </c>
      <c r="P1274" s="8">
        <v>44</v>
      </c>
      <c r="Q1274" s="7"/>
      <c r="R1274" s="4"/>
      <c r="S1274" s="6"/>
      <c r="T1274" s="5"/>
      <c r="U1274" s="5" t="s">
        <v>72</v>
      </c>
      <c r="V1274" s="5"/>
      <c r="W1274" s="4"/>
      <c r="X1274" s="3" t="str">
        <f t="shared" si="42"/>
        <v>201609</v>
      </c>
      <c r="Y1274" s="3" t="str">
        <f t="shared" si="43"/>
        <v>201609</v>
      </c>
      <c r="Z1274" s="3" t="str">
        <f>VLOOKUP(TEXT(N1274,"####"),MàJ!$H$1:$I$53,2,FALSE)</f>
        <v>PROGRAMME</v>
      </c>
      <c r="AC1274"/>
      <c r="AD1274"/>
    </row>
    <row r="1275" spans="1:30" ht="15" hidden="1" customHeight="1" x14ac:dyDescent="0.25">
      <c r="A1275" s="7">
        <v>7777</v>
      </c>
      <c r="B1275" s="5" t="s">
        <v>68</v>
      </c>
      <c r="C1275" s="7"/>
      <c r="D1275" s="5"/>
      <c r="E1275" s="5"/>
      <c r="F1275" s="5"/>
      <c r="G1275" s="11">
        <v>9</v>
      </c>
      <c r="H1275" s="10">
        <v>2016</v>
      </c>
      <c r="I1275" s="5"/>
      <c r="J1275" s="7"/>
      <c r="K1275" s="9"/>
      <c r="L1275" s="5"/>
      <c r="M1275" s="5"/>
      <c r="N1275" s="7">
        <v>7777</v>
      </c>
      <c r="O1275" s="7" t="s">
        <v>0</v>
      </c>
      <c r="P1275" s="8">
        <v>10</v>
      </c>
      <c r="Q1275" s="7"/>
      <c r="R1275" s="4"/>
      <c r="S1275" s="6"/>
      <c r="T1275" s="5"/>
      <c r="U1275" s="5" t="s">
        <v>79</v>
      </c>
      <c r="V1275" s="5"/>
      <c r="W1275" s="4"/>
      <c r="X1275" s="3" t="str">
        <f t="shared" si="42"/>
        <v>201609</v>
      </c>
      <c r="Y1275" s="3" t="str">
        <f t="shared" si="43"/>
        <v>201609</v>
      </c>
      <c r="Z1275" s="3" t="str">
        <f>VLOOKUP(TEXT(N1275,"####"),MàJ!$H$1:$I$53,2,FALSE)</f>
        <v>PROGRAMME</v>
      </c>
      <c r="AC1275"/>
      <c r="AD1275"/>
    </row>
    <row r="1276" spans="1:30" ht="15" customHeight="1" x14ac:dyDescent="0.25">
      <c r="A1276" s="7">
        <v>7777</v>
      </c>
      <c r="B1276" s="5" t="s">
        <v>68</v>
      </c>
      <c r="C1276" s="7"/>
      <c r="D1276" s="5"/>
      <c r="E1276" s="5"/>
      <c r="F1276" s="5"/>
      <c r="G1276" s="11">
        <v>9</v>
      </c>
      <c r="H1276" s="10">
        <v>2016</v>
      </c>
      <c r="I1276" s="5"/>
      <c r="J1276" s="7"/>
      <c r="K1276" s="9"/>
      <c r="L1276" s="5"/>
      <c r="M1276" s="5"/>
      <c r="N1276" s="7">
        <v>7777</v>
      </c>
      <c r="O1276" s="7" t="s">
        <v>0</v>
      </c>
      <c r="P1276" s="8">
        <v>60</v>
      </c>
      <c r="Q1276" s="7"/>
      <c r="R1276" s="4"/>
      <c r="S1276" s="6"/>
      <c r="T1276" s="5"/>
      <c r="U1276" s="5" t="s">
        <v>72</v>
      </c>
      <c r="V1276" s="5"/>
      <c r="W1276" s="4"/>
      <c r="X1276" s="3" t="str">
        <f t="shared" si="42"/>
        <v>201609</v>
      </c>
      <c r="Y1276" s="3" t="str">
        <f t="shared" si="43"/>
        <v>201609</v>
      </c>
      <c r="Z1276" s="3" t="str">
        <f>VLOOKUP(TEXT(N1276,"####"),MàJ!$H$1:$I$53,2,FALSE)</f>
        <v>PROGRAMME</v>
      </c>
      <c r="AC1276"/>
      <c r="AD1276"/>
    </row>
    <row r="1277" spans="1:30" ht="15" hidden="1" customHeight="1" x14ac:dyDescent="0.25">
      <c r="A1277" s="7">
        <v>7777</v>
      </c>
      <c r="B1277" s="5" t="s">
        <v>68</v>
      </c>
      <c r="C1277" s="7"/>
      <c r="D1277" s="5"/>
      <c r="E1277" s="5"/>
      <c r="F1277" s="5"/>
      <c r="G1277" s="11">
        <v>9</v>
      </c>
      <c r="H1277" s="10">
        <v>2016</v>
      </c>
      <c r="I1277" s="5"/>
      <c r="J1277" s="7"/>
      <c r="K1277" s="9"/>
      <c r="L1277" s="5"/>
      <c r="M1277" s="5"/>
      <c r="N1277" s="7">
        <v>7777</v>
      </c>
      <c r="O1277" s="7" t="s">
        <v>0</v>
      </c>
      <c r="P1277" s="8">
        <v>24</v>
      </c>
      <c r="Q1277" s="7"/>
      <c r="R1277" s="4"/>
      <c r="S1277" s="6"/>
      <c r="T1277" s="5"/>
      <c r="U1277" s="5" t="s">
        <v>70</v>
      </c>
      <c r="V1277" s="5"/>
      <c r="W1277" s="4"/>
      <c r="X1277" s="3" t="str">
        <f t="shared" si="42"/>
        <v>201609</v>
      </c>
      <c r="Y1277" s="3" t="str">
        <f t="shared" si="43"/>
        <v>201609</v>
      </c>
      <c r="Z1277" s="3" t="str">
        <f>VLOOKUP(TEXT(N1277,"####"),MàJ!$H$1:$I$53,2,FALSE)</f>
        <v>PROGRAMME</v>
      </c>
      <c r="AC1277"/>
      <c r="AD1277"/>
    </row>
    <row r="1278" spans="1:30" ht="15" hidden="1" customHeight="1" x14ac:dyDescent="0.25">
      <c r="A1278" s="7">
        <v>7777</v>
      </c>
      <c r="B1278" s="5" t="s">
        <v>68</v>
      </c>
      <c r="C1278" s="7"/>
      <c r="D1278" s="5"/>
      <c r="E1278" s="5"/>
      <c r="F1278" s="5"/>
      <c r="G1278" s="11">
        <v>9</v>
      </c>
      <c r="H1278" s="10">
        <v>2016</v>
      </c>
      <c r="I1278" s="5"/>
      <c r="J1278" s="7"/>
      <c r="K1278" s="9"/>
      <c r="L1278" s="5"/>
      <c r="M1278" s="5"/>
      <c r="N1278" s="7">
        <v>7777</v>
      </c>
      <c r="O1278" s="7" t="s">
        <v>0</v>
      </c>
      <c r="P1278" s="8">
        <v>30</v>
      </c>
      <c r="Q1278" s="7"/>
      <c r="R1278" s="4"/>
      <c r="S1278" s="6"/>
      <c r="T1278" s="5"/>
      <c r="U1278" s="5" t="s">
        <v>84</v>
      </c>
      <c r="V1278" s="5"/>
      <c r="W1278" s="4"/>
      <c r="X1278" s="3" t="str">
        <f t="shared" si="42"/>
        <v>201609</v>
      </c>
      <c r="Y1278" s="3" t="str">
        <f t="shared" si="43"/>
        <v>201609</v>
      </c>
      <c r="Z1278" s="3" t="str">
        <f>VLOOKUP(TEXT(N1278,"####"),MàJ!$H$1:$I$53,2,FALSE)</f>
        <v>PROGRAMME</v>
      </c>
      <c r="AC1278"/>
      <c r="AD1278"/>
    </row>
    <row r="1279" spans="1:30" ht="15" hidden="1" customHeight="1" x14ac:dyDescent="0.25">
      <c r="A1279" s="7">
        <v>7777</v>
      </c>
      <c r="B1279" s="5" t="s">
        <v>68</v>
      </c>
      <c r="C1279" s="7"/>
      <c r="D1279" s="5"/>
      <c r="E1279" s="5"/>
      <c r="F1279" s="5"/>
      <c r="G1279" s="11">
        <v>9</v>
      </c>
      <c r="H1279" s="10">
        <v>2016</v>
      </c>
      <c r="I1279" s="5"/>
      <c r="J1279" s="7"/>
      <c r="K1279" s="9"/>
      <c r="L1279" s="5"/>
      <c r="M1279" s="5"/>
      <c r="N1279" s="7">
        <v>7777</v>
      </c>
      <c r="O1279" s="7" t="s">
        <v>0</v>
      </c>
      <c r="P1279" s="8">
        <v>40</v>
      </c>
      <c r="Q1279" s="7"/>
      <c r="R1279" s="4"/>
      <c r="S1279" s="6"/>
      <c r="T1279" s="5"/>
      <c r="U1279" s="5" t="s">
        <v>71</v>
      </c>
      <c r="V1279" s="5"/>
      <c r="W1279" s="4"/>
      <c r="X1279" s="3" t="str">
        <f t="shared" si="42"/>
        <v>201609</v>
      </c>
      <c r="Y1279" s="3" t="str">
        <f t="shared" si="43"/>
        <v>201609</v>
      </c>
      <c r="Z1279" s="3" t="str">
        <f>VLOOKUP(TEXT(N1279,"####"),MàJ!$H$1:$I$53,2,FALSE)</f>
        <v>PROGRAMME</v>
      </c>
      <c r="AC1279"/>
      <c r="AD1279"/>
    </row>
    <row r="1280" spans="1:30" ht="15" hidden="1" customHeight="1" x14ac:dyDescent="0.25">
      <c r="A1280" s="7">
        <v>7777</v>
      </c>
      <c r="B1280" s="5" t="s">
        <v>68</v>
      </c>
      <c r="C1280" s="7"/>
      <c r="D1280" s="5"/>
      <c r="E1280" s="5"/>
      <c r="F1280" s="5"/>
      <c r="G1280" s="11">
        <v>9</v>
      </c>
      <c r="H1280" s="10">
        <v>2016</v>
      </c>
      <c r="I1280" s="5"/>
      <c r="J1280" s="7"/>
      <c r="K1280" s="9"/>
      <c r="L1280" s="5"/>
      <c r="M1280" s="5"/>
      <c r="N1280" s="7">
        <v>7777</v>
      </c>
      <c r="O1280" s="7" t="s">
        <v>0</v>
      </c>
      <c r="P1280" s="8">
        <v>8</v>
      </c>
      <c r="Q1280" s="7"/>
      <c r="R1280" s="4"/>
      <c r="S1280" s="6"/>
      <c r="T1280" s="5"/>
      <c r="U1280" s="5" t="s">
        <v>84</v>
      </c>
      <c r="V1280" s="5"/>
      <c r="W1280" s="4"/>
      <c r="X1280" s="3" t="str">
        <f t="shared" si="42"/>
        <v>201609</v>
      </c>
      <c r="Y1280" s="3" t="str">
        <f t="shared" si="43"/>
        <v>201609</v>
      </c>
      <c r="Z1280" s="3" t="str">
        <f>VLOOKUP(TEXT(N1280,"####"),MàJ!$H$1:$I$53,2,FALSE)</f>
        <v>PROGRAMME</v>
      </c>
      <c r="AC1280"/>
      <c r="AD1280"/>
    </row>
    <row r="1281" spans="1:30" ht="15" hidden="1" customHeight="1" x14ac:dyDescent="0.25">
      <c r="A1281" s="50">
        <v>7777</v>
      </c>
      <c r="B1281" s="51" t="s">
        <v>68</v>
      </c>
      <c r="C1281" s="50"/>
      <c r="D1281" s="51"/>
      <c r="E1281" s="51"/>
      <c r="F1281" s="51"/>
      <c r="G1281" s="55">
        <v>9</v>
      </c>
      <c r="H1281" s="56">
        <v>2016</v>
      </c>
      <c r="I1281" s="51"/>
      <c r="J1281" s="50"/>
      <c r="K1281" s="57"/>
      <c r="L1281" s="51"/>
      <c r="M1281" s="51"/>
      <c r="N1281" s="50">
        <v>7777</v>
      </c>
      <c r="O1281" s="50" t="s">
        <v>0</v>
      </c>
      <c r="P1281" s="58">
        <v>2</v>
      </c>
      <c r="Q1281" s="50"/>
      <c r="R1281" s="59"/>
      <c r="S1281" s="60"/>
      <c r="T1281" s="51"/>
      <c r="U1281" s="51" t="s">
        <v>71</v>
      </c>
      <c r="V1281" s="51"/>
      <c r="W1281" s="59"/>
      <c r="X1281" s="3" t="str">
        <f t="shared" si="42"/>
        <v>201609</v>
      </c>
      <c r="Y1281" s="3" t="str">
        <f t="shared" si="43"/>
        <v>201609</v>
      </c>
      <c r="Z1281" s="3" t="str">
        <f>VLOOKUP(TEXT(N1281,"####"),MàJ!$H$1:$I$53,2,FALSE)</f>
        <v>PROGRAMME</v>
      </c>
      <c r="AC1281"/>
      <c r="AD1281"/>
    </row>
    <row r="1282" spans="1:30" ht="15" hidden="1" customHeight="1" x14ac:dyDescent="0.25">
      <c r="A1282" s="7">
        <v>1011</v>
      </c>
      <c r="B1282" s="5" t="s">
        <v>59</v>
      </c>
      <c r="C1282" s="7"/>
      <c r="D1282" s="5"/>
      <c r="E1282" s="5"/>
      <c r="F1282" s="5"/>
      <c r="G1282" s="11">
        <v>10</v>
      </c>
      <c r="H1282" s="10">
        <v>2016</v>
      </c>
      <c r="I1282" s="5"/>
      <c r="J1282" s="7"/>
      <c r="K1282" s="9"/>
      <c r="L1282" s="5"/>
      <c r="M1282" s="5"/>
      <c r="N1282" s="7">
        <v>1011</v>
      </c>
      <c r="O1282" s="7" t="s">
        <v>0</v>
      </c>
      <c r="P1282" s="8">
        <v>4</v>
      </c>
      <c r="Q1282" s="7"/>
      <c r="R1282" s="4"/>
      <c r="S1282" s="6"/>
      <c r="T1282" s="5"/>
      <c r="U1282" s="5" t="s">
        <v>84</v>
      </c>
      <c r="V1282" s="5"/>
      <c r="W1282" s="4"/>
      <c r="X1282" s="3" t="str">
        <f t="shared" si="42"/>
        <v>201610</v>
      </c>
      <c r="Y1282" s="3" t="str">
        <f t="shared" si="43"/>
        <v>201610</v>
      </c>
      <c r="Z1282" s="3" t="str">
        <f>VLOOKUP(TEXT(N1282,"####"),MàJ!$H$1:$I$53,2,FALSE)</f>
        <v xml:space="preserve">QUALITE </v>
      </c>
      <c r="AC1282"/>
      <c r="AD1282"/>
    </row>
    <row r="1283" spans="1:30" ht="15" hidden="1" customHeight="1" x14ac:dyDescent="0.25">
      <c r="A1283" s="7">
        <v>1011</v>
      </c>
      <c r="B1283" s="5" t="s">
        <v>59</v>
      </c>
      <c r="C1283" s="7"/>
      <c r="D1283" s="5"/>
      <c r="E1283" s="5"/>
      <c r="F1283" s="5"/>
      <c r="G1283" s="11">
        <v>10</v>
      </c>
      <c r="H1283" s="10">
        <v>2016</v>
      </c>
      <c r="I1283" s="5"/>
      <c r="J1283" s="7"/>
      <c r="K1283" s="9"/>
      <c r="L1283" s="5"/>
      <c r="M1283" s="5"/>
      <c r="N1283" s="7">
        <v>1011</v>
      </c>
      <c r="O1283" s="7" t="s">
        <v>0</v>
      </c>
      <c r="P1283" s="8">
        <v>26</v>
      </c>
      <c r="Q1283" s="7"/>
      <c r="R1283" s="4"/>
      <c r="S1283" s="6"/>
      <c r="T1283" s="5"/>
      <c r="U1283" s="5" t="s">
        <v>71</v>
      </c>
      <c r="V1283" s="5"/>
      <c r="W1283" s="4"/>
      <c r="X1283" s="3" t="str">
        <f t="shared" si="42"/>
        <v>201610</v>
      </c>
      <c r="Y1283" s="3" t="str">
        <f t="shared" si="43"/>
        <v>201610</v>
      </c>
      <c r="Z1283" s="3" t="str">
        <f>VLOOKUP(TEXT(N1283,"####"),MàJ!$H$1:$I$53,2,FALSE)</f>
        <v xml:space="preserve">QUALITE </v>
      </c>
      <c r="AC1283"/>
      <c r="AD1283"/>
    </row>
    <row r="1284" spans="1:30" ht="15" customHeight="1" x14ac:dyDescent="0.25">
      <c r="A1284" s="7">
        <v>1011</v>
      </c>
      <c r="B1284" s="5" t="s">
        <v>59</v>
      </c>
      <c r="C1284" s="7"/>
      <c r="D1284" s="5"/>
      <c r="E1284" s="5"/>
      <c r="F1284" s="5"/>
      <c r="G1284" s="11">
        <v>10</v>
      </c>
      <c r="H1284" s="10">
        <v>2016</v>
      </c>
      <c r="I1284" s="5"/>
      <c r="J1284" s="7"/>
      <c r="K1284" s="9"/>
      <c r="L1284" s="5"/>
      <c r="M1284" s="5"/>
      <c r="N1284" s="7">
        <v>1011</v>
      </c>
      <c r="O1284" s="7" t="s">
        <v>0</v>
      </c>
      <c r="P1284" s="8">
        <v>15</v>
      </c>
      <c r="Q1284" s="7"/>
      <c r="R1284" s="4"/>
      <c r="S1284" s="6"/>
      <c r="T1284" s="5"/>
      <c r="U1284" s="5" t="s">
        <v>72</v>
      </c>
      <c r="V1284" s="5"/>
      <c r="W1284" s="4"/>
      <c r="X1284" s="3" t="str">
        <f t="shared" si="42"/>
        <v>201610</v>
      </c>
      <c r="Y1284" s="3" t="str">
        <f t="shared" si="43"/>
        <v>201610</v>
      </c>
      <c r="Z1284" s="3" t="str">
        <f>VLOOKUP(TEXT(N1284,"####"),MàJ!$H$1:$I$53,2,FALSE)</f>
        <v xml:space="preserve">QUALITE </v>
      </c>
      <c r="AC1284"/>
      <c r="AD1284"/>
    </row>
    <row r="1285" spans="1:30" ht="15" hidden="1" customHeight="1" x14ac:dyDescent="0.25">
      <c r="A1285" s="7">
        <v>1011</v>
      </c>
      <c r="B1285" s="5" t="s">
        <v>59</v>
      </c>
      <c r="C1285" s="7"/>
      <c r="D1285" s="5"/>
      <c r="E1285" s="5"/>
      <c r="F1285" s="5"/>
      <c r="G1285" s="11">
        <v>10</v>
      </c>
      <c r="H1285" s="10">
        <v>2016</v>
      </c>
      <c r="I1285" s="5"/>
      <c r="J1285" s="7"/>
      <c r="K1285" s="9"/>
      <c r="L1285" s="5"/>
      <c r="M1285" s="5"/>
      <c r="N1285" s="7">
        <v>1011</v>
      </c>
      <c r="O1285" s="7" t="s">
        <v>0</v>
      </c>
      <c r="P1285" s="8">
        <v>20</v>
      </c>
      <c r="Q1285" s="7"/>
      <c r="R1285" s="4"/>
      <c r="S1285" s="6"/>
      <c r="T1285" s="5"/>
      <c r="U1285" s="5" t="s">
        <v>71</v>
      </c>
      <c r="V1285" s="5"/>
      <c r="W1285" s="4"/>
      <c r="X1285" s="3" t="str">
        <f t="shared" si="42"/>
        <v>201610</v>
      </c>
      <c r="Y1285" s="3" t="str">
        <f t="shared" si="43"/>
        <v>201610</v>
      </c>
      <c r="Z1285" s="3" t="str">
        <f>VLOOKUP(TEXT(N1285,"####"),MàJ!$H$1:$I$53,2,FALSE)</f>
        <v xml:space="preserve">QUALITE </v>
      </c>
      <c r="AC1285"/>
      <c r="AD1285"/>
    </row>
    <row r="1286" spans="1:30" ht="15" customHeight="1" x14ac:dyDescent="0.25">
      <c r="A1286" s="7">
        <v>1011</v>
      </c>
      <c r="B1286" s="5" t="s">
        <v>59</v>
      </c>
      <c r="C1286" s="7"/>
      <c r="D1286" s="5"/>
      <c r="E1286" s="5"/>
      <c r="F1286" s="5"/>
      <c r="G1286" s="11">
        <v>10</v>
      </c>
      <c r="H1286" s="10">
        <v>2016</v>
      </c>
      <c r="I1286" s="5"/>
      <c r="J1286" s="7"/>
      <c r="K1286" s="9"/>
      <c r="L1286" s="5"/>
      <c r="M1286" s="5"/>
      <c r="N1286" s="7">
        <v>1011</v>
      </c>
      <c r="O1286" s="7" t="s">
        <v>0</v>
      </c>
      <c r="P1286" s="8">
        <v>10.5</v>
      </c>
      <c r="Q1286" s="7"/>
      <c r="R1286" s="4"/>
      <c r="S1286" s="6"/>
      <c r="T1286" s="5"/>
      <c r="U1286" s="5" t="s">
        <v>72</v>
      </c>
      <c r="V1286" s="5"/>
      <c r="W1286" s="4"/>
      <c r="X1286" s="3" t="str">
        <f t="shared" si="42"/>
        <v>201610</v>
      </c>
      <c r="Y1286" s="3" t="str">
        <f t="shared" si="43"/>
        <v>201610</v>
      </c>
      <c r="Z1286" s="3" t="str">
        <f>VLOOKUP(TEXT(N1286,"####"),MàJ!$H$1:$I$53,2,FALSE)</f>
        <v xml:space="preserve">QUALITE </v>
      </c>
      <c r="AC1286"/>
      <c r="AD1286"/>
    </row>
    <row r="1287" spans="1:30" ht="15" customHeight="1" x14ac:dyDescent="0.25">
      <c r="A1287" s="7">
        <v>1011</v>
      </c>
      <c r="B1287" s="5" t="s">
        <v>59</v>
      </c>
      <c r="C1287" s="7"/>
      <c r="D1287" s="5"/>
      <c r="E1287" s="5"/>
      <c r="F1287" s="5"/>
      <c r="G1287" s="11">
        <v>10</v>
      </c>
      <c r="H1287" s="10">
        <v>2016</v>
      </c>
      <c r="I1287" s="5"/>
      <c r="J1287" s="7"/>
      <c r="K1287" s="9"/>
      <c r="L1287" s="5"/>
      <c r="M1287" s="5"/>
      <c r="N1287" s="7">
        <v>1011</v>
      </c>
      <c r="O1287" s="7" t="s">
        <v>0</v>
      </c>
      <c r="P1287" s="8">
        <v>7</v>
      </c>
      <c r="Q1287" s="7"/>
      <c r="R1287" s="4"/>
      <c r="S1287" s="6"/>
      <c r="T1287" s="5"/>
      <c r="U1287" s="5" t="s">
        <v>72</v>
      </c>
      <c r="V1287" s="5"/>
      <c r="W1287" s="4"/>
      <c r="X1287" s="3" t="str">
        <f t="shared" si="42"/>
        <v>201610</v>
      </c>
      <c r="Y1287" s="3" t="str">
        <f t="shared" si="43"/>
        <v>201610</v>
      </c>
      <c r="Z1287" s="3" t="str">
        <f>VLOOKUP(TEXT(N1287,"####"),MàJ!$H$1:$I$53,2,FALSE)</f>
        <v xml:space="preserve">QUALITE </v>
      </c>
      <c r="AC1287"/>
      <c r="AD1287"/>
    </row>
    <row r="1288" spans="1:30" ht="15" customHeight="1" x14ac:dyDescent="0.25">
      <c r="A1288" s="7">
        <v>1011</v>
      </c>
      <c r="B1288" s="5" t="s">
        <v>59</v>
      </c>
      <c r="C1288" s="7"/>
      <c r="D1288" s="5"/>
      <c r="E1288" s="5"/>
      <c r="F1288" s="5"/>
      <c r="G1288" s="11">
        <v>10</v>
      </c>
      <c r="H1288" s="10">
        <v>2016</v>
      </c>
      <c r="I1288" s="5"/>
      <c r="J1288" s="7"/>
      <c r="K1288" s="9"/>
      <c r="L1288" s="5"/>
      <c r="M1288" s="5"/>
      <c r="N1288" s="7">
        <v>1011</v>
      </c>
      <c r="O1288" s="7" t="s">
        <v>0</v>
      </c>
      <c r="P1288" s="8">
        <v>9.5</v>
      </c>
      <c r="Q1288" s="7"/>
      <c r="R1288" s="4"/>
      <c r="S1288" s="6"/>
      <c r="T1288" s="5"/>
      <c r="U1288" s="5" t="s">
        <v>72</v>
      </c>
      <c r="V1288" s="5"/>
      <c r="W1288" s="4"/>
      <c r="X1288" s="3" t="str">
        <f t="shared" si="42"/>
        <v>201610</v>
      </c>
      <c r="Y1288" s="3" t="str">
        <f t="shared" si="43"/>
        <v>201610</v>
      </c>
      <c r="Z1288" s="3" t="str">
        <f>VLOOKUP(TEXT(N1288,"####"),MàJ!$H$1:$I$53,2,FALSE)</f>
        <v xml:space="preserve">QUALITE </v>
      </c>
      <c r="AC1288"/>
      <c r="AD1288"/>
    </row>
    <row r="1289" spans="1:30" ht="15" hidden="1" customHeight="1" x14ac:dyDescent="0.25">
      <c r="A1289" s="7">
        <v>1011</v>
      </c>
      <c r="B1289" s="5" t="s">
        <v>59</v>
      </c>
      <c r="C1289" s="7"/>
      <c r="D1289" s="5"/>
      <c r="E1289" s="5"/>
      <c r="F1289" s="5"/>
      <c r="G1289" s="11">
        <v>10</v>
      </c>
      <c r="H1289" s="10">
        <v>2016</v>
      </c>
      <c r="I1289" s="5"/>
      <c r="J1289" s="7"/>
      <c r="K1289" s="9"/>
      <c r="L1289" s="5"/>
      <c r="M1289" s="5"/>
      <c r="N1289" s="7">
        <v>1011</v>
      </c>
      <c r="O1289" s="7" t="s">
        <v>0</v>
      </c>
      <c r="P1289" s="8">
        <v>30</v>
      </c>
      <c r="Q1289" s="7"/>
      <c r="R1289" s="4"/>
      <c r="S1289" s="6"/>
      <c r="T1289" s="5"/>
      <c r="U1289" s="5" t="s">
        <v>84</v>
      </c>
      <c r="V1289" s="5"/>
      <c r="W1289" s="4"/>
      <c r="X1289" s="3" t="str">
        <f t="shared" si="42"/>
        <v>201610</v>
      </c>
      <c r="Y1289" s="3" t="str">
        <f t="shared" si="43"/>
        <v>201610</v>
      </c>
      <c r="Z1289" s="3" t="str">
        <f>VLOOKUP(TEXT(N1289,"####"),MàJ!$H$1:$I$53,2,FALSE)</f>
        <v xml:space="preserve">QUALITE </v>
      </c>
      <c r="AC1289"/>
      <c r="AD1289"/>
    </row>
    <row r="1290" spans="1:30" ht="15" customHeight="1" x14ac:dyDescent="0.25">
      <c r="A1290" s="50">
        <v>1011</v>
      </c>
      <c r="B1290" s="51" t="s">
        <v>59</v>
      </c>
      <c r="C1290" s="50"/>
      <c r="D1290" s="51"/>
      <c r="E1290" s="51"/>
      <c r="F1290" s="51"/>
      <c r="G1290" s="55">
        <v>10</v>
      </c>
      <c r="H1290" s="56">
        <v>2016</v>
      </c>
      <c r="I1290" s="51"/>
      <c r="J1290" s="50"/>
      <c r="K1290" s="57"/>
      <c r="L1290" s="51"/>
      <c r="M1290" s="51"/>
      <c r="N1290" s="50">
        <v>1011</v>
      </c>
      <c r="O1290" s="50" t="s">
        <v>0</v>
      </c>
      <c r="P1290" s="58">
        <v>10</v>
      </c>
      <c r="Q1290" s="50"/>
      <c r="R1290" s="59"/>
      <c r="S1290" s="60"/>
      <c r="T1290" s="51"/>
      <c r="U1290" s="51" t="s">
        <v>72</v>
      </c>
      <c r="V1290" s="51"/>
      <c r="W1290" s="59"/>
      <c r="X1290" s="3" t="str">
        <f t="shared" si="42"/>
        <v>201610</v>
      </c>
      <c r="Y1290" s="3" t="str">
        <f t="shared" si="43"/>
        <v>201610</v>
      </c>
      <c r="Z1290" s="3" t="str">
        <f>VLOOKUP(TEXT(N1290,"####"),MàJ!$H$1:$I$53,2,FALSE)</f>
        <v xml:space="preserve">QUALITE </v>
      </c>
      <c r="AC1290"/>
      <c r="AD1290"/>
    </row>
    <row r="1291" spans="1:30" ht="15" hidden="1" customHeight="1" x14ac:dyDescent="0.25">
      <c r="A1291" s="7">
        <v>1011</v>
      </c>
      <c r="B1291" s="5" t="s">
        <v>59</v>
      </c>
      <c r="C1291" s="7"/>
      <c r="D1291" s="5"/>
      <c r="E1291" s="5"/>
      <c r="F1291" s="5"/>
      <c r="G1291" s="11">
        <v>10</v>
      </c>
      <c r="H1291" s="10">
        <v>2016</v>
      </c>
      <c r="I1291" s="5"/>
      <c r="J1291" s="7"/>
      <c r="K1291" s="9"/>
      <c r="L1291" s="5"/>
      <c r="M1291" s="5"/>
      <c r="N1291" s="7">
        <v>1011</v>
      </c>
      <c r="O1291" s="7" t="s">
        <v>0</v>
      </c>
      <c r="P1291" s="8">
        <v>8</v>
      </c>
      <c r="Q1291" s="7"/>
      <c r="R1291" s="4"/>
      <c r="S1291" s="6"/>
      <c r="T1291" s="5"/>
      <c r="U1291" s="5" t="s">
        <v>84</v>
      </c>
      <c r="V1291" s="5"/>
      <c r="W1291" s="4"/>
      <c r="X1291" s="3" t="str">
        <f t="shared" si="42"/>
        <v>201610</v>
      </c>
      <c r="Y1291" s="3" t="str">
        <f t="shared" si="43"/>
        <v>201610</v>
      </c>
      <c r="Z1291" s="3" t="str">
        <f>VLOOKUP(TEXT(N1291,"####"),MàJ!$H$1:$I$53,2,FALSE)</f>
        <v xml:space="preserve">QUALITE </v>
      </c>
      <c r="AC1291"/>
      <c r="AD1291"/>
    </row>
    <row r="1292" spans="1:30" ht="15" customHeight="1" x14ac:dyDescent="0.25">
      <c r="A1292" s="50">
        <v>1011</v>
      </c>
      <c r="B1292" s="51" t="s">
        <v>59</v>
      </c>
      <c r="C1292" s="50"/>
      <c r="D1292" s="51"/>
      <c r="E1292" s="51"/>
      <c r="F1292" s="51"/>
      <c r="G1292" s="55">
        <v>10</v>
      </c>
      <c r="H1292" s="56">
        <v>2016</v>
      </c>
      <c r="I1292" s="51"/>
      <c r="J1292" s="50"/>
      <c r="K1292" s="57"/>
      <c r="L1292" s="51"/>
      <c r="M1292" s="51"/>
      <c r="N1292" s="50">
        <v>1011</v>
      </c>
      <c r="O1292" s="50" t="s">
        <v>0</v>
      </c>
      <c r="P1292" s="58">
        <v>10</v>
      </c>
      <c r="Q1292" s="50"/>
      <c r="R1292" s="59"/>
      <c r="S1292" s="60"/>
      <c r="T1292" s="51"/>
      <c r="U1292" s="51" t="s">
        <v>72</v>
      </c>
      <c r="V1292" s="51"/>
      <c r="W1292" s="59"/>
      <c r="X1292" s="3" t="str">
        <f t="shared" si="42"/>
        <v>201610</v>
      </c>
      <c r="Y1292" s="3" t="str">
        <f t="shared" si="43"/>
        <v>201610</v>
      </c>
      <c r="Z1292" s="3" t="str">
        <f>VLOOKUP(TEXT(N1292,"####"),MàJ!$H$1:$I$53,2,FALSE)</f>
        <v xml:space="preserve">QUALITE </v>
      </c>
      <c r="AC1292"/>
      <c r="AD1292"/>
    </row>
    <row r="1293" spans="1:30" ht="15" hidden="1" customHeight="1" x14ac:dyDescent="0.25">
      <c r="A1293" s="50">
        <v>1200</v>
      </c>
      <c r="B1293" s="51" t="s">
        <v>60</v>
      </c>
      <c r="C1293" s="50"/>
      <c r="D1293" s="51"/>
      <c r="E1293" s="51"/>
      <c r="F1293" s="51"/>
      <c r="G1293" s="55">
        <v>10</v>
      </c>
      <c r="H1293" s="56">
        <v>2016</v>
      </c>
      <c r="I1293" s="51"/>
      <c r="J1293" s="50"/>
      <c r="K1293" s="57"/>
      <c r="L1293" s="51"/>
      <c r="M1293" s="51"/>
      <c r="N1293" s="50">
        <v>1200</v>
      </c>
      <c r="O1293" s="50" t="s">
        <v>0</v>
      </c>
      <c r="P1293" s="58">
        <v>4</v>
      </c>
      <c r="Q1293" s="50"/>
      <c r="R1293" s="59"/>
      <c r="S1293" s="60"/>
      <c r="T1293" s="51"/>
      <c r="U1293" s="51" t="s">
        <v>70</v>
      </c>
      <c r="V1293" s="51"/>
      <c r="W1293" s="59"/>
      <c r="X1293" s="3" t="str">
        <f t="shared" si="42"/>
        <v>201610</v>
      </c>
      <c r="Y1293" s="3" t="str">
        <f t="shared" si="43"/>
        <v>201610</v>
      </c>
      <c r="Z1293" s="3" t="str">
        <f>VLOOKUP(TEXT(N1293,"####"),MàJ!$H$1:$I$53,2,FALSE)</f>
        <v xml:space="preserve">ACHATS </v>
      </c>
      <c r="AC1293"/>
      <c r="AD1293"/>
    </row>
    <row r="1294" spans="1:30" ht="15" customHeight="1" x14ac:dyDescent="0.25">
      <c r="A1294" s="50">
        <v>2752</v>
      </c>
      <c r="B1294" s="51" t="s">
        <v>62</v>
      </c>
      <c r="C1294" s="50"/>
      <c r="D1294" s="51"/>
      <c r="E1294" s="51"/>
      <c r="F1294" s="51"/>
      <c r="G1294" s="55">
        <v>10</v>
      </c>
      <c r="H1294" s="56">
        <v>2016</v>
      </c>
      <c r="I1294" s="51"/>
      <c r="J1294" s="50"/>
      <c r="K1294" s="57"/>
      <c r="L1294" s="51"/>
      <c r="M1294" s="51"/>
      <c r="N1294" s="50">
        <v>2752</v>
      </c>
      <c r="O1294" s="50" t="s">
        <v>0</v>
      </c>
      <c r="P1294" s="58">
        <v>2</v>
      </c>
      <c r="Q1294" s="50"/>
      <c r="R1294" s="59"/>
      <c r="S1294" s="60"/>
      <c r="T1294" s="51"/>
      <c r="U1294" s="51" t="s">
        <v>72</v>
      </c>
      <c r="V1294" s="51"/>
      <c r="W1294" s="59"/>
      <c r="X1294" s="3" t="str">
        <f t="shared" si="42"/>
        <v>201610</v>
      </c>
      <c r="Y1294" s="3" t="str">
        <f t="shared" si="43"/>
        <v>201610</v>
      </c>
      <c r="Z1294" s="3" t="str">
        <f>VLOOKUP(TEXT(N1294,"####"),MàJ!$H$1:$I$53,2,FALSE)</f>
        <v xml:space="preserve">LOGISTIQUE </v>
      </c>
      <c r="AC1294"/>
      <c r="AD1294"/>
    </row>
    <row r="1295" spans="1:30" ht="15" customHeight="1" x14ac:dyDescent="0.25">
      <c r="A1295" s="50">
        <v>2752</v>
      </c>
      <c r="B1295" s="51" t="s">
        <v>62</v>
      </c>
      <c r="C1295" s="50"/>
      <c r="D1295" s="51"/>
      <c r="E1295" s="51"/>
      <c r="F1295" s="51"/>
      <c r="G1295" s="55">
        <v>10</v>
      </c>
      <c r="H1295" s="56">
        <v>2016</v>
      </c>
      <c r="I1295" s="51"/>
      <c r="J1295" s="50"/>
      <c r="K1295" s="57"/>
      <c r="L1295" s="51"/>
      <c r="M1295" s="51"/>
      <c r="N1295" s="50">
        <v>2752</v>
      </c>
      <c r="O1295" s="50" t="s">
        <v>0</v>
      </c>
      <c r="P1295" s="58">
        <v>4</v>
      </c>
      <c r="Q1295" s="50"/>
      <c r="R1295" s="59"/>
      <c r="S1295" s="60"/>
      <c r="T1295" s="51"/>
      <c r="U1295" s="51" t="s">
        <v>72</v>
      </c>
      <c r="V1295" s="51"/>
      <c r="W1295" s="59"/>
      <c r="X1295" s="3" t="str">
        <f t="shared" si="42"/>
        <v>201610</v>
      </c>
      <c r="Y1295" s="3" t="str">
        <f t="shared" si="43"/>
        <v>201610</v>
      </c>
      <c r="Z1295" s="3" t="str">
        <f>VLOOKUP(TEXT(N1295,"####"),MàJ!$H$1:$I$53,2,FALSE)</f>
        <v xml:space="preserve">LOGISTIQUE </v>
      </c>
      <c r="AC1295"/>
      <c r="AD1295"/>
    </row>
    <row r="1296" spans="1:30" ht="15" customHeight="1" x14ac:dyDescent="0.25">
      <c r="A1296" s="50">
        <v>2752</v>
      </c>
      <c r="B1296" s="51" t="s">
        <v>62</v>
      </c>
      <c r="C1296" s="50"/>
      <c r="D1296" s="51"/>
      <c r="E1296" s="51"/>
      <c r="F1296" s="51"/>
      <c r="G1296" s="55">
        <v>10</v>
      </c>
      <c r="H1296" s="56">
        <v>2016</v>
      </c>
      <c r="I1296" s="51"/>
      <c r="J1296" s="50"/>
      <c r="K1296" s="57"/>
      <c r="L1296" s="51"/>
      <c r="M1296" s="51"/>
      <c r="N1296" s="50">
        <v>2752</v>
      </c>
      <c r="O1296" s="50" t="s">
        <v>0</v>
      </c>
      <c r="P1296" s="58">
        <v>8</v>
      </c>
      <c r="Q1296" s="50"/>
      <c r="R1296" s="59"/>
      <c r="S1296" s="60"/>
      <c r="T1296" s="51"/>
      <c r="U1296" s="51" t="s">
        <v>72</v>
      </c>
      <c r="V1296" s="51"/>
      <c r="W1296" s="59"/>
      <c r="X1296" s="3" t="str">
        <f t="shared" si="42"/>
        <v>201610</v>
      </c>
      <c r="Y1296" s="3" t="str">
        <f t="shared" si="43"/>
        <v>201610</v>
      </c>
      <c r="Z1296" s="3" t="str">
        <f>VLOOKUP(TEXT(N1296,"####"),MàJ!$H$1:$I$53,2,FALSE)</f>
        <v xml:space="preserve">LOGISTIQUE </v>
      </c>
      <c r="AC1296"/>
      <c r="AD1296"/>
    </row>
    <row r="1297" spans="1:30" ht="15" hidden="1" customHeight="1" x14ac:dyDescent="0.25">
      <c r="A1297" s="50">
        <v>2752</v>
      </c>
      <c r="B1297" s="51" t="s">
        <v>62</v>
      </c>
      <c r="C1297" s="50"/>
      <c r="D1297" s="51"/>
      <c r="E1297" s="51"/>
      <c r="F1297" s="51"/>
      <c r="G1297" s="55">
        <v>10</v>
      </c>
      <c r="H1297" s="56">
        <v>2016</v>
      </c>
      <c r="I1297" s="51"/>
      <c r="J1297" s="50"/>
      <c r="K1297" s="57"/>
      <c r="L1297" s="51"/>
      <c r="M1297" s="51"/>
      <c r="N1297" s="50">
        <v>2752</v>
      </c>
      <c r="O1297" s="50" t="s">
        <v>0</v>
      </c>
      <c r="P1297" s="58">
        <v>2</v>
      </c>
      <c r="Q1297" s="50"/>
      <c r="R1297" s="59"/>
      <c r="S1297" s="60"/>
      <c r="T1297" s="51"/>
      <c r="U1297" s="51" t="s">
        <v>71</v>
      </c>
      <c r="V1297" s="51"/>
      <c r="W1297" s="59"/>
      <c r="X1297" s="3" t="str">
        <f t="shared" si="42"/>
        <v>201610</v>
      </c>
      <c r="Y1297" s="3" t="str">
        <f t="shared" si="43"/>
        <v>201610</v>
      </c>
      <c r="Z1297" s="3" t="str">
        <f>VLOOKUP(TEXT(N1297,"####"),MàJ!$H$1:$I$53,2,FALSE)</f>
        <v xml:space="preserve">LOGISTIQUE </v>
      </c>
      <c r="AC1297"/>
      <c r="AD1297"/>
    </row>
    <row r="1298" spans="1:30" ht="15" customHeight="1" x14ac:dyDescent="0.25">
      <c r="A1298" s="50">
        <v>2752</v>
      </c>
      <c r="B1298" s="51" t="s">
        <v>62</v>
      </c>
      <c r="C1298" s="50"/>
      <c r="D1298" s="51"/>
      <c r="E1298" s="51"/>
      <c r="F1298" s="51"/>
      <c r="G1298" s="55">
        <v>10</v>
      </c>
      <c r="H1298" s="56">
        <v>2016</v>
      </c>
      <c r="I1298" s="51"/>
      <c r="J1298" s="50"/>
      <c r="K1298" s="57"/>
      <c r="L1298" s="51"/>
      <c r="M1298" s="51"/>
      <c r="N1298" s="50">
        <v>2752</v>
      </c>
      <c r="O1298" s="50" t="s">
        <v>0</v>
      </c>
      <c r="P1298" s="58">
        <v>8</v>
      </c>
      <c r="Q1298" s="50"/>
      <c r="R1298" s="59"/>
      <c r="S1298" s="60"/>
      <c r="T1298" s="51"/>
      <c r="U1298" s="51" t="s">
        <v>72</v>
      </c>
      <c r="V1298" s="51"/>
      <c r="W1298" s="59"/>
      <c r="X1298" s="3" t="str">
        <f t="shared" si="42"/>
        <v>201610</v>
      </c>
      <c r="Y1298" s="3" t="str">
        <f t="shared" si="43"/>
        <v>201610</v>
      </c>
      <c r="Z1298" s="3" t="str">
        <f>VLOOKUP(TEXT(N1298,"####"),MàJ!$H$1:$I$53,2,FALSE)</f>
        <v xml:space="preserve">LOGISTIQUE </v>
      </c>
      <c r="AC1298"/>
      <c r="AD1298"/>
    </row>
    <row r="1299" spans="1:30" ht="15" hidden="1" customHeight="1" x14ac:dyDescent="0.25">
      <c r="A1299" s="7">
        <v>3503</v>
      </c>
      <c r="B1299" s="5" t="s">
        <v>63</v>
      </c>
      <c r="C1299" s="7"/>
      <c r="D1299" s="5"/>
      <c r="E1299" s="5"/>
      <c r="F1299" s="5"/>
      <c r="G1299" s="11">
        <v>10</v>
      </c>
      <c r="H1299" s="10">
        <v>2016</v>
      </c>
      <c r="I1299" s="5"/>
      <c r="J1299" s="7"/>
      <c r="K1299" s="9"/>
      <c r="L1299" s="5"/>
      <c r="M1299" s="5"/>
      <c r="N1299" s="7">
        <v>3503</v>
      </c>
      <c r="O1299" s="7" t="s">
        <v>0</v>
      </c>
      <c r="P1299" s="8">
        <v>4</v>
      </c>
      <c r="Q1299" s="7"/>
      <c r="R1299" s="4"/>
      <c r="S1299" s="6"/>
      <c r="T1299" s="5"/>
      <c r="U1299" s="5" t="s">
        <v>70</v>
      </c>
      <c r="V1299" s="5"/>
      <c r="W1299" s="4"/>
      <c r="X1299" s="3" t="str">
        <f t="shared" si="42"/>
        <v>201610</v>
      </c>
      <c r="Y1299" s="3" t="str">
        <f t="shared" si="43"/>
        <v>201610</v>
      </c>
      <c r="Z1299" s="3" t="str">
        <f>VLOOKUP(TEXT(N1299,"####"),MàJ!$H$1:$I$53,2,FALSE)</f>
        <v xml:space="preserve">MATERIAUX </v>
      </c>
      <c r="AC1299"/>
      <c r="AD1299"/>
    </row>
    <row r="1300" spans="1:30" ht="15" hidden="1" customHeight="1" x14ac:dyDescent="0.25">
      <c r="A1300" s="7">
        <v>3503</v>
      </c>
      <c r="B1300" s="5" t="s">
        <v>63</v>
      </c>
      <c r="C1300" s="7"/>
      <c r="D1300" s="5"/>
      <c r="E1300" s="5"/>
      <c r="F1300" s="5"/>
      <c r="G1300" s="11">
        <v>10</v>
      </c>
      <c r="H1300" s="10">
        <v>2016</v>
      </c>
      <c r="I1300" s="5"/>
      <c r="J1300" s="7"/>
      <c r="K1300" s="9"/>
      <c r="L1300" s="5"/>
      <c r="M1300" s="5"/>
      <c r="N1300" s="7">
        <v>3503</v>
      </c>
      <c r="O1300" s="7" t="s">
        <v>0</v>
      </c>
      <c r="P1300" s="8">
        <v>10</v>
      </c>
      <c r="Q1300" s="7"/>
      <c r="R1300" s="4"/>
      <c r="S1300" s="6"/>
      <c r="T1300" s="5"/>
      <c r="U1300" s="5" t="s">
        <v>84</v>
      </c>
      <c r="V1300" s="5"/>
      <c r="W1300" s="4"/>
      <c r="X1300" s="3" t="str">
        <f t="shared" si="42"/>
        <v>201610</v>
      </c>
      <c r="Y1300" s="3" t="str">
        <f t="shared" si="43"/>
        <v>201610</v>
      </c>
      <c r="Z1300" s="3" t="str">
        <f>VLOOKUP(TEXT(N1300,"####"),MàJ!$H$1:$I$53,2,FALSE)</f>
        <v xml:space="preserve">MATERIAUX </v>
      </c>
      <c r="AC1300"/>
      <c r="AD1300"/>
    </row>
    <row r="1301" spans="1:30" ht="15" hidden="1" customHeight="1" x14ac:dyDescent="0.25">
      <c r="A1301" s="7">
        <v>3503</v>
      </c>
      <c r="B1301" s="5" t="s">
        <v>63</v>
      </c>
      <c r="C1301" s="7"/>
      <c r="D1301" s="5"/>
      <c r="E1301" s="5"/>
      <c r="F1301" s="5"/>
      <c r="G1301" s="11">
        <v>10</v>
      </c>
      <c r="H1301" s="10">
        <v>2016</v>
      </c>
      <c r="I1301" s="5"/>
      <c r="J1301" s="7"/>
      <c r="K1301" s="9"/>
      <c r="L1301" s="5"/>
      <c r="M1301" s="5"/>
      <c r="N1301" s="7">
        <v>3503</v>
      </c>
      <c r="O1301" s="7" t="s">
        <v>0</v>
      </c>
      <c r="P1301" s="8">
        <v>5</v>
      </c>
      <c r="Q1301" s="7"/>
      <c r="R1301" s="4"/>
      <c r="S1301" s="6"/>
      <c r="T1301" s="5"/>
      <c r="U1301" s="5" t="s">
        <v>71</v>
      </c>
      <c r="V1301" s="5"/>
      <c r="W1301" s="4"/>
      <c r="X1301" s="3" t="str">
        <f t="shared" si="42"/>
        <v>201610</v>
      </c>
      <c r="Y1301" s="3" t="str">
        <f t="shared" si="43"/>
        <v>201610</v>
      </c>
      <c r="Z1301" s="3" t="str">
        <f>VLOOKUP(TEXT(N1301,"####"),MàJ!$H$1:$I$53,2,FALSE)</f>
        <v xml:space="preserve">MATERIAUX </v>
      </c>
      <c r="AC1301"/>
      <c r="AD1301"/>
    </row>
    <row r="1302" spans="1:30" ht="15" customHeight="1" x14ac:dyDescent="0.25">
      <c r="A1302" s="7">
        <v>3503</v>
      </c>
      <c r="B1302" s="5" t="s">
        <v>63</v>
      </c>
      <c r="C1302" s="7"/>
      <c r="D1302" s="5"/>
      <c r="E1302" s="5"/>
      <c r="F1302" s="5"/>
      <c r="G1302" s="11">
        <v>10</v>
      </c>
      <c r="H1302" s="10">
        <v>2016</v>
      </c>
      <c r="I1302" s="5"/>
      <c r="J1302" s="7"/>
      <c r="K1302" s="9"/>
      <c r="L1302" s="5"/>
      <c r="M1302" s="5"/>
      <c r="N1302" s="7">
        <v>3503</v>
      </c>
      <c r="O1302" s="7" t="s">
        <v>0</v>
      </c>
      <c r="P1302" s="8">
        <v>15</v>
      </c>
      <c r="Q1302" s="7"/>
      <c r="R1302" s="4"/>
      <c r="S1302" s="6"/>
      <c r="T1302" s="5"/>
      <c r="U1302" s="5" t="s">
        <v>72</v>
      </c>
      <c r="V1302" s="5"/>
      <c r="W1302" s="4"/>
      <c r="X1302" s="3" t="str">
        <f t="shared" si="42"/>
        <v>201610</v>
      </c>
      <c r="Y1302" s="3" t="str">
        <f t="shared" si="43"/>
        <v>201610</v>
      </c>
      <c r="Z1302" s="3" t="str">
        <f>VLOOKUP(TEXT(N1302,"####"),MàJ!$H$1:$I$53,2,FALSE)</f>
        <v xml:space="preserve">MATERIAUX </v>
      </c>
      <c r="AC1302"/>
      <c r="AD1302"/>
    </row>
    <row r="1303" spans="1:30" ht="15" hidden="1" customHeight="1" x14ac:dyDescent="0.25">
      <c r="A1303" s="50" t="s">
        <v>1</v>
      </c>
      <c r="B1303" s="51" t="s">
        <v>2</v>
      </c>
      <c r="C1303" s="50"/>
      <c r="D1303" s="51"/>
      <c r="E1303" s="51"/>
      <c r="F1303" s="51"/>
      <c r="G1303" s="55">
        <v>10</v>
      </c>
      <c r="H1303" s="56">
        <v>2016</v>
      </c>
      <c r="I1303" s="51"/>
      <c r="J1303" s="50"/>
      <c r="K1303" s="57"/>
      <c r="L1303" s="51"/>
      <c r="M1303" s="51"/>
      <c r="N1303" s="50" t="s">
        <v>1</v>
      </c>
      <c r="O1303" s="50" t="s">
        <v>0</v>
      </c>
      <c r="P1303" s="58">
        <v>4</v>
      </c>
      <c r="Q1303" s="50"/>
      <c r="R1303" s="59"/>
      <c r="S1303" s="60"/>
      <c r="T1303" s="51"/>
      <c r="U1303" s="51" t="s">
        <v>75</v>
      </c>
      <c r="V1303" s="51"/>
      <c r="W1303" s="59"/>
      <c r="X1303" s="3" t="str">
        <f t="shared" si="42"/>
        <v>201610</v>
      </c>
      <c r="Y1303" s="3" t="str">
        <f t="shared" si="43"/>
        <v>201610</v>
      </c>
      <c r="Z1303" s="3" t="str">
        <f>VLOOKUP(TEXT(N1303,"####"),MàJ!$H$1:$I$53,2,FALSE)</f>
        <v>SIMULATIONS NUMERIQUES</v>
      </c>
      <c r="AC1303"/>
      <c r="AD1303"/>
    </row>
    <row r="1304" spans="1:30" ht="15" hidden="1" customHeight="1" x14ac:dyDescent="0.25">
      <c r="A1304" s="50">
        <v>5555</v>
      </c>
      <c r="B1304" s="51" t="s">
        <v>64</v>
      </c>
      <c r="C1304" s="50"/>
      <c r="D1304" s="51"/>
      <c r="E1304" s="51"/>
      <c r="F1304" s="51"/>
      <c r="G1304" s="55">
        <v>10</v>
      </c>
      <c r="H1304" s="56">
        <v>2016</v>
      </c>
      <c r="I1304" s="51"/>
      <c r="J1304" s="50"/>
      <c r="K1304" s="57"/>
      <c r="L1304" s="51"/>
      <c r="M1304" s="51"/>
      <c r="N1304" s="50">
        <v>5555</v>
      </c>
      <c r="O1304" s="50" t="s">
        <v>0</v>
      </c>
      <c r="P1304" s="58">
        <v>10</v>
      </c>
      <c r="Q1304" s="50"/>
      <c r="R1304" s="59"/>
      <c r="S1304" s="60"/>
      <c r="T1304" s="51"/>
      <c r="U1304" s="51" t="s">
        <v>84</v>
      </c>
      <c r="V1304" s="51"/>
      <c r="W1304" s="59"/>
      <c r="X1304" s="3" t="str">
        <f t="shared" si="42"/>
        <v>201610</v>
      </c>
      <c r="Y1304" s="3" t="str">
        <f t="shared" si="43"/>
        <v>201610</v>
      </c>
      <c r="Z1304" s="3" t="str">
        <f>VLOOKUP(TEXT(N1304,"####"),MàJ!$H$1:$I$53,2,FALSE)</f>
        <v xml:space="preserve">CONCEPTION </v>
      </c>
      <c r="AC1304"/>
      <c r="AD1304"/>
    </row>
    <row r="1305" spans="1:30" ht="15" hidden="1" customHeight="1" x14ac:dyDescent="0.25">
      <c r="A1305" s="50">
        <v>5555</v>
      </c>
      <c r="B1305" s="51" t="s">
        <v>64</v>
      </c>
      <c r="C1305" s="50"/>
      <c r="D1305" s="51"/>
      <c r="E1305" s="51"/>
      <c r="F1305" s="51"/>
      <c r="G1305" s="55">
        <v>10</v>
      </c>
      <c r="H1305" s="56">
        <v>2016</v>
      </c>
      <c r="I1305" s="51"/>
      <c r="J1305" s="50"/>
      <c r="K1305" s="57"/>
      <c r="L1305" s="51"/>
      <c r="M1305" s="51"/>
      <c r="N1305" s="50">
        <v>5555</v>
      </c>
      <c r="O1305" s="50" t="s">
        <v>0</v>
      </c>
      <c r="P1305" s="58">
        <v>5</v>
      </c>
      <c r="Q1305" s="50"/>
      <c r="R1305" s="59"/>
      <c r="S1305" s="60"/>
      <c r="T1305" s="51"/>
      <c r="U1305" s="51" t="s">
        <v>84</v>
      </c>
      <c r="V1305" s="51"/>
      <c r="W1305" s="59"/>
      <c r="X1305" s="3" t="str">
        <f t="shared" si="42"/>
        <v>201610</v>
      </c>
      <c r="Y1305" s="3" t="str">
        <f t="shared" si="43"/>
        <v>201610</v>
      </c>
      <c r="Z1305" s="3" t="str">
        <f>VLOOKUP(TEXT(N1305,"####"),MàJ!$H$1:$I$53,2,FALSE)</f>
        <v xml:space="preserve">CONCEPTION </v>
      </c>
      <c r="AC1305"/>
      <c r="AD1305"/>
    </row>
    <row r="1306" spans="1:30" ht="15" hidden="1" customHeight="1" x14ac:dyDescent="0.25">
      <c r="A1306" s="50">
        <v>5555</v>
      </c>
      <c r="B1306" s="51" t="s">
        <v>64</v>
      </c>
      <c r="C1306" s="50"/>
      <c r="D1306" s="51"/>
      <c r="E1306" s="51"/>
      <c r="F1306" s="51"/>
      <c r="G1306" s="55">
        <v>10</v>
      </c>
      <c r="H1306" s="56">
        <v>2016</v>
      </c>
      <c r="I1306" s="51"/>
      <c r="J1306" s="50"/>
      <c r="K1306" s="57"/>
      <c r="L1306" s="51"/>
      <c r="M1306" s="51"/>
      <c r="N1306" s="50">
        <v>5555</v>
      </c>
      <c r="O1306" s="50" t="s">
        <v>0</v>
      </c>
      <c r="P1306" s="58">
        <v>12</v>
      </c>
      <c r="Q1306" s="50"/>
      <c r="R1306" s="59"/>
      <c r="S1306" s="60"/>
      <c r="T1306" s="51"/>
      <c r="U1306" s="51" t="s">
        <v>84</v>
      </c>
      <c r="V1306" s="51"/>
      <c r="W1306" s="59"/>
      <c r="X1306" s="3" t="str">
        <f t="shared" si="42"/>
        <v>201610</v>
      </c>
      <c r="Y1306" s="3" t="str">
        <f t="shared" si="43"/>
        <v>201610</v>
      </c>
      <c r="Z1306" s="3" t="str">
        <f>VLOOKUP(TEXT(N1306,"####"),MàJ!$H$1:$I$53,2,FALSE)</f>
        <v xml:space="preserve">CONCEPTION </v>
      </c>
      <c r="AC1306"/>
      <c r="AD1306"/>
    </row>
    <row r="1307" spans="1:30" ht="15" hidden="1" customHeight="1" x14ac:dyDescent="0.25">
      <c r="A1307" s="50">
        <v>5555</v>
      </c>
      <c r="B1307" s="51" t="s">
        <v>64</v>
      </c>
      <c r="C1307" s="50"/>
      <c r="D1307" s="51"/>
      <c r="E1307" s="51"/>
      <c r="F1307" s="51"/>
      <c r="G1307" s="55">
        <v>10</v>
      </c>
      <c r="H1307" s="56">
        <v>2016</v>
      </c>
      <c r="I1307" s="51"/>
      <c r="J1307" s="50"/>
      <c r="K1307" s="57"/>
      <c r="L1307" s="51"/>
      <c r="M1307" s="51"/>
      <c r="N1307" s="50">
        <v>5555</v>
      </c>
      <c r="O1307" s="50" t="s">
        <v>0</v>
      </c>
      <c r="P1307" s="58">
        <v>10</v>
      </c>
      <c r="Q1307" s="50"/>
      <c r="R1307" s="59"/>
      <c r="S1307" s="60"/>
      <c r="T1307" s="51"/>
      <c r="U1307" s="51" t="s">
        <v>71</v>
      </c>
      <c r="V1307" s="51"/>
      <c r="W1307" s="59"/>
      <c r="X1307" s="3" t="str">
        <f t="shared" si="42"/>
        <v>201610</v>
      </c>
      <c r="Y1307" s="3" t="str">
        <f t="shared" si="43"/>
        <v>201610</v>
      </c>
      <c r="Z1307" s="3" t="str">
        <f>VLOOKUP(TEXT(N1307,"####"),MàJ!$H$1:$I$53,2,FALSE)</f>
        <v xml:space="preserve">CONCEPTION </v>
      </c>
      <c r="AC1307"/>
      <c r="AD1307"/>
    </row>
    <row r="1308" spans="1:30" ht="15" customHeight="1" x14ac:dyDescent="0.25">
      <c r="A1308" s="50">
        <v>5555</v>
      </c>
      <c r="B1308" s="51" t="s">
        <v>64</v>
      </c>
      <c r="C1308" s="50"/>
      <c r="D1308" s="51"/>
      <c r="E1308" s="51"/>
      <c r="F1308" s="51"/>
      <c r="G1308" s="55">
        <v>10</v>
      </c>
      <c r="H1308" s="56">
        <v>2016</v>
      </c>
      <c r="I1308" s="51"/>
      <c r="J1308" s="50"/>
      <c r="K1308" s="57"/>
      <c r="L1308" s="51"/>
      <c r="M1308" s="51"/>
      <c r="N1308" s="50">
        <v>5555</v>
      </c>
      <c r="O1308" s="50" t="s">
        <v>0</v>
      </c>
      <c r="P1308" s="58">
        <v>49</v>
      </c>
      <c r="Q1308" s="50"/>
      <c r="R1308" s="59"/>
      <c r="S1308" s="60"/>
      <c r="T1308" s="51"/>
      <c r="U1308" s="51" t="s">
        <v>72</v>
      </c>
      <c r="V1308" s="51"/>
      <c r="W1308" s="59"/>
      <c r="X1308" s="3" t="str">
        <f t="shared" si="42"/>
        <v>201610</v>
      </c>
      <c r="Y1308" s="3" t="str">
        <f t="shared" si="43"/>
        <v>201610</v>
      </c>
      <c r="Z1308" s="3" t="str">
        <f>VLOOKUP(TEXT(N1308,"####"),MàJ!$H$1:$I$53,2,FALSE)</f>
        <v xml:space="preserve">CONCEPTION </v>
      </c>
      <c r="AC1308"/>
      <c r="AD1308"/>
    </row>
    <row r="1309" spans="1:30" ht="15" hidden="1" customHeight="1" x14ac:dyDescent="0.25">
      <c r="A1309" s="50">
        <v>5555</v>
      </c>
      <c r="B1309" s="51" t="s">
        <v>64</v>
      </c>
      <c r="C1309" s="50"/>
      <c r="D1309" s="51"/>
      <c r="E1309" s="51"/>
      <c r="F1309" s="51"/>
      <c r="G1309" s="55">
        <v>10</v>
      </c>
      <c r="H1309" s="56">
        <v>2016</v>
      </c>
      <c r="I1309" s="51"/>
      <c r="J1309" s="50"/>
      <c r="K1309" s="57"/>
      <c r="L1309" s="51"/>
      <c r="M1309" s="51"/>
      <c r="N1309" s="50">
        <v>5555</v>
      </c>
      <c r="O1309" s="50" t="s">
        <v>0</v>
      </c>
      <c r="P1309" s="58">
        <v>2</v>
      </c>
      <c r="Q1309" s="50"/>
      <c r="R1309" s="59"/>
      <c r="S1309" s="60"/>
      <c r="T1309" s="51"/>
      <c r="U1309" s="51" t="s">
        <v>70</v>
      </c>
      <c r="V1309" s="51"/>
      <c r="W1309" s="59"/>
      <c r="X1309" s="3" t="str">
        <f t="shared" si="42"/>
        <v>201610</v>
      </c>
      <c r="Y1309" s="3" t="str">
        <f t="shared" si="43"/>
        <v>201610</v>
      </c>
      <c r="Z1309" s="3" t="str">
        <f>VLOOKUP(TEXT(N1309,"####"),MàJ!$H$1:$I$53,2,FALSE)</f>
        <v xml:space="preserve">CONCEPTION </v>
      </c>
      <c r="AC1309"/>
      <c r="AD1309"/>
    </row>
    <row r="1310" spans="1:30" ht="15" hidden="1" customHeight="1" x14ac:dyDescent="0.25">
      <c r="A1310" s="50">
        <v>5555</v>
      </c>
      <c r="B1310" s="51" t="s">
        <v>64</v>
      </c>
      <c r="C1310" s="50"/>
      <c r="D1310" s="51"/>
      <c r="E1310" s="51"/>
      <c r="F1310" s="51"/>
      <c r="G1310" s="55">
        <v>10</v>
      </c>
      <c r="H1310" s="56">
        <v>2016</v>
      </c>
      <c r="I1310" s="51"/>
      <c r="J1310" s="50"/>
      <c r="K1310" s="57"/>
      <c r="L1310" s="51"/>
      <c r="M1310" s="51"/>
      <c r="N1310" s="50">
        <v>5555</v>
      </c>
      <c r="O1310" s="50" t="s">
        <v>0</v>
      </c>
      <c r="P1310" s="58">
        <v>10</v>
      </c>
      <c r="Q1310" s="50"/>
      <c r="R1310" s="59"/>
      <c r="S1310" s="60"/>
      <c r="T1310" s="51"/>
      <c r="U1310" s="51" t="s">
        <v>84</v>
      </c>
      <c r="V1310" s="51"/>
      <c r="W1310" s="59"/>
      <c r="X1310" s="3" t="str">
        <f t="shared" si="42"/>
        <v>201610</v>
      </c>
      <c r="Y1310" s="3" t="str">
        <f t="shared" si="43"/>
        <v>201610</v>
      </c>
      <c r="Z1310" s="3" t="str">
        <f>VLOOKUP(TEXT(N1310,"####"),MàJ!$H$1:$I$53,2,FALSE)</f>
        <v xml:space="preserve">CONCEPTION </v>
      </c>
      <c r="AC1310"/>
      <c r="AD1310"/>
    </row>
    <row r="1311" spans="1:30" ht="15" customHeight="1" x14ac:dyDescent="0.25">
      <c r="A1311" s="50">
        <v>5555</v>
      </c>
      <c r="B1311" s="51" t="s">
        <v>64</v>
      </c>
      <c r="C1311" s="50"/>
      <c r="D1311" s="51"/>
      <c r="E1311" s="51"/>
      <c r="F1311" s="51"/>
      <c r="G1311" s="55">
        <v>10</v>
      </c>
      <c r="H1311" s="56">
        <v>2016</v>
      </c>
      <c r="I1311" s="51"/>
      <c r="J1311" s="50"/>
      <c r="K1311" s="57"/>
      <c r="L1311" s="51"/>
      <c r="M1311" s="51"/>
      <c r="N1311" s="50">
        <v>5555</v>
      </c>
      <c r="O1311" s="50" t="s">
        <v>0</v>
      </c>
      <c r="P1311" s="58">
        <v>14</v>
      </c>
      <c r="Q1311" s="50"/>
      <c r="R1311" s="59"/>
      <c r="S1311" s="60"/>
      <c r="T1311" s="51"/>
      <c r="U1311" s="51" t="s">
        <v>72</v>
      </c>
      <c r="V1311" s="51"/>
      <c r="W1311" s="59"/>
      <c r="X1311" s="3" t="str">
        <f t="shared" si="42"/>
        <v>201610</v>
      </c>
      <c r="Y1311" s="3" t="str">
        <f t="shared" si="43"/>
        <v>201610</v>
      </c>
      <c r="Z1311" s="3" t="str">
        <f>VLOOKUP(TEXT(N1311,"####"),MàJ!$H$1:$I$53,2,FALSE)</f>
        <v xml:space="preserve">CONCEPTION </v>
      </c>
      <c r="AC1311"/>
      <c r="AD1311"/>
    </row>
    <row r="1312" spans="1:30" ht="15" hidden="1" customHeight="1" x14ac:dyDescent="0.25">
      <c r="A1312" s="7">
        <v>5555</v>
      </c>
      <c r="B1312" s="5" t="s">
        <v>64</v>
      </c>
      <c r="C1312" s="7"/>
      <c r="D1312" s="5"/>
      <c r="E1312" s="5"/>
      <c r="F1312" s="5"/>
      <c r="G1312" s="11">
        <v>10</v>
      </c>
      <c r="H1312" s="10">
        <v>2016</v>
      </c>
      <c r="I1312" s="5"/>
      <c r="J1312" s="7"/>
      <c r="K1312" s="9"/>
      <c r="L1312" s="5"/>
      <c r="M1312" s="5"/>
      <c r="N1312" s="7">
        <v>5555</v>
      </c>
      <c r="O1312" s="7" t="s">
        <v>0</v>
      </c>
      <c r="P1312" s="8">
        <v>10</v>
      </c>
      <c r="Q1312" s="7"/>
      <c r="R1312" s="4"/>
      <c r="S1312" s="6"/>
      <c r="T1312" s="5"/>
      <c r="U1312" s="5" t="s">
        <v>84</v>
      </c>
      <c r="V1312" s="5"/>
      <c r="W1312" s="4"/>
      <c r="X1312" s="3" t="str">
        <f t="shared" si="42"/>
        <v>201610</v>
      </c>
      <c r="Y1312" s="3" t="str">
        <f t="shared" si="43"/>
        <v>201610</v>
      </c>
      <c r="Z1312" s="3" t="str">
        <f>VLOOKUP(TEXT(N1312,"####"),MàJ!$H$1:$I$53,2,FALSE)</f>
        <v xml:space="preserve">CONCEPTION </v>
      </c>
      <c r="AC1312"/>
      <c r="AD1312"/>
    </row>
    <row r="1313" spans="1:30" ht="15" hidden="1" customHeight="1" x14ac:dyDescent="0.25">
      <c r="A1313" s="50">
        <v>5555</v>
      </c>
      <c r="B1313" s="51" t="s">
        <v>64</v>
      </c>
      <c r="C1313" s="50"/>
      <c r="D1313" s="51"/>
      <c r="E1313" s="51"/>
      <c r="F1313" s="51"/>
      <c r="G1313" s="55">
        <v>10</v>
      </c>
      <c r="H1313" s="56">
        <v>2016</v>
      </c>
      <c r="I1313" s="51"/>
      <c r="J1313" s="50"/>
      <c r="K1313" s="57"/>
      <c r="L1313" s="51"/>
      <c r="M1313" s="51"/>
      <c r="N1313" s="50">
        <v>5555</v>
      </c>
      <c r="O1313" s="50" t="s">
        <v>0</v>
      </c>
      <c r="P1313" s="58">
        <v>67</v>
      </c>
      <c r="Q1313" s="50"/>
      <c r="R1313" s="59"/>
      <c r="S1313" s="60"/>
      <c r="T1313" s="51"/>
      <c r="U1313" s="51" t="s">
        <v>84</v>
      </c>
      <c r="V1313" s="51"/>
      <c r="W1313" s="59"/>
      <c r="X1313" s="3" t="str">
        <f t="shared" si="42"/>
        <v>201610</v>
      </c>
      <c r="Y1313" s="3" t="str">
        <f t="shared" si="43"/>
        <v>201610</v>
      </c>
      <c r="Z1313" s="3" t="str">
        <f>VLOOKUP(TEXT(N1313,"####"),MàJ!$H$1:$I$53,2,FALSE)</f>
        <v xml:space="preserve">CONCEPTION </v>
      </c>
      <c r="AC1313"/>
      <c r="AD1313"/>
    </row>
    <row r="1314" spans="1:30" ht="15" customHeight="1" x14ac:dyDescent="0.25">
      <c r="A1314" s="7">
        <v>5555</v>
      </c>
      <c r="B1314" s="5" t="s">
        <v>64</v>
      </c>
      <c r="C1314" s="7"/>
      <c r="D1314" s="5"/>
      <c r="E1314" s="5"/>
      <c r="F1314" s="5"/>
      <c r="G1314" s="11">
        <v>10</v>
      </c>
      <c r="H1314" s="10">
        <v>2016</v>
      </c>
      <c r="I1314" s="5"/>
      <c r="J1314" s="7"/>
      <c r="K1314" s="9"/>
      <c r="L1314" s="5"/>
      <c r="M1314" s="5"/>
      <c r="N1314" s="7">
        <v>5555</v>
      </c>
      <c r="O1314" s="7" t="s">
        <v>0</v>
      </c>
      <c r="P1314" s="8">
        <v>2</v>
      </c>
      <c r="Q1314" s="7"/>
      <c r="R1314" s="4"/>
      <c r="S1314" s="6"/>
      <c r="T1314" s="5"/>
      <c r="U1314" s="5" t="s">
        <v>72</v>
      </c>
      <c r="V1314" s="5"/>
      <c r="W1314" s="4"/>
      <c r="X1314" s="3" t="str">
        <f t="shared" si="42"/>
        <v>201610</v>
      </c>
      <c r="Y1314" s="3" t="str">
        <f t="shared" si="43"/>
        <v>201610</v>
      </c>
      <c r="Z1314" s="3" t="str">
        <f>VLOOKUP(TEXT(N1314,"####"),MàJ!$H$1:$I$53,2,FALSE)</f>
        <v xml:space="preserve">CONCEPTION </v>
      </c>
      <c r="AC1314"/>
      <c r="AD1314"/>
    </row>
    <row r="1315" spans="1:30" ht="15" hidden="1" customHeight="1" x14ac:dyDescent="0.25">
      <c r="A1315" s="7">
        <v>5917</v>
      </c>
      <c r="B1315" s="5" t="s">
        <v>65</v>
      </c>
      <c r="C1315" s="7"/>
      <c r="D1315" s="5"/>
      <c r="E1315" s="5"/>
      <c r="F1315" s="5"/>
      <c r="G1315" s="11">
        <v>10</v>
      </c>
      <c r="H1315" s="10">
        <v>2016</v>
      </c>
      <c r="I1315" s="5"/>
      <c r="J1315" s="7"/>
      <c r="K1315" s="9"/>
      <c r="L1315" s="5"/>
      <c r="M1315" s="5"/>
      <c r="N1315" s="7">
        <v>5917</v>
      </c>
      <c r="O1315" s="7" t="s">
        <v>0</v>
      </c>
      <c r="P1315" s="8">
        <v>9</v>
      </c>
      <c r="Q1315" s="7"/>
      <c r="R1315" s="4"/>
      <c r="S1315" s="6"/>
      <c r="T1315" s="5"/>
      <c r="U1315" s="5" t="s">
        <v>84</v>
      </c>
      <c r="V1315" s="5"/>
      <c r="W1315" s="4"/>
      <c r="X1315" s="3" t="str">
        <f t="shared" si="42"/>
        <v>201610</v>
      </c>
      <c r="Y1315" s="3" t="str">
        <f t="shared" si="43"/>
        <v>201610</v>
      </c>
      <c r="Z1315" s="3" t="str">
        <f>VLOOKUP(TEXT(N1315,"####"),MàJ!$H$1:$I$53,2,FALSE)</f>
        <v xml:space="preserve">METHODES </v>
      </c>
      <c r="AC1315"/>
      <c r="AD1315"/>
    </row>
    <row r="1316" spans="1:30" ht="15" hidden="1" customHeight="1" x14ac:dyDescent="0.25">
      <c r="A1316" s="7">
        <v>5917</v>
      </c>
      <c r="B1316" s="5" t="s">
        <v>65</v>
      </c>
      <c r="C1316" s="7"/>
      <c r="D1316" s="5"/>
      <c r="E1316" s="5"/>
      <c r="F1316" s="5"/>
      <c r="G1316" s="11">
        <v>10</v>
      </c>
      <c r="H1316" s="10">
        <v>2016</v>
      </c>
      <c r="I1316" s="5"/>
      <c r="J1316" s="7"/>
      <c r="K1316" s="9"/>
      <c r="L1316" s="5"/>
      <c r="M1316" s="5"/>
      <c r="N1316" s="7">
        <v>5917</v>
      </c>
      <c r="O1316" s="7" t="s">
        <v>0</v>
      </c>
      <c r="P1316" s="8">
        <v>1</v>
      </c>
      <c r="Q1316" s="7"/>
      <c r="R1316" s="4"/>
      <c r="S1316" s="6"/>
      <c r="T1316" s="5"/>
      <c r="U1316" s="5" t="s">
        <v>84</v>
      </c>
      <c r="V1316" s="5"/>
      <c r="W1316" s="4"/>
      <c r="X1316" s="3" t="str">
        <f t="shared" si="42"/>
        <v>201610</v>
      </c>
      <c r="Y1316" s="3" t="str">
        <f t="shared" si="43"/>
        <v>201610</v>
      </c>
      <c r="Z1316" s="3" t="str">
        <f>VLOOKUP(TEXT(N1316,"####"),MàJ!$H$1:$I$53,2,FALSE)</f>
        <v xml:space="preserve">METHODES </v>
      </c>
      <c r="AC1316"/>
      <c r="AD1316"/>
    </row>
    <row r="1317" spans="1:30" ht="15" customHeight="1" x14ac:dyDescent="0.25">
      <c r="A1317" s="50">
        <v>5917</v>
      </c>
      <c r="B1317" s="51" t="s">
        <v>65</v>
      </c>
      <c r="C1317" s="50"/>
      <c r="D1317" s="51"/>
      <c r="E1317" s="51"/>
      <c r="F1317" s="51"/>
      <c r="G1317" s="55">
        <v>10</v>
      </c>
      <c r="H1317" s="56">
        <v>2016</v>
      </c>
      <c r="I1317" s="51"/>
      <c r="J1317" s="50"/>
      <c r="K1317" s="57"/>
      <c r="L1317" s="51"/>
      <c r="M1317" s="51"/>
      <c r="N1317" s="50">
        <v>5917</v>
      </c>
      <c r="O1317" s="50" t="s">
        <v>0</v>
      </c>
      <c r="P1317" s="58">
        <v>20</v>
      </c>
      <c r="Q1317" s="50"/>
      <c r="R1317" s="59"/>
      <c r="S1317" s="60"/>
      <c r="T1317" s="51"/>
      <c r="U1317" s="51" t="s">
        <v>72</v>
      </c>
      <c r="V1317" s="51"/>
      <c r="W1317" s="59"/>
      <c r="X1317" s="3" t="str">
        <f t="shared" si="42"/>
        <v>201610</v>
      </c>
      <c r="Y1317" s="3" t="str">
        <f t="shared" si="43"/>
        <v>201610</v>
      </c>
      <c r="Z1317" s="3" t="str">
        <f>VLOOKUP(TEXT(N1317,"####"),MàJ!$H$1:$I$53,2,FALSE)</f>
        <v xml:space="preserve">METHODES </v>
      </c>
      <c r="AC1317"/>
      <c r="AD1317"/>
    </row>
    <row r="1318" spans="1:30" ht="15" customHeight="1" x14ac:dyDescent="0.25">
      <c r="A1318" s="7">
        <v>5917</v>
      </c>
      <c r="B1318" s="5" t="s">
        <v>66</v>
      </c>
      <c r="C1318" s="7"/>
      <c r="D1318" s="5"/>
      <c r="E1318" s="5"/>
      <c r="F1318" s="5"/>
      <c r="G1318" s="11">
        <v>10</v>
      </c>
      <c r="H1318" s="10">
        <v>2016</v>
      </c>
      <c r="I1318" s="5"/>
      <c r="J1318" s="7"/>
      <c r="K1318" s="9"/>
      <c r="L1318" s="5"/>
      <c r="M1318" s="5"/>
      <c r="N1318" s="7">
        <v>5917</v>
      </c>
      <c r="O1318" s="7" t="s">
        <v>0</v>
      </c>
      <c r="P1318" s="8">
        <v>10</v>
      </c>
      <c r="Q1318" s="7"/>
      <c r="R1318" s="4"/>
      <c r="S1318" s="6"/>
      <c r="T1318" s="5"/>
      <c r="U1318" s="5" t="s">
        <v>72</v>
      </c>
      <c r="V1318" s="5"/>
      <c r="W1318" s="4"/>
      <c r="X1318" s="3" t="str">
        <f t="shared" si="42"/>
        <v>201610</v>
      </c>
      <c r="Y1318" s="3" t="str">
        <f t="shared" si="43"/>
        <v>201610</v>
      </c>
      <c r="Z1318" s="3" t="str">
        <f>VLOOKUP(TEXT(N1318,"####"),MàJ!$H$1:$I$53,2,FALSE)</f>
        <v xml:space="preserve">METHODES </v>
      </c>
      <c r="AC1318"/>
      <c r="AD1318"/>
    </row>
    <row r="1319" spans="1:30" ht="15" hidden="1" customHeight="1" x14ac:dyDescent="0.25">
      <c r="A1319" s="50">
        <v>5917</v>
      </c>
      <c r="B1319" s="51" t="s">
        <v>66</v>
      </c>
      <c r="C1319" s="50"/>
      <c r="D1319" s="51"/>
      <c r="E1319" s="51"/>
      <c r="F1319" s="51"/>
      <c r="G1319" s="55">
        <v>10</v>
      </c>
      <c r="H1319" s="56">
        <v>2016</v>
      </c>
      <c r="I1319" s="51"/>
      <c r="J1319" s="50"/>
      <c r="K1319" s="57"/>
      <c r="L1319" s="51"/>
      <c r="M1319" s="51"/>
      <c r="N1319" s="50">
        <v>5917</v>
      </c>
      <c r="O1319" s="50" t="s">
        <v>0</v>
      </c>
      <c r="P1319" s="58">
        <v>1</v>
      </c>
      <c r="Q1319" s="50"/>
      <c r="R1319" s="59"/>
      <c r="S1319" s="60"/>
      <c r="T1319" s="51"/>
      <c r="U1319" s="51" t="s">
        <v>84</v>
      </c>
      <c r="V1319" s="51"/>
      <c r="W1319" s="59"/>
      <c r="X1319" s="3" t="str">
        <f t="shared" si="42"/>
        <v>201610</v>
      </c>
      <c r="Y1319" s="3" t="str">
        <f t="shared" si="43"/>
        <v>201610</v>
      </c>
      <c r="Z1319" s="3" t="str">
        <f>VLOOKUP(TEXT(N1319,"####"),MàJ!$H$1:$I$53,2,FALSE)</f>
        <v xml:space="preserve">METHODES </v>
      </c>
      <c r="AC1319"/>
      <c r="AD1319"/>
    </row>
    <row r="1320" spans="1:30" ht="15" hidden="1" customHeight="1" x14ac:dyDescent="0.25">
      <c r="A1320" s="7">
        <v>5917</v>
      </c>
      <c r="B1320" s="5" t="s">
        <v>66</v>
      </c>
      <c r="C1320" s="7"/>
      <c r="D1320" s="5"/>
      <c r="E1320" s="5"/>
      <c r="F1320" s="5"/>
      <c r="G1320" s="11">
        <v>10</v>
      </c>
      <c r="H1320" s="10">
        <v>2016</v>
      </c>
      <c r="I1320" s="5"/>
      <c r="J1320" s="7"/>
      <c r="K1320" s="9"/>
      <c r="L1320" s="5"/>
      <c r="M1320" s="5"/>
      <c r="N1320" s="7">
        <v>5917</v>
      </c>
      <c r="O1320" s="7" t="s">
        <v>0</v>
      </c>
      <c r="P1320" s="8">
        <v>2</v>
      </c>
      <c r="Q1320" s="7"/>
      <c r="R1320" s="4"/>
      <c r="S1320" s="6"/>
      <c r="T1320" s="5"/>
      <c r="U1320" s="5" t="s">
        <v>84</v>
      </c>
      <c r="V1320" s="5"/>
      <c r="W1320" s="4"/>
      <c r="X1320" s="3" t="str">
        <f t="shared" si="42"/>
        <v>201610</v>
      </c>
      <c r="Y1320" s="3" t="str">
        <f t="shared" si="43"/>
        <v>201610</v>
      </c>
      <c r="Z1320" s="3" t="str">
        <f>VLOOKUP(TEXT(N1320,"####"),MàJ!$H$1:$I$53,2,FALSE)</f>
        <v xml:space="preserve">METHODES </v>
      </c>
      <c r="AC1320"/>
      <c r="AD1320"/>
    </row>
    <row r="1321" spans="1:30" ht="15" customHeight="1" x14ac:dyDescent="0.25">
      <c r="A1321" s="50">
        <v>5917</v>
      </c>
      <c r="B1321" s="51" t="s">
        <v>66</v>
      </c>
      <c r="C1321" s="50"/>
      <c r="D1321" s="51"/>
      <c r="E1321" s="51"/>
      <c r="F1321" s="51"/>
      <c r="G1321" s="55">
        <v>10</v>
      </c>
      <c r="H1321" s="56">
        <v>2016</v>
      </c>
      <c r="I1321" s="51"/>
      <c r="J1321" s="50"/>
      <c r="K1321" s="57"/>
      <c r="L1321" s="51"/>
      <c r="M1321" s="51"/>
      <c r="N1321" s="50">
        <v>5917</v>
      </c>
      <c r="O1321" s="50" t="s">
        <v>0</v>
      </c>
      <c r="P1321" s="58">
        <v>2</v>
      </c>
      <c r="Q1321" s="50"/>
      <c r="R1321" s="59"/>
      <c r="S1321" s="60"/>
      <c r="T1321" s="51"/>
      <c r="U1321" s="51" t="s">
        <v>72</v>
      </c>
      <c r="V1321" s="51"/>
      <c r="W1321" s="59"/>
      <c r="X1321" s="3" t="str">
        <f t="shared" si="42"/>
        <v>201610</v>
      </c>
      <c r="Y1321" s="3" t="str">
        <f t="shared" si="43"/>
        <v>201610</v>
      </c>
      <c r="Z1321" s="3" t="str">
        <f>VLOOKUP(TEXT(N1321,"####"),MàJ!$H$1:$I$53,2,FALSE)</f>
        <v xml:space="preserve">METHODES </v>
      </c>
      <c r="AC1321"/>
      <c r="AD1321"/>
    </row>
    <row r="1322" spans="1:30" ht="15" hidden="1" customHeight="1" x14ac:dyDescent="0.25">
      <c r="A1322" s="7">
        <v>5917</v>
      </c>
      <c r="B1322" s="5" t="s">
        <v>66</v>
      </c>
      <c r="C1322" s="7"/>
      <c r="D1322" s="5"/>
      <c r="E1322" s="5"/>
      <c r="F1322" s="5"/>
      <c r="G1322" s="11">
        <v>10</v>
      </c>
      <c r="H1322" s="10">
        <v>2016</v>
      </c>
      <c r="I1322" s="5"/>
      <c r="J1322" s="7"/>
      <c r="K1322" s="9"/>
      <c r="L1322" s="5"/>
      <c r="M1322" s="5"/>
      <c r="N1322" s="7">
        <v>5917</v>
      </c>
      <c r="O1322" s="7" t="s">
        <v>0</v>
      </c>
      <c r="P1322" s="8">
        <v>5</v>
      </c>
      <c r="Q1322" s="7"/>
      <c r="R1322" s="4"/>
      <c r="S1322" s="6"/>
      <c r="T1322" s="5"/>
      <c r="U1322" s="5" t="s">
        <v>70</v>
      </c>
      <c r="V1322" s="5"/>
      <c r="W1322" s="4"/>
      <c r="X1322" s="3" t="str">
        <f t="shared" si="42"/>
        <v>201610</v>
      </c>
      <c r="Y1322" s="3" t="str">
        <f t="shared" si="43"/>
        <v>201610</v>
      </c>
      <c r="Z1322" s="3" t="str">
        <f>VLOOKUP(TEXT(N1322,"####"),MàJ!$H$1:$I$53,2,FALSE)</f>
        <v xml:space="preserve">METHODES </v>
      </c>
      <c r="AC1322"/>
      <c r="AD1322"/>
    </row>
    <row r="1323" spans="1:30" ht="15" hidden="1" customHeight="1" x14ac:dyDescent="0.25">
      <c r="A1323" s="50">
        <v>5917</v>
      </c>
      <c r="B1323" s="51" t="s">
        <v>66</v>
      </c>
      <c r="C1323" s="50"/>
      <c r="D1323" s="51"/>
      <c r="E1323" s="51"/>
      <c r="F1323" s="51"/>
      <c r="G1323" s="55">
        <v>10</v>
      </c>
      <c r="H1323" s="56">
        <v>2016</v>
      </c>
      <c r="I1323" s="51"/>
      <c r="J1323" s="50"/>
      <c r="K1323" s="57"/>
      <c r="L1323" s="51"/>
      <c r="M1323" s="51"/>
      <c r="N1323" s="50">
        <v>5917</v>
      </c>
      <c r="O1323" s="50" t="s">
        <v>0</v>
      </c>
      <c r="P1323" s="58">
        <v>1</v>
      </c>
      <c r="Q1323" s="50"/>
      <c r="R1323" s="59"/>
      <c r="S1323" s="60"/>
      <c r="T1323" s="51"/>
      <c r="U1323" s="51" t="s">
        <v>84</v>
      </c>
      <c r="V1323" s="51"/>
      <c r="W1323" s="59"/>
      <c r="X1323" s="3" t="str">
        <f t="shared" ref="X1323:X1329" si="44">H1323&amp;IF(G1323&lt;10,"0"&amp;G1323,G1323)</f>
        <v>201610</v>
      </c>
      <c r="Y1323" s="3" t="str">
        <f t="shared" ref="Y1323:Y1329" si="45">X1323</f>
        <v>201610</v>
      </c>
      <c r="Z1323" s="3" t="str">
        <f>VLOOKUP(TEXT(N1323,"####"),MàJ!$H$1:$I$53,2,FALSE)</f>
        <v xml:space="preserve">METHODES </v>
      </c>
      <c r="AC1323"/>
      <c r="AD1323"/>
    </row>
    <row r="1324" spans="1:30" ht="15" hidden="1" customHeight="1" x14ac:dyDescent="0.25">
      <c r="A1324" s="7">
        <v>7777</v>
      </c>
      <c r="B1324" s="5" t="s">
        <v>68</v>
      </c>
      <c r="C1324" s="7"/>
      <c r="D1324" s="5"/>
      <c r="E1324" s="5"/>
      <c r="F1324" s="5"/>
      <c r="G1324" s="11">
        <v>10</v>
      </c>
      <c r="H1324" s="10">
        <v>2016</v>
      </c>
      <c r="I1324" s="5"/>
      <c r="J1324" s="7"/>
      <c r="K1324" s="9"/>
      <c r="L1324" s="5"/>
      <c r="M1324" s="5"/>
      <c r="N1324" s="7">
        <v>7777</v>
      </c>
      <c r="O1324" s="7" t="s">
        <v>0</v>
      </c>
      <c r="P1324" s="8">
        <v>30</v>
      </c>
      <c r="Q1324" s="7"/>
      <c r="R1324" s="4"/>
      <c r="S1324" s="6"/>
      <c r="T1324" s="5"/>
      <c r="U1324" s="5" t="s">
        <v>84</v>
      </c>
      <c r="V1324" s="5"/>
      <c r="W1324" s="4"/>
      <c r="X1324" s="3" t="str">
        <f t="shared" si="44"/>
        <v>201610</v>
      </c>
      <c r="Y1324" s="3" t="str">
        <f t="shared" si="45"/>
        <v>201610</v>
      </c>
      <c r="Z1324" s="3" t="str">
        <f>VLOOKUP(TEXT(N1324,"####"),MàJ!$H$1:$I$53,2,FALSE)</f>
        <v>PROGRAMME</v>
      </c>
      <c r="AC1324"/>
      <c r="AD1324"/>
    </row>
    <row r="1325" spans="1:30" ht="15" customHeight="1" x14ac:dyDescent="0.25">
      <c r="A1325" s="50">
        <v>7777</v>
      </c>
      <c r="B1325" s="51" t="s">
        <v>68</v>
      </c>
      <c r="C1325" s="50"/>
      <c r="D1325" s="51"/>
      <c r="E1325" s="51"/>
      <c r="F1325" s="51"/>
      <c r="G1325" s="55">
        <v>10</v>
      </c>
      <c r="H1325" s="56">
        <v>2016</v>
      </c>
      <c r="I1325" s="51"/>
      <c r="J1325" s="50"/>
      <c r="K1325" s="57"/>
      <c r="L1325" s="51"/>
      <c r="M1325" s="51"/>
      <c r="N1325" s="50">
        <v>7777</v>
      </c>
      <c r="O1325" s="50" t="s">
        <v>0</v>
      </c>
      <c r="P1325" s="58">
        <v>30</v>
      </c>
      <c r="Q1325" s="50"/>
      <c r="R1325" s="59"/>
      <c r="S1325" s="60"/>
      <c r="T1325" s="51"/>
      <c r="U1325" s="51" t="s">
        <v>72</v>
      </c>
      <c r="V1325" s="51"/>
      <c r="W1325" s="59"/>
      <c r="X1325" s="3" t="str">
        <f t="shared" si="44"/>
        <v>201610</v>
      </c>
      <c r="Y1325" s="3" t="str">
        <f t="shared" si="45"/>
        <v>201610</v>
      </c>
      <c r="Z1325" s="3" t="str">
        <f>VLOOKUP(TEXT(N1325,"####"),MàJ!$H$1:$I$53,2,FALSE)</f>
        <v>PROGRAMME</v>
      </c>
      <c r="AC1325"/>
      <c r="AD1325"/>
    </row>
    <row r="1326" spans="1:30" ht="15" hidden="1" customHeight="1" x14ac:dyDescent="0.25">
      <c r="A1326" s="7">
        <v>7777</v>
      </c>
      <c r="B1326" s="5" t="s">
        <v>68</v>
      </c>
      <c r="C1326" s="7"/>
      <c r="D1326" s="5"/>
      <c r="E1326" s="5"/>
      <c r="F1326" s="5"/>
      <c r="G1326" s="11">
        <v>10</v>
      </c>
      <c r="H1326" s="10">
        <v>2016</v>
      </c>
      <c r="I1326" s="5"/>
      <c r="J1326" s="7"/>
      <c r="K1326" s="9"/>
      <c r="L1326" s="5"/>
      <c r="M1326" s="5"/>
      <c r="N1326" s="7">
        <v>7777</v>
      </c>
      <c r="O1326" s="7" t="s">
        <v>0</v>
      </c>
      <c r="P1326" s="8">
        <v>20</v>
      </c>
      <c r="Q1326" s="7"/>
      <c r="R1326" s="4"/>
      <c r="S1326" s="6"/>
      <c r="T1326" s="5"/>
      <c r="U1326" s="5" t="s">
        <v>84</v>
      </c>
      <c r="V1326" s="5"/>
      <c r="W1326" s="4"/>
      <c r="X1326" s="3" t="str">
        <f t="shared" si="44"/>
        <v>201610</v>
      </c>
      <c r="Y1326" s="3" t="str">
        <f t="shared" si="45"/>
        <v>201610</v>
      </c>
      <c r="Z1326" s="3" t="str">
        <f>VLOOKUP(TEXT(N1326,"####"),MàJ!$H$1:$I$53,2,FALSE)</f>
        <v>PROGRAMME</v>
      </c>
      <c r="AC1326"/>
      <c r="AD1326"/>
    </row>
    <row r="1327" spans="1:30" ht="15" hidden="1" customHeight="1" x14ac:dyDescent="0.25">
      <c r="A1327" s="50">
        <v>7777</v>
      </c>
      <c r="B1327" s="51" t="s">
        <v>68</v>
      </c>
      <c r="C1327" s="50"/>
      <c r="D1327" s="51"/>
      <c r="E1327" s="51"/>
      <c r="F1327" s="51"/>
      <c r="G1327" s="55">
        <v>10</v>
      </c>
      <c r="H1327" s="56">
        <v>2016</v>
      </c>
      <c r="I1327" s="51"/>
      <c r="J1327" s="50"/>
      <c r="K1327" s="57"/>
      <c r="L1327" s="51"/>
      <c r="M1327" s="51"/>
      <c r="N1327" s="50">
        <v>7777</v>
      </c>
      <c r="O1327" s="50" t="s">
        <v>0</v>
      </c>
      <c r="P1327" s="58">
        <v>10</v>
      </c>
      <c r="Q1327" s="50"/>
      <c r="R1327" s="59"/>
      <c r="S1327" s="60"/>
      <c r="T1327" s="51"/>
      <c r="U1327" s="51" t="s">
        <v>84</v>
      </c>
      <c r="V1327" s="51"/>
      <c r="W1327" s="59"/>
      <c r="X1327" s="3" t="str">
        <f t="shared" si="44"/>
        <v>201610</v>
      </c>
      <c r="Y1327" s="3" t="str">
        <f t="shared" si="45"/>
        <v>201610</v>
      </c>
      <c r="Z1327" s="3" t="str">
        <f>VLOOKUP(TEXT(N1327,"####"),MàJ!$H$1:$I$53,2,FALSE)</f>
        <v>PROGRAMME</v>
      </c>
      <c r="AC1327"/>
      <c r="AD1327"/>
    </row>
    <row r="1328" spans="1:30" ht="15" hidden="1" customHeight="1" x14ac:dyDescent="0.25">
      <c r="A1328" s="7">
        <v>7777</v>
      </c>
      <c r="B1328" s="5" t="s">
        <v>68</v>
      </c>
      <c r="C1328" s="7"/>
      <c r="D1328" s="5"/>
      <c r="E1328" s="5"/>
      <c r="F1328" s="5"/>
      <c r="G1328" s="11">
        <v>10</v>
      </c>
      <c r="H1328" s="10">
        <v>2016</v>
      </c>
      <c r="I1328" s="5"/>
      <c r="J1328" s="7"/>
      <c r="K1328" s="9"/>
      <c r="L1328" s="5"/>
      <c r="M1328" s="5"/>
      <c r="N1328" s="7">
        <v>7777</v>
      </c>
      <c r="O1328" s="7" t="s">
        <v>0</v>
      </c>
      <c r="P1328" s="8">
        <v>40</v>
      </c>
      <c r="Q1328" s="7"/>
      <c r="R1328" s="4"/>
      <c r="S1328" s="6"/>
      <c r="T1328" s="5"/>
      <c r="U1328" s="5" t="s">
        <v>84</v>
      </c>
      <c r="V1328" s="5"/>
      <c r="W1328" s="4"/>
      <c r="X1328" s="3" t="str">
        <f t="shared" si="44"/>
        <v>201610</v>
      </c>
      <c r="Y1328" s="3" t="str">
        <f t="shared" si="45"/>
        <v>201610</v>
      </c>
      <c r="Z1328" s="3" t="str">
        <f>VLOOKUP(TEXT(N1328,"####"),MàJ!$H$1:$I$53,2,FALSE)</f>
        <v>PROGRAMME</v>
      </c>
      <c r="AC1328"/>
      <c r="AD1328"/>
    </row>
    <row r="1329" spans="1:30" ht="15" hidden="1" customHeight="1" x14ac:dyDescent="0.25">
      <c r="A1329" s="50">
        <v>7777</v>
      </c>
      <c r="B1329" s="51" t="s">
        <v>68</v>
      </c>
      <c r="C1329" s="50"/>
      <c r="D1329" s="51"/>
      <c r="E1329" s="51"/>
      <c r="F1329" s="51"/>
      <c r="G1329" s="55">
        <v>10</v>
      </c>
      <c r="H1329" s="56">
        <v>2016</v>
      </c>
      <c r="I1329" s="51"/>
      <c r="J1329" s="50"/>
      <c r="K1329" s="57"/>
      <c r="L1329" s="51"/>
      <c r="M1329" s="51"/>
      <c r="N1329" s="50">
        <v>7777</v>
      </c>
      <c r="O1329" s="50" t="s">
        <v>0</v>
      </c>
      <c r="P1329" s="58">
        <v>30</v>
      </c>
      <c r="Q1329" s="50"/>
      <c r="R1329" s="59"/>
      <c r="S1329" s="60"/>
      <c r="T1329" s="51"/>
      <c r="U1329" s="51" t="s">
        <v>71</v>
      </c>
      <c r="V1329" s="51"/>
      <c r="W1329" s="59"/>
      <c r="X1329" s="3" t="str">
        <f t="shared" si="44"/>
        <v>201610</v>
      </c>
      <c r="Y1329" s="3" t="str">
        <f t="shared" si="45"/>
        <v>201610</v>
      </c>
      <c r="Z1329" s="3" t="str">
        <f>VLOOKUP(TEXT(N1329,"####"),MàJ!$H$1:$I$53,2,FALSE)</f>
        <v>PROGRAMME</v>
      </c>
      <c r="AC1329"/>
      <c r="AD1329"/>
    </row>
    <row r="1330" spans="1:30" ht="15" customHeight="1" x14ac:dyDescent="0.25">
      <c r="X1330" s="3"/>
      <c r="Y1330" s="3"/>
      <c r="Z1330" s="3"/>
      <c r="AC1330"/>
      <c r="AD1330"/>
    </row>
    <row r="1331" spans="1:30" ht="15" customHeight="1" x14ac:dyDescent="0.25">
      <c r="X1331" s="3"/>
      <c r="Y1331" s="3"/>
      <c r="Z1331" s="3"/>
      <c r="AC1331"/>
      <c r="AD1331"/>
    </row>
    <row r="1332" spans="1:30" ht="15" customHeight="1" x14ac:dyDescent="0.25">
      <c r="X1332" s="3"/>
      <c r="Y1332" s="3"/>
      <c r="Z1332" s="3"/>
      <c r="AC1332"/>
      <c r="AD1332"/>
    </row>
    <row r="1333" spans="1:30" ht="15" customHeight="1" x14ac:dyDescent="0.25">
      <c r="X1333" s="3"/>
      <c r="Y1333" s="3"/>
      <c r="Z1333" s="3"/>
      <c r="AC1333"/>
      <c r="AD1333"/>
    </row>
    <row r="1334" spans="1:30" ht="15" customHeight="1" x14ac:dyDescent="0.25">
      <c r="X1334" s="3"/>
      <c r="Y1334" s="3"/>
      <c r="Z1334" s="3"/>
      <c r="AC1334"/>
      <c r="AD1334"/>
    </row>
    <row r="1335" spans="1:30" ht="15" customHeight="1" x14ac:dyDescent="0.25">
      <c r="X1335" s="3"/>
      <c r="Y1335" s="3"/>
      <c r="Z1335" s="3"/>
      <c r="AC1335"/>
      <c r="AD1335"/>
    </row>
    <row r="1336" spans="1:30" ht="15" customHeight="1" x14ac:dyDescent="0.25">
      <c r="X1336" s="3"/>
      <c r="Y1336" s="3"/>
      <c r="Z1336" s="3"/>
      <c r="AC1336"/>
      <c r="AD1336"/>
    </row>
    <row r="1337" spans="1:30" ht="15" customHeight="1" x14ac:dyDescent="0.25">
      <c r="X1337" s="3"/>
      <c r="Y1337" s="3"/>
      <c r="Z1337" s="3"/>
      <c r="AC1337"/>
      <c r="AD1337"/>
    </row>
    <row r="1338" spans="1:30" ht="15" customHeight="1" x14ac:dyDescent="0.25">
      <c r="X1338" s="3"/>
      <c r="Y1338" s="3"/>
      <c r="Z1338" s="3"/>
      <c r="AC1338"/>
      <c r="AD1338"/>
    </row>
    <row r="1339" spans="1:30" ht="15" customHeight="1" x14ac:dyDescent="0.25">
      <c r="X1339" s="3"/>
      <c r="Y1339" s="3"/>
      <c r="Z1339" s="3"/>
      <c r="AC1339"/>
      <c r="AD1339"/>
    </row>
    <row r="1340" spans="1:30" ht="15" customHeight="1" x14ac:dyDescent="0.25">
      <c r="X1340" s="3"/>
      <c r="Y1340" s="3"/>
      <c r="Z1340" s="3"/>
      <c r="AC1340"/>
      <c r="AD1340"/>
    </row>
    <row r="1341" spans="1:30" ht="15" customHeight="1" x14ac:dyDescent="0.25">
      <c r="X1341" s="3"/>
      <c r="Y1341" s="3"/>
      <c r="Z1341" s="3"/>
      <c r="AC1341"/>
      <c r="AD1341"/>
    </row>
    <row r="1342" spans="1:30" ht="15" customHeight="1" x14ac:dyDescent="0.25">
      <c r="X1342" s="3"/>
      <c r="Y1342" s="3"/>
      <c r="Z1342" s="3"/>
      <c r="AC1342"/>
      <c r="AD1342"/>
    </row>
    <row r="1343" spans="1:30" ht="15" customHeight="1" x14ac:dyDescent="0.25">
      <c r="X1343" s="3"/>
      <c r="Y1343" s="3"/>
      <c r="Z1343" s="3"/>
      <c r="AC1343"/>
      <c r="AD1343"/>
    </row>
    <row r="1344" spans="1:30" ht="15" customHeight="1" x14ac:dyDescent="0.25">
      <c r="X1344" s="3"/>
      <c r="Y1344" s="3"/>
      <c r="Z1344" s="3"/>
      <c r="AC1344"/>
      <c r="AD1344"/>
    </row>
    <row r="1345" spans="24:30" ht="15" customHeight="1" x14ac:dyDescent="0.25">
      <c r="X1345" s="3"/>
      <c r="Y1345" s="3"/>
      <c r="Z1345" s="3"/>
      <c r="AC1345"/>
      <c r="AD1345"/>
    </row>
    <row r="1346" spans="24:30" ht="15" customHeight="1" x14ac:dyDescent="0.25">
      <c r="X1346" s="3"/>
      <c r="Y1346" s="3"/>
      <c r="Z1346" s="3"/>
      <c r="AC1346"/>
      <c r="AD1346"/>
    </row>
    <row r="1347" spans="24:30" ht="15" customHeight="1" x14ac:dyDescent="0.25">
      <c r="X1347" s="3"/>
      <c r="Y1347" s="3"/>
      <c r="Z1347" s="3"/>
      <c r="AC1347"/>
      <c r="AD1347"/>
    </row>
    <row r="1348" spans="24:30" ht="15" customHeight="1" x14ac:dyDescent="0.25">
      <c r="X1348" s="3"/>
      <c r="Y1348" s="3"/>
      <c r="Z1348" s="3"/>
      <c r="AC1348"/>
      <c r="AD1348"/>
    </row>
    <row r="1349" spans="24:30" ht="15" customHeight="1" x14ac:dyDescent="0.25">
      <c r="X1349" s="3"/>
      <c r="Y1349" s="3"/>
      <c r="Z1349" s="3"/>
      <c r="AC1349"/>
      <c r="AD1349"/>
    </row>
    <row r="1350" spans="24:30" ht="15" customHeight="1" x14ac:dyDescent="0.25">
      <c r="X1350" s="3"/>
      <c r="Y1350" s="3"/>
      <c r="Z1350" s="3"/>
      <c r="AC1350"/>
      <c r="AD1350"/>
    </row>
    <row r="1351" spans="24:30" ht="15" customHeight="1" x14ac:dyDescent="0.25">
      <c r="X1351" s="3"/>
      <c r="Y1351" s="3"/>
      <c r="Z1351" s="3"/>
      <c r="AC1351"/>
      <c r="AD1351"/>
    </row>
    <row r="1352" spans="24:30" ht="15" customHeight="1" x14ac:dyDescent="0.25">
      <c r="X1352" s="3"/>
      <c r="Y1352" s="3"/>
      <c r="Z1352" s="3"/>
      <c r="AC1352"/>
      <c r="AD1352"/>
    </row>
    <row r="1353" spans="24:30" ht="15" customHeight="1" x14ac:dyDescent="0.25">
      <c r="X1353" s="3"/>
      <c r="Y1353" s="3"/>
      <c r="Z1353" s="3"/>
      <c r="AC1353"/>
      <c r="AD1353"/>
    </row>
    <row r="1354" spans="24:30" ht="15" customHeight="1" x14ac:dyDescent="0.25">
      <c r="X1354" s="3"/>
      <c r="Y1354" s="3"/>
      <c r="Z1354" s="3"/>
      <c r="AC1354"/>
      <c r="AD1354"/>
    </row>
    <row r="1355" spans="24:30" ht="15" customHeight="1" x14ac:dyDescent="0.25">
      <c r="X1355" s="3"/>
      <c r="Y1355" s="3"/>
      <c r="Z1355" s="3"/>
      <c r="AC1355"/>
      <c r="AD1355"/>
    </row>
    <row r="1356" spans="24:30" ht="15" customHeight="1" x14ac:dyDescent="0.25">
      <c r="X1356" s="3"/>
      <c r="Y1356" s="3"/>
      <c r="Z1356" s="3"/>
      <c r="AC1356"/>
      <c r="AD1356"/>
    </row>
    <row r="1357" spans="24:30" ht="15" customHeight="1" x14ac:dyDescent="0.25">
      <c r="X1357" s="3"/>
      <c r="Y1357" s="3"/>
      <c r="Z1357" s="3"/>
      <c r="AC1357"/>
      <c r="AD1357"/>
    </row>
    <row r="1358" spans="24:30" ht="15" customHeight="1" x14ac:dyDescent="0.25">
      <c r="X1358" s="3"/>
      <c r="Y1358" s="3"/>
      <c r="Z1358" s="3"/>
      <c r="AC1358"/>
      <c r="AD1358"/>
    </row>
    <row r="1359" spans="24:30" ht="15" customHeight="1" x14ac:dyDescent="0.25">
      <c r="X1359" s="3"/>
      <c r="Y1359" s="3"/>
      <c r="Z1359" s="3"/>
      <c r="AC1359"/>
      <c r="AD1359"/>
    </row>
    <row r="1360" spans="24:30" ht="15" customHeight="1" x14ac:dyDescent="0.25">
      <c r="X1360" s="3"/>
      <c r="Y1360" s="3"/>
      <c r="Z1360" s="3"/>
      <c r="AC1360"/>
      <c r="AD1360"/>
    </row>
    <row r="1361" spans="24:30" ht="15" customHeight="1" x14ac:dyDescent="0.25">
      <c r="X1361" s="3"/>
      <c r="Y1361" s="3"/>
      <c r="Z1361" s="3"/>
      <c r="AC1361"/>
      <c r="AD1361"/>
    </row>
    <row r="1362" spans="24:30" ht="15" customHeight="1" x14ac:dyDescent="0.25">
      <c r="X1362" s="3"/>
      <c r="Y1362" s="3"/>
      <c r="Z1362" s="3"/>
      <c r="AC1362"/>
      <c r="AD1362"/>
    </row>
    <row r="1363" spans="24:30" ht="15" customHeight="1" x14ac:dyDescent="0.25">
      <c r="X1363" s="3"/>
      <c r="Y1363" s="3"/>
      <c r="Z1363" s="3"/>
      <c r="AC1363"/>
      <c r="AD1363"/>
    </row>
    <row r="1364" spans="24:30" ht="15" customHeight="1" x14ac:dyDescent="0.25">
      <c r="X1364" s="3"/>
      <c r="Y1364" s="3"/>
      <c r="Z1364" s="3"/>
      <c r="AC1364"/>
      <c r="AD1364"/>
    </row>
    <row r="1365" spans="24:30" ht="15" customHeight="1" x14ac:dyDescent="0.25">
      <c r="X1365" s="3"/>
      <c r="Y1365" s="3"/>
      <c r="Z1365" s="3"/>
      <c r="AC1365"/>
      <c r="AD1365"/>
    </row>
    <row r="1366" spans="24:30" ht="15" customHeight="1" x14ac:dyDescent="0.25">
      <c r="X1366" s="3"/>
      <c r="Y1366" s="3"/>
      <c r="Z1366" s="3"/>
      <c r="AC1366"/>
      <c r="AD1366"/>
    </row>
    <row r="1367" spans="24:30" ht="15" customHeight="1" x14ac:dyDescent="0.25">
      <c r="X1367" s="3"/>
      <c r="Y1367" s="3"/>
      <c r="Z1367" s="3"/>
      <c r="AC1367"/>
      <c r="AD1367"/>
    </row>
    <row r="1368" spans="24:30" ht="15" customHeight="1" x14ac:dyDescent="0.25">
      <c r="X1368" s="3"/>
      <c r="Y1368" s="3"/>
      <c r="Z1368" s="3"/>
      <c r="AC1368"/>
      <c r="AD1368"/>
    </row>
    <row r="1369" spans="24:30" ht="15" customHeight="1" x14ac:dyDescent="0.25">
      <c r="X1369" s="3"/>
      <c r="Y1369" s="3"/>
      <c r="Z1369" s="3"/>
      <c r="AC1369"/>
      <c r="AD1369"/>
    </row>
    <row r="1370" spans="24:30" ht="15" customHeight="1" x14ac:dyDescent="0.25">
      <c r="X1370" s="3"/>
      <c r="Y1370" s="3"/>
      <c r="Z1370" s="3"/>
      <c r="AC1370"/>
      <c r="AD1370"/>
    </row>
    <row r="1371" spans="24:30" ht="15" customHeight="1" x14ac:dyDescent="0.25">
      <c r="X1371" s="3"/>
      <c r="Y1371" s="3"/>
      <c r="Z1371" s="3"/>
      <c r="AC1371"/>
      <c r="AD1371"/>
    </row>
    <row r="1372" spans="24:30" ht="15" customHeight="1" x14ac:dyDescent="0.25">
      <c r="X1372" s="3"/>
      <c r="Y1372" s="3"/>
      <c r="Z1372" s="3"/>
      <c r="AC1372"/>
      <c r="AD1372"/>
    </row>
    <row r="1373" spans="24:30" ht="15" customHeight="1" x14ac:dyDescent="0.25">
      <c r="X1373" s="3"/>
      <c r="Y1373" s="3"/>
      <c r="Z1373" s="3"/>
      <c r="AC1373"/>
      <c r="AD1373"/>
    </row>
    <row r="1374" spans="24:30" ht="15" customHeight="1" x14ac:dyDescent="0.25">
      <c r="X1374" s="3"/>
      <c r="Y1374" s="3"/>
      <c r="Z1374" s="3"/>
      <c r="AC1374"/>
      <c r="AD1374"/>
    </row>
    <row r="1375" spans="24:30" ht="15" customHeight="1" x14ac:dyDescent="0.25">
      <c r="X1375" s="3"/>
      <c r="Y1375" s="3"/>
      <c r="Z1375" s="3"/>
      <c r="AC1375"/>
      <c r="AD1375"/>
    </row>
    <row r="1376" spans="24:30" ht="15" customHeight="1" x14ac:dyDescent="0.25">
      <c r="X1376" s="3"/>
      <c r="Y1376" s="3"/>
      <c r="Z1376" s="3"/>
      <c r="AC1376"/>
      <c r="AD1376"/>
    </row>
    <row r="1377" spans="24:30" ht="15" customHeight="1" x14ac:dyDescent="0.25">
      <c r="X1377" s="3"/>
      <c r="Y1377" s="3"/>
      <c r="Z1377" s="3"/>
      <c r="AC1377"/>
      <c r="AD1377"/>
    </row>
    <row r="1378" spans="24:30" ht="15" customHeight="1" x14ac:dyDescent="0.25">
      <c r="X1378" s="3"/>
      <c r="Y1378" s="3"/>
      <c r="Z1378" s="3"/>
      <c r="AC1378"/>
      <c r="AD1378"/>
    </row>
    <row r="1379" spans="24:30" ht="15" customHeight="1" x14ac:dyDescent="0.25">
      <c r="X1379" s="3"/>
      <c r="Y1379" s="3"/>
      <c r="Z1379" s="3"/>
      <c r="AC1379"/>
      <c r="AD1379"/>
    </row>
    <row r="1380" spans="24:30" ht="15" customHeight="1" x14ac:dyDescent="0.25">
      <c r="X1380" s="3"/>
      <c r="Y1380" s="3"/>
      <c r="Z1380" s="3"/>
      <c r="AC1380"/>
      <c r="AD1380"/>
    </row>
    <row r="1381" spans="24:30" ht="15" customHeight="1" x14ac:dyDescent="0.25">
      <c r="X1381" s="3"/>
      <c r="Y1381" s="3"/>
      <c r="Z1381" s="3"/>
      <c r="AC1381"/>
      <c r="AD1381"/>
    </row>
    <row r="1382" spans="24:30" ht="15" customHeight="1" x14ac:dyDescent="0.25">
      <c r="X1382" s="3"/>
      <c r="Y1382" s="3"/>
      <c r="Z1382" s="3"/>
      <c r="AC1382"/>
      <c r="AD1382"/>
    </row>
    <row r="1383" spans="24:30" ht="15" customHeight="1" x14ac:dyDescent="0.25">
      <c r="X1383" s="3"/>
      <c r="Y1383" s="3"/>
      <c r="Z1383" s="3"/>
      <c r="AC1383"/>
      <c r="AD1383"/>
    </row>
    <row r="1384" spans="24:30" ht="15" customHeight="1" x14ac:dyDescent="0.25">
      <c r="X1384" s="3"/>
      <c r="Y1384" s="3"/>
      <c r="Z1384" s="3"/>
      <c r="AC1384"/>
      <c r="AD1384"/>
    </row>
    <row r="1385" spans="24:30" ht="15" customHeight="1" x14ac:dyDescent="0.25">
      <c r="X1385" s="3"/>
      <c r="Y1385" s="3"/>
      <c r="Z1385" s="3"/>
      <c r="AC1385"/>
      <c r="AD1385"/>
    </row>
    <row r="1386" spans="24:30" ht="15" customHeight="1" x14ac:dyDescent="0.25">
      <c r="X1386" s="3"/>
      <c r="Y1386" s="3"/>
      <c r="Z1386" s="3"/>
      <c r="AC1386"/>
      <c r="AD1386"/>
    </row>
    <row r="1387" spans="24:30" ht="15" customHeight="1" x14ac:dyDescent="0.25">
      <c r="X1387" s="3"/>
      <c r="Y1387" s="3"/>
      <c r="Z1387" s="3"/>
      <c r="AC1387"/>
      <c r="AD1387"/>
    </row>
    <row r="1388" spans="24:30" ht="15" customHeight="1" x14ac:dyDescent="0.25">
      <c r="X1388" s="3"/>
      <c r="Y1388" s="3"/>
      <c r="Z1388" s="3"/>
      <c r="AC1388"/>
      <c r="AD1388"/>
    </row>
    <row r="1389" spans="24:30" ht="15" customHeight="1" x14ac:dyDescent="0.25">
      <c r="X1389" s="3"/>
      <c r="Y1389" s="3"/>
      <c r="Z1389" s="3"/>
      <c r="AC1389"/>
      <c r="AD1389"/>
    </row>
    <row r="1390" spans="24:30" ht="15" customHeight="1" x14ac:dyDescent="0.25">
      <c r="X1390" s="3"/>
      <c r="Y1390" s="3"/>
      <c r="Z1390" s="3"/>
      <c r="AC1390"/>
      <c r="AD1390"/>
    </row>
    <row r="1391" spans="24:30" ht="15" customHeight="1" x14ac:dyDescent="0.25">
      <c r="X1391" s="3"/>
      <c r="Y1391" s="3"/>
      <c r="Z1391" s="3"/>
      <c r="AC1391"/>
      <c r="AD1391"/>
    </row>
    <row r="1392" spans="24:30" ht="15" customHeight="1" x14ac:dyDescent="0.25">
      <c r="X1392" s="3"/>
      <c r="Y1392" s="3"/>
      <c r="Z1392" s="3"/>
      <c r="AC1392"/>
      <c r="AD1392"/>
    </row>
    <row r="1393" spans="24:30" ht="15" customHeight="1" x14ac:dyDescent="0.25">
      <c r="X1393" s="3"/>
      <c r="Y1393" s="3"/>
      <c r="Z1393" s="3"/>
      <c r="AC1393"/>
      <c r="AD1393"/>
    </row>
    <row r="1394" spans="24:30" ht="15" customHeight="1" x14ac:dyDescent="0.25">
      <c r="X1394" s="3"/>
      <c r="Y1394" s="3"/>
      <c r="Z1394" s="3"/>
      <c r="AC1394"/>
      <c r="AD1394"/>
    </row>
    <row r="1395" spans="24:30" ht="15" customHeight="1" x14ac:dyDescent="0.25">
      <c r="X1395" s="3"/>
      <c r="Y1395" s="3"/>
      <c r="Z1395" s="3"/>
      <c r="AC1395"/>
      <c r="AD1395"/>
    </row>
    <row r="1396" spans="24:30" ht="15" customHeight="1" x14ac:dyDescent="0.25">
      <c r="X1396" s="3"/>
      <c r="Y1396" s="3"/>
      <c r="Z1396" s="3"/>
      <c r="AC1396"/>
      <c r="AD1396"/>
    </row>
    <row r="1397" spans="24:30" ht="15" customHeight="1" x14ac:dyDescent="0.25">
      <c r="X1397" s="3"/>
      <c r="Y1397" s="3"/>
      <c r="Z1397" s="3"/>
      <c r="AC1397"/>
      <c r="AD1397"/>
    </row>
    <row r="1398" spans="24:30" ht="15" customHeight="1" x14ac:dyDescent="0.25">
      <c r="X1398" s="3"/>
      <c r="Y1398" s="3"/>
      <c r="Z1398" s="3"/>
      <c r="AC1398"/>
      <c r="AD1398"/>
    </row>
    <row r="1399" spans="24:30" ht="15" customHeight="1" x14ac:dyDescent="0.25">
      <c r="X1399" s="3"/>
      <c r="Y1399" s="3"/>
      <c r="Z1399" s="3"/>
      <c r="AC1399"/>
      <c r="AD1399"/>
    </row>
    <row r="1400" spans="24:30" ht="15" customHeight="1" x14ac:dyDescent="0.25">
      <c r="X1400" s="3"/>
      <c r="Y1400" s="3"/>
      <c r="Z1400" s="3"/>
      <c r="AC1400"/>
      <c r="AD1400"/>
    </row>
    <row r="1401" spans="24:30" ht="15" customHeight="1" x14ac:dyDescent="0.25">
      <c r="X1401" s="3"/>
      <c r="Y1401" s="3"/>
      <c r="Z1401" s="3"/>
      <c r="AC1401"/>
      <c r="AD1401"/>
    </row>
    <row r="1402" spans="24:30" ht="15" customHeight="1" x14ac:dyDescent="0.25">
      <c r="X1402" s="3"/>
      <c r="Y1402" s="3"/>
      <c r="Z1402" s="3"/>
      <c r="AC1402"/>
      <c r="AD1402"/>
    </row>
    <row r="1403" spans="24:30" ht="15" customHeight="1" x14ac:dyDescent="0.25">
      <c r="X1403" s="3"/>
      <c r="Y1403" s="3"/>
      <c r="Z1403" s="3"/>
      <c r="AC1403"/>
      <c r="AD1403"/>
    </row>
    <row r="1404" spans="24:30" ht="15" customHeight="1" x14ac:dyDescent="0.25">
      <c r="X1404" s="3"/>
      <c r="Y1404" s="3"/>
      <c r="Z1404" s="3"/>
      <c r="AC1404"/>
      <c r="AD1404"/>
    </row>
    <row r="1405" spans="24:30" ht="15" customHeight="1" x14ac:dyDescent="0.25">
      <c r="X1405" s="3"/>
      <c r="Y1405" s="3"/>
      <c r="Z1405" s="3"/>
      <c r="AC1405"/>
      <c r="AD1405"/>
    </row>
    <row r="1406" spans="24:30" ht="15" customHeight="1" x14ac:dyDescent="0.25">
      <c r="X1406" s="3"/>
      <c r="Y1406" s="3"/>
      <c r="Z1406" s="3"/>
      <c r="AC1406"/>
      <c r="AD1406"/>
    </row>
    <row r="1407" spans="24:30" ht="15" customHeight="1" x14ac:dyDescent="0.25">
      <c r="X1407" s="3"/>
      <c r="Y1407" s="3"/>
      <c r="Z1407" s="3"/>
      <c r="AC1407"/>
      <c r="AD1407"/>
    </row>
    <row r="1408" spans="24:30" ht="15" customHeight="1" x14ac:dyDescent="0.25">
      <c r="X1408" s="3"/>
      <c r="Y1408" s="3"/>
      <c r="Z1408" s="3"/>
      <c r="AC1408"/>
      <c r="AD1408"/>
    </row>
    <row r="1409" spans="24:30" ht="15" customHeight="1" x14ac:dyDescent="0.25">
      <c r="X1409" s="3"/>
      <c r="Y1409" s="3"/>
      <c r="Z1409" s="3"/>
      <c r="AC1409"/>
      <c r="AD1409"/>
    </row>
    <row r="1410" spans="24:30" ht="15" customHeight="1" x14ac:dyDescent="0.25">
      <c r="X1410" s="3"/>
      <c r="Y1410" s="3"/>
      <c r="Z1410" s="3"/>
      <c r="AC1410"/>
      <c r="AD1410"/>
    </row>
    <row r="1411" spans="24:30" ht="15" customHeight="1" x14ac:dyDescent="0.25">
      <c r="X1411" s="3"/>
      <c r="Y1411" s="3"/>
      <c r="Z1411" s="3"/>
      <c r="AC1411"/>
      <c r="AD1411"/>
    </row>
    <row r="1412" spans="24:30" ht="15" customHeight="1" x14ac:dyDescent="0.25">
      <c r="X1412" s="3"/>
      <c r="Y1412" s="3"/>
      <c r="Z1412" s="3"/>
      <c r="AC1412"/>
      <c r="AD1412"/>
    </row>
    <row r="1413" spans="24:30" ht="15" customHeight="1" x14ac:dyDescent="0.25">
      <c r="X1413" s="3"/>
      <c r="Y1413" s="3"/>
      <c r="Z1413" s="3"/>
      <c r="AC1413"/>
      <c r="AD1413"/>
    </row>
    <row r="1414" spans="24:30" ht="15" customHeight="1" x14ac:dyDescent="0.25">
      <c r="X1414" s="3"/>
      <c r="Y1414" s="3"/>
      <c r="Z1414" s="3"/>
      <c r="AC1414"/>
      <c r="AD1414"/>
    </row>
    <row r="1415" spans="24:30" ht="15" customHeight="1" x14ac:dyDescent="0.25">
      <c r="X1415" s="3"/>
      <c r="Y1415" s="3"/>
      <c r="Z1415" s="3"/>
      <c r="AC1415"/>
      <c r="AD1415"/>
    </row>
    <row r="1416" spans="24:30" ht="15" customHeight="1" x14ac:dyDescent="0.25">
      <c r="X1416" s="3"/>
      <c r="Y1416" s="3"/>
      <c r="Z1416" s="3"/>
      <c r="AC1416"/>
      <c r="AD1416"/>
    </row>
    <row r="1417" spans="24:30" ht="15" customHeight="1" x14ac:dyDescent="0.25">
      <c r="X1417" s="3"/>
      <c r="Y1417" s="3"/>
      <c r="Z1417" s="3"/>
      <c r="AC1417"/>
      <c r="AD1417"/>
    </row>
    <row r="1418" spans="24:30" ht="15" customHeight="1" x14ac:dyDescent="0.25">
      <c r="X1418" s="3"/>
      <c r="Y1418" s="3"/>
      <c r="Z1418" s="3"/>
      <c r="AC1418"/>
      <c r="AD1418"/>
    </row>
    <row r="1419" spans="24:30" ht="15" customHeight="1" x14ac:dyDescent="0.25">
      <c r="X1419" s="3"/>
      <c r="Y1419" s="3"/>
      <c r="Z1419" s="3"/>
      <c r="AC1419"/>
      <c r="AD1419"/>
    </row>
    <row r="1420" spans="24:30" ht="15" customHeight="1" x14ac:dyDescent="0.25">
      <c r="X1420" s="3"/>
      <c r="Y1420" s="3"/>
      <c r="Z1420" s="3"/>
      <c r="AC1420"/>
      <c r="AD1420"/>
    </row>
    <row r="1421" spans="24:30" ht="15" customHeight="1" x14ac:dyDescent="0.25">
      <c r="X1421" s="3"/>
      <c r="Y1421" s="3"/>
      <c r="Z1421" s="3"/>
      <c r="AC1421"/>
      <c r="AD1421"/>
    </row>
    <row r="1422" spans="24:30" ht="15" customHeight="1" x14ac:dyDescent="0.25">
      <c r="X1422" s="3"/>
      <c r="Y1422" s="3"/>
      <c r="Z1422" s="3"/>
      <c r="AC1422"/>
      <c r="AD1422"/>
    </row>
    <row r="1423" spans="24:30" ht="15" customHeight="1" x14ac:dyDescent="0.25">
      <c r="X1423" s="3"/>
      <c r="Y1423" s="3"/>
      <c r="Z1423" s="3"/>
      <c r="AC1423"/>
      <c r="AD1423"/>
    </row>
    <row r="1424" spans="24:30" ht="15" customHeight="1" x14ac:dyDescent="0.25">
      <c r="X1424" s="3"/>
      <c r="Y1424" s="3"/>
      <c r="Z1424" s="3"/>
      <c r="AC1424"/>
      <c r="AD1424"/>
    </row>
    <row r="1425" spans="24:30" ht="15" customHeight="1" x14ac:dyDescent="0.25">
      <c r="X1425" s="3"/>
      <c r="Y1425" s="3"/>
      <c r="Z1425" s="3"/>
      <c r="AC1425"/>
      <c r="AD1425"/>
    </row>
    <row r="1426" spans="24:30" ht="15" customHeight="1" x14ac:dyDescent="0.25">
      <c r="X1426" s="3"/>
      <c r="Y1426" s="3"/>
      <c r="Z1426" s="3"/>
      <c r="AC1426"/>
      <c r="AD1426"/>
    </row>
    <row r="1427" spans="24:30" ht="15" customHeight="1" x14ac:dyDescent="0.25">
      <c r="X1427" s="3"/>
      <c r="Y1427" s="3"/>
      <c r="Z1427" s="3"/>
      <c r="AC1427"/>
      <c r="AD1427"/>
    </row>
    <row r="1428" spans="24:30" ht="15" customHeight="1" x14ac:dyDescent="0.25">
      <c r="X1428" s="3"/>
      <c r="Y1428" s="3"/>
      <c r="Z1428" s="3"/>
      <c r="AC1428"/>
      <c r="AD1428"/>
    </row>
    <row r="1429" spans="24:30" ht="15" customHeight="1" x14ac:dyDescent="0.25">
      <c r="X1429" s="3"/>
      <c r="Y1429" s="3"/>
      <c r="Z1429" s="3"/>
      <c r="AC1429"/>
      <c r="AD1429"/>
    </row>
    <row r="1430" spans="24:30" ht="15" customHeight="1" x14ac:dyDescent="0.25">
      <c r="X1430" s="3"/>
      <c r="Y1430" s="3"/>
      <c r="Z1430" s="3"/>
      <c r="AC1430"/>
      <c r="AD1430"/>
    </row>
    <row r="1431" spans="24:30" ht="15" customHeight="1" x14ac:dyDescent="0.25">
      <c r="X1431" s="3"/>
      <c r="Y1431" s="3"/>
      <c r="Z1431" s="3"/>
      <c r="AC1431"/>
      <c r="AD1431"/>
    </row>
    <row r="1432" spans="24:30" ht="15" customHeight="1" x14ac:dyDescent="0.25">
      <c r="X1432" s="3"/>
      <c r="Y1432" s="3"/>
      <c r="Z1432" s="3"/>
      <c r="AC1432"/>
      <c r="AD1432"/>
    </row>
    <row r="1433" spans="24:30" ht="15" customHeight="1" x14ac:dyDescent="0.25">
      <c r="X1433" s="3"/>
      <c r="Y1433" s="3"/>
      <c r="Z1433" s="3"/>
      <c r="AC1433"/>
      <c r="AD1433"/>
    </row>
    <row r="1434" spans="24:30" ht="15" customHeight="1" x14ac:dyDescent="0.25">
      <c r="X1434" s="3"/>
      <c r="Y1434" s="3"/>
      <c r="Z1434" s="3"/>
      <c r="AC1434"/>
      <c r="AD1434"/>
    </row>
    <row r="1435" spans="24:30" ht="15" customHeight="1" x14ac:dyDescent="0.25">
      <c r="X1435" s="3"/>
      <c r="Y1435" s="3"/>
      <c r="Z1435" s="3"/>
      <c r="AC1435"/>
      <c r="AD1435"/>
    </row>
    <row r="1436" spans="24:30" ht="15" customHeight="1" x14ac:dyDescent="0.25">
      <c r="X1436" s="3"/>
      <c r="Y1436" s="3"/>
      <c r="Z1436" s="3"/>
      <c r="AC1436"/>
      <c r="AD1436"/>
    </row>
    <row r="1437" spans="24:30" ht="15" customHeight="1" x14ac:dyDescent="0.25">
      <c r="X1437" s="3"/>
      <c r="Y1437" s="3"/>
      <c r="Z1437" s="3"/>
      <c r="AC1437"/>
      <c r="AD1437"/>
    </row>
    <row r="1438" spans="24:30" ht="15" customHeight="1" x14ac:dyDescent="0.25">
      <c r="X1438" s="3"/>
      <c r="Y1438" s="3"/>
      <c r="Z1438" s="3"/>
      <c r="AC1438"/>
      <c r="AD1438"/>
    </row>
    <row r="1439" spans="24:30" ht="15" customHeight="1" x14ac:dyDescent="0.25">
      <c r="X1439" s="3"/>
      <c r="Y1439" s="3"/>
      <c r="Z1439" s="3"/>
      <c r="AC1439"/>
      <c r="AD1439"/>
    </row>
    <row r="1440" spans="24:30" ht="15" customHeight="1" x14ac:dyDescent="0.25">
      <c r="X1440" s="3"/>
      <c r="Y1440" s="3"/>
      <c r="Z1440" s="3"/>
      <c r="AC1440"/>
      <c r="AD1440"/>
    </row>
    <row r="1441" spans="24:30" ht="15" customHeight="1" x14ac:dyDescent="0.25">
      <c r="X1441" s="3"/>
      <c r="Y1441" s="3"/>
      <c r="Z1441" s="3"/>
      <c r="AC1441"/>
      <c r="AD1441"/>
    </row>
    <row r="1442" spans="24:30" ht="15" customHeight="1" x14ac:dyDescent="0.25">
      <c r="X1442" s="3"/>
      <c r="Y1442" s="3"/>
      <c r="Z1442" s="3"/>
      <c r="AC1442"/>
      <c r="AD1442"/>
    </row>
    <row r="1443" spans="24:30" ht="15" customHeight="1" x14ac:dyDescent="0.25">
      <c r="X1443" s="3"/>
      <c r="Y1443" s="3"/>
      <c r="Z1443" s="3"/>
      <c r="AC1443"/>
      <c r="AD1443"/>
    </row>
    <row r="1444" spans="24:30" ht="15" customHeight="1" x14ac:dyDescent="0.25">
      <c r="X1444" s="3"/>
      <c r="Y1444" s="3"/>
      <c r="Z1444" s="3"/>
      <c r="AC1444"/>
      <c r="AD1444"/>
    </row>
    <row r="1445" spans="24:30" ht="15" customHeight="1" x14ac:dyDescent="0.25">
      <c r="X1445" s="3"/>
      <c r="Y1445" s="3"/>
      <c r="Z1445" s="3"/>
      <c r="AC1445"/>
      <c r="AD1445"/>
    </row>
    <row r="1446" spans="24:30" ht="15" customHeight="1" x14ac:dyDescent="0.25">
      <c r="X1446" s="3"/>
      <c r="Y1446" s="3"/>
      <c r="Z1446" s="3"/>
      <c r="AC1446"/>
      <c r="AD1446"/>
    </row>
    <row r="1447" spans="24:30" ht="15" customHeight="1" x14ac:dyDescent="0.25">
      <c r="X1447" s="3"/>
      <c r="Y1447" s="3"/>
      <c r="Z1447" s="3"/>
      <c r="AC1447"/>
      <c r="AD1447"/>
    </row>
    <row r="1448" spans="24:30" ht="15" customHeight="1" x14ac:dyDescent="0.25">
      <c r="X1448" s="3"/>
      <c r="Y1448" s="3"/>
      <c r="Z1448" s="3"/>
      <c r="AC1448"/>
      <c r="AD1448"/>
    </row>
    <row r="1449" spans="24:30" ht="15" customHeight="1" x14ac:dyDescent="0.25">
      <c r="X1449" s="3"/>
      <c r="Y1449" s="3"/>
      <c r="Z1449" s="3"/>
      <c r="AC1449"/>
      <c r="AD1449"/>
    </row>
    <row r="1450" spans="24:30" ht="15" customHeight="1" x14ac:dyDescent="0.25">
      <c r="X1450" s="3"/>
      <c r="Y1450" s="3"/>
      <c r="Z1450" s="3"/>
      <c r="AC1450"/>
      <c r="AD1450"/>
    </row>
    <row r="1451" spans="24:30" ht="15" customHeight="1" x14ac:dyDescent="0.25">
      <c r="X1451" s="3"/>
      <c r="Y1451" s="3"/>
      <c r="Z1451" s="3"/>
      <c r="AC1451"/>
      <c r="AD1451"/>
    </row>
    <row r="1452" spans="24:30" ht="15" customHeight="1" x14ac:dyDescent="0.25">
      <c r="X1452" s="3"/>
      <c r="Y1452" s="3"/>
      <c r="Z1452" s="3"/>
      <c r="AC1452"/>
      <c r="AD1452"/>
    </row>
    <row r="1453" spans="24:30" ht="15" customHeight="1" x14ac:dyDescent="0.25">
      <c r="X1453" s="3"/>
      <c r="Y1453" s="3"/>
      <c r="Z1453" s="3"/>
      <c r="AC1453"/>
      <c r="AD1453"/>
    </row>
    <row r="1454" spans="24:30" ht="15" customHeight="1" x14ac:dyDescent="0.25">
      <c r="X1454" s="3"/>
      <c r="Y1454" s="3"/>
      <c r="Z1454" s="3"/>
      <c r="AC1454"/>
      <c r="AD1454"/>
    </row>
    <row r="1455" spans="24:30" ht="15" customHeight="1" x14ac:dyDescent="0.25">
      <c r="X1455" s="3"/>
      <c r="Y1455" s="3"/>
      <c r="Z1455" s="3"/>
      <c r="AC1455"/>
      <c r="AD1455"/>
    </row>
    <row r="1456" spans="24:30" ht="15" customHeight="1" x14ac:dyDescent="0.25">
      <c r="X1456" s="3"/>
      <c r="Y1456" s="3"/>
      <c r="Z1456" s="3"/>
      <c r="AC1456"/>
      <c r="AD1456"/>
    </row>
    <row r="1457" spans="24:30" ht="15" customHeight="1" x14ac:dyDescent="0.25">
      <c r="X1457" s="3"/>
      <c r="Y1457" s="3"/>
      <c r="Z1457" s="3"/>
      <c r="AC1457"/>
      <c r="AD1457"/>
    </row>
    <row r="1458" spans="24:30" ht="15" customHeight="1" x14ac:dyDescent="0.25">
      <c r="X1458" s="3"/>
      <c r="Y1458" s="3"/>
      <c r="Z1458" s="3"/>
      <c r="AC1458"/>
      <c r="AD1458"/>
    </row>
    <row r="1459" spans="24:30" ht="15" customHeight="1" x14ac:dyDescent="0.25">
      <c r="X1459" s="3"/>
      <c r="Y1459" s="3"/>
      <c r="Z1459" s="3"/>
      <c r="AC1459"/>
      <c r="AD1459"/>
    </row>
    <row r="1460" spans="24:30" ht="15" customHeight="1" x14ac:dyDescent="0.25">
      <c r="X1460" s="3"/>
      <c r="Y1460" s="3"/>
      <c r="Z1460" s="3"/>
      <c r="AC1460"/>
      <c r="AD1460"/>
    </row>
    <row r="1461" spans="24:30" ht="15" customHeight="1" x14ac:dyDescent="0.25">
      <c r="X1461" s="3"/>
      <c r="Y1461" s="3"/>
      <c r="Z1461" s="3"/>
      <c r="AC1461"/>
      <c r="AD1461"/>
    </row>
    <row r="1462" spans="24:30" ht="15" customHeight="1" x14ac:dyDescent="0.25">
      <c r="X1462" s="3"/>
      <c r="Y1462" s="3"/>
      <c r="Z1462" s="3"/>
      <c r="AC1462"/>
      <c r="AD1462"/>
    </row>
    <row r="1463" spans="24:30" ht="15" customHeight="1" x14ac:dyDescent="0.25">
      <c r="X1463" s="3"/>
      <c r="Y1463" s="3"/>
      <c r="Z1463" s="3"/>
      <c r="AC1463"/>
      <c r="AD1463"/>
    </row>
    <row r="1464" spans="24:30" ht="15" customHeight="1" x14ac:dyDescent="0.25">
      <c r="X1464" s="3"/>
      <c r="Y1464" s="3"/>
      <c r="Z1464" s="3"/>
      <c r="AC1464"/>
      <c r="AD1464"/>
    </row>
    <row r="1465" spans="24:30" ht="15" customHeight="1" x14ac:dyDescent="0.25">
      <c r="X1465" s="3"/>
      <c r="Y1465" s="3"/>
      <c r="Z1465" s="3"/>
      <c r="AC1465"/>
      <c r="AD1465"/>
    </row>
    <row r="1466" spans="24:30" ht="15" customHeight="1" x14ac:dyDescent="0.25">
      <c r="X1466" s="3"/>
      <c r="Y1466" s="3"/>
      <c r="Z1466" s="3"/>
      <c r="AC1466"/>
      <c r="AD1466"/>
    </row>
    <row r="1467" spans="24:30" ht="15" customHeight="1" x14ac:dyDescent="0.25">
      <c r="X1467" s="3"/>
      <c r="Y1467" s="3"/>
      <c r="Z1467" s="3"/>
      <c r="AC1467"/>
      <c r="AD1467"/>
    </row>
    <row r="1468" spans="24:30" ht="15" customHeight="1" x14ac:dyDescent="0.25">
      <c r="X1468" s="3"/>
      <c r="Y1468" s="3"/>
      <c r="Z1468" s="3"/>
      <c r="AC1468"/>
      <c r="AD1468"/>
    </row>
    <row r="1469" spans="24:30" ht="15" customHeight="1" x14ac:dyDescent="0.25">
      <c r="X1469" s="3"/>
      <c r="Y1469" s="3"/>
      <c r="Z1469" s="3"/>
      <c r="AC1469"/>
      <c r="AD1469"/>
    </row>
    <row r="1470" spans="24:30" ht="15" customHeight="1" x14ac:dyDescent="0.25">
      <c r="X1470" s="3"/>
      <c r="Y1470" s="3"/>
      <c r="Z1470" s="3"/>
      <c r="AC1470"/>
      <c r="AD1470"/>
    </row>
    <row r="1471" spans="24:30" ht="15" customHeight="1" x14ac:dyDescent="0.25">
      <c r="X1471" s="3"/>
      <c r="Y1471" s="3"/>
      <c r="Z1471" s="3"/>
      <c r="AC1471"/>
      <c r="AD1471"/>
    </row>
    <row r="1472" spans="24:30" ht="15" customHeight="1" x14ac:dyDescent="0.25">
      <c r="X1472" s="3"/>
      <c r="Y1472" s="3"/>
      <c r="Z1472" s="3"/>
      <c r="AC1472"/>
      <c r="AD1472"/>
    </row>
    <row r="1473" spans="24:30" ht="15" customHeight="1" x14ac:dyDescent="0.25">
      <c r="X1473" s="3"/>
      <c r="Y1473" s="3"/>
      <c r="Z1473" s="3"/>
      <c r="AC1473"/>
      <c r="AD1473"/>
    </row>
    <row r="1474" spans="24:30" ht="15" customHeight="1" x14ac:dyDescent="0.25">
      <c r="X1474" s="3"/>
      <c r="Y1474" s="3"/>
      <c r="Z1474" s="3"/>
      <c r="AC1474"/>
      <c r="AD1474"/>
    </row>
    <row r="1475" spans="24:30" ht="15" customHeight="1" x14ac:dyDescent="0.25">
      <c r="X1475" s="3"/>
      <c r="Y1475" s="3"/>
      <c r="Z1475" s="3"/>
      <c r="AC1475"/>
      <c r="AD1475"/>
    </row>
    <row r="1476" spans="24:30" ht="15" customHeight="1" x14ac:dyDescent="0.25">
      <c r="X1476" s="3"/>
      <c r="Y1476" s="3"/>
      <c r="Z1476" s="3"/>
      <c r="AC1476"/>
      <c r="AD1476"/>
    </row>
    <row r="1477" spans="24:30" ht="15" customHeight="1" x14ac:dyDescent="0.25">
      <c r="X1477" s="3"/>
      <c r="Y1477" s="3"/>
      <c r="Z1477" s="3"/>
      <c r="AC1477"/>
      <c r="AD1477"/>
    </row>
    <row r="1478" spans="24:30" ht="15" customHeight="1" x14ac:dyDescent="0.25">
      <c r="X1478" s="3"/>
      <c r="Y1478" s="3"/>
      <c r="Z1478" s="3"/>
      <c r="AC1478"/>
      <c r="AD1478"/>
    </row>
    <row r="1479" spans="24:30" ht="15" customHeight="1" x14ac:dyDescent="0.25">
      <c r="X1479" s="3"/>
      <c r="Y1479" s="3"/>
      <c r="Z1479" s="3"/>
      <c r="AC1479"/>
      <c r="AD1479"/>
    </row>
    <row r="1480" spans="24:30" ht="15" customHeight="1" x14ac:dyDescent="0.25">
      <c r="X1480" s="3"/>
      <c r="Y1480" s="3"/>
      <c r="Z1480" s="3"/>
      <c r="AC1480"/>
      <c r="AD1480"/>
    </row>
    <row r="1481" spans="24:30" ht="15" customHeight="1" x14ac:dyDescent="0.25">
      <c r="X1481" s="3"/>
      <c r="Y1481" s="3"/>
      <c r="Z1481" s="3"/>
      <c r="AC1481"/>
      <c r="AD1481"/>
    </row>
    <row r="1482" spans="24:30" ht="15" customHeight="1" x14ac:dyDescent="0.25">
      <c r="X1482" s="3"/>
      <c r="Y1482" s="3"/>
      <c r="Z1482" s="3"/>
      <c r="AC1482"/>
      <c r="AD1482"/>
    </row>
    <row r="1483" spans="24:30" ht="15" customHeight="1" x14ac:dyDescent="0.25">
      <c r="X1483" s="3"/>
      <c r="Y1483" s="3"/>
      <c r="Z1483" s="3"/>
      <c r="AC1483"/>
      <c r="AD1483"/>
    </row>
    <row r="1484" spans="24:30" ht="15" customHeight="1" x14ac:dyDescent="0.25">
      <c r="X1484" s="3"/>
      <c r="Y1484" s="3"/>
      <c r="Z1484" s="3"/>
      <c r="AC1484"/>
      <c r="AD1484"/>
    </row>
    <row r="1485" spans="24:30" ht="15" customHeight="1" x14ac:dyDescent="0.25">
      <c r="X1485" s="3"/>
      <c r="Y1485" s="3"/>
      <c r="Z1485" s="3"/>
      <c r="AC1485"/>
      <c r="AD1485"/>
    </row>
    <row r="1486" spans="24:30" ht="15" customHeight="1" x14ac:dyDescent="0.25">
      <c r="X1486" s="3"/>
      <c r="Y1486" s="3"/>
      <c r="Z1486" s="3"/>
      <c r="AC1486"/>
      <c r="AD1486"/>
    </row>
    <row r="1487" spans="24:30" ht="15" customHeight="1" x14ac:dyDescent="0.25">
      <c r="X1487" s="3"/>
      <c r="Y1487" s="3"/>
      <c r="Z1487" s="3"/>
      <c r="AC1487"/>
      <c r="AD1487"/>
    </row>
    <row r="1488" spans="24:30" ht="15" customHeight="1" x14ac:dyDescent="0.25">
      <c r="X1488" s="3"/>
      <c r="Y1488" s="3"/>
      <c r="Z1488" s="3"/>
      <c r="AC1488"/>
      <c r="AD1488"/>
    </row>
    <row r="1489" spans="24:30" ht="15" customHeight="1" x14ac:dyDescent="0.25">
      <c r="X1489" s="3"/>
      <c r="Y1489" s="3"/>
      <c r="Z1489" s="3"/>
      <c r="AC1489"/>
      <c r="AD1489"/>
    </row>
    <row r="1490" spans="24:30" ht="15" customHeight="1" x14ac:dyDescent="0.25">
      <c r="X1490" s="3"/>
      <c r="Y1490" s="3"/>
      <c r="Z1490" s="3"/>
      <c r="AC1490"/>
      <c r="AD1490"/>
    </row>
    <row r="1491" spans="24:30" ht="15" customHeight="1" x14ac:dyDescent="0.25">
      <c r="X1491" s="3"/>
      <c r="Y1491" s="3"/>
      <c r="Z1491" s="3"/>
      <c r="AC1491"/>
      <c r="AD1491"/>
    </row>
    <row r="1492" spans="24:30" ht="15" customHeight="1" x14ac:dyDescent="0.25">
      <c r="X1492" s="3"/>
      <c r="Y1492" s="3"/>
      <c r="Z1492" s="3"/>
      <c r="AC1492"/>
      <c r="AD1492"/>
    </row>
    <row r="1493" spans="24:30" ht="15" customHeight="1" x14ac:dyDescent="0.25">
      <c r="X1493" s="3"/>
      <c r="Y1493" s="3"/>
      <c r="Z1493" s="3"/>
      <c r="AC1493"/>
      <c r="AD1493"/>
    </row>
    <row r="1494" spans="24:30" ht="15" customHeight="1" x14ac:dyDescent="0.25">
      <c r="X1494" s="3"/>
      <c r="Y1494" s="3"/>
      <c r="Z1494" s="3"/>
      <c r="AC1494"/>
      <c r="AD1494"/>
    </row>
    <row r="1495" spans="24:30" ht="15" customHeight="1" x14ac:dyDescent="0.25">
      <c r="X1495" s="3"/>
      <c r="Y1495" s="3"/>
      <c r="Z1495" s="3"/>
      <c r="AC1495"/>
      <c r="AD1495"/>
    </row>
    <row r="1496" spans="24:30" ht="15" customHeight="1" x14ac:dyDescent="0.25">
      <c r="X1496" s="3"/>
      <c r="Y1496" s="3"/>
      <c r="Z1496" s="3"/>
      <c r="AC1496"/>
      <c r="AD1496"/>
    </row>
    <row r="1497" spans="24:30" ht="15" customHeight="1" x14ac:dyDescent="0.25">
      <c r="X1497" s="3"/>
      <c r="Y1497" s="3"/>
      <c r="Z1497" s="3"/>
      <c r="AC1497"/>
      <c r="AD1497"/>
    </row>
    <row r="1498" spans="24:30" ht="15" customHeight="1" x14ac:dyDescent="0.25">
      <c r="X1498" s="3"/>
      <c r="Y1498" s="3"/>
      <c r="Z1498" s="3"/>
      <c r="AC1498"/>
      <c r="AD1498"/>
    </row>
    <row r="1499" spans="24:30" ht="15" customHeight="1" x14ac:dyDescent="0.25">
      <c r="X1499" s="3"/>
      <c r="Y1499" s="3"/>
      <c r="Z1499" s="3"/>
      <c r="AC1499"/>
      <c r="AD1499"/>
    </row>
    <row r="1500" spans="24:30" ht="15" customHeight="1" x14ac:dyDescent="0.25">
      <c r="X1500" s="3"/>
      <c r="Y1500" s="3"/>
      <c r="Z1500" s="3"/>
      <c r="AC1500"/>
      <c r="AD1500"/>
    </row>
    <row r="1501" spans="24:30" ht="15" customHeight="1" x14ac:dyDescent="0.25">
      <c r="X1501" s="3"/>
      <c r="Y1501" s="3"/>
      <c r="Z1501" s="3"/>
      <c r="AC1501"/>
      <c r="AD1501"/>
    </row>
    <row r="1502" spans="24:30" ht="15" customHeight="1" x14ac:dyDescent="0.25">
      <c r="X1502" s="3"/>
      <c r="Y1502" s="3"/>
      <c r="Z1502" s="3"/>
      <c r="AC1502"/>
      <c r="AD1502"/>
    </row>
    <row r="1503" spans="24:30" ht="15" customHeight="1" x14ac:dyDescent="0.25">
      <c r="X1503" s="3"/>
      <c r="Y1503" s="3"/>
      <c r="Z1503" s="3"/>
      <c r="AC1503"/>
      <c r="AD1503"/>
    </row>
    <row r="1504" spans="24:30" ht="15" customHeight="1" x14ac:dyDescent="0.25">
      <c r="X1504" s="3"/>
      <c r="Y1504" s="3"/>
      <c r="Z1504" s="3"/>
      <c r="AC1504"/>
      <c r="AD1504"/>
    </row>
    <row r="1505" spans="24:30" ht="15" customHeight="1" x14ac:dyDescent="0.25">
      <c r="X1505" s="3"/>
      <c r="Y1505" s="3"/>
      <c r="Z1505" s="3"/>
      <c r="AC1505"/>
      <c r="AD1505"/>
    </row>
    <row r="1506" spans="24:30" ht="15" customHeight="1" x14ac:dyDescent="0.25">
      <c r="X1506" s="3"/>
      <c r="Y1506" s="3"/>
      <c r="Z1506" s="3"/>
      <c r="AC1506"/>
      <c r="AD1506"/>
    </row>
    <row r="1507" spans="24:30" ht="15" customHeight="1" x14ac:dyDescent="0.25">
      <c r="X1507" s="3"/>
      <c r="Y1507" s="3"/>
      <c r="Z1507" s="3"/>
      <c r="AC1507"/>
      <c r="AD1507"/>
    </row>
    <row r="1508" spans="24:30" ht="15" customHeight="1" x14ac:dyDescent="0.25">
      <c r="X1508" s="3"/>
      <c r="Y1508" s="3"/>
      <c r="Z1508" s="3"/>
      <c r="AC1508"/>
      <c r="AD1508"/>
    </row>
    <row r="1509" spans="24:30" ht="15" customHeight="1" x14ac:dyDescent="0.25">
      <c r="X1509" s="3"/>
      <c r="Y1509" s="3"/>
      <c r="Z1509" s="3"/>
      <c r="AC1509"/>
      <c r="AD1509"/>
    </row>
    <row r="1510" spans="24:30" ht="15" customHeight="1" x14ac:dyDescent="0.25">
      <c r="X1510" s="3"/>
      <c r="Y1510" s="3"/>
      <c r="Z1510" s="3"/>
      <c r="AC1510"/>
      <c r="AD1510"/>
    </row>
    <row r="1511" spans="24:30" ht="15" customHeight="1" x14ac:dyDescent="0.25">
      <c r="X1511" s="3"/>
      <c r="Y1511" s="3"/>
      <c r="Z1511" s="3"/>
      <c r="AC1511"/>
      <c r="AD1511"/>
    </row>
    <row r="1512" spans="24:30" ht="15" customHeight="1" x14ac:dyDescent="0.25">
      <c r="X1512" s="3"/>
      <c r="Y1512" s="3"/>
      <c r="Z1512" s="3"/>
      <c r="AC1512"/>
      <c r="AD1512"/>
    </row>
    <row r="1513" spans="24:30" ht="15" customHeight="1" x14ac:dyDescent="0.25">
      <c r="X1513" s="3"/>
      <c r="Y1513" s="3"/>
      <c r="Z1513" s="3"/>
      <c r="AC1513"/>
      <c r="AD1513"/>
    </row>
    <row r="1514" spans="24:30" ht="15" customHeight="1" x14ac:dyDescent="0.25">
      <c r="X1514" s="3"/>
      <c r="Y1514" s="3"/>
      <c r="Z1514" s="3"/>
      <c r="AC1514"/>
      <c r="AD1514"/>
    </row>
    <row r="1515" spans="24:30" ht="15" customHeight="1" x14ac:dyDescent="0.25">
      <c r="X1515" s="3"/>
      <c r="Y1515" s="3"/>
      <c r="Z1515" s="3"/>
      <c r="AC1515"/>
      <c r="AD1515"/>
    </row>
    <row r="1516" spans="24:30" ht="15" customHeight="1" x14ac:dyDescent="0.25">
      <c r="X1516" s="3"/>
      <c r="Y1516" s="3"/>
      <c r="Z1516" s="3"/>
      <c r="AC1516"/>
      <c r="AD1516"/>
    </row>
    <row r="1517" spans="24:30" ht="15" customHeight="1" x14ac:dyDescent="0.25">
      <c r="X1517" s="3"/>
      <c r="Y1517" s="3"/>
      <c r="Z1517" s="3"/>
      <c r="AC1517"/>
      <c r="AD1517"/>
    </row>
    <row r="1518" spans="24:30" ht="15" customHeight="1" x14ac:dyDescent="0.25">
      <c r="X1518" s="3"/>
      <c r="Y1518" s="3"/>
      <c r="Z1518" s="3"/>
      <c r="AC1518"/>
      <c r="AD1518"/>
    </row>
    <row r="1519" spans="24:30" ht="15" customHeight="1" x14ac:dyDescent="0.25">
      <c r="X1519" s="3"/>
      <c r="Y1519" s="3"/>
      <c r="Z1519" s="3"/>
      <c r="AC1519"/>
      <c r="AD1519"/>
    </row>
    <row r="1520" spans="24:30" ht="15" customHeight="1" x14ac:dyDescent="0.25">
      <c r="X1520" s="3"/>
      <c r="Y1520" s="3"/>
      <c r="Z1520" s="3"/>
      <c r="AC1520"/>
      <c r="AD1520"/>
    </row>
    <row r="1521" spans="24:30" ht="15" customHeight="1" x14ac:dyDescent="0.25">
      <c r="X1521" s="3"/>
      <c r="Y1521" s="3"/>
      <c r="Z1521" s="3"/>
      <c r="AC1521"/>
      <c r="AD1521"/>
    </row>
    <row r="1522" spans="24:30" ht="15" customHeight="1" x14ac:dyDescent="0.25">
      <c r="X1522" s="3"/>
      <c r="Y1522" s="3"/>
      <c r="Z1522" s="3"/>
      <c r="AC1522"/>
      <c r="AD1522"/>
    </row>
    <row r="1523" spans="24:30" ht="15" customHeight="1" x14ac:dyDescent="0.25">
      <c r="X1523" s="3"/>
      <c r="Y1523" s="3"/>
      <c r="Z1523" s="3"/>
      <c r="AC1523"/>
      <c r="AD1523"/>
    </row>
    <row r="1524" spans="24:30" ht="15" customHeight="1" x14ac:dyDescent="0.25">
      <c r="X1524" s="3"/>
      <c r="Y1524" s="3"/>
      <c r="Z1524" s="3"/>
      <c r="AC1524"/>
      <c r="AD1524"/>
    </row>
    <row r="1525" spans="24:30" ht="15" customHeight="1" x14ac:dyDescent="0.25">
      <c r="X1525" s="3"/>
      <c r="Y1525" s="3"/>
      <c r="Z1525" s="3"/>
      <c r="AC1525"/>
      <c r="AD1525"/>
    </row>
    <row r="1526" spans="24:30" ht="15" customHeight="1" x14ac:dyDescent="0.25">
      <c r="X1526" s="3"/>
      <c r="Y1526" s="3"/>
      <c r="Z1526" s="3"/>
      <c r="AC1526"/>
      <c r="AD1526"/>
    </row>
    <row r="1527" spans="24:30" ht="15" customHeight="1" x14ac:dyDescent="0.25">
      <c r="X1527" s="3"/>
      <c r="Y1527" s="3"/>
      <c r="Z1527" s="3"/>
      <c r="AC1527"/>
      <c r="AD1527"/>
    </row>
    <row r="1528" spans="24:30" ht="15" customHeight="1" x14ac:dyDescent="0.25">
      <c r="X1528" s="3"/>
      <c r="Y1528" s="3"/>
      <c r="Z1528" s="3"/>
      <c r="AC1528"/>
      <c r="AD1528"/>
    </row>
    <row r="1529" spans="24:30" ht="15" customHeight="1" x14ac:dyDescent="0.25">
      <c r="X1529" s="3"/>
      <c r="Y1529" s="3"/>
      <c r="Z1529" s="3"/>
      <c r="AC1529"/>
      <c r="AD1529"/>
    </row>
    <row r="1530" spans="24:30" ht="15" customHeight="1" x14ac:dyDescent="0.25">
      <c r="X1530" s="3"/>
      <c r="Y1530" s="3"/>
      <c r="Z1530" s="3"/>
      <c r="AC1530"/>
      <c r="AD1530"/>
    </row>
    <row r="1531" spans="24:30" ht="15" customHeight="1" x14ac:dyDescent="0.25">
      <c r="X1531" s="3"/>
      <c r="Y1531" s="3"/>
      <c r="Z1531" s="3"/>
      <c r="AC1531"/>
      <c r="AD1531"/>
    </row>
    <row r="1532" spans="24:30" ht="15" customHeight="1" x14ac:dyDescent="0.25">
      <c r="X1532" s="3"/>
      <c r="Y1532" s="3"/>
      <c r="Z1532" s="3"/>
      <c r="AC1532"/>
      <c r="AD1532"/>
    </row>
    <row r="1533" spans="24:30" ht="15" customHeight="1" x14ac:dyDescent="0.25">
      <c r="X1533" s="3"/>
      <c r="Y1533" s="3"/>
      <c r="Z1533" s="3"/>
      <c r="AC1533"/>
      <c r="AD1533"/>
    </row>
    <row r="1534" spans="24:30" ht="15" customHeight="1" x14ac:dyDescent="0.25">
      <c r="X1534" s="3"/>
      <c r="Y1534" s="3"/>
      <c r="Z1534" s="3"/>
      <c r="AC1534"/>
      <c r="AD1534"/>
    </row>
    <row r="1535" spans="24:30" ht="15" customHeight="1" x14ac:dyDescent="0.25">
      <c r="X1535" s="3"/>
      <c r="Y1535" s="3"/>
      <c r="Z1535" s="3"/>
      <c r="AC1535"/>
      <c r="AD1535"/>
    </row>
    <row r="1536" spans="24:30" ht="15" customHeight="1" x14ac:dyDescent="0.25">
      <c r="X1536" s="3"/>
      <c r="Y1536" s="3"/>
      <c r="Z1536" s="3"/>
      <c r="AC1536"/>
      <c r="AD1536"/>
    </row>
    <row r="1537" spans="24:30" ht="15" customHeight="1" x14ac:dyDescent="0.25">
      <c r="X1537" s="3"/>
      <c r="Y1537" s="3"/>
      <c r="Z1537" s="3"/>
      <c r="AC1537"/>
      <c r="AD1537"/>
    </row>
    <row r="1538" spans="24:30" ht="15" customHeight="1" x14ac:dyDescent="0.25">
      <c r="X1538" s="3"/>
      <c r="Y1538" s="3"/>
      <c r="Z1538" s="3"/>
      <c r="AC1538"/>
      <c r="AD1538"/>
    </row>
    <row r="1539" spans="24:30" ht="15" customHeight="1" x14ac:dyDescent="0.25">
      <c r="X1539" s="3"/>
      <c r="Y1539" s="3"/>
      <c r="Z1539" s="3"/>
      <c r="AC1539"/>
      <c r="AD1539"/>
    </row>
    <row r="1540" spans="24:30" ht="15" customHeight="1" x14ac:dyDescent="0.25">
      <c r="X1540" s="3"/>
      <c r="Y1540" s="3"/>
      <c r="Z1540" s="3"/>
      <c r="AC1540"/>
      <c r="AD1540"/>
    </row>
    <row r="1541" spans="24:30" ht="15" customHeight="1" x14ac:dyDescent="0.25">
      <c r="X1541" s="3"/>
      <c r="Y1541" s="3"/>
      <c r="Z1541" s="3"/>
      <c r="AC1541"/>
      <c r="AD1541"/>
    </row>
    <row r="1542" spans="24:30" ht="15" customHeight="1" x14ac:dyDescent="0.25">
      <c r="X1542" s="3"/>
      <c r="Y1542" s="3"/>
      <c r="Z1542" s="3"/>
      <c r="AC1542"/>
      <c r="AD1542"/>
    </row>
    <row r="1543" spans="24:30" ht="15" customHeight="1" x14ac:dyDescent="0.25">
      <c r="X1543" s="3"/>
      <c r="Y1543" s="3"/>
      <c r="Z1543" s="3"/>
      <c r="AC1543"/>
      <c r="AD1543"/>
    </row>
    <row r="1544" spans="24:30" ht="15" customHeight="1" x14ac:dyDescent="0.25">
      <c r="X1544" s="3"/>
      <c r="Y1544" s="3"/>
      <c r="Z1544" s="3"/>
      <c r="AC1544"/>
      <c r="AD1544"/>
    </row>
    <row r="1545" spans="24:30" ht="15" customHeight="1" x14ac:dyDescent="0.25">
      <c r="X1545" s="3"/>
      <c r="Y1545" s="3"/>
      <c r="Z1545" s="3"/>
      <c r="AC1545"/>
      <c r="AD1545"/>
    </row>
    <row r="1546" spans="24:30" ht="15" customHeight="1" x14ac:dyDescent="0.25">
      <c r="X1546" s="3"/>
      <c r="Y1546" s="3"/>
      <c r="Z1546" s="3"/>
      <c r="AC1546"/>
      <c r="AD1546"/>
    </row>
    <row r="1547" spans="24:30" ht="15" customHeight="1" x14ac:dyDescent="0.25">
      <c r="X1547" s="3"/>
      <c r="Y1547" s="3"/>
      <c r="Z1547" s="3"/>
      <c r="AC1547"/>
      <c r="AD1547"/>
    </row>
    <row r="1548" spans="24:30" ht="15" customHeight="1" x14ac:dyDescent="0.25">
      <c r="X1548" s="3"/>
      <c r="Y1548" s="3"/>
      <c r="Z1548" s="3"/>
      <c r="AC1548"/>
      <c r="AD1548"/>
    </row>
    <row r="1549" spans="24:30" ht="15" customHeight="1" x14ac:dyDescent="0.25">
      <c r="X1549" s="3"/>
      <c r="Y1549" s="3"/>
      <c r="Z1549" s="3"/>
      <c r="AC1549"/>
      <c r="AD1549"/>
    </row>
    <row r="1550" spans="24:30" ht="15" customHeight="1" x14ac:dyDescent="0.25">
      <c r="X1550" s="3"/>
      <c r="Y1550" s="3"/>
      <c r="Z1550" s="3"/>
      <c r="AC1550"/>
      <c r="AD1550"/>
    </row>
    <row r="1551" spans="24:30" ht="15" customHeight="1" x14ac:dyDescent="0.25">
      <c r="X1551" s="3"/>
      <c r="Y1551" s="3"/>
      <c r="Z1551" s="3"/>
      <c r="AC1551"/>
      <c r="AD1551"/>
    </row>
    <row r="1552" spans="24:30" ht="15" customHeight="1" x14ac:dyDescent="0.25">
      <c r="X1552" s="3"/>
      <c r="Y1552" s="3"/>
      <c r="Z1552" s="3"/>
      <c r="AC1552"/>
      <c r="AD1552"/>
    </row>
    <row r="1553" spans="24:30" ht="15" customHeight="1" x14ac:dyDescent="0.25">
      <c r="X1553" s="3"/>
      <c r="Y1553" s="3"/>
      <c r="Z1553" s="3"/>
      <c r="AC1553"/>
      <c r="AD1553"/>
    </row>
    <row r="1554" spans="24:30" ht="15" customHeight="1" x14ac:dyDescent="0.25">
      <c r="X1554" s="3"/>
      <c r="Y1554" s="3"/>
      <c r="Z1554" s="3"/>
      <c r="AC1554"/>
      <c r="AD1554"/>
    </row>
    <row r="1555" spans="24:30" ht="15" customHeight="1" x14ac:dyDescent="0.25">
      <c r="X1555" s="3"/>
      <c r="Y1555" s="3"/>
      <c r="Z1555" s="3"/>
      <c r="AC1555"/>
      <c r="AD1555"/>
    </row>
    <row r="1556" spans="24:30" ht="15" customHeight="1" x14ac:dyDescent="0.25">
      <c r="X1556" s="3"/>
      <c r="Y1556" s="3"/>
      <c r="Z1556" s="3"/>
      <c r="AC1556"/>
      <c r="AD1556"/>
    </row>
    <row r="1557" spans="24:30" ht="15" customHeight="1" x14ac:dyDescent="0.25">
      <c r="X1557" s="3"/>
      <c r="Y1557" s="3"/>
      <c r="Z1557" s="3"/>
      <c r="AC1557"/>
      <c r="AD1557"/>
    </row>
    <row r="1558" spans="24:30" ht="15" customHeight="1" x14ac:dyDescent="0.25">
      <c r="X1558" s="3"/>
      <c r="Y1558" s="3"/>
      <c r="Z1558" s="3"/>
      <c r="AC1558"/>
      <c r="AD1558"/>
    </row>
    <row r="1559" spans="24:30" ht="15" customHeight="1" x14ac:dyDescent="0.25">
      <c r="X1559" s="3"/>
      <c r="Y1559" s="3"/>
      <c r="Z1559" s="3"/>
      <c r="AC1559"/>
      <c r="AD1559"/>
    </row>
    <row r="1560" spans="24:30" ht="15" customHeight="1" x14ac:dyDescent="0.25">
      <c r="X1560" s="3"/>
      <c r="Y1560" s="3"/>
      <c r="Z1560" s="3"/>
      <c r="AC1560"/>
      <c r="AD1560"/>
    </row>
    <row r="1561" spans="24:30" ht="15" customHeight="1" x14ac:dyDescent="0.25">
      <c r="X1561" s="3"/>
      <c r="Y1561" s="3"/>
      <c r="Z1561" s="3"/>
      <c r="AC1561"/>
      <c r="AD1561"/>
    </row>
    <row r="1562" spans="24:30" ht="15" customHeight="1" x14ac:dyDescent="0.25">
      <c r="X1562" s="3"/>
      <c r="Y1562" s="3"/>
      <c r="Z1562" s="3"/>
      <c r="AC1562"/>
      <c r="AD1562"/>
    </row>
    <row r="1563" spans="24:30" ht="15" customHeight="1" x14ac:dyDescent="0.25">
      <c r="X1563" s="3"/>
      <c r="Y1563" s="3"/>
      <c r="Z1563" s="3"/>
      <c r="AC1563"/>
      <c r="AD1563"/>
    </row>
    <row r="1564" spans="24:30" ht="15" customHeight="1" x14ac:dyDescent="0.25">
      <c r="X1564" s="3"/>
      <c r="Y1564" s="3"/>
      <c r="Z1564" s="3"/>
      <c r="AC1564"/>
      <c r="AD1564"/>
    </row>
    <row r="1565" spans="24:30" ht="15" customHeight="1" x14ac:dyDescent="0.25">
      <c r="X1565" s="3"/>
      <c r="Y1565" s="3"/>
      <c r="Z1565" s="3"/>
      <c r="AC1565"/>
      <c r="AD1565"/>
    </row>
    <row r="1566" spans="24:30" ht="15" customHeight="1" x14ac:dyDescent="0.25">
      <c r="X1566" s="3"/>
      <c r="Y1566" s="3"/>
      <c r="Z1566" s="3"/>
      <c r="AC1566"/>
      <c r="AD1566"/>
    </row>
    <row r="1567" spans="24:30" ht="15" customHeight="1" x14ac:dyDescent="0.25">
      <c r="X1567" s="3"/>
      <c r="Y1567" s="3"/>
      <c r="Z1567" s="3"/>
      <c r="AC1567"/>
      <c r="AD1567"/>
    </row>
    <row r="1568" spans="24:30" ht="15" customHeight="1" x14ac:dyDescent="0.25">
      <c r="X1568" s="3"/>
      <c r="Y1568" s="3"/>
      <c r="Z1568" s="3"/>
      <c r="AC1568"/>
      <c r="AD1568"/>
    </row>
    <row r="1569" spans="24:30" ht="15" customHeight="1" x14ac:dyDescent="0.25">
      <c r="X1569" s="3"/>
      <c r="Y1569" s="3"/>
      <c r="Z1569" s="3"/>
      <c r="AC1569"/>
      <c r="AD1569"/>
    </row>
    <row r="1570" spans="24:30" ht="15" customHeight="1" x14ac:dyDescent="0.25">
      <c r="X1570" s="3"/>
      <c r="Y1570" s="3"/>
      <c r="Z1570" s="3"/>
      <c r="AC1570"/>
      <c r="AD1570"/>
    </row>
    <row r="1571" spans="24:30" ht="15" customHeight="1" x14ac:dyDescent="0.25">
      <c r="X1571" s="3"/>
      <c r="Y1571" s="3"/>
      <c r="Z1571" s="3"/>
      <c r="AC1571"/>
      <c r="AD1571"/>
    </row>
    <row r="1572" spans="24:30" ht="15" customHeight="1" x14ac:dyDescent="0.25">
      <c r="X1572" s="3"/>
      <c r="Y1572" s="3"/>
      <c r="Z1572" s="3"/>
      <c r="AC1572"/>
      <c r="AD1572"/>
    </row>
    <row r="1573" spans="24:30" ht="15" customHeight="1" x14ac:dyDescent="0.25">
      <c r="X1573" s="3"/>
      <c r="Y1573" s="3"/>
      <c r="Z1573" s="3"/>
      <c r="AC1573"/>
      <c r="AD1573"/>
    </row>
    <row r="1574" spans="24:30" ht="15" customHeight="1" x14ac:dyDescent="0.25">
      <c r="X1574" s="3"/>
      <c r="Y1574" s="3"/>
      <c r="Z1574" s="3"/>
      <c r="AC1574"/>
      <c r="AD1574"/>
    </row>
    <row r="1575" spans="24:30" ht="15" customHeight="1" x14ac:dyDescent="0.25">
      <c r="X1575" s="3"/>
      <c r="Y1575" s="3"/>
      <c r="Z1575" s="3"/>
      <c r="AC1575"/>
      <c r="AD1575"/>
    </row>
    <row r="1576" spans="24:30" ht="15" customHeight="1" x14ac:dyDescent="0.25">
      <c r="X1576" s="3"/>
      <c r="Y1576" s="3"/>
      <c r="Z1576" s="3"/>
      <c r="AC1576"/>
      <c r="AD1576"/>
    </row>
    <row r="1577" spans="24:30" ht="15" customHeight="1" x14ac:dyDescent="0.25">
      <c r="X1577" s="3"/>
      <c r="Y1577" s="3"/>
      <c r="Z1577" s="3"/>
      <c r="AC1577"/>
      <c r="AD1577"/>
    </row>
    <row r="1578" spans="24:30" ht="15" customHeight="1" x14ac:dyDescent="0.25">
      <c r="X1578" s="3"/>
      <c r="Y1578" s="3"/>
      <c r="Z1578" s="3"/>
      <c r="AC1578"/>
      <c r="AD1578"/>
    </row>
    <row r="1579" spans="24:30" ht="15" customHeight="1" x14ac:dyDescent="0.25">
      <c r="X1579" s="3"/>
      <c r="Y1579" s="3"/>
      <c r="Z1579" s="3"/>
      <c r="AC1579"/>
      <c r="AD1579"/>
    </row>
    <row r="1580" spans="24:30" ht="15" customHeight="1" x14ac:dyDescent="0.25">
      <c r="X1580" s="3"/>
      <c r="Y1580" s="3"/>
      <c r="Z1580" s="3"/>
      <c r="AC1580"/>
      <c r="AD1580"/>
    </row>
    <row r="1581" spans="24:30" ht="15" customHeight="1" x14ac:dyDescent="0.25">
      <c r="X1581" s="3"/>
      <c r="Y1581" s="3"/>
      <c r="Z1581" s="3"/>
      <c r="AC1581"/>
      <c r="AD1581"/>
    </row>
    <row r="1582" spans="24:30" ht="15" customHeight="1" x14ac:dyDescent="0.25">
      <c r="X1582" s="3"/>
      <c r="Y1582" s="3"/>
      <c r="Z1582" s="3"/>
      <c r="AC1582"/>
      <c r="AD1582"/>
    </row>
    <row r="1583" spans="24:30" ht="15" customHeight="1" x14ac:dyDescent="0.25">
      <c r="X1583" s="3"/>
      <c r="Y1583" s="3"/>
      <c r="Z1583" s="3"/>
      <c r="AC1583"/>
      <c r="AD1583"/>
    </row>
    <row r="1584" spans="24:30" ht="15" customHeight="1" x14ac:dyDescent="0.25">
      <c r="X1584" s="3"/>
      <c r="Y1584" s="3"/>
      <c r="Z1584" s="3"/>
      <c r="AC1584"/>
      <c r="AD1584"/>
    </row>
    <row r="1585" spans="24:30" ht="15" customHeight="1" x14ac:dyDescent="0.25">
      <c r="X1585" s="3"/>
      <c r="Y1585" s="3"/>
      <c r="Z1585" s="3"/>
      <c r="AC1585"/>
      <c r="AD1585"/>
    </row>
    <row r="1586" spans="24:30" ht="15" customHeight="1" x14ac:dyDescent="0.25">
      <c r="X1586" s="3"/>
      <c r="Y1586" s="3"/>
      <c r="Z1586" s="3"/>
      <c r="AC1586"/>
      <c r="AD1586"/>
    </row>
    <row r="1587" spans="24:30" ht="15" customHeight="1" x14ac:dyDescent="0.25">
      <c r="X1587" s="3"/>
      <c r="Y1587" s="3"/>
      <c r="Z1587" s="3"/>
      <c r="AC1587"/>
      <c r="AD1587"/>
    </row>
    <row r="1588" spans="24:30" ht="15" customHeight="1" x14ac:dyDescent="0.25">
      <c r="X1588" s="3"/>
      <c r="Y1588" s="3"/>
      <c r="Z1588" s="3"/>
      <c r="AC1588"/>
      <c r="AD1588"/>
    </row>
    <row r="1589" spans="24:30" ht="15" customHeight="1" x14ac:dyDescent="0.25">
      <c r="X1589" s="3"/>
      <c r="Y1589" s="3"/>
      <c r="Z1589" s="3"/>
      <c r="AC1589"/>
      <c r="AD1589"/>
    </row>
    <row r="1590" spans="24:30" ht="15" customHeight="1" x14ac:dyDescent="0.25">
      <c r="X1590" s="3"/>
      <c r="Y1590" s="3"/>
      <c r="Z1590" s="3"/>
      <c r="AC1590"/>
      <c r="AD1590"/>
    </row>
    <row r="1591" spans="24:30" ht="15" customHeight="1" x14ac:dyDescent="0.25">
      <c r="X1591" s="3"/>
      <c r="Y1591" s="3"/>
      <c r="Z1591" s="3"/>
      <c r="AC1591"/>
      <c r="AD1591"/>
    </row>
    <row r="1592" spans="24:30" ht="15" customHeight="1" x14ac:dyDescent="0.25">
      <c r="X1592" s="3"/>
      <c r="Y1592" s="3"/>
      <c r="Z1592" s="3"/>
      <c r="AC1592"/>
      <c r="AD1592"/>
    </row>
    <row r="1593" spans="24:30" ht="15" customHeight="1" x14ac:dyDescent="0.25">
      <c r="X1593" s="3"/>
      <c r="Y1593" s="3"/>
      <c r="Z1593" s="3"/>
      <c r="AC1593"/>
      <c r="AD1593"/>
    </row>
    <row r="1594" spans="24:30" ht="15" customHeight="1" x14ac:dyDescent="0.25">
      <c r="X1594" s="3"/>
      <c r="Y1594" s="3"/>
      <c r="Z1594" s="3"/>
      <c r="AC1594"/>
      <c r="AD1594"/>
    </row>
    <row r="1595" spans="24:30" ht="15" customHeight="1" x14ac:dyDescent="0.25">
      <c r="X1595" s="3"/>
      <c r="Y1595" s="3"/>
      <c r="Z1595" s="3"/>
      <c r="AC1595"/>
      <c r="AD1595"/>
    </row>
    <row r="1596" spans="24:30" ht="15" customHeight="1" x14ac:dyDescent="0.25">
      <c r="X1596" s="3"/>
      <c r="Y1596" s="3"/>
      <c r="Z1596" s="3"/>
      <c r="AC1596"/>
      <c r="AD1596"/>
    </row>
    <row r="1597" spans="24:30" ht="15" customHeight="1" x14ac:dyDescent="0.25">
      <c r="X1597" s="3"/>
      <c r="Y1597" s="3"/>
      <c r="Z1597" s="3"/>
      <c r="AC1597"/>
      <c r="AD1597"/>
    </row>
    <row r="1598" spans="24:30" ht="15" customHeight="1" x14ac:dyDescent="0.25">
      <c r="X1598" s="3"/>
      <c r="Y1598" s="3"/>
      <c r="Z1598" s="3"/>
      <c r="AC1598"/>
      <c r="AD1598"/>
    </row>
    <row r="1599" spans="24:30" ht="15" customHeight="1" x14ac:dyDescent="0.25">
      <c r="X1599" s="3"/>
      <c r="Y1599" s="3"/>
      <c r="Z1599" s="3"/>
      <c r="AC1599"/>
      <c r="AD1599"/>
    </row>
    <row r="1600" spans="24:30" ht="15" customHeight="1" x14ac:dyDescent="0.25">
      <c r="X1600" s="3"/>
      <c r="Y1600" s="3"/>
      <c r="Z1600" s="3"/>
      <c r="AC1600"/>
      <c r="AD1600"/>
    </row>
    <row r="1601" spans="24:30" ht="15" customHeight="1" x14ac:dyDescent="0.25">
      <c r="X1601" s="3"/>
      <c r="Y1601" s="3"/>
      <c r="Z1601" s="3"/>
      <c r="AC1601"/>
      <c r="AD1601"/>
    </row>
    <row r="1602" spans="24:30" ht="15" customHeight="1" x14ac:dyDescent="0.25">
      <c r="X1602" s="3"/>
      <c r="Y1602" s="3"/>
      <c r="Z1602" s="3"/>
      <c r="AC1602"/>
      <c r="AD1602"/>
    </row>
    <row r="1603" spans="24:30" ht="15" customHeight="1" x14ac:dyDescent="0.25">
      <c r="X1603" s="3"/>
      <c r="Y1603" s="3"/>
      <c r="Z1603" s="3"/>
      <c r="AC1603"/>
      <c r="AD1603"/>
    </row>
    <row r="1604" spans="24:30" ht="15" customHeight="1" x14ac:dyDescent="0.25">
      <c r="X1604" s="3"/>
      <c r="Y1604" s="3"/>
      <c r="Z1604" s="3"/>
      <c r="AC1604"/>
      <c r="AD1604"/>
    </row>
    <row r="1605" spans="24:30" ht="15" customHeight="1" x14ac:dyDescent="0.25">
      <c r="X1605" s="3"/>
      <c r="Y1605" s="3"/>
      <c r="Z1605" s="3"/>
      <c r="AC1605"/>
      <c r="AD1605"/>
    </row>
    <row r="1606" spans="24:30" ht="15" customHeight="1" x14ac:dyDescent="0.25">
      <c r="X1606" s="3"/>
      <c r="Y1606" s="3"/>
      <c r="Z1606" s="3"/>
      <c r="AC1606"/>
      <c r="AD1606"/>
    </row>
    <row r="1607" spans="24:30" ht="15" customHeight="1" x14ac:dyDescent="0.25">
      <c r="X1607" s="3"/>
      <c r="Y1607" s="3"/>
      <c r="Z1607" s="3"/>
      <c r="AC1607"/>
      <c r="AD1607"/>
    </row>
    <row r="1608" spans="24:30" ht="15" customHeight="1" x14ac:dyDescent="0.25">
      <c r="X1608" s="3"/>
      <c r="Y1608" s="3"/>
      <c r="Z1608" s="3"/>
      <c r="AC1608"/>
      <c r="AD1608"/>
    </row>
    <row r="1609" spans="24:30" ht="15" customHeight="1" x14ac:dyDescent="0.25">
      <c r="X1609" s="3"/>
      <c r="Y1609" s="3"/>
      <c r="Z1609" s="3"/>
      <c r="AC1609"/>
      <c r="AD1609"/>
    </row>
    <row r="1610" spans="24:30" ht="15" customHeight="1" x14ac:dyDescent="0.25">
      <c r="X1610" s="3"/>
      <c r="Y1610" s="3"/>
      <c r="Z1610" s="3"/>
      <c r="AC1610"/>
      <c r="AD1610"/>
    </row>
    <row r="1611" spans="24:30" ht="15" customHeight="1" x14ac:dyDescent="0.25">
      <c r="X1611" s="3"/>
      <c r="Y1611" s="3"/>
      <c r="Z1611" s="3"/>
      <c r="AC1611"/>
      <c r="AD1611"/>
    </row>
    <row r="1612" spans="24:30" ht="15" customHeight="1" x14ac:dyDescent="0.25">
      <c r="X1612" s="3"/>
      <c r="Y1612" s="3"/>
      <c r="Z1612" s="3"/>
      <c r="AC1612"/>
      <c r="AD1612"/>
    </row>
    <row r="1613" spans="24:30" ht="15" customHeight="1" x14ac:dyDescent="0.25">
      <c r="X1613" s="3"/>
      <c r="Y1613" s="3"/>
      <c r="Z1613" s="3"/>
      <c r="AC1613"/>
      <c r="AD1613"/>
    </row>
    <row r="1614" spans="24:30" ht="15" customHeight="1" x14ac:dyDescent="0.25">
      <c r="X1614" s="3"/>
      <c r="Y1614" s="3"/>
      <c r="Z1614" s="3"/>
      <c r="AC1614"/>
      <c r="AD1614"/>
    </row>
    <row r="1615" spans="24:30" ht="15" customHeight="1" x14ac:dyDescent="0.25">
      <c r="X1615" s="3"/>
      <c r="Y1615" s="3"/>
      <c r="Z1615" s="3"/>
      <c r="AC1615"/>
      <c r="AD1615"/>
    </row>
    <row r="1616" spans="24:30" ht="15" customHeight="1" x14ac:dyDescent="0.25">
      <c r="X1616" s="3"/>
      <c r="Y1616" s="3"/>
      <c r="Z1616" s="3"/>
      <c r="AC1616"/>
      <c r="AD1616"/>
    </row>
    <row r="1617" spans="24:30" ht="15" customHeight="1" x14ac:dyDescent="0.25">
      <c r="X1617" s="3"/>
      <c r="Y1617" s="3"/>
      <c r="Z1617" s="3"/>
      <c r="AC1617"/>
      <c r="AD1617"/>
    </row>
    <row r="1618" spans="24:30" ht="15" customHeight="1" x14ac:dyDescent="0.25">
      <c r="X1618" s="3"/>
      <c r="Y1618" s="3"/>
      <c r="Z1618" s="3"/>
      <c r="AC1618"/>
      <c r="AD1618"/>
    </row>
    <row r="1619" spans="24:30" ht="15" customHeight="1" x14ac:dyDescent="0.25">
      <c r="X1619" s="3"/>
      <c r="Y1619" s="3"/>
      <c r="Z1619" s="3"/>
      <c r="AC1619"/>
      <c r="AD1619"/>
    </row>
    <row r="1620" spans="24:30" ht="15" customHeight="1" x14ac:dyDescent="0.25">
      <c r="X1620" s="3"/>
      <c r="Y1620" s="3"/>
      <c r="Z1620" s="3"/>
      <c r="AC1620"/>
      <c r="AD1620"/>
    </row>
    <row r="1621" spans="24:30" ht="15" customHeight="1" x14ac:dyDescent="0.25">
      <c r="X1621" s="3"/>
      <c r="Y1621" s="3"/>
      <c r="Z1621" s="3"/>
      <c r="AC1621"/>
      <c r="AD1621"/>
    </row>
    <row r="1622" spans="24:30" ht="15" customHeight="1" x14ac:dyDescent="0.25">
      <c r="X1622" s="3"/>
      <c r="Y1622" s="3"/>
      <c r="Z1622" s="3"/>
      <c r="AC1622"/>
      <c r="AD1622"/>
    </row>
    <row r="1623" spans="24:30" ht="15" customHeight="1" x14ac:dyDescent="0.25">
      <c r="X1623" s="3"/>
      <c r="Y1623" s="3"/>
      <c r="Z1623" s="3"/>
      <c r="AC1623"/>
      <c r="AD1623"/>
    </row>
    <row r="1624" spans="24:30" ht="15" customHeight="1" x14ac:dyDescent="0.25">
      <c r="X1624" s="3"/>
      <c r="Y1624" s="3"/>
      <c r="Z1624" s="3"/>
      <c r="AC1624"/>
      <c r="AD1624"/>
    </row>
    <row r="1625" spans="24:30" ht="15" customHeight="1" x14ac:dyDescent="0.25">
      <c r="X1625" s="3"/>
      <c r="Y1625" s="3"/>
      <c r="Z1625" s="3"/>
      <c r="AC1625"/>
      <c r="AD1625"/>
    </row>
    <row r="1626" spans="24:30" ht="15" customHeight="1" x14ac:dyDescent="0.25">
      <c r="X1626" s="3"/>
      <c r="Y1626" s="3"/>
      <c r="Z1626" s="3"/>
      <c r="AC1626"/>
      <c r="AD1626"/>
    </row>
    <row r="1627" spans="24:30" ht="15" customHeight="1" x14ac:dyDescent="0.25">
      <c r="X1627" s="3"/>
      <c r="Y1627" s="3"/>
      <c r="Z1627" s="3"/>
      <c r="AC1627"/>
      <c r="AD1627"/>
    </row>
    <row r="1628" spans="24:30" ht="15" customHeight="1" x14ac:dyDescent="0.25">
      <c r="X1628" s="3"/>
      <c r="Y1628" s="3"/>
      <c r="Z1628" s="3"/>
      <c r="AC1628"/>
      <c r="AD1628"/>
    </row>
    <row r="1629" spans="24:30" ht="15" customHeight="1" x14ac:dyDescent="0.25">
      <c r="X1629" s="3"/>
      <c r="Y1629" s="3"/>
      <c r="Z1629" s="3"/>
      <c r="AC1629"/>
      <c r="AD1629"/>
    </row>
    <row r="1630" spans="24:30" ht="15" customHeight="1" x14ac:dyDescent="0.25">
      <c r="X1630" s="3"/>
      <c r="Y1630" s="3"/>
      <c r="Z1630" s="3"/>
      <c r="AC1630"/>
      <c r="AD1630"/>
    </row>
    <row r="1631" spans="24:30" ht="15" customHeight="1" x14ac:dyDescent="0.25">
      <c r="X1631" s="3"/>
      <c r="Y1631" s="3"/>
      <c r="Z1631" s="3"/>
      <c r="AC1631"/>
      <c r="AD1631"/>
    </row>
    <row r="1632" spans="24:30" ht="15" customHeight="1" x14ac:dyDescent="0.25">
      <c r="X1632" s="3"/>
      <c r="Y1632" s="3"/>
      <c r="Z1632" s="3"/>
      <c r="AC1632"/>
      <c r="AD1632"/>
    </row>
    <row r="1633" spans="24:30" ht="15" customHeight="1" x14ac:dyDescent="0.25">
      <c r="X1633" s="3"/>
      <c r="Y1633" s="3"/>
      <c r="Z1633" s="3"/>
      <c r="AC1633"/>
      <c r="AD1633"/>
    </row>
    <row r="1634" spans="24:30" ht="15" customHeight="1" x14ac:dyDescent="0.25">
      <c r="X1634" s="3"/>
      <c r="Y1634" s="3"/>
      <c r="Z1634" s="3"/>
      <c r="AC1634"/>
      <c r="AD1634"/>
    </row>
    <row r="1635" spans="24:30" ht="15" customHeight="1" x14ac:dyDescent="0.25">
      <c r="X1635" s="3"/>
      <c r="Y1635" s="3"/>
      <c r="Z1635" s="3"/>
      <c r="AC1635"/>
      <c r="AD1635"/>
    </row>
    <row r="1636" spans="24:30" ht="15" customHeight="1" x14ac:dyDescent="0.25">
      <c r="X1636" s="3"/>
      <c r="Y1636" s="3"/>
      <c r="Z1636" s="3"/>
      <c r="AC1636"/>
      <c r="AD1636"/>
    </row>
    <row r="1637" spans="24:30" ht="15" customHeight="1" x14ac:dyDescent="0.25">
      <c r="X1637" s="3"/>
      <c r="Y1637" s="3"/>
      <c r="Z1637" s="3"/>
      <c r="AC1637"/>
      <c r="AD1637"/>
    </row>
    <row r="1638" spans="24:30" ht="15" customHeight="1" x14ac:dyDescent="0.25">
      <c r="X1638" s="3"/>
      <c r="Y1638" s="3"/>
      <c r="Z1638" s="3"/>
      <c r="AC1638"/>
      <c r="AD1638"/>
    </row>
    <row r="1639" spans="24:30" ht="15" customHeight="1" x14ac:dyDescent="0.25">
      <c r="X1639" s="3"/>
      <c r="Y1639" s="3"/>
      <c r="Z1639" s="3"/>
      <c r="AC1639"/>
      <c r="AD1639"/>
    </row>
    <row r="1640" spans="24:30" ht="15" customHeight="1" x14ac:dyDescent="0.25">
      <c r="X1640" s="3"/>
      <c r="Y1640" s="3"/>
      <c r="Z1640" s="3"/>
      <c r="AC1640"/>
      <c r="AD1640"/>
    </row>
    <row r="1641" spans="24:30" ht="15" customHeight="1" x14ac:dyDescent="0.25">
      <c r="X1641" s="3"/>
      <c r="Y1641" s="3"/>
      <c r="Z1641" s="3"/>
      <c r="AC1641"/>
      <c r="AD1641"/>
    </row>
    <row r="1642" spans="24:30" ht="15" customHeight="1" x14ac:dyDescent="0.25">
      <c r="X1642" s="3"/>
      <c r="Y1642" s="3"/>
      <c r="Z1642" s="3"/>
      <c r="AC1642"/>
      <c r="AD1642"/>
    </row>
    <row r="1643" spans="24:30" ht="15" customHeight="1" x14ac:dyDescent="0.25">
      <c r="X1643" s="3"/>
      <c r="Y1643" s="3"/>
      <c r="Z1643" s="3"/>
      <c r="AC1643"/>
      <c r="AD1643"/>
    </row>
    <row r="1644" spans="24:30" ht="15" customHeight="1" x14ac:dyDescent="0.25">
      <c r="X1644" s="3"/>
      <c r="Y1644" s="3"/>
      <c r="Z1644" s="3"/>
      <c r="AC1644"/>
      <c r="AD1644"/>
    </row>
    <row r="1645" spans="24:30" ht="15" customHeight="1" x14ac:dyDescent="0.25">
      <c r="X1645" s="3"/>
      <c r="Y1645" s="3"/>
      <c r="Z1645" s="3"/>
      <c r="AC1645"/>
      <c r="AD1645"/>
    </row>
    <row r="1646" spans="24:30" ht="15" customHeight="1" x14ac:dyDescent="0.25">
      <c r="X1646" s="3"/>
      <c r="Y1646" s="3"/>
      <c r="Z1646" s="3"/>
      <c r="AC1646"/>
      <c r="AD1646"/>
    </row>
    <row r="1647" spans="24:30" ht="15" customHeight="1" x14ac:dyDescent="0.25">
      <c r="X1647" s="3"/>
      <c r="Y1647" s="3"/>
      <c r="Z1647" s="3"/>
      <c r="AC1647"/>
      <c r="AD1647"/>
    </row>
    <row r="1648" spans="24:30" ht="15" customHeight="1" x14ac:dyDescent="0.25">
      <c r="X1648" s="3"/>
      <c r="Y1648" s="3"/>
      <c r="Z1648" s="3"/>
      <c r="AC1648"/>
      <c r="AD1648"/>
    </row>
    <row r="1649" spans="24:30" ht="15" customHeight="1" x14ac:dyDescent="0.25">
      <c r="X1649" s="3"/>
      <c r="Y1649" s="3"/>
      <c r="Z1649" s="3"/>
      <c r="AC1649"/>
      <c r="AD1649"/>
    </row>
    <row r="1650" spans="24:30" ht="15" customHeight="1" x14ac:dyDescent="0.25">
      <c r="X1650" s="3"/>
      <c r="Y1650" s="3"/>
      <c r="Z1650" s="3"/>
      <c r="AC1650"/>
      <c r="AD1650"/>
    </row>
    <row r="1651" spans="24:30" ht="15" customHeight="1" x14ac:dyDescent="0.25">
      <c r="X1651" s="3"/>
      <c r="Y1651" s="3"/>
      <c r="Z1651" s="3"/>
      <c r="AC1651"/>
      <c r="AD1651"/>
    </row>
    <row r="1652" spans="24:30" ht="15" customHeight="1" x14ac:dyDescent="0.25">
      <c r="X1652" s="3"/>
      <c r="Y1652" s="3"/>
      <c r="Z1652" s="3"/>
      <c r="AC1652"/>
      <c r="AD1652"/>
    </row>
    <row r="1653" spans="24:30" ht="15" customHeight="1" x14ac:dyDescent="0.25">
      <c r="X1653" s="3"/>
      <c r="Y1653" s="3"/>
      <c r="Z1653" s="3"/>
      <c r="AC1653"/>
      <c r="AD1653"/>
    </row>
    <row r="1654" spans="24:30" ht="15" customHeight="1" x14ac:dyDescent="0.25">
      <c r="X1654" s="3"/>
      <c r="Y1654" s="3"/>
      <c r="Z1654" s="3"/>
      <c r="AC1654"/>
      <c r="AD1654"/>
    </row>
    <row r="1655" spans="24:30" ht="15" customHeight="1" x14ac:dyDescent="0.25">
      <c r="X1655" s="3"/>
      <c r="Y1655" s="3"/>
      <c r="Z1655" s="3"/>
      <c r="AC1655"/>
      <c r="AD1655"/>
    </row>
    <row r="1656" spans="24:30" ht="15" customHeight="1" x14ac:dyDescent="0.25">
      <c r="X1656" s="3"/>
      <c r="Y1656" s="3"/>
      <c r="Z1656" s="3"/>
      <c r="AC1656"/>
      <c r="AD1656"/>
    </row>
    <row r="1657" spans="24:30" ht="15" customHeight="1" x14ac:dyDescent="0.25">
      <c r="X1657" s="3"/>
      <c r="Y1657" s="3"/>
      <c r="Z1657" s="3"/>
      <c r="AC1657"/>
      <c r="AD1657"/>
    </row>
    <row r="1658" spans="24:30" ht="15" customHeight="1" x14ac:dyDescent="0.25">
      <c r="X1658" s="3"/>
      <c r="Y1658" s="3"/>
      <c r="Z1658" s="3"/>
      <c r="AC1658"/>
      <c r="AD1658"/>
    </row>
    <row r="1659" spans="24:30" ht="15" customHeight="1" x14ac:dyDescent="0.25">
      <c r="X1659" s="3"/>
      <c r="Y1659" s="3"/>
      <c r="Z1659" s="3"/>
      <c r="AC1659"/>
      <c r="AD1659"/>
    </row>
    <row r="1660" spans="24:30" ht="15" customHeight="1" x14ac:dyDescent="0.25">
      <c r="X1660" s="3"/>
      <c r="Y1660" s="3"/>
      <c r="Z1660" s="3"/>
      <c r="AC1660"/>
      <c r="AD1660"/>
    </row>
    <row r="1661" spans="24:30" ht="15" customHeight="1" x14ac:dyDescent="0.25">
      <c r="X1661" s="3"/>
      <c r="Y1661" s="3"/>
      <c r="Z1661" s="3"/>
      <c r="AC1661"/>
      <c r="AD1661"/>
    </row>
    <row r="1662" spans="24:30" ht="15" customHeight="1" x14ac:dyDescent="0.25">
      <c r="X1662" s="3"/>
      <c r="Y1662" s="3"/>
      <c r="Z1662" s="3"/>
      <c r="AC1662"/>
      <c r="AD1662"/>
    </row>
    <row r="1663" spans="24:30" ht="15" customHeight="1" x14ac:dyDescent="0.25">
      <c r="X1663" s="3"/>
      <c r="Y1663" s="3"/>
      <c r="Z1663" s="3"/>
      <c r="AC1663"/>
      <c r="AD1663"/>
    </row>
    <row r="1664" spans="24:30" ht="15" customHeight="1" x14ac:dyDescent="0.25">
      <c r="X1664" s="3"/>
      <c r="Y1664" s="3"/>
      <c r="Z1664" s="3"/>
      <c r="AC1664"/>
      <c r="AD1664"/>
    </row>
    <row r="1665" spans="24:30" ht="15" customHeight="1" x14ac:dyDescent="0.25">
      <c r="X1665" s="3"/>
      <c r="Y1665" s="3"/>
      <c r="Z1665" s="3"/>
      <c r="AC1665"/>
      <c r="AD1665"/>
    </row>
    <row r="1666" spans="24:30" ht="15" customHeight="1" x14ac:dyDescent="0.25">
      <c r="X1666" s="3"/>
      <c r="Y1666" s="3"/>
      <c r="Z1666" s="3"/>
      <c r="AC1666"/>
      <c r="AD1666"/>
    </row>
    <row r="1667" spans="24:30" ht="15" customHeight="1" x14ac:dyDescent="0.25">
      <c r="X1667" s="3"/>
      <c r="Y1667" s="3"/>
      <c r="Z1667" s="3"/>
      <c r="AC1667"/>
      <c r="AD1667"/>
    </row>
    <row r="1668" spans="24:30" ht="15" customHeight="1" x14ac:dyDescent="0.25">
      <c r="X1668" s="3"/>
      <c r="Y1668" s="3"/>
      <c r="Z1668" s="3"/>
      <c r="AC1668"/>
      <c r="AD1668"/>
    </row>
    <row r="1669" spans="24:30" ht="15" customHeight="1" x14ac:dyDescent="0.25">
      <c r="X1669" s="3"/>
      <c r="Y1669" s="3"/>
      <c r="Z1669" s="3"/>
      <c r="AC1669"/>
      <c r="AD1669"/>
    </row>
    <row r="1670" spans="24:30" ht="15" customHeight="1" x14ac:dyDescent="0.25">
      <c r="X1670" s="3"/>
      <c r="Y1670" s="3"/>
      <c r="Z1670" s="3"/>
      <c r="AC1670"/>
      <c r="AD1670"/>
    </row>
    <row r="1671" spans="24:30" ht="15" customHeight="1" x14ac:dyDescent="0.25">
      <c r="X1671" s="3"/>
      <c r="Y1671" s="3"/>
      <c r="Z1671" s="3"/>
      <c r="AC1671"/>
      <c r="AD1671"/>
    </row>
    <row r="1672" spans="24:30" ht="15" customHeight="1" x14ac:dyDescent="0.25">
      <c r="X1672" s="3"/>
      <c r="Y1672" s="3"/>
      <c r="Z1672" s="3"/>
      <c r="AC1672"/>
      <c r="AD1672"/>
    </row>
    <row r="1673" spans="24:30" ht="15" customHeight="1" x14ac:dyDescent="0.25">
      <c r="X1673" s="3"/>
      <c r="Y1673" s="3"/>
      <c r="Z1673" s="3"/>
      <c r="AC1673"/>
      <c r="AD1673"/>
    </row>
    <row r="1674" spans="24:30" ht="15" customHeight="1" x14ac:dyDescent="0.25">
      <c r="X1674" s="3"/>
      <c r="Y1674" s="3"/>
      <c r="Z1674" s="3"/>
      <c r="AC1674"/>
      <c r="AD1674"/>
    </row>
    <row r="1675" spans="24:30" ht="15" customHeight="1" x14ac:dyDescent="0.25">
      <c r="X1675" s="3"/>
      <c r="Y1675" s="3"/>
      <c r="Z1675" s="3"/>
      <c r="AC1675"/>
      <c r="AD1675"/>
    </row>
    <row r="1676" spans="24:30" ht="15" customHeight="1" x14ac:dyDescent="0.25">
      <c r="X1676" s="3"/>
      <c r="Y1676" s="3"/>
      <c r="Z1676" s="3"/>
      <c r="AC1676"/>
      <c r="AD1676"/>
    </row>
    <row r="1677" spans="24:30" ht="15" customHeight="1" x14ac:dyDescent="0.25">
      <c r="X1677" s="3"/>
      <c r="Y1677" s="3"/>
      <c r="Z1677" s="3"/>
      <c r="AC1677"/>
      <c r="AD1677"/>
    </row>
    <row r="1678" spans="24:30" ht="15" customHeight="1" x14ac:dyDescent="0.25">
      <c r="X1678" s="3"/>
      <c r="Y1678" s="3"/>
      <c r="Z1678" s="3"/>
      <c r="AC1678"/>
      <c r="AD1678"/>
    </row>
    <row r="1679" spans="24:30" ht="15" customHeight="1" x14ac:dyDescent="0.25">
      <c r="X1679" s="3"/>
      <c r="Y1679" s="3"/>
      <c r="Z1679" s="3"/>
      <c r="AC1679"/>
      <c r="AD1679"/>
    </row>
    <row r="1680" spans="24:30" ht="15" customHeight="1" x14ac:dyDescent="0.25">
      <c r="X1680" s="3"/>
      <c r="Y1680" s="3"/>
      <c r="Z1680" s="3"/>
      <c r="AC1680"/>
      <c r="AD1680"/>
    </row>
    <row r="1681" spans="24:30" ht="15" customHeight="1" x14ac:dyDescent="0.25">
      <c r="X1681" s="3"/>
      <c r="Y1681" s="3"/>
      <c r="Z1681" s="3"/>
      <c r="AC1681"/>
      <c r="AD1681"/>
    </row>
    <row r="1682" spans="24:30" ht="15" customHeight="1" x14ac:dyDescent="0.25">
      <c r="X1682" s="3"/>
      <c r="Y1682" s="3"/>
      <c r="Z1682" s="3"/>
      <c r="AC1682"/>
      <c r="AD1682"/>
    </row>
    <row r="1683" spans="24:30" ht="15" customHeight="1" x14ac:dyDescent="0.25">
      <c r="X1683" s="3"/>
      <c r="Y1683" s="3"/>
      <c r="Z1683" s="3"/>
      <c r="AC1683"/>
      <c r="AD1683"/>
    </row>
    <row r="1684" spans="24:30" ht="15" customHeight="1" x14ac:dyDescent="0.25">
      <c r="X1684" s="3"/>
      <c r="Y1684" s="3"/>
      <c r="Z1684" s="3"/>
      <c r="AC1684"/>
      <c r="AD1684"/>
    </row>
    <row r="1685" spans="24:30" ht="15" customHeight="1" x14ac:dyDescent="0.25">
      <c r="X1685" s="3"/>
      <c r="Y1685" s="3"/>
      <c r="Z1685" s="3"/>
      <c r="AC1685"/>
      <c r="AD1685"/>
    </row>
    <row r="1686" spans="24:30" ht="15" customHeight="1" x14ac:dyDescent="0.25">
      <c r="X1686" s="3"/>
      <c r="Y1686" s="3"/>
      <c r="Z1686" s="3"/>
      <c r="AC1686"/>
      <c r="AD1686"/>
    </row>
    <row r="1687" spans="24:30" ht="15" customHeight="1" x14ac:dyDescent="0.25">
      <c r="X1687" s="3"/>
      <c r="Y1687" s="3"/>
      <c r="Z1687" s="3"/>
      <c r="AC1687"/>
      <c r="AD1687"/>
    </row>
    <row r="1688" spans="24:30" ht="15" customHeight="1" x14ac:dyDescent="0.25">
      <c r="X1688" s="3"/>
      <c r="Y1688" s="3"/>
      <c r="Z1688" s="3"/>
      <c r="AC1688"/>
      <c r="AD1688"/>
    </row>
    <row r="1689" spans="24:30" ht="15" customHeight="1" x14ac:dyDescent="0.25">
      <c r="X1689" s="3"/>
      <c r="Y1689" s="3"/>
      <c r="Z1689" s="3"/>
      <c r="AC1689"/>
      <c r="AD1689"/>
    </row>
    <row r="1690" spans="24:30" ht="15" customHeight="1" x14ac:dyDescent="0.25">
      <c r="X1690" s="3"/>
      <c r="Y1690" s="3"/>
      <c r="Z1690" s="3"/>
      <c r="AC1690"/>
      <c r="AD1690"/>
    </row>
    <row r="1691" spans="24:30" ht="15" customHeight="1" x14ac:dyDescent="0.25">
      <c r="X1691" s="3"/>
      <c r="Y1691" s="3"/>
      <c r="Z1691" s="3"/>
      <c r="AC1691"/>
      <c r="AD1691"/>
    </row>
    <row r="1692" spans="24:30" ht="15" customHeight="1" x14ac:dyDescent="0.25">
      <c r="X1692" s="3"/>
      <c r="Y1692" s="3"/>
      <c r="Z1692" s="3"/>
      <c r="AC1692"/>
      <c r="AD1692"/>
    </row>
    <row r="1693" spans="24:30" ht="15" customHeight="1" x14ac:dyDescent="0.25">
      <c r="X1693" s="3"/>
      <c r="Y1693" s="3"/>
      <c r="Z1693" s="3"/>
      <c r="AC1693"/>
      <c r="AD1693"/>
    </row>
    <row r="1694" spans="24:30" ht="15" customHeight="1" x14ac:dyDescent="0.25">
      <c r="X1694" s="3"/>
      <c r="Y1694" s="3"/>
      <c r="Z1694" s="3"/>
      <c r="AC1694"/>
      <c r="AD1694"/>
    </row>
    <row r="1695" spans="24:30" ht="15" customHeight="1" x14ac:dyDescent="0.25">
      <c r="X1695" s="3"/>
      <c r="Y1695" s="3"/>
      <c r="Z1695" s="3"/>
      <c r="AC1695"/>
      <c r="AD1695"/>
    </row>
    <row r="1696" spans="24:30" ht="15" customHeight="1" x14ac:dyDescent="0.25">
      <c r="X1696" s="3"/>
      <c r="Y1696" s="3"/>
      <c r="Z1696" s="3"/>
      <c r="AC1696"/>
      <c r="AD1696"/>
    </row>
    <row r="1697" spans="24:30" ht="15" customHeight="1" x14ac:dyDescent="0.25">
      <c r="X1697" s="3"/>
      <c r="Y1697" s="3"/>
      <c r="Z1697" s="3"/>
      <c r="AC1697"/>
      <c r="AD1697"/>
    </row>
    <row r="1698" spans="24:30" ht="15" customHeight="1" x14ac:dyDescent="0.25">
      <c r="X1698" s="3"/>
      <c r="Y1698" s="3"/>
      <c r="Z1698" s="3"/>
      <c r="AC1698"/>
      <c r="AD1698"/>
    </row>
    <row r="1699" spans="24:30" ht="15" customHeight="1" x14ac:dyDescent="0.25">
      <c r="X1699" s="3"/>
      <c r="Y1699" s="3"/>
      <c r="Z1699" s="3"/>
      <c r="AC1699"/>
      <c r="AD1699"/>
    </row>
    <row r="1700" spans="24:30" ht="15" customHeight="1" x14ac:dyDescent="0.25">
      <c r="X1700" s="3"/>
      <c r="Y1700" s="3"/>
      <c r="Z1700" s="3"/>
      <c r="AC1700"/>
      <c r="AD1700"/>
    </row>
    <row r="1701" spans="24:30" ht="15" customHeight="1" x14ac:dyDescent="0.25">
      <c r="X1701" s="3"/>
      <c r="Y1701" s="3"/>
      <c r="Z1701" s="3"/>
      <c r="AC1701"/>
      <c r="AD1701"/>
    </row>
    <row r="1702" spans="24:30" ht="15" customHeight="1" x14ac:dyDescent="0.25">
      <c r="X1702" s="3"/>
      <c r="Y1702" s="3"/>
      <c r="Z1702" s="3"/>
      <c r="AC1702"/>
      <c r="AD1702"/>
    </row>
    <row r="1703" spans="24:30" ht="15" customHeight="1" x14ac:dyDescent="0.25">
      <c r="X1703" s="3"/>
      <c r="Y1703" s="3"/>
      <c r="Z1703" s="3"/>
      <c r="AC1703"/>
      <c r="AD1703"/>
    </row>
    <row r="1704" spans="24:30" ht="15" customHeight="1" x14ac:dyDescent="0.25">
      <c r="X1704" s="3"/>
      <c r="Y1704" s="3"/>
      <c r="Z1704" s="3"/>
      <c r="AC1704"/>
      <c r="AD1704"/>
    </row>
    <row r="1705" spans="24:30" ht="15" customHeight="1" x14ac:dyDescent="0.25">
      <c r="X1705" s="3"/>
      <c r="Y1705" s="3"/>
      <c r="Z1705" s="3"/>
      <c r="AC1705"/>
      <c r="AD1705"/>
    </row>
    <row r="1706" spans="24:30" ht="15" customHeight="1" x14ac:dyDescent="0.25">
      <c r="X1706" s="3"/>
      <c r="Y1706" s="3"/>
      <c r="Z1706" s="3"/>
      <c r="AC1706"/>
      <c r="AD1706"/>
    </row>
    <row r="1707" spans="24:30" ht="15" customHeight="1" x14ac:dyDescent="0.25">
      <c r="X1707" s="3"/>
      <c r="Y1707" s="3"/>
      <c r="Z1707" s="3"/>
      <c r="AC1707"/>
      <c r="AD1707"/>
    </row>
    <row r="1708" spans="24:30" ht="15" customHeight="1" x14ac:dyDescent="0.25">
      <c r="X1708" s="3"/>
      <c r="Y1708" s="3"/>
      <c r="Z1708" s="3"/>
      <c r="AC1708"/>
      <c r="AD1708"/>
    </row>
    <row r="1709" spans="24:30" ht="15" customHeight="1" x14ac:dyDescent="0.25">
      <c r="X1709" s="3"/>
      <c r="Y1709" s="3"/>
      <c r="Z1709" s="3"/>
      <c r="AC1709"/>
      <c r="AD1709"/>
    </row>
    <row r="1710" spans="24:30" ht="15" customHeight="1" x14ac:dyDescent="0.25">
      <c r="X1710" s="3"/>
      <c r="Y1710" s="3"/>
      <c r="Z1710" s="3"/>
      <c r="AC1710"/>
      <c r="AD1710"/>
    </row>
    <row r="1711" spans="24:30" ht="15" customHeight="1" x14ac:dyDescent="0.25">
      <c r="X1711" s="3"/>
      <c r="Y1711" s="3"/>
      <c r="Z1711" s="3"/>
      <c r="AC1711"/>
      <c r="AD1711"/>
    </row>
    <row r="1712" spans="24:30" ht="15" customHeight="1" x14ac:dyDescent="0.25">
      <c r="X1712" s="3"/>
      <c r="Y1712" s="3"/>
      <c r="Z1712" s="3"/>
      <c r="AC1712"/>
      <c r="AD1712"/>
    </row>
    <row r="1713" spans="24:30" ht="15" customHeight="1" x14ac:dyDescent="0.25">
      <c r="X1713" s="3"/>
      <c r="Y1713" s="3"/>
      <c r="Z1713" s="3"/>
      <c r="AC1713"/>
      <c r="AD1713"/>
    </row>
    <row r="1714" spans="24:30" ht="15" customHeight="1" x14ac:dyDescent="0.25">
      <c r="X1714" s="3"/>
      <c r="Y1714" s="3"/>
      <c r="Z1714" s="3"/>
      <c r="AC1714"/>
      <c r="AD1714"/>
    </row>
    <row r="1715" spans="24:30" ht="15" customHeight="1" x14ac:dyDescent="0.25">
      <c r="X1715" s="3"/>
      <c r="Y1715" s="3"/>
      <c r="Z1715" s="3"/>
      <c r="AC1715"/>
      <c r="AD1715"/>
    </row>
    <row r="1716" spans="24:30" ht="15" customHeight="1" x14ac:dyDescent="0.25">
      <c r="X1716" s="3"/>
      <c r="Y1716" s="3"/>
      <c r="Z1716" s="3"/>
      <c r="AC1716"/>
      <c r="AD1716"/>
    </row>
    <row r="1717" spans="24:30" ht="15" customHeight="1" x14ac:dyDescent="0.25">
      <c r="X1717" s="3"/>
      <c r="Y1717" s="3"/>
      <c r="Z1717" s="3"/>
      <c r="AC1717"/>
      <c r="AD1717"/>
    </row>
    <row r="1718" spans="24:30" ht="15" customHeight="1" x14ac:dyDescent="0.25">
      <c r="X1718" s="3"/>
      <c r="Y1718" s="3"/>
      <c r="Z1718" s="3"/>
      <c r="AC1718"/>
      <c r="AD1718"/>
    </row>
    <row r="1719" spans="24:30" ht="15" customHeight="1" x14ac:dyDescent="0.25">
      <c r="X1719" s="3"/>
      <c r="Y1719" s="3"/>
      <c r="Z1719" s="3"/>
      <c r="AC1719"/>
      <c r="AD1719"/>
    </row>
    <row r="1720" spans="24:30" ht="15" customHeight="1" x14ac:dyDescent="0.25">
      <c r="X1720" s="3"/>
      <c r="Y1720" s="3"/>
      <c r="Z1720" s="3"/>
      <c r="AC1720"/>
      <c r="AD1720"/>
    </row>
    <row r="1721" spans="24:30" ht="15" customHeight="1" x14ac:dyDescent="0.25">
      <c r="X1721" s="3"/>
      <c r="Y1721" s="3"/>
      <c r="Z1721" s="3"/>
      <c r="AC1721"/>
      <c r="AD1721"/>
    </row>
    <row r="1722" spans="24:30" ht="15" customHeight="1" x14ac:dyDescent="0.25">
      <c r="X1722" s="3"/>
      <c r="Y1722" s="3"/>
      <c r="Z1722" s="3"/>
      <c r="AC1722"/>
      <c r="AD1722"/>
    </row>
    <row r="1723" spans="24:30" ht="15" customHeight="1" x14ac:dyDescent="0.25">
      <c r="X1723" s="3"/>
      <c r="Y1723" s="3"/>
      <c r="Z1723" s="3"/>
      <c r="AC1723"/>
      <c r="AD1723"/>
    </row>
    <row r="1724" spans="24:30" ht="15" customHeight="1" x14ac:dyDescent="0.25">
      <c r="X1724" s="3"/>
      <c r="Y1724" s="3"/>
      <c r="Z1724" s="3"/>
      <c r="AC1724"/>
      <c r="AD1724"/>
    </row>
    <row r="1725" spans="24:30" ht="15" customHeight="1" x14ac:dyDescent="0.25">
      <c r="X1725" s="3"/>
      <c r="Y1725" s="3"/>
      <c r="Z1725" s="3"/>
      <c r="AC1725"/>
      <c r="AD1725"/>
    </row>
    <row r="1726" spans="24:30" ht="15" customHeight="1" x14ac:dyDescent="0.25">
      <c r="X1726" s="3"/>
      <c r="Y1726" s="3"/>
      <c r="Z1726" s="3"/>
      <c r="AC1726"/>
      <c r="AD1726"/>
    </row>
    <row r="1727" spans="24:30" ht="15" customHeight="1" x14ac:dyDescent="0.25">
      <c r="X1727" s="3"/>
      <c r="Y1727" s="3"/>
      <c r="Z1727" s="3"/>
      <c r="AC1727"/>
      <c r="AD1727"/>
    </row>
    <row r="1728" spans="24:30" ht="15" customHeight="1" x14ac:dyDescent="0.25">
      <c r="X1728" s="3"/>
      <c r="Y1728" s="3"/>
      <c r="Z1728" s="3"/>
      <c r="AC1728"/>
      <c r="AD1728"/>
    </row>
    <row r="1729" spans="24:30" ht="15" customHeight="1" x14ac:dyDescent="0.25">
      <c r="X1729" s="3"/>
      <c r="Y1729" s="3"/>
      <c r="Z1729" s="3"/>
      <c r="AC1729"/>
      <c r="AD1729"/>
    </row>
    <row r="1730" spans="24:30" ht="15" customHeight="1" x14ac:dyDescent="0.25">
      <c r="X1730" s="3"/>
      <c r="Y1730" s="3"/>
      <c r="Z1730" s="3"/>
      <c r="AC1730"/>
      <c r="AD1730"/>
    </row>
    <row r="1731" spans="24:30" ht="15" customHeight="1" x14ac:dyDescent="0.25">
      <c r="X1731" s="3"/>
      <c r="Y1731" s="3"/>
      <c r="Z1731" s="3"/>
      <c r="AC1731"/>
      <c r="AD1731"/>
    </row>
    <row r="1732" spans="24:30" ht="15" customHeight="1" x14ac:dyDescent="0.25">
      <c r="X1732" s="3"/>
      <c r="Y1732" s="3"/>
      <c r="Z1732" s="3"/>
      <c r="AC1732"/>
      <c r="AD1732"/>
    </row>
    <row r="1733" spans="24:30" ht="15" customHeight="1" x14ac:dyDescent="0.25">
      <c r="X1733" s="3"/>
      <c r="Y1733" s="3"/>
      <c r="Z1733" s="3"/>
      <c r="AC1733"/>
      <c r="AD1733"/>
    </row>
    <row r="1734" spans="24:30" ht="15" customHeight="1" x14ac:dyDescent="0.25">
      <c r="X1734" s="3"/>
      <c r="Y1734" s="3"/>
      <c r="Z1734" s="3"/>
      <c r="AC1734"/>
      <c r="AD1734"/>
    </row>
    <row r="1735" spans="24:30" ht="15" customHeight="1" x14ac:dyDescent="0.25">
      <c r="X1735" s="3"/>
      <c r="Y1735" s="3"/>
      <c r="Z1735" s="3"/>
      <c r="AC1735"/>
      <c r="AD1735"/>
    </row>
    <row r="1736" spans="24:30" ht="15" customHeight="1" x14ac:dyDescent="0.25">
      <c r="X1736" s="3"/>
      <c r="Y1736" s="3"/>
      <c r="Z1736" s="3"/>
      <c r="AC1736"/>
      <c r="AD1736"/>
    </row>
    <row r="1737" spans="24:30" ht="15" customHeight="1" x14ac:dyDescent="0.25">
      <c r="X1737" s="3"/>
      <c r="Y1737" s="3"/>
      <c r="Z1737" s="3"/>
      <c r="AC1737"/>
      <c r="AD1737"/>
    </row>
    <row r="1738" spans="24:30" ht="15" customHeight="1" x14ac:dyDescent="0.25">
      <c r="X1738" s="3"/>
      <c r="Y1738" s="3"/>
      <c r="Z1738" s="3"/>
      <c r="AC1738"/>
      <c r="AD1738"/>
    </row>
    <row r="1739" spans="24:30" ht="15" customHeight="1" x14ac:dyDescent="0.25">
      <c r="X1739" s="3"/>
      <c r="Y1739" s="3"/>
      <c r="Z1739" s="3"/>
      <c r="AC1739"/>
      <c r="AD1739"/>
    </row>
    <row r="1740" spans="24:30" ht="15" customHeight="1" x14ac:dyDescent="0.25">
      <c r="X1740" s="3"/>
      <c r="Y1740" s="3"/>
      <c r="Z1740" s="3"/>
      <c r="AC1740"/>
      <c r="AD1740"/>
    </row>
    <row r="1741" spans="24:30" ht="15" customHeight="1" x14ac:dyDescent="0.25">
      <c r="X1741" s="3"/>
      <c r="Y1741" s="3"/>
      <c r="Z1741" s="3"/>
      <c r="AC1741"/>
      <c r="AD1741"/>
    </row>
    <row r="1742" spans="24:30" ht="15" customHeight="1" x14ac:dyDescent="0.25">
      <c r="X1742" s="3"/>
      <c r="Y1742" s="3"/>
      <c r="Z1742" s="3"/>
      <c r="AC1742"/>
      <c r="AD1742"/>
    </row>
    <row r="1743" spans="24:30" ht="15" customHeight="1" x14ac:dyDescent="0.25">
      <c r="X1743" s="3"/>
      <c r="Y1743" s="3"/>
      <c r="Z1743" s="3"/>
      <c r="AC1743"/>
      <c r="AD1743"/>
    </row>
    <row r="1744" spans="24:30" ht="15" customHeight="1" x14ac:dyDescent="0.25">
      <c r="X1744" s="3"/>
      <c r="Y1744" s="3"/>
      <c r="Z1744" s="3"/>
      <c r="AC1744"/>
      <c r="AD1744"/>
    </row>
    <row r="1745" spans="24:30" ht="15" customHeight="1" x14ac:dyDescent="0.25">
      <c r="X1745" s="3"/>
      <c r="Y1745" s="3"/>
      <c r="Z1745" s="3"/>
      <c r="AC1745"/>
      <c r="AD1745"/>
    </row>
    <row r="1746" spans="24:30" ht="15" customHeight="1" x14ac:dyDescent="0.25">
      <c r="X1746" s="3"/>
      <c r="Y1746" s="3"/>
      <c r="Z1746" s="3"/>
      <c r="AC1746"/>
      <c r="AD1746"/>
    </row>
    <row r="1747" spans="24:30" ht="15" customHeight="1" x14ac:dyDescent="0.25">
      <c r="X1747" s="3"/>
      <c r="Y1747" s="3"/>
      <c r="Z1747" s="3"/>
      <c r="AC1747"/>
      <c r="AD1747"/>
    </row>
    <row r="1748" spans="24:30" ht="15" customHeight="1" x14ac:dyDescent="0.25">
      <c r="X1748" s="3"/>
      <c r="Y1748" s="3"/>
      <c r="Z1748" s="3"/>
      <c r="AC1748"/>
      <c r="AD1748"/>
    </row>
    <row r="1749" spans="24:30" ht="15" customHeight="1" x14ac:dyDescent="0.25">
      <c r="X1749" s="3"/>
      <c r="Y1749" s="3"/>
      <c r="Z1749" s="3"/>
      <c r="AC1749"/>
      <c r="AD1749"/>
    </row>
    <row r="1750" spans="24:30" ht="15" customHeight="1" x14ac:dyDescent="0.25">
      <c r="X1750" s="3"/>
      <c r="Y1750" s="3"/>
      <c r="Z1750" s="3"/>
      <c r="AC1750"/>
      <c r="AD1750"/>
    </row>
    <row r="1751" spans="24:30" ht="15" customHeight="1" x14ac:dyDescent="0.25">
      <c r="X1751" s="3"/>
      <c r="Y1751" s="3"/>
      <c r="Z1751" s="3"/>
      <c r="AC1751"/>
      <c r="AD1751"/>
    </row>
    <row r="1752" spans="24:30" ht="15" customHeight="1" x14ac:dyDescent="0.25">
      <c r="X1752" s="3"/>
      <c r="Y1752" s="3"/>
      <c r="Z1752" s="3"/>
      <c r="AC1752"/>
      <c r="AD1752"/>
    </row>
    <row r="1753" spans="24:30" ht="15" customHeight="1" x14ac:dyDescent="0.25">
      <c r="X1753" s="3"/>
      <c r="Y1753" s="3"/>
      <c r="Z1753" s="3"/>
      <c r="AC1753"/>
      <c r="AD1753"/>
    </row>
    <row r="1754" spans="24:30" ht="15" customHeight="1" x14ac:dyDescent="0.25">
      <c r="X1754" s="3"/>
      <c r="Y1754" s="3"/>
      <c r="Z1754" s="3"/>
      <c r="AC1754"/>
      <c r="AD1754"/>
    </row>
    <row r="1755" spans="24:30" ht="15" customHeight="1" x14ac:dyDescent="0.25">
      <c r="X1755" s="3"/>
      <c r="Y1755" s="3"/>
      <c r="Z1755" s="3"/>
      <c r="AC1755"/>
      <c r="AD1755"/>
    </row>
    <row r="1756" spans="24:30" ht="15" customHeight="1" x14ac:dyDescent="0.25">
      <c r="X1756" s="3"/>
      <c r="Y1756" s="3"/>
      <c r="Z1756" s="3"/>
      <c r="AC1756"/>
      <c r="AD1756"/>
    </row>
    <row r="1757" spans="24:30" ht="15" customHeight="1" x14ac:dyDescent="0.25">
      <c r="X1757" s="3"/>
      <c r="Y1757" s="3"/>
      <c r="Z1757" s="3"/>
      <c r="AC1757"/>
      <c r="AD1757"/>
    </row>
    <row r="1758" spans="24:30" ht="15" customHeight="1" x14ac:dyDescent="0.25">
      <c r="X1758" s="3"/>
      <c r="Y1758" s="3"/>
      <c r="Z1758" s="3"/>
      <c r="AC1758"/>
      <c r="AD1758"/>
    </row>
    <row r="1759" spans="24:30" ht="15" customHeight="1" x14ac:dyDescent="0.25">
      <c r="X1759" s="3"/>
      <c r="Y1759" s="3"/>
      <c r="Z1759" s="3"/>
      <c r="AC1759"/>
      <c r="AD1759"/>
    </row>
    <row r="1760" spans="24:30" ht="15" customHeight="1" x14ac:dyDescent="0.25">
      <c r="X1760" s="3"/>
      <c r="Y1760" s="3"/>
      <c r="Z1760" s="3"/>
      <c r="AC1760"/>
      <c r="AD1760"/>
    </row>
    <row r="1761" spans="24:30" ht="15" customHeight="1" x14ac:dyDescent="0.25">
      <c r="X1761" s="3"/>
      <c r="Y1761" s="3"/>
      <c r="Z1761" s="3"/>
      <c r="AC1761"/>
      <c r="AD1761"/>
    </row>
    <row r="1762" spans="24:30" ht="15" customHeight="1" x14ac:dyDescent="0.25">
      <c r="X1762" s="3"/>
      <c r="Y1762" s="3"/>
      <c r="Z1762" s="3"/>
      <c r="AC1762"/>
      <c r="AD1762"/>
    </row>
    <row r="1763" spans="24:30" ht="15" customHeight="1" x14ac:dyDescent="0.25">
      <c r="X1763" s="3"/>
      <c r="Y1763" s="3"/>
      <c r="Z1763" s="3"/>
      <c r="AC1763"/>
      <c r="AD1763"/>
    </row>
    <row r="1764" spans="24:30" ht="15" customHeight="1" x14ac:dyDescent="0.25">
      <c r="X1764" s="3"/>
      <c r="Y1764" s="3"/>
      <c r="Z1764" s="3"/>
      <c r="AC1764"/>
      <c r="AD1764"/>
    </row>
    <row r="1765" spans="24:30" ht="15" customHeight="1" x14ac:dyDescent="0.25">
      <c r="X1765" s="3"/>
      <c r="Y1765" s="3"/>
      <c r="Z1765" s="3"/>
      <c r="AC1765"/>
      <c r="AD1765"/>
    </row>
    <row r="1766" spans="24:30" ht="15" customHeight="1" x14ac:dyDescent="0.25">
      <c r="X1766" s="3"/>
      <c r="Y1766" s="3"/>
      <c r="Z1766" s="3"/>
      <c r="AC1766"/>
      <c r="AD1766"/>
    </row>
    <row r="1767" spans="24:30" ht="15" customHeight="1" x14ac:dyDescent="0.25">
      <c r="X1767" s="3"/>
      <c r="Y1767" s="3"/>
      <c r="Z1767" s="3"/>
      <c r="AC1767"/>
      <c r="AD1767"/>
    </row>
    <row r="1768" spans="24:30" ht="15" customHeight="1" x14ac:dyDescent="0.25">
      <c r="X1768" s="3"/>
      <c r="Y1768" s="3"/>
      <c r="Z1768" s="3"/>
      <c r="AC1768"/>
      <c r="AD1768"/>
    </row>
    <row r="1769" spans="24:30" ht="15" customHeight="1" x14ac:dyDescent="0.25">
      <c r="X1769" s="3"/>
      <c r="Y1769" s="3"/>
      <c r="Z1769" s="3"/>
      <c r="AC1769"/>
      <c r="AD1769"/>
    </row>
    <row r="1770" spans="24:30" ht="15" customHeight="1" x14ac:dyDescent="0.25">
      <c r="X1770" s="3"/>
      <c r="Y1770" s="3"/>
      <c r="Z1770" s="3"/>
      <c r="AC1770"/>
      <c r="AD1770"/>
    </row>
    <row r="1771" spans="24:30" ht="15" customHeight="1" x14ac:dyDescent="0.25">
      <c r="X1771" s="3"/>
      <c r="Y1771" s="3"/>
      <c r="Z1771" s="3"/>
      <c r="AC1771"/>
      <c r="AD1771"/>
    </row>
    <row r="1772" spans="24:30" ht="15" customHeight="1" x14ac:dyDescent="0.25">
      <c r="X1772" s="3"/>
      <c r="Y1772" s="3"/>
      <c r="Z1772" s="3"/>
      <c r="AC1772"/>
      <c r="AD1772"/>
    </row>
    <row r="1773" spans="24:30" ht="15" customHeight="1" x14ac:dyDescent="0.25">
      <c r="X1773" s="3"/>
      <c r="Y1773" s="3"/>
      <c r="Z1773" s="3"/>
      <c r="AC1773"/>
      <c r="AD1773"/>
    </row>
    <row r="1774" spans="24:30" ht="15" customHeight="1" x14ac:dyDescent="0.25">
      <c r="X1774" s="3"/>
      <c r="Y1774" s="3"/>
      <c r="Z1774" s="3"/>
      <c r="AC1774"/>
      <c r="AD1774"/>
    </row>
    <row r="1775" spans="24:30" ht="15" customHeight="1" x14ac:dyDescent="0.25">
      <c r="X1775" s="3"/>
      <c r="Y1775" s="3"/>
      <c r="Z1775" s="3"/>
      <c r="AC1775"/>
      <c r="AD1775"/>
    </row>
    <row r="1776" spans="24:30" ht="15" customHeight="1" x14ac:dyDescent="0.25">
      <c r="X1776" s="3"/>
      <c r="Y1776" s="3"/>
      <c r="Z1776" s="3"/>
      <c r="AC1776"/>
      <c r="AD1776"/>
    </row>
    <row r="1777" spans="24:30" ht="15" customHeight="1" x14ac:dyDescent="0.25">
      <c r="X1777" s="3"/>
      <c r="Y1777" s="3"/>
      <c r="Z1777" s="3"/>
      <c r="AC1777"/>
      <c r="AD1777"/>
    </row>
    <row r="1778" spans="24:30" ht="15" customHeight="1" x14ac:dyDescent="0.25">
      <c r="X1778" s="3"/>
      <c r="Y1778" s="3"/>
      <c r="Z1778" s="3"/>
      <c r="AC1778"/>
      <c r="AD1778"/>
    </row>
    <row r="1779" spans="24:30" ht="15" customHeight="1" x14ac:dyDescent="0.25">
      <c r="X1779" s="3"/>
      <c r="Y1779" s="3"/>
      <c r="Z1779" s="3"/>
      <c r="AC1779"/>
      <c r="AD1779"/>
    </row>
    <row r="1780" spans="24:30" ht="15" customHeight="1" x14ac:dyDescent="0.25">
      <c r="X1780" s="3"/>
      <c r="Y1780" s="3"/>
      <c r="Z1780" s="3"/>
      <c r="AC1780"/>
      <c r="AD1780"/>
    </row>
    <row r="1781" spans="24:30" ht="15" customHeight="1" x14ac:dyDescent="0.25">
      <c r="X1781" s="3"/>
      <c r="Y1781" s="3"/>
      <c r="Z1781" s="3"/>
      <c r="AC1781"/>
      <c r="AD1781"/>
    </row>
    <row r="1782" spans="24:30" ht="15" customHeight="1" x14ac:dyDescent="0.25">
      <c r="X1782" s="3"/>
      <c r="Y1782" s="3"/>
      <c r="Z1782" s="3"/>
      <c r="AC1782"/>
      <c r="AD1782"/>
    </row>
    <row r="1783" spans="24:30" ht="15" customHeight="1" x14ac:dyDescent="0.25">
      <c r="X1783" s="3"/>
      <c r="Y1783" s="3"/>
      <c r="Z1783" s="3"/>
      <c r="AC1783"/>
      <c r="AD1783"/>
    </row>
    <row r="1784" spans="24:30" ht="15" customHeight="1" x14ac:dyDescent="0.25">
      <c r="X1784" s="3"/>
      <c r="Y1784" s="3"/>
      <c r="Z1784" s="3"/>
      <c r="AC1784"/>
      <c r="AD1784"/>
    </row>
    <row r="1785" spans="24:30" ht="15" customHeight="1" x14ac:dyDescent="0.25">
      <c r="X1785" s="3"/>
      <c r="Y1785" s="3"/>
      <c r="Z1785" s="3"/>
      <c r="AC1785"/>
      <c r="AD1785"/>
    </row>
    <row r="1786" spans="24:30" ht="15" customHeight="1" x14ac:dyDescent="0.25">
      <c r="X1786" s="3"/>
      <c r="Y1786" s="3"/>
      <c r="Z1786" s="3"/>
      <c r="AC1786"/>
      <c r="AD1786"/>
    </row>
    <row r="1787" spans="24:30" ht="15" customHeight="1" x14ac:dyDescent="0.25">
      <c r="X1787" s="3"/>
      <c r="Y1787" s="3"/>
      <c r="Z1787" s="3"/>
      <c r="AC1787"/>
      <c r="AD1787"/>
    </row>
    <row r="1788" spans="24:30" ht="15" customHeight="1" x14ac:dyDescent="0.25">
      <c r="X1788" s="3"/>
      <c r="Y1788" s="3"/>
      <c r="Z1788" s="3"/>
      <c r="AC1788"/>
      <c r="AD1788"/>
    </row>
    <row r="1789" spans="24:30" ht="15" customHeight="1" x14ac:dyDescent="0.25">
      <c r="X1789" s="3"/>
      <c r="Y1789" s="3"/>
      <c r="Z1789" s="3"/>
      <c r="AC1789"/>
      <c r="AD1789"/>
    </row>
    <row r="1790" spans="24:30" ht="15" customHeight="1" x14ac:dyDescent="0.25">
      <c r="X1790" s="3"/>
      <c r="Y1790" s="3"/>
      <c r="Z1790" s="3"/>
      <c r="AC1790"/>
      <c r="AD1790"/>
    </row>
    <row r="1791" spans="24:30" ht="15" customHeight="1" x14ac:dyDescent="0.25">
      <c r="X1791" s="3"/>
      <c r="Y1791" s="3"/>
      <c r="Z1791" s="3"/>
      <c r="AC1791"/>
      <c r="AD1791"/>
    </row>
    <row r="1792" spans="24:30" ht="15" customHeight="1" x14ac:dyDescent="0.25">
      <c r="X1792" s="3"/>
      <c r="Y1792" s="3"/>
      <c r="Z1792" s="3"/>
      <c r="AC1792"/>
      <c r="AD1792"/>
    </row>
    <row r="1793" spans="24:30" ht="15" customHeight="1" x14ac:dyDescent="0.25">
      <c r="X1793" s="3"/>
      <c r="Y1793" s="3"/>
      <c r="Z1793" s="3"/>
      <c r="AC1793"/>
      <c r="AD1793"/>
    </row>
    <row r="1794" spans="24:30" ht="15" customHeight="1" x14ac:dyDescent="0.25">
      <c r="X1794" s="3"/>
      <c r="Y1794" s="3"/>
      <c r="Z1794" s="3"/>
      <c r="AC1794"/>
      <c r="AD1794"/>
    </row>
    <row r="1795" spans="24:30" ht="15" customHeight="1" x14ac:dyDescent="0.25">
      <c r="X1795" s="3"/>
      <c r="Y1795" s="3"/>
      <c r="Z1795" s="3"/>
      <c r="AC1795"/>
      <c r="AD1795"/>
    </row>
    <row r="1796" spans="24:30" ht="15" customHeight="1" x14ac:dyDescent="0.25">
      <c r="X1796" s="3"/>
      <c r="Y1796" s="3"/>
      <c r="Z1796" s="3"/>
      <c r="AC1796"/>
      <c r="AD1796"/>
    </row>
    <row r="1797" spans="24:30" ht="15" customHeight="1" x14ac:dyDescent="0.25">
      <c r="X1797" s="3"/>
      <c r="Y1797" s="3"/>
      <c r="Z1797" s="3"/>
      <c r="AC1797"/>
      <c r="AD1797"/>
    </row>
    <row r="1798" spans="24:30" ht="15" customHeight="1" x14ac:dyDescent="0.25">
      <c r="X1798" s="3"/>
      <c r="Y1798" s="3"/>
      <c r="Z1798" s="3"/>
      <c r="AC1798"/>
      <c r="AD1798"/>
    </row>
    <row r="1799" spans="24:30" ht="15" customHeight="1" x14ac:dyDescent="0.25">
      <c r="X1799" s="3"/>
      <c r="Y1799" s="3"/>
      <c r="Z1799" s="3"/>
      <c r="AC1799"/>
      <c r="AD1799"/>
    </row>
    <row r="1800" spans="24:30" ht="15" customHeight="1" x14ac:dyDescent="0.25">
      <c r="X1800" s="3"/>
      <c r="Y1800" s="3"/>
      <c r="Z1800" s="3"/>
      <c r="AC1800"/>
      <c r="AD1800"/>
    </row>
    <row r="1801" spans="24:30" ht="15" customHeight="1" x14ac:dyDescent="0.25">
      <c r="X1801" s="3"/>
      <c r="Y1801" s="3"/>
      <c r="Z1801" s="3"/>
      <c r="AC1801"/>
      <c r="AD1801"/>
    </row>
    <row r="1802" spans="24:30" ht="15" customHeight="1" x14ac:dyDescent="0.25">
      <c r="X1802" s="3"/>
      <c r="Y1802" s="3"/>
      <c r="Z1802" s="3"/>
      <c r="AC1802"/>
      <c r="AD1802"/>
    </row>
    <row r="1803" spans="24:30" ht="15" customHeight="1" x14ac:dyDescent="0.25">
      <c r="X1803" s="3"/>
      <c r="Y1803" s="3"/>
      <c r="Z1803" s="3"/>
      <c r="AC1803"/>
      <c r="AD1803"/>
    </row>
    <row r="1804" spans="24:30" ht="15" customHeight="1" x14ac:dyDescent="0.25">
      <c r="X1804" s="3"/>
      <c r="Y1804" s="3"/>
      <c r="Z1804" s="3"/>
      <c r="AC1804"/>
      <c r="AD1804"/>
    </row>
    <row r="1805" spans="24:30" ht="15" customHeight="1" x14ac:dyDescent="0.25">
      <c r="X1805" s="3"/>
      <c r="Y1805" s="3"/>
      <c r="Z1805" s="3"/>
      <c r="AC1805"/>
      <c r="AD1805"/>
    </row>
    <row r="1806" spans="24:30" ht="15" customHeight="1" x14ac:dyDescent="0.25">
      <c r="X1806" s="3"/>
      <c r="Y1806" s="3"/>
      <c r="Z1806" s="3"/>
      <c r="AC1806"/>
      <c r="AD1806"/>
    </row>
    <row r="1807" spans="24:30" ht="15" customHeight="1" x14ac:dyDescent="0.25">
      <c r="X1807" s="3"/>
      <c r="Y1807" s="3"/>
      <c r="Z1807" s="3"/>
      <c r="AC1807"/>
      <c r="AD1807"/>
    </row>
    <row r="1808" spans="24:30" ht="15" customHeight="1" x14ac:dyDescent="0.25">
      <c r="X1808" s="3"/>
      <c r="Y1808" s="3"/>
      <c r="Z1808" s="3"/>
      <c r="AC1808"/>
      <c r="AD1808"/>
    </row>
    <row r="1809" spans="24:30" ht="15" customHeight="1" x14ac:dyDescent="0.25">
      <c r="X1809" s="3"/>
      <c r="Y1809" s="3"/>
      <c r="Z1809" s="3"/>
      <c r="AC1809"/>
      <c r="AD1809"/>
    </row>
    <row r="1810" spans="24:30" ht="15" customHeight="1" x14ac:dyDescent="0.25">
      <c r="X1810" s="3"/>
      <c r="Y1810" s="3"/>
      <c r="Z1810" s="3"/>
      <c r="AC1810"/>
      <c r="AD1810"/>
    </row>
    <row r="1811" spans="24:30" ht="15" customHeight="1" x14ac:dyDescent="0.25">
      <c r="X1811" s="3"/>
      <c r="Y1811" s="3"/>
      <c r="Z1811" s="3"/>
      <c r="AC1811"/>
      <c r="AD1811"/>
    </row>
    <row r="1812" spans="24:30" ht="15" customHeight="1" x14ac:dyDescent="0.25">
      <c r="X1812" s="3"/>
      <c r="Y1812" s="3"/>
      <c r="Z1812" s="3"/>
      <c r="AC1812"/>
      <c r="AD1812"/>
    </row>
    <row r="1813" spans="24:30" ht="15" customHeight="1" x14ac:dyDescent="0.25">
      <c r="X1813" s="3"/>
      <c r="Y1813" s="3"/>
      <c r="Z1813" s="3"/>
      <c r="AC1813"/>
      <c r="AD1813"/>
    </row>
    <row r="1814" spans="24:30" ht="15" customHeight="1" x14ac:dyDescent="0.25">
      <c r="X1814" s="3"/>
      <c r="Y1814" s="3"/>
      <c r="Z1814" s="3"/>
      <c r="AC1814"/>
      <c r="AD1814"/>
    </row>
    <row r="1815" spans="24:30" ht="15" customHeight="1" x14ac:dyDescent="0.25">
      <c r="X1815" s="3"/>
      <c r="Y1815" s="3"/>
      <c r="Z1815" s="3"/>
      <c r="AC1815"/>
      <c r="AD1815"/>
    </row>
    <row r="1816" spans="24:30" ht="15" customHeight="1" x14ac:dyDescent="0.25">
      <c r="X1816" s="3"/>
      <c r="Y1816" s="3"/>
      <c r="Z1816" s="3"/>
      <c r="AC1816"/>
      <c r="AD1816"/>
    </row>
    <row r="1817" spans="24:30" ht="15" customHeight="1" x14ac:dyDescent="0.25">
      <c r="X1817" s="3"/>
      <c r="Y1817" s="3"/>
      <c r="Z1817" s="3"/>
      <c r="AC1817"/>
      <c r="AD1817"/>
    </row>
    <row r="1818" spans="24:30" ht="15" customHeight="1" x14ac:dyDescent="0.25">
      <c r="X1818" s="3"/>
      <c r="Y1818" s="3"/>
      <c r="Z1818" s="3"/>
      <c r="AC1818"/>
      <c r="AD1818"/>
    </row>
    <row r="1819" spans="24:30" ht="15" customHeight="1" x14ac:dyDescent="0.25">
      <c r="X1819" s="3"/>
      <c r="Y1819" s="3"/>
      <c r="Z1819" s="3"/>
      <c r="AC1819"/>
      <c r="AD1819"/>
    </row>
    <row r="1820" spans="24:30" ht="15" customHeight="1" x14ac:dyDescent="0.25">
      <c r="X1820" s="3"/>
      <c r="Y1820" s="3"/>
      <c r="Z1820" s="3"/>
      <c r="AC1820"/>
      <c r="AD1820"/>
    </row>
    <row r="1821" spans="24:30" ht="15" customHeight="1" x14ac:dyDescent="0.25">
      <c r="X1821" s="3"/>
      <c r="Y1821" s="3"/>
      <c r="Z1821" s="3"/>
      <c r="AC1821"/>
      <c r="AD1821"/>
    </row>
    <row r="1822" spans="24:30" ht="15" customHeight="1" x14ac:dyDescent="0.25">
      <c r="X1822" s="3"/>
      <c r="Y1822" s="3"/>
      <c r="Z1822" s="3"/>
      <c r="AC1822"/>
      <c r="AD1822"/>
    </row>
    <row r="1823" spans="24:30" ht="15" customHeight="1" x14ac:dyDescent="0.25">
      <c r="X1823" s="3"/>
      <c r="Y1823" s="3"/>
      <c r="Z1823" s="3"/>
      <c r="AC1823"/>
      <c r="AD1823"/>
    </row>
    <row r="1824" spans="24:30" ht="15" customHeight="1" x14ac:dyDescent="0.25">
      <c r="X1824" s="3"/>
      <c r="Y1824" s="3"/>
      <c r="Z1824" s="3"/>
      <c r="AC1824"/>
      <c r="AD1824"/>
    </row>
    <row r="1825" spans="24:30" ht="15" customHeight="1" x14ac:dyDescent="0.25">
      <c r="X1825" s="3"/>
      <c r="Y1825" s="3"/>
      <c r="Z1825" s="3"/>
      <c r="AC1825"/>
      <c r="AD1825"/>
    </row>
    <row r="1826" spans="24:30" ht="15" customHeight="1" x14ac:dyDescent="0.25">
      <c r="X1826" s="3"/>
      <c r="Y1826" s="3"/>
      <c r="Z1826" s="3"/>
      <c r="AC1826"/>
      <c r="AD1826"/>
    </row>
    <row r="1827" spans="24:30" ht="15" customHeight="1" x14ac:dyDescent="0.25">
      <c r="X1827" s="3"/>
      <c r="Y1827" s="3"/>
      <c r="Z1827" s="3"/>
      <c r="AC1827"/>
      <c r="AD1827"/>
    </row>
    <row r="1828" spans="24:30" ht="15" customHeight="1" x14ac:dyDescent="0.25">
      <c r="X1828" s="3"/>
      <c r="Y1828" s="3"/>
      <c r="Z1828" s="3"/>
      <c r="AC1828"/>
      <c r="AD1828"/>
    </row>
    <row r="1829" spans="24:30" ht="15" customHeight="1" x14ac:dyDescent="0.25">
      <c r="X1829" s="3"/>
      <c r="Y1829" s="3"/>
      <c r="Z1829" s="3"/>
      <c r="AC1829"/>
      <c r="AD1829"/>
    </row>
    <row r="1830" spans="24:30" ht="15" customHeight="1" x14ac:dyDescent="0.25">
      <c r="X1830" s="3"/>
      <c r="Y1830" s="3"/>
      <c r="Z1830" s="3"/>
      <c r="AC1830"/>
      <c r="AD1830"/>
    </row>
    <row r="1831" spans="24:30" ht="15" customHeight="1" x14ac:dyDescent="0.25">
      <c r="X1831" s="3"/>
      <c r="Y1831" s="3"/>
      <c r="Z1831" s="3"/>
      <c r="AC1831"/>
      <c r="AD1831"/>
    </row>
    <row r="1832" spans="24:30" ht="15" customHeight="1" x14ac:dyDescent="0.25">
      <c r="X1832" s="3"/>
      <c r="Y1832" s="3"/>
      <c r="Z1832" s="3"/>
      <c r="AC1832"/>
      <c r="AD1832"/>
    </row>
    <row r="1833" spans="24:30" ht="15" customHeight="1" x14ac:dyDescent="0.25">
      <c r="X1833" s="3"/>
      <c r="Y1833" s="3"/>
      <c r="Z1833" s="3"/>
      <c r="AC1833"/>
      <c r="AD1833"/>
    </row>
    <row r="1834" spans="24:30" ht="15" customHeight="1" x14ac:dyDescent="0.25">
      <c r="X1834" s="3"/>
      <c r="Y1834" s="3"/>
      <c r="Z1834" s="3"/>
      <c r="AC1834"/>
      <c r="AD1834"/>
    </row>
    <row r="1835" spans="24:30" ht="15" customHeight="1" x14ac:dyDescent="0.25">
      <c r="X1835" s="3"/>
      <c r="Y1835" s="3"/>
      <c r="Z1835" s="3"/>
      <c r="AC1835"/>
      <c r="AD1835"/>
    </row>
    <row r="1836" spans="24:30" ht="15" customHeight="1" x14ac:dyDescent="0.25">
      <c r="X1836" s="3"/>
      <c r="Y1836" s="3"/>
      <c r="Z1836" s="3"/>
      <c r="AC1836"/>
      <c r="AD1836"/>
    </row>
    <row r="1837" spans="24:30" ht="15" customHeight="1" x14ac:dyDescent="0.25">
      <c r="X1837" s="3"/>
      <c r="Y1837" s="3"/>
      <c r="Z1837" s="3"/>
      <c r="AC1837"/>
      <c r="AD1837"/>
    </row>
    <row r="1838" spans="24:30" ht="15" customHeight="1" x14ac:dyDescent="0.25">
      <c r="X1838" s="3"/>
      <c r="Y1838" s="3"/>
      <c r="Z1838" s="3"/>
      <c r="AC1838"/>
      <c r="AD1838"/>
    </row>
    <row r="1839" spans="24:30" ht="15" customHeight="1" x14ac:dyDescent="0.25">
      <c r="X1839" s="3"/>
      <c r="Y1839" s="3"/>
      <c r="Z1839" s="3"/>
      <c r="AC1839"/>
      <c r="AD1839"/>
    </row>
    <row r="1840" spans="24:30" ht="15" customHeight="1" x14ac:dyDescent="0.25">
      <c r="X1840" s="3"/>
      <c r="Y1840" s="3"/>
      <c r="Z1840" s="3"/>
      <c r="AC1840"/>
      <c r="AD1840"/>
    </row>
    <row r="1841" spans="24:30" ht="15" customHeight="1" x14ac:dyDescent="0.25">
      <c r="X1841" s="3"/>
      <c r="Y1841" s="3"/>
      <c r="Z1841" s="3"/>
      <c r="AC1841"/>
      <c r="AD1841"/>
    </row>
    <row r="1842" spans="24:30" ht="15" customHeight="1" x14ac:dyDescent="0.25">
      <c r="X1842" s="3"/>
      <c r="Y1842" s="3"/>
      <c r="Z1842" s="3"/>
      <c r="AC1842"/>
      <c r="AD1842"/>
    </row>
    <row r="1843" spans="24:30" ht="15" customHeight="1" x14ac:dyDescent="0.25">
      <c r="X1843" s="3"/>
      <c r="Y1843" s="3"/>
      <c r="Z1843" s="3"/>
      <c r="AC1843"/>
      <c r="AD1843"/>
    </row>
    <row r="1844" spans="24:30" ht="15" customHeight="1" x14ac:dyDescent="0.25">
      <c r="X1844" s="3"/>
      <c r="Y1844" s="3"/>
      <c r="Z1844" s="3"/>
      <c r="AC1844"/>
      <c r="AD1844"/>
    </row>
    <row r="1845" spans="24:30" ht="15" customHeight="1" x14ac:dyDescent="0.25">
      <c r="X1845" s="3"/>
      <c r="Y1845" s="3"/>
      <c r="Z1845" s="3"/>
      <c r="AC1845"/>
      <c r="AD1845"/>
    </row>
    <row r="1846" spans="24:30" ht="15" customHeight="1" x14ac:dyDescent="0.25">
      <c r="X1846" s="3"/>
      <c r="Y1846" s="3"/>
      <c r="Z1846" s="3"/>
      <c r="AC1846"/>
      <c r="AD1846"/>
    </row>
    <row r="1847" spans="24:30" ht="15" customHeight="1" x14ac:dyDescent="0.25">
      <c r="X1847" s="3"/>
      <c r="Y1847" s="3"/>
      <c r="Z1847" s="3"/>
      <c r="AC1847"/>
      <c r="AD1847"/>
    </row>
    <row r="1848" spans="24:30" ht="15" customHeight="1" x14ac:dyDescent="0.25">
      <c r="X1848" s="3"/>
      <c r="Y1848" s="3"/>
      <c r="Z1848" s="3"/>
      <c r="AC1848"/>
      <c r="AD1848"/>
    </row>
    <row r="1849" spans="24:30" ht="15" customHeight="1" x14ac:dyDescent="0.25">
      <c r="X1849" s="3"/>
      <c r="Y1849" s="3"/>
      <c r="Z1849" s="3"/>
      <c r="AC1849"/>
      <c r="AD1849"/>
    </row>
    <row r="1850" spans="24:30" ht="15" customHeight="1" x14ac:dyDescent="0.25">
      <c r="X1850" s="3"/>
      <c r="Y1850" s="3"/>
      <c r="Z1850" s="3"/>
      <c r="AC1850"/>
      <c r="AD1850"/>
    </row>
    <row r="1851" spans="24:30" ht="15" customHeight="1" x14ac:dyDescent="0.25">
      <c r="X1851" s="3"/>
      <c r="Y1851" s="3"/>
      <c r="Z1851" s="3"/>
      <c r="AC1851"/>
      <c r="AD1851"/>
    </row>
    <row r="1852" spans="24:30" ht="15" customHeight="1" x14ac:dyDescent="0.25">
      <c r="X1852" s="3"/>
      <c r="Y1852" s="3"/>
      <c r="Z1852" s="3"/>
      <c r="AC1852"/>
      <c r="AD1852"/>
    </row>
    <row r="1853" spans="24:30" ht="15" customHeight="1" x14ac:dyDescent="0.25">
      <c r="X1853" s="3"/>
      <c r="Y1853" s="3"/>
      <c r="Z1853" s="3"/>
      <c r="AC1853"/>
      <c r="AD1853"/>
    </row>
    <row r="1854" spans="24:30" ht="15" customHeight="1" x14ac:dyDescent="0.25">
      <c r="X1854" s="3"/>
      <c r="Y1854" s="3"/>
      <c r="Z1854" s="3"/>
      <c r="AC1854"/>
      <c r="AD1854"/>
    </row>
    <row r="1855" spans="24:30" ht="15" customHeight="1" x14ac:dyDescent="0.25">
      <c r="X1855" s="3"/>
      <c r="Y1855" s="3"/>
      <c r="Z1855" s="3"/>
      <c r="AC1855"/>
      <c r="AD1855"/>
    </row>
    <row r="1856" spans="24:30" ht="15" customHeight="1" x14ac:dyDescent="0.25">
      <c r="X1856" s="3"/>
      <c r="Y1856" s="3"/>
      <c r="Z1856" s="3"/>
      <c r="AC1856"/>
      <c r="AD1856"/>
    </row>
    <row r="1857" spans="24:30" ht="15" customHeight="1" x14ac:dyDescent="0.25">
      <c r="X1857" s="3"/>
      <c r="Y1857" s="3"/>
      <c r="Z1857" s="3"/>
      <c r="AC1857"/>
      <c r="AD1857"/>
    </row>
    <row r="1858" spans="24:30" ht="15" customHeight="1" x14ac:dyDescent="0.25">
      <c r="X1858" s="3"/>
      <c r="Y1858" s="3"/>
      <c r="Z1858" s="3"/>
      <c r="AC1858"/>
      <c r="AD1858"/>
    </row>
    <row r="1859" spans="24:30" ht="15" customHeight="1" x14ac:dyDescent="0.25">
      <c r="X1859" s="3"/>
      <c r="Y1859" s="3"/>
      <c r="Z1859" s="3"/>
      <c r="AC1859"/>
      <c r="AD1859"/>
    </row>
    <row r="1860" spans="24:30" ht="15" customHeight="1" x14ac:dyDescent="0.25">
      <c r="X1860" s="3"/>
      <c r="Y1860" s="3"/>
      <c r="Z1860" s="3"/>
      <c r="AC1860"/>
      <c r="AD1860"/>
    </row>
    <row r="1861" spans="24:30" ht="15" customHeight="1" x14ac:dyDescent="0.25">
      <c r="X1861" s="3"/>
      <c r="Y1861" s="3"/>
      <c r="Z1861" s="3"/>
      <c r="AC1861"/>
      <c r="AD1861"/>
    </row>
    <row r="1862" spans="24:30" ht="15" customHeight="1" x14ac:dyDescent="0.25">
      <c r="X1862" s="3"/>
      <c r="Y1862" s="3"/>
      <c r="Z1862" s="3"/>
      <c r="AC1862"/>
      <c r="AD1862"/>
    </row>
    <row r="1863" spans="24:30" ht="15" customHeight="1" x14ac:dyDescent="0.25">
      <c r="X1863" s="3"/>
      <c r="Y1863" s="3"/>
      <c r="Z1863" s="3"/>
      <c r="AC1863"/>
      <c r="AD1863"/>
    </row>
    <row r="1864" spans="24:30" ht="15" customHeight="1" x14ac:dyDescent="0.25">
      <c r="X1864" s="3"/>
      <c r="Y1864" s="3"/>
      <c r="Z1864" s="3"/>
      <c r="AC1864"/>
      <c r="AD1864"/>
    </row>
    <row r="1865" spans="24:30" ht="15" customHeight="1" x14ac:dyDescent="0.25">
      <c r="X1865" s="3"/>
      <c r="Y1865" s="3"/>
      <c r="Z1865" s="3"/>
      <c r="AC1865"/>
      <c r="AD1865"/>
    </row>
    <row r="1866" spans="24:30" ht="15" customHeight="1" x14ac:dyDescent="0.25">
      <c r="X1866" s="3"/>
      <c r="Y1866" s="3"/>
      <c r="Z1866" s="3"/>
      <c r="AC1866"/>
      <c r="AD1866"/>
    </row>
    <row r="1867" spans="24:30" ht="15" customHeight="1" x14ac:dyDescent="0.25">
      <c r="X1867" s="3"/>
      <c r="Y1867" s="3"/>
      <c r="Z1867" s="3"/>
      <c r="AC1867"/>
      <c r="AD1867"/>
    </row>
    <row r="1868" spans="24:30" ht="15" customHeight="1" x14ac:dyDescent="0.25">
      <c r="X1868" s="3"/>
      <c r="Y1868" s="3"/>
      <c r="Z1868" s="3"/>
      <c r="AC1868"/>
      <c r="AD1868"/>
    </row>
    <row r="1869" spans="24:30" ht="15" customHeight="1" x14ac:dyDescent="0.25">
      <c r="X1869" s="3"/>
      <c r="Y1869" s="3"/>
      <c r="Z1869" s="3"/>
      <c r="AC1869"/>
      <c r="AD1869"/>
    </row>
    <row r="1870" spans="24:30" ht="15" customHeight="1" x14ac:dyDescent="0.25">
      <c r="X1870" s="3"/>
      <c r="Y1870" s="3"/>
      <c r="Z1870" s="3"/>
      <c r="AC1870"/>
      <c r="AD1870"/>
    </row>
    <row r="1871" spans="24:30" ht="15" customHeight="1" x14ac:dyDescent="0.25">
      <c r="X1871" s="3"/>
      <c r="Y1871" s="3"/>
      <c r="Z1871" s="3"/>
      <c r="AC1871"/>
      <c r="AD1871"/>
    </row>
    <row r="1872" spans="24:30" ht="15" customHeight="1" x14ac:dyDescent="0.25">
      <c r="X1872" s="3"/>
      <c r="Y1872" s="3"/>
      <c r="Z1872" s="3"/>
      <c r="AC1872"/>
      <c r="AD1872"/>
    </row>
    <row r="1873" spans="24:30" ht="15" customHeight="1" x14ac:dyDescent="0.25">
      <c r="X1873" s="3"/>
      <c r="Y1873" s="3"/>
      <c r="Z1873" s="3"/>
      <c r="AC1873"/>
      <c r="AD1873"/>
    </row>
    <row r="1874" spans="24:30" ht="15" customHeight="1" x14ac:dyDescent="0.25">
      <c r="X1874" s="3"/>
      <c r="Y1874" s="3"/>
      <c r="Z1874" s="3"/>
      <c r="AC1874"/>
      <c r="AD1874"/>
    </row>
    <row r="1875" spans="24:30" ht="15" customHeight="1" x14ac:dyDescent="0.25">
      <c r="X1875" s="3"/>
      <c r="Y1875" s="3"/>
      <c r="Z1875" s="3"/>
      <c r="AC1875"/>
      <c r="AD1875"/>
    </row>
    <row r="1876" spans="24:30" ht="15" customHeight="1" x14ac:dyDescent="0.25">
      <c r="X1876" s="3"/>
      <c r="Y1876" s="3"/>
      <c r="Z1876" s="3"/>
      <c r="AC1876"/>
      <c r="AD1876"/>
    </row>
    <row r="1877" spans="24:30" ht="15" customHeight="1" x14ac:dyDescent="0.25">
      <c r="X1877" s="3"/>
      <c r="Y1877" s="3"/>
      <c r="Z1877" s="3"/>
      <c r="AC1877"/>
      <c r="AD1877"/>
    </row>
    <row r="1878" spans="24:30" ht="15" customHeight="1" x14ac:dyDescent="0.25">
      <c r="X1878" s="3"/>
      <c r="Y1878" s="3"/>
      <c r="Z1878" s="3"/>
      <c r="AC1878"/>
      <c r="AD1878"/>
    </row>
    <row r="1879" spans="24:30" ht="15" customHeight="1" x14ac:dyDescent="0.25">
      <c r="X1879" s="3"/>
      <c r="Y1879" s="3"/>
      <c r="Z1879" s="3"/>
      <c r="AC1879"/>
      <c r="AD1879"/>
    </row>
    <row r="1880" spans="24:30" ht="15" customHeight="1" x14ac:dyDescent="0.25">
      <c r="X1880" s="3"/>
      <c r="Y1880" s="3"/>
      <c r="Z1880" s="3"/>
      <c r="AC1880"/>
      <c r="AD1880"/>
    </row>
    <row r="1881" spans="24:30" ht="15" customHeight="1" x14ac:dyDescent="0.25">
      <c r="X1881" s="3"/>
      <c r="Y1881" s="3"/>
      <c r="Z1881" s="3"/>
      <c r="AC1881"/>
      <c r="AD1881"/>
    </row>
    <row r="1882" spans="24:30" ht="15" customHeight="1" x14ac:dyDescent="0.25">
      <c r="X1882" s="3"/>
      <c r="Y1882" s="3"/>
      <c r="Z1882" s="3"/>
      <c r="AC1882"/>
      <c r="AD1882"/>
    </row>
    <row r="1883" spans="24:30" ht="15" customHeight="1" x14ac:dyDescent="0.25">
      <c r="X1883" s="3"/>
      <c r="Y1883" s="3"/>
      <c r="Z1883" s="3"/>
      <c r="AC1883"/>
      <c r="AD1883"/>
    </row>
    <row r="1884" spans="24:30" ht="15" customHeight="1" x14ac:dyDescent="0.25">
      <c r="X1884" s="3"/>
      <c r="Y1884" s="3"/>
      <c r="Z1884" s="3"/>
      <c r="AC1884"/>
      <c r="AD1884"/>
    </row>
    <row r="1885" spans="24:30" ht="15" customHeight="1" x14ac:dyDescent="0.25">
      <c r="X1885" s="3"/>
      <c r="Y1885" s="3"/>
      <c r="Z1885" s="3"/>
      <c r="AC1885"/>
      <c r="AD1885"/>
    </row>
    <row r="1886" spans="24:30" ht="15" customHeight="1" x14ac:dyDescent="0.25">
      <c r="X1886" s="3"/>
      <c r="Y1886" s="3"/>
      <c r="Z1886" s="3"/>
      <c r="AC1886"/>
      <c r="AD1886"/>
    </row>
    <row r="1887" spans="24:30" ht="15" customHeight="1" x14ac:dyDescent="0.25">
      <c r="X1887" s="3"/>
      <c r="Y1887" s="3"/>
      <c r="Z1887" s="3"/>
      <c r="AC1887"/>
      <c r="AD1887"/>
    </row>
    <row r="1888" spans="24:30" ht="15" customHeight="1" x14ac:dyDescent="0.25">
      <c r="X1888" s="3"/>
      <c r="Y1888" s="3"/>
      <c r="Z1888" s="3"/>
      <c r="AC1888"/>
      <c r="AD1888"/>
    </row>
    <row r="1889" spans="24:30" ht="15" customHeight="1" x14ac:dyDescent="0.25">
      <c r="X1889" s="3"/>
      <c r="Y1889" s="3"/>
      <c r="Z1889" s="3"/>
      <c r="AC1889"/>
      <c r="AD1889"/>
    </row>
    <row r="1890" spans="24:30" ht="15" customHeight="1" x14ac:dyDescent="0.25">
      <c r="X1890" s="3"/>
      <c r="Y1890" s="3"/>
      <c r="Z1890" s="3"/>
      <c r="AC1890"/>
      <c r="AD1890"/>
    </row>
    <row r="1891" spans="24:30" ht="15" customHeight="1" x14ac:dyDescent="0.25">
      <c r="X1891" s="3"/>
      <c r="Y1891" s="3"/>
      <c r="Z1891" s="3"/>
      <c r="AC1891"/>
      <c r="AD1891"/>
    </row>
    <row r="1892" spans="24:30" ht="15" customHeight="1" x14ac:dyDescent="0.25">
      <c r="X1892" s="3"/>
      <c r="Y1892" s="3"/>
      <c r="Z1892" s="3"/>
      <c r="AC1892"/>
      <c r="AD1892"/>
    </row>
    <row r="1893" spans="24:30" ht="15" customHeight="1" x14ac:dyDescent="0.25">
      <c r="X1893" s="3"/>
      <c r="Y1893" s="3"/>
      <c r="Z1893" s="3"/>
      <c r="AC1893"/>
      <c r="AD1893"/>
    </row>
    <row r="1894" spans="24:30" ht="15" customHeight="1" x14ac:dyDescent="0.25">
      <c r="X1894" s="3"/>
      <c r="Y1894" s="3"/>
      <c r="Z1894" s="3"/>
      <c r="AC1894"/>
      <c r="AD1894"/>
    </row>
    <row r="1895" spans="24:30" ht="15" customHeight="1" x14ac:dyDescent="0.25">
      <c r="X1895" s="3"/>
      <c r="Y1895" s="3"/>
      <c r="Z1895" s="3"/>
      <c r="AC1895"/>
      <c r="AD1895"/>
    </row>
    <row r="1896" spans="24:30" ht="15" customHeight="1" x14ac:dyDescent="0.25">
      <c r="X1896" s="3"/>
      <c r="Y1896" s="3"/>
      <c r="Z1896" s="3"/>
      <c r="AC1896"/>
      <c r="AD1896"/>
    </row>
    <row r="1897" spans="24:30" ht="15" customHeight="1" x14ac:dyDescent="0.25">
      <c r="X1897" s="3"/>
      <c r="Y1897" s="3"/>
      <c r="Z1897" s="3"/>
      <c r="AC1897"/>
      <c r="AD1897"/>
    </row>
    <row r="1898" spans="24:30" ht="15" customHeight="1" x14ac:dyDescent="0.25">
      <c r="X1898" s="3"/>
      <c r="Y1898" s="3"/>
      <c r="Z1898" s="3"/>
      <c r="AC1898"/>
      <c r="AD1898"/>
    </row>
    <row r="1899" spans="24:30" ht="15" customHeight="1" x14ac:dyDescent="0.25">
      <c r="X1899" s="3"/>
      <c r="Y1899" s="3"/>
      <c r="Z1899" s="3"/>
      <c r="AC1899"/>
      <c r="AD1899"/>
    </row>
    <row r="1900" spans="24:30" ht="15" customHeight="1" x14ac:dyDescent="0.25">
      <c r="X1900" s="3"/>
      <c r="Y1900" s="3"/>
      <c r="Z1900" s="3"/>
      <c r="AC1900"/>
      <c r="AD1900"/>
    </row>
    <row r="1901" spans="24:30" ht="15" customHeight="1" x14ac:dyDescent="0.25">
      <c r="X1901" s="3"/>
      <c r="Y1901" s="3"/>
      <c r="Z1901" s="3"/>
      <c r="AC1901"/>
      <c r="AD1901"/>
    </row>
    <row r="1902" spans="24:30" ht="15" customHeight="1" x14ac:dyDescent="0.25">
      <c r="X1902" s="3"/>
      <c r="Y1902" s="3"/>
      <c r="Z1902" s="3"/>
      <c r="AC1902"/>
      <c r="AD1902"/>
    </row>
    <row r="1903" spans="24:30" ht="15" customHeight="1" x14ac:dyDescent="0.25">
      <c r="X1903" s="3"/>
      <c r="Y1903" s="3"/>
      <c r="Z1903" s="3"/>
      <c r="AC1903"/>
      <c r="AD1903"/>
    </row>
    <row r="1904" spans="24:30" ht="15" customHeight="1" x14ac:dyDescent="0.25">
      <c r="X1904" s="3"/>
      <c r="Y1904" s="3"/>
      <c r="Z1904" s="3"/>
      <c r="AC1904"/>
      <c r="AD1904"/>
    </row>
    <row r="1905" spans="24:30" ht="15" customHeight="1" x14ac:dyDescent="0.25">
      <c r="X1905" s="3"/>
      <c r="Y1905" s="3"/>
      <c r="Z1905" s="3"/>
      <c r="AC1905"/>
      <c r="AD1905"/>
    </row>
    <row r="1906" spans="24:30" ht="15" customHeight="1" x14ac:dyDescent="0.25">
      <c r="X1906" s="3"/>
      <c r="Y1906" s="3"/>
      <c r="Z1906" s="3"/>
      <c r="AC1906"/>
      <c r="AD1906"/>
    </row>
    <row r="1907" spans="24:30" ht="15" customHeight="1" x14ac:dyDescent="0.25">
      <c r="X1907" s="3"/>
      <c r="Y1907" s="3"/>
      <c r="Z1907" s="3"/>
      <c r="AC1907"/>
      <c r="AD1907"/>
    </row>
    <row r="1908" spans="24:30" ht="15" customHeight="1" x14ac:dyDescent="0.25">
      <c r="X1908" s="3"/>
      <c r="Y1908" s="3"/>
      <c r="Z1908" s="3"/>
      <c r="AC1908"/>
      <c r="AD1908"/>
    </row>
    <row r="1909" spans="24:30" ht="15" customHeight="1" x14ac:dyDescent="0.25">
      <c r="X1909" s="3"/>
      <c r="Y1909" s="3"/>
      <c r="Z1909" s="3"/>
      <c r="AC1909"/>
      <c r="AD1909"/>
    </row>
    <row r="1910" spans="24:30" ht="15" customHeight="1" x14ac:dyDescent="0.25">
      <c r="X1910" s="3"/>
      <c r="Y1910" s="3"/>
      <c r="Z1910" s="3"/>
      <c r="AC1910"/>
      <c r="AD1910"/>
    </row>
    <row r="1911" spans="24:30" ht="15" customHeight="1" x14ac:dyDescent="0.25">
      <c r="X1911" s="3"/>
      <c r="Y1911" s="3"/>
      <c r="Z1911" s="3"/>
      <c r="AC1911"/>
      <c r="AD1911"/>
    </row>
    <row r="1912" spans="24:30" ht="15" customHeight="1" x14ac:dyDescent="0.25">
      <c r="X1912" s="3"/>
      <c r="Y1912" s="3"/>
      <c r="Z1912" s="3"/>
      <c r="AC1912"/>
      <c r="AD1912"/>
    </row>
    <row r="1913" spans="24:30" ht="15" customHeight="1" x14ac:dyDescent="0.25">
      <c r="X1913" s="3"/>
      <c r="Y1913" s="3"/>
      <c r="Z1913" s="3"/>
      <c r="AC1913"/>
      <c r="AD1913"/>
    </row>
    <row r="1914" spans="24:30" ht="15" customHeight="1" x14ac:dyDescent="0.25">
      <c r="X1914" s="3"/>
      <c r="Y1914" s="3"/>
      <c r="Z1914" s="3"/>
      <c r="AC1914"/>
      <c r="AD1914"/>
    </row>
    <row r="1915" spans="24:30" ht="15" customHeight="1" x14ac:dyDescent="0.25">
      <c r="X1915" s="3"/>
      <c r="Y1915" s="3"/>
      <c r="Z1915" s="3"/>
      <c r="AC1915"/>
      <c r="AD1915"/>
    </row>
    <row r="1916" spans="24:30" ht="15" customHeight="1" x14ac:dyDescent="0.25">
      <c r="X1916" s="3"/>
      <c r="Y1916" s="3"/>
      <c r="Z1916" s="3"/>
      <c r="AC1916"/>
      <c r="AD1916"/>
    </row>
    <row r="1917" spans="24:30" ht="15" customHeight="1" x14ac:dyDescent="0.25">
      <c r="X1917" s="3"/>
      <c r="Y1917" s="3"/>
      <c r="Z1917" s="3"/>
      <c r="AC1917"/>
      <c r="AD1917"/>
    </row>
    <row r="1918" spans="24:30" ht="15" customHeight="1" x14ac:dyDescent="0.25">
      <c r="X1918" s="3"/>
      <c r="Y1918" s="3"/>
      <c r="Z1918" s="3"/>
      <c r="AC1918"/>
      <c r="AD1918"/>
    </row>
    <row r="1919" spans="24:30" ht="15" customHeight="1" x14ac:dyDescent="0.25">
      <c r="X1919" s="3"/>
      <c r="Y1919" s="3"/>
      <c r="Z1919" s="3"/>
      <c r="AC1919"/>
      <c r="AD1919"/>
    </row>
    <row r="1920" spans="24:30" ht="15" customHeight="1" x14ac:dyDescent="0.25">
      <c r="X1920" s="3"/>
      <c r="Y1920" s="3"/>
      <c r="Z1920" s="3"/>
      <c r="AC1920"/>
      <c r="AD1920"/>
    </row>
    <row r="1921" spans="24:30" ht="15" customHeight="1" x14ac:dyDescent="0.25">
      <c r="X1921" s="3"/>
      <c r="Y1921" s="3"/>
      <c r="Z1921" s="3"/>
      <c r="AC1921"/>
      <c r="AD1921"/>
    </row>
    <row r="1922" spans="24:30" ht="15" customHeight="1" x14ac:dyDescent="0.25">
      <c r="X1922" s="3"/>
      <c r="Y1922" s="3"/>
      <c r="Z1922" s="3"/>
      <c r="AC1922"/>
      <c r="AD1922"/>
    </row>
    <row r="1923" spans="24:30" ht="15" customHeight="1" x14ac:dyDescent="0.25">
      <c r="X1923" s="3"/>
      <c r="Y1923" s="3"/>
      <c r="Z1923" s="3"/>
      <c r="AC1923"/>
      <c r="AD1923"/>
    </row>
    <row r="1924" spans="24:30" ht="15" customHeight="1" x14ac:dyDescent="0.25">
      <c r="X1924" s="3"/>
      <c r="Y1924" s="3"/>
      <c r="Z1924" s="3"/>
      <c r="AC1924"/>
      <c r="AD1924"/>
    </row>
    <row r="1925" spans="24:30" ht="15" customHeight="1" x14ac:dyDescent="0.25">
      <c r="X1925" s="3"/>
      <c r="Y1925" s="3"/>
      <c r="Z1925" s="3"/>
      <c r="AC1925"/>
      <c r="AD1925"/>
    </row>
    <row r="1926" spans="24:30" ht="15" customHeight="1" x14ac:dyDescent="0.25">
      <c r="X1926" s="3"/>
      <c r="Y1926" s="3"/>
      <c r="Z1926" s="3"/>
      <c r="AC1926"/>
      <c r="AD1926"/>
    </row>
    <row r="1927" spans="24:30" ht="15" customHeight="1" x14ac:dyDescent="0.25">
      <c r="X1927" s="3"/>
      <c r="Y1927" s="3"/>
      <c r="Z1927" s="3"/>
      <c r="AC1927"/>
      <c r="AD1927"/>
    </row>
    <row r="1928" spans="24:30" ht="15" customHeight="1" x14ac:dyDescent="0.25">
      <c r="X1928" s="3"/>
      <c r="Y1928" s="3"/>
      <c r="Z1928" s="3"/>
      <c r="AC1928"/>
      <c r="AD1928"/>
    </row>
    <row r="1929" spans="24:30" ht="15" customHeight="1" x14ac:dyDescent="0.25">
      <c r="X1929" s="3"/>
      <c r="Y1929" s="3"/>
      <c r="Z1929" s="3"/>
      <c r="AC1929"/>
      <c r="AD1929"/>
    </row>
    <row r="1930" spans="24:30" ht="15" customHeight="1" x14ac:dyDescent="0.25">
      <c r="X1930" s="3"/>
      <c r="Y1930" s="3"/>
      <c r="Z1930" s="3"/>
      <c r="AC1930"/>
      <c r="AD1930"/>
    </row>
    <row r="1931" spans="24:30" ht="15" customHeight="1" x14ac:dyDescent="0.25">
      <c r="X1931" s="3"/>
      <c r="Y1931" s="3"/>
      <c r="Z1931" s="3"/>
      <c r="AC1931"/>
      <c r="AD1931"/>
    </row>
    <row r="1932" spans="24:30" ht="15" customHeight="1" x14ac:dyDescent="0.25">
      <c r="X1932" s="3"/>
      <c r="Y1932" s="3"/>
      <c r="Z1932" s="3"/>
      <c r="AC1932"/>
      <c r="AD1932"/>
    </row>
    <row r="1933" spans="24:30" ht="15" customHeight="1" x14ac:dyDescent="0.25">
      <c r="X1933" s="3"/>
      <c r="Y1933" s="3"/>
      <c r="Z1933" s="3"/>
      <c r="AC1933"/>
      <c r="AD1933"/>
    </row>
    <row r="1934" spans="24:30" ht="15" customHeight="1" x14ac:dyDescent="0.25">
      <c r="X1934" s="3"/>
      <c r="Y1934" s="3"/>
      <c r="Z1934" s="3"/>
      <c r="AC1934"/>
      <c r="AD1934"/>
    </row>
    <row r="1935" spans="24:30" ht="15" customHeight="1" x14ac:dyDescent="0.25">
      <c r="X1935" s="3"/>
      <c r="Y1935" s="3"/>
      <c r="Z1935" s="3"/>
      <c r="AC1935"/>
      <c r="AD1935"/>
    </row>
    <row r="1936" spans="24:30" ht="15" customHeight="1" x14ac:dyDescent="0.25">
      <c r="X1936" s="3"/>
      <c r="Y1936" s="3"/>
      <c r="Z1936" s="3"/>
      <c r="AC1936"/>
      <c r="AD1936"/>
    </row>
    <row r="1937" spans="24:30" ht="15" customHeight="1" x14ac:dyDescent="0.25">
      <c r="X1937" s="3"/>
      <c r="Y1937" s="3"/>
      <c r="Z1937" s="3"/>
      <c r="AC1937"/>
      <c r="AD1937"/>
    </row>
    <row r="1938" spans="24:30" ht="15" customHeight="1" x14ac:dyDescent="0.25">
      <c r="X1938" s="3"/>
      <c r="Y1938" s="3"/>
      <c r="Z1938" s="3"/>
      <c r="AC1938"/>
      <c r="AD1938"/>
    </row>
    <row r="1939" spans="24:30" ht="15" customHeight="1" x14ac:dyDescent="0.25">
      <c r="X1939" s="3"/>
      <c r="Y1939" s="3"/>
      <c r="Z1939" s="3"/>
      <c r="AC1939"/>
      <c r="AD1939"/>
    </row>
    <row r="1940" spans="24:30" ht="15" customHeight="1" x14ac:dyDescent="0.25">
      <c r="X1940" s="3"/>
      <c r="Y1940" s="3"/>
      <c r="Z1940" s="3"/>
      <c r="AC1940"/>
      <c r="AD1940"/>
    </row>
    <row r="1941" spans="24:30" ht="15" customHeight="1" x14ac:dyDescent="0.25">
      <c r="X1941" s="3"/>
      <c r="Y1941" s="3"/>
      <c r="Z1941" s="3"/>
      <c r="AC1941"/>
      <c r="AD1941"/>
    </row>
    <row r="1942" spans="24:30" ht="15" customHeight="1" x14ac:dyDescent="0.25">
      <c r="X1942" s="3"/>
      <c r="Y1942" s="3"/>
      <c r="Z1942" s="3"/>
      <c r="AC1942"/>
      <c r="AD1942"/>
    </row>
    <row r="1943" spans="24:30" ht="15" customHeight="1" x14ac:dyDescent="0.25">
      <c r="X1943" s="3"/>
      <c r="Y1943" s="3"/>
      <c r="Z1943" s="3"/>
      <c r="AC1943"/>
      <c r="AD1943"/>
    </row>
    <row r="1944" spans="24:30" ht="15" customHeight="1" x14ac:dyDescent="0.25">
      <c r="X1944" s="3"/>
      <c r="Y1944" s="3"/>
      <c r="Z1944" s="3"/>
      <c r="AC1944"/>
      <c r="AD1944"/>
    </row>
    <row r="1945" spans="24:30" ht="15" customHeight="1" x14ac:dyDescent="0.25">
      <c r="X1945" s="3"/>
      <c r="Y1945" s="3"/>
      <c r="Z1945" s="3"/>
      <c r="AC1945"/>
      <c r="AD1945"/>
    </row>
    <row r="1946" spans="24:30" ht="15" customHeight="1" x14ac:dyDescent="0.25">
      <c r="X1946" s="3"/>
      <c r="Y1946" s="3"/>
      <c r="Z1946" s="3"/>
      <c r="AC1946"/>
      <c r="AD1946"/>
    </row>
    <row r="1947" spans="24:30" ht="15" customHeight="1" x14ac:dyDescent="0.25">
      <c r="X1947" s="3"/>
      <c r="Y1947" s="3"/>
      <c r="Z1947" s="3"/>
      <c r="AC1947"/>
      <c r="AD1947"/>
    </row>
    <row r="1948" spans="24:30" ht="15" customHeight="1" x14ac:dyDescent="0.25">
      <c r="X1948" s="3"/>
      <c r="Y1948" s="3"/>
      <c r="Z1948" s="3"/>
      <c r="AC1948"/>
      <c r="AD1948"/>
    </row>
    <row r="1949" spans="24:30" ht="15" customHeight="1" x14ac:dyDescent="0.25">
      <c r="X1949" s="3"/>
      <c r="Y1949" s="3"/>
      <c r="Z1949" s="3"/>
      <c r="AC1949"/>
      <c r="AD1949"/>
    </row>
    <row r="1950" spans="24:30" ht="15" customHeight="1" x14ac:dyDescent="0.25">
      <c r="X1950" s="3"/>
      <c r="Y1950" s="3"/>
      <c r="Z1950" s="3"/>
      <c r="AC1950"/>
      <c r="AD1950"/>
    </row>
    <row r="1951" spans="24:30" ht="15" customHeight="1" x14ac:dyDescent="0.25">
      <c r="X1951" s="3"/>
      <c r="Y1951" s="3"/>
      <c r="Z1951" s="3"/>
      <c r="AC1951"/>
      <c r="AD1951"/>
    </row>
    <row r="1952" spans="24:30" ht="15" customHeight="1" x14ac:dyDescent="0.25">
      <c r="X1952" s="3"/>
      <c r="Y1952" s="3"/>
      <c r="Z1952" s="3"/>
      <c r="AC1952"/>
      <c r="AD1952"/>
    </row>
    <row r="1953" spans="24:30" ht="15" customHeight="1" x14ac:dyDescent="0.25">
      <c r="X1953" s="3"/>
      <c r="Y1953" s="3"/>
      <c r="Z1953" s="3"/>
      <c r="AC1953"/>
      <c r="AD1953"/>
    </row>
    <row r="1954" spans="24:30" ht="15" customHeight="1" x14ac:dyDescent="0.25">
      <c r="X1954" s="3"/>
      <c r="Y1954" s="3"/>
      <c r="Z1954" s="3"/>
      <c r="AC1954"/>
      <c r="AD1954"/>
    </row>
    <row r="1955" spans="24:30" ht="15" customHeight="1" x14ac:dyDescent="0.25">
      <c r="X1955" s="3"/>
      <c r="Y1955" s="3"/>
      <c r="Z1955" s="3"/>
      <c r="AC1955"/>
      <c r="AD1955"/>
    </row>
    <row r="1956" spans="24:30" ht="15" customHeight="1" x14ac:dyDescent="0.25">
      <c r="X1956" s="3"/>
      <c r="Y1956" s="3"/>
      <c r="Z1956" s="3"/>
      <c r="AC1956"/>
      <c r="AD1956"/>
    </row>
    <row r="1957" spans="24:30" ht="15" customHeight="1" x14ac:dyDescent="0.25">
      <c r="X1957" s="3"/>
      <c r="Y1957" s="3"/>
      <c r="Z1957" s="3"/>
      <c r="AC1957"/>
      <c r="AD1957"/>
    </row>
    <row r="1958" spans="24:30" ht="15" customHeight="1" x14ac:dyDescent="0.25">
      <c r="X1958" s="3"/>
      <c r="Y1958" s="3"/>
      <c r="Z1958" s="3"/>
      <c r="AC1958"/>
      <c r="AD1958"/>
    </row>
    <row r="1959" spans="24:30" ht="15" customHeight="1" x14ac:dyDescent="0.25">
      <c r="X1959" s="3"/>
      <c r="Y1959" s="3"/>
      <c r="Z1959" s="3"/>
      <c r="AC1959"/>
      <c r="AD1959"/>
    </row>
    <row r="1960" spans="24:30" ht="15" customHeight="1" x14ac:dyDescent="0.25">
      <c r="X1960" s="3"/>
      <c r="Y1960" s="3"/>
      <c r="Z1960" s="3"/>
      <c r="AC1960"/>
      <c r="AD1960"/>
    </row>
    <row r="1961" spans="24:30" ht="15" customHeight="1" x14ac:dyDescent="0.25">
      <c r="X1961" s="3"/>
      <c r="Y1961" s="3"/>
      <c r="Z1961" s="3"/>
      <c r="AC1961"/>
      <c r="AD1961"/>
    </row>
    <row r="1962" spans="24:30" ht="15" customHeight="1" x14ac:dyDescent="0.25">
      <c r="X1962" s="3"/>
      <c r="Y1962" s="3"/>
      <c r="Z1962" s="3"/>
      <c r="AC1962"/>
      <c r="AD1962"/>
    </row>
    <row r="1963" spans="24:30" ht="15" customHeight="1" x14ac:dyDescent="0.25">
      <c r="X1963" s="3"/>
      <c r="Y1963" s="3"/>
      <c r="Z1963" s="3"/>
      <c r="AC1963"/>
      <c r="AD1963"/>
    </row>
    <row r="1964" spans="24:30" ht="15" customHeight="1" x14ac:dyDescent="0.25">
      <c r="X1964" s="3"/>
      <c r="Y1964" s="3"/>
      <c r="Z1964" s="3"/>
      <c r="AC1964"/>
      <c r="AD1964"/>
    </row>
    <row r="1965" spans="24:30" ht="15" customHeight="1" x14ac:dyDescent="0.25">
      <c r="X1965" s="3"/>
      <c r="Y1965" s="3"/>
      <c r="Z1965" s="3"/>
      <c r="AC1965"/>
      <c r="AD1965"/>
    </row>
    <row r="1966" spans="24:30" ht="15" customHeight="1" x14ac:dyDescent="0.25">
      <c r="X1966" s="3"/>
      <c r="Y1966" s="3"/>
      <c r="Z1966" s="3"/>
      <c r="AC1966"/>
      <c r="AD1966"/>
    </row>
    <row r="1967" spans="24:30" ht="15" customHeight="1" x14ac:dyDescent="0.25">
      <c r="X1967" s="3"/>
      <c r="Y1967" s="3"/>
      <c r="Z1967" s="3"/>
      <c r="AC1967"/>
      <c r="AD1967"/>
    </row>
    <row r="1968" spans="24:30" ht="15" customHeight="1" x14ac:dyDescent="0.25">
      <c r="X1968" s="3"/>
      <c r="Y1968" s="3"/>
      <c r="Z1968" s="3"/>
      <c r="AC1968"/>
      <c r="AD1968"/>
    </row>
    <row r="1969" spans="24:30" ht="15" customHeight="1" x14ac:dyDescent="0.25">
      <c r="X1969" s="3"/>
      <c r="Y1969" s="3"/>
      <c r="Z1969" s="3"/>
      <c r="AC1969"/>
      <c r="AD1969"/>
    </row>
    <row r="1970" spans="24:30" ht="15" customHeight="1" x14ac:dyDescent="0.25">
      <c r="X1970" s="3"/>
      <c r="Y1970" s="3"/>
      <c r="Z1970" s="3"/>
      <c r="AC1970"/>
      <c r="AD1970"/>
    </row>
    <row r="1971" spans="24:30" ht="15" customHeight="1" x14ac:dyDescent="0.25">
      <c r="X1971" s="3"/>
      <c r="Y1971" s="3"/>
      <c r="Z1971" s="3"/>
      <c r="AC1971"/>
      <c r="AD1971"/>
    </row>
    <row r="1972" spans="24:30" ht="15" customHeight="1" x14ac:dyDescent="0.25">
      <c r="X1972" s="3"/>
      <c r="Y1972" s="3"/>
      <c r="Z1972" s="3"/>
      <c r="AC1972"/>
      <c r="AD1972"/>
    </row>
    <row r="1973" spans="24:30" ht="15" customHeight="1" x14ac:dyDescent="0.25">
      <c r="X1973" s="3"/>
      <c r="Y1973" s="3"/>
      <c r="Z1973" s="3"/>
      <c r="AC1973"/>
      <c r="AD1973"/>
    </row>
    <row r="1974" spans="24:30" ht="15" customHeight="1" x14ac:dyDescent="0.25">
      <c r="X1974" s="3"/>
      <c r="Y1974" s="3"/>
      <c r="Z1974" s="3"/>
      <c r="AC1974"/>
      <c r="AD1974"/>
    </row>
    <row r="1975" spans="24:30" ht="15" customHeight="1" x14ac:dyDescent="0.25">
      <c r="X1975" s="3"/>
      <c r="Y1975" s="3"/>
      <c r="Z1975" s="3"/>
      <c r="AC1975"/>
      <c r="AD1975"/>
    </row>
    <row r="1976" spans="24:30" ht="15" customHeight="1" x14ac:dyDescent="0.25">
      <c r="X1976" s="3"/>
      <c r="Y1976" s="3"/>
      <c r="Z1976" s="3"/>
      <c r="AC1976"/>
      <c r="AD1976"/>
    </row>
    <row r="1977" spans="24:30" ht="15" customHeight="1" x14ac:dyDescent="0.25">
      <c r="X1977" s="3"/>
      <c r="Y1977" s="3"/>
      <c r="Z1977" s="3"/>
      <c r="AC1977"/>
      <c r="AD1977"/>
    </row>
    <row r="1978" spans="24:30" ht="15" customHeight="1" x14ac:dyDescent="0.25">
      <c r="X1978" s="3"/>
      <c r="Y1978" s="3"/>
      <c r="Z1978" s="3"/>
      <c r="AC1978"/>
      <c r="AD1978"/>
    </row>
    <row r="1979" spans="24:30" ht="15" customHeight="1" x14ac:dyDescent="0.25">
      <c r="X1979" s="3"/>
      <c r="Y1979" s="3"/>
      <c r="Z1979" s="3"/>
      <c r="AC1979"/>
      <c r="AD1979"/>
    </row>
    <row r="1980" spans="24:30" ht="15" customHeight="1" x14ac:dyDescent="0.25">
      <c r="X1980" s="3"/>
      <c r="Y1980" s="3"/>
      <c r="Z1980" s="3"/>
      <c r="AC1980"/>
      <c r="AD1980"/>
    </row>
    <row r="1981" spans="24:30" ht="15" customHeight="1" x14ac:dyDescent="0.25">
      <c r="X1981" s="3"/>
      <c r="Y1981" s="3"/>
      <c r="Z1981" s="3"/>
      <c r="AC1981"/>
      <c r="AD1981"/>
    </row>
    <row r="1982" spans="24:30" ht="15" customHeight="1" x14ac:dyDescent="0.25">
      <c r="X1982" s="3"/>
      <c r="Y1982" s="3"/>
      <c r="Z1982" s="3"/>
      <c r="AC1982"/>
      <c r="AD1982"/>
    </row>
    <row r="1983" spans="24:30" ht="15" customHeight="1" x14ac:dyDescent="0.25">
      <c r="X1983" s="3"/>
      <c r="Y1983" s="3"/>
      <c r="Z1983" s="3"/>
      <c r="AC1983"/>
      <c r="AD1983"/>
    </row>
    <row r="1984" spans="24:30" ht="15" customHeight="1" x14ac:dyDescent="0.25">
      <c r="X1984" s="3"/>
      <c r="Y1984" s="3"/>
      <c r="Z1984" s="3"/>
      <c r="AC1984"/>
      <c r="AD1984"/>
    </row>
    <row r="1985" spans="24:30" ht="15" customHeight="1" x14ac:dyDescent="0.25">
      <c r="X1985" s="3"/>
      <c r="Y1985" s="3"/>
      <c r="Z1985" s="3"/>
      <c r="AC1985"/>
      <c r="AD1985"/>
    </row>
    <row r="1986" spans="24:30" ht="15" customHeight="1" x14ac:dyDescent="0.25">
      <c r="X1986" s="3"/>
      <c r="Y1986" s="3"/>
      <c r="Z1986" s="3"/>
      <c r="AC1986"/>
      <c r="AD1986"/>
    </row>
    <row r="1987" spans="24:30" ht="15" customHeight="1" x14ac:dyDescent="0.25">
      <c r="X1987" s="3"/>
      <c r="Y1987" s="3"/>
      <c r="Z1987" s="3"/>
      <c r="AC1987"/>
      <c r="AD1987"/>
    </row>
    <row r="1988" spans="24:30" ht="15" customHeight="1" x14ac:dyDescent="0.25">
      <c r="X1988" s="3"/>
      <c r="Y1988" s="3"/>
      <c r="Z1988" s="3"/>
      <c r="AC1988"/>
      <c r="AD1988"/>
    </row>
    <row r="1989" spans="24:30" ht="15" customHeight="1" x14ac:dyDescent="0.25">
      <c r="X1989" s="3"/>
      <c r="Y1989" s="3"/>
      <c r="Z1989" s="3"/>
      <c r="AC1989"/>
      <c r="AD1989"/>
    </row>
    <row r="1990" spans="24:30" ht="15" customHeight="1" x14ac:dyDescent="0.25">
      <c r="X1990" s="3"/>
      <c r="Y1990" s="3"/>
      <c r="Z1990" s="3"/>
      <c r="AC1990"/>
      <c r="AD1990"/>
    </row>
    <row r="1991" spans="24:30" ht="15" customHeight="1" x14ac:dyDescent="0.25">
      <c r="X1991" s="3"/>
      <c r="Y1991" s="3"/>
      <c r="Z1991" s="3"/>
      <c r="AC1991"/>
      <c r="AD1991"/>
    </row>
    <row r="1992" spans="24:30" ht="15" customHeight="1" x14ac:dyDescent="0.25">
      <c r="X1992" s="3"/>
      <c r="Y1992" s="3"/>
      <c r="Z1992" s="3"/>
      <c r="AC1992"/>
      <c r="AD1992"/>
    </row>
    <row r="1993" spans="24:30" ht="15" customHeight="1" x14ac:dyDescent="0.25">
      <c r="X1993" s="3"/>
      <c r="Y1993" s="3"/>
      <c r="Z1993" s="3"/>
      <c r="AC1993"/>
      <c r="AD1993"/>
    </row>
    <row r="1994" spans="24:30" ht="15" customHeight="1" x14ac:dyDescent="0.25">
      <c r="X1994" s="3"/>
      <c r="Y1994" s="3"/>
      <c r="Z1994" s="3"/>
      <c r="AC1994"/>
      <c r="AD1994"/>
    </row>
    <row r="1995" spans="24:30" ht="15" customHeight="1" x14ac:dyDescent="0.25">
      <c r="X1995" s="3"/>
      <c r="Y1995" s="3"/>
      <c r="Z1995" s="3"/>
      <c r="AC1995"/>
      <c r="AD1995"/>
    </row>
    <row r="1996" spans="24:30" ht="15" customHeight="1" x14ac:dyDescent="0.25">
      <c r="X1996" s="3"/>
      <c r="Y1996" s="3"/>
      <c r="Z1996" s="3"/>
      <c r="AC1996"/>
      <c r="AD1996"/>
    </row>
    <row r="1997" spans="24:30" ht="15" customHeight="1" x14ac:dyDescent="0.25">
      <c r="X1997" s="3"/>
      <c r="Y1997" s="3"/>
      <c r="Z1997" s="3"/>
      <c r="AC1997"/>
      <c r="AD1997"/>
    </row>
    <row r="1998" spans="24:30" ht="15" customHeight="1" x14ac:dyDescent="0.25">
      <c r="X1998" s="3"/>
      <c r="Y1998" s="3"/>
      <c r="Z1998" s="3"/>
      <c r="AC1998"/>
      <c r="AD1998"/>
    </row>
    <row r="1999" spans="24:30" ht="15" customHeight="1" x14ac:dyDescent="0.25">
      <c r="X1999" s="3"/>
      <c r="Y1999" s="3"/>
      <c r="Z1999" s="3"/>
      <c r="AC1999"/>
      <c r="AD1999"/>
    </row>
    <row r="2000" spans="24:30" ht="15" customHeight="1" x14ac:dyDescent="0.25">
      <c r="X2000" s="3"/>
      <c r="Y2000" s="3"/>
      <c r="Z2000" s="3"/>
      <c r="AC2000"/>
      <c r="AD2000"/>
    </row>
    <row r="2001" spans="24:30" ht="15" customHeight="1" x14ac:dyDescent="0.25">
      <c r="X2001" s="3"/>
      <c r="Y2001" s="3"/>
      <c r="Z2001" s="3"/>
      <c r="AC2001"/>
      <c r="AD2001"/>
    </row>
    <row r="2002" spans="24:30" ht="15" customHeight="1" x14ac:dyDescent="0.25">
      <c r="X2002" s="3"/>
      <c r="Y2002" s="3"/>
      <c r="Z2002" s="3"/>
      <c r="AC2002"/>
      <c r="AD2002"/>
    </row>
    <row r="2003" spans="24:30" ht="15" customHeight="1" x14ac:dyDescent="0.25">
      <c r="X2003" s="3"/>
      <c r="Y2003" s="3"/>
      <c r="Z2003" s="3"/>
      <c r="AC2003"/>
      <c r="AD2003"/>
    </row>
    <row r="2004" spans="24:30" ht="15" customHeight="1" x14ac:dyDescent="0.25">
      <c r="X2004" s="3"/>
      <c r="Y2004" s="3"/>
      <c r="Z2004" s="3"/>
      <c r="AC2004"/>
      <c r="AD2004"/>
    </row>
    <row r="2005" spans="24:30" ht="15" customHeight="1" x14ac:dyDescent="0.25">
      <c r="X2005" s="3"/>
      <c r="Y2005" s="3"/>
      <c r="Z2005" s="3"/>
      <c r="AC2005"/>
      <c r="AD2005"/>
    </row>
    <row r="2006" spans="24:30" ht="15" customHeight="1" x14ac:dyDescent="0.25">
      <c r="X2006" s="3"/>
      <c r="Y2006" s="3"/>
      <c r="Z2006" s="3"/>
      <c r="AC2006"/>
      <c r="AD2006"/>
    </row>
    <row r="2007" spans="24:30" ht="15" customHeight="1" x14ac:dyDescent="0.25">
      <c r="X2007" s="3"/>
      <c r="Y2007" s="3"/>
      <c r="Z2007" s="3"/>
      <c r="AC2007"/>
      <c r="AD2007"/>
    </row>
    <row r="2008" spans="24:30" ht="15" customHeight="1" x14ac:dyDescent="0.25">
      <c r="X2008" s="3"/>
      <c r="Y2008" s="3"/>
      <c r="Z2008" s="3"/>
      <c r="AC2008"/>
      <c r="AD2008"/>
    </row>
    <row r="2009" spans="24:30" ht="15" customHeight="1" x14ac:dyDescent="0.25">
      <c r="X2009" s="3"/>
      <c r="Y2009" s="3"/>
      <c r="Z2009" s="3"/>
      <c r="AC2009"/>
      <c r="AD2009"/>
    </row>
    <row r="2010" spans="24:30" ht="15" customHeight="1" x14ac:dyDescent="0.25">
      <c r="X2010" s="3"/>
      <c r="Y2010" s="3"/>
      <c r="Z2010" s="3"/>
      <c r="AC2010"/>
      <c r="AD2010"/>
    </row>
    <row r="2011" spans="24:30" ht="15" customHeight="1" x14ac:dyDescent="0.25">
      <c r="X2011" s="3"/>
      <c r="Y2011" s="3"/>
      <c r="Z2011" s="3"/>
      <c r="AC2011"/>
      <c r="AD2011"/>
    </row>
    <row r="2012" spans="24:30" ht="15" customHeight="1" x14ac:dyDescent="0.25">
      <c r="X2012" s="3"/>
      <c r="Y2012" s="3"/>
      <c r="Z2012" s="3"/>
      <c r="AC2012"/>
      <c r="AD2012"/>
    </row>
    <row r="2013" spans="24:30" ht="15" customHeight="1" x14ac:dyDescent="0.25">
      <c r="X2013" s="3"/>
      <c r="Y2013" s="3"/>
      <c r="Z2013" s="3"/>
      <c r="AC2013"/>
      <c r="AD2013"/>
    </row>
    <row r="2014" spans="24:30" ht="15" customHeight="1" x14ac:dyDescent="0.25">
      <c r="X2014" s="3"/>
      <c r="Y2014" s="3"/>
      <c r="Z2014" s="3"/>
      <c r="AC2014"/>
      <c r="AD2014"/>
    </row>
    <row r="2015" spans="24:30" ht="15" customHeight="1" x14ac:dyDescent="0.25">
      <c r="X2015" s="3"/>
      <c r="Y2015" s="3"/>
      <c r="Z2015" s="3"/>
      <c r="AC2015"/>
      <c r="AD2015"/>
    </row>
    <row r="2016" spans="24:30" ht="15" customHeight="1" x14ac:dyDescent="0.25">
      <c r="X2016" s="3"/>
      <c r="Y2016" s="3"/>
      <c r="Z2016" s="3"/>
      <c r="AC2016"/>
      <c r="AD2016"/>
    </row>
    <row r="2017" spans="24:30" ht="15" customHeight="1" x14ac:dyDescent="0.25">
      <c r="X2017" s="3"/>
      <c r="Y2017" s="3"/>
      <c r="Z2017" s="3"/>
      <c r="AC2017"/>
      <c r="AD2017"/>
    </row>
    <row r="2018" spans="24:30" ht="15" customHeight="1" x14ac:dyDescent="0.25">
      <c r="X2018" s="3"/>
      <c r="Y2018" s="3"/>
      <c r="Z2018" s="3"/>
      <c r="AC2018"/>
      <c r="AD2018"/>
    </row>
    <row r="2019" spans="24:30" ht="15" customHeight="1" x14ac:dyDescent="0.25">
      <c r="X2019" s="3"/>
      <c r="Y2019" s="3"/>
      <c r="Z2019" s="3"/>
      <c r="AC2019"/>
      <c r="AD2019"/>
    </row>
    <row r="2020" spans="24:30" ht="15" customHeight="1" x14ac:dyDescent="0.25">
      <c r="X2020" s="3"/>
      <c r="Y2020" s="3"/>
      <c r="Z2020" s="3"/>
      <c r="AC2020"/>
      <c r="AD2020"/>
    </row>
    <row r="2021" spans="24:30" ht="15" customHeight="1" x14ac:dyDescent="0.25">
      <c r="X2021" s="3"/>
      <c r="Y2021" s="3"/>
      <c r="Z2021" s="3"/>
      <c r="AC2021"/>
      <c r="AD2021"/>
    </row>
    <row r="2022" spans="24:30" ht="15" customHeight="1" x14ac:dyDescent="0.25">
      <c r="X2022" s="3"/>
      <c r="Y2022" s="3"/>
      <c r="Z2022" s="3"/>
      <c r="AC2022"/>
      <c r="AD2022"/>
    </row>
    <row r="2023" spans="24:30" ht="15" customHeight="1" x14ac:dyDescent="0.25">
      <c r="X2023" s="3"/>
      <c r="Y2023" s="3"/>
      <c r="Z2023" s="3"/>
      <c r="AC2023"/>
      <c r="AD2023"/>
    </row>
    <row r="2024" spans="24:30" ht="15" customHeight="1" x14ac:dyDescent="0.25">
      <c r="X2024" s="3"/>
      <c r="Y2024" s="3"/>
      <c r="Z2024" s="3"/>
      <c r="AC2024"/>
      <c r="AD2024"/>
    </row>
    <row r="2025" spans="24:30" ht="15" customHeight="1" x14ac:dyDescent="0.25">
      <c r="X2025" s="3"/>
      <c r="Y2025" s="3"/>
      <c r="Z2025" s="3"/>
      <c r="AC2025"/>
      <c r="AD2025"/>
    </row>
    <row r="2026" spans="24:30" ht="15" customHeight="1" x14ac:dyDescent="0.25">
      <c r="X2026" s="3"/>
      <c r="Y2026" s="3"/>
      <c r="Z2026" s="3"/>
      <c r="AC2026"/>
      <c r="AD2026"/>
    </row>
    <row r="2027" spans="24:30" ht="15" customHeight="1" x14ac:dyDescent="0.25">
      <c r="X2027" s="3"/>
      <c r="Y2027" s="3"/>
      <c r="Z2027" s="3"/>
      <c r="AC2027"/>
      <c r="AD2027"/>
    </row>
    <row r="2028" spans="24:30" ht="15" customHeight="1" x14ac:dyDescent="0.25">
      <c r="X2028" s="3"/>
      <c r="Y2028" s="3"/>
      <c r="Z2028" s="3"/>
      <c r="AC2028"/>
      <c r="AD2028"/>
    </row>
    <row r="2029" spans="24:30" ht="15" customHeight="1" x14ac:dyDescent="0.25">
      <c r="X2029" s="3"/>
      <c r="Y2029" s="3"/>
      <c r="Z2029" s="3"/>
      <c r="AC2029"/>
      <c r="AD2029"/>
    </row>
    <row r="2030" spans="24:30" ht="15" customHeight="1" x14ac:dyDescent="0.25">
      <c r="X2030" s="3"/>
      <c r="Y2030" s="3"/>
      <c r="Z2030" s="3"/>
      <c r="AC2030"/>
      <c r="AD2030"/>
    </row>
    <row r="2031" spans="24:30" ht="15" customHeight="1" x14ac:dyDescent="0.25">
      <c r="X2031" s="3"/>
      <c r="Y2031" s="3"/>
      <c r="Z2031" s="3"/>
      <c r="AC2031"/>
      <c r="AD2031"/>
    </row>
    <row r="2032" spans="24:30" ht="15" customHeight="1" x14ac:dyDescent="0.25">
      <c r="X2032" s="3"/>
      <c r="Y2032" s="3"/>
      <c r="Z2032" s="3"/>
      <c r="AC2032"/>
      <c r="AD2032"/>
    </row>
    <row r="2033" spans="24:30" ht="15" customHeight="1" x14ac:dyDescent="0.25">
      <c r="X2033" s="3"/>
      <c r="Y2033" s="3"/>
      <c r="Z2033" s="3"/>
      <c r="AC2033"/>
      <c r="AD2033"/>
    </row>
    <row r="2034" spans="24:30" ht="15" customHeight="1" x14ac:dyDescent="0.25">
      <c r="X2034" s="3"/>
      <c r="Y2034" s="3"/>
      <c r="Z2034" s="3"/>
      <c r="AC2034"/>
      <c r="AD2034"/>
    </row>
    <row r="2035" spans="24:30" ht="15" customHeight="1" x14ac:dyDescent="0.25">
      <c r="X2035" s="3"/>
      <c r="Y2035" s="3"/>
      <c r="Z2035" s="3"/>
      <c r="AC2035"/>
      <c r="AD2035"/>
    </row>
    <row r="2036" spans="24:30" ht="15" customHeight="1" x14ac:dyDescent="0.25">
      <c r="X2036" s="3"/>
      <c r="Y2036" s="3"/>
      <c r="Z2036" s="3"/>
      <c r="AC2036"/>
      <c r="AD2036"/>
    </row>
    <row r="2037" spans="24:30" ht="15" customHeight="1" x14ac:dyDescent="0.25">
      <c r="X2037" s="3"/>
      <c r="Y2037" s="3"/>
      <c r="Z2037" s="3"/>
      <c r="AC2037"/>
      <c r="AD2037"/>
    </row>
    <row r="2038" spans="24:30" ht="15" x14ac:dyDescent="0.25">
      <c r="X2038" s="3"/>
      <c r="Y2038" s="3"/>
      <c r="Z2038" s="3"/>
      <c r="AC2038"/>
      <c r="AD2038"/>
    </row>
    <row r="2039" spans="24:30" ht="15" x14ac:dyDescent="0.25">
      <c r="X2039" s="3"/>
      <c r="Y2039" s="3"/>
      <c r="Z2039" s="3"/>
      <c r="AC2039"/>
      <c r="AD2039"/>
    </row>
    <row r="2040" spans="24:30" ht="15" x14ac:dyDescent="0.25">
      <c r="X2040" s="3"/>
      <c r="Y2040" s="3"/>
      <c r="Z2040" s="3"/>
      <c r="AC2040"/>
      <c r="AD2040"/>
    </row>
    <row r="2041" spans="24:30" ht="15" x14ac:dyDescent="0.25">
      <c r="X2041" s="3"/>
      <c r="Y2041" s="3"/>
      <c r="Z2041" s="3"/>
      <c r="AC2041"/>
      <c r="AD2041"/>
    </row>
    <row r="2042" spans="24:30" ht="15" x14ac:dyDescent="0.25">
      <c r="X2042" s="3"/>
      <c r="Y2042" s="3"/>
      <c r="Z2042" s="3"/>
      <c r="AC2042"/>
      <c r="AD2042"/>
    </row>
    <row r="2043" spans="24:30" ht="15" x14ac:dyDescent="0.25">
      <c r="X2043" s="3"/>
      <c r="Y2043" s="3"/>
      <c r="Z2043" s="3"/>
      <c r="AC2043"/>
      <c r="AD2043"/>
    </row>
    <row r="2044" spans="24:30" ht="15" x14ac:dyDescent="0.25">
      <c r="AC2044"/>
      <c r="AD2044"/>
    </row>
    <row r="2045" spans="24:30" ht="15" x14ac:dyDescent="0.25">
      <c r="AC2045"/>
      <c r="AD2045"/>
    </row>
    <row r="2046" spans="24:30" ht="15" x14ac:dyDescent="0.25">
      <c r="AC2046"/>
      <c r="AD2046"/>
    </row>
    <row r="2047" spans="24:30" ht="15" x14ac:dyDescent="0.25">
      <c r="AC2047"/>
      <c r="AD2047"/>
    </row>
    <row r="2048" spans="24:30" ht="15" x14ac:dyDescent="0.25">
      <c r="AC2048"/>
      <c r="AD2048"/>
    </row>
    <row r="2049" spans="29:30" ht="15" x14ac:dyDescent="0.25">
      <c r="AC2049"/>
      <c r="AD2049"/>
    </row>
    <row r="2050" spans="29:30" ht="15" x14ac:dyDescent="0.25">
      <c r="AC2050"/>
      <c r="AD2050"/>
    </row>
    <row r="2051" spans="29:30" ht="15" x14ac:dyDescent="0.25">
      <c r="AC2051"/>
      <c r="AD2051"/>
    </row>
    <row r="2052" spans="29:30" ht="15" x14ac:dyDescent="0.25">
      <c r="AC2052"/>
      <c r="AD2052"/>
    </row>
    <row r="2053" spans="29:30" ht="15" x14ac:dyDescent="0.25">
      <c r="AC2053"/>
      <c r="AD2053"/>
    </row>
    <row r="2054" spans="29:30" ht="15" x14ac:dyDescent="0.25">
      <c r="AC2054"/>
      <c r="AD2054"/>
    </row>
    <row r="2055" spans="29:30" ht="15" x14ac:dyDescent="0.25">
      <c r="AC2055"/>
      <c r="AD2055"/>
    </row>
    <row r="2056" spans="29:30" ht="15" x14ac:dyDescent="0.25">
      <c r="AC2056"/>
      <c r="AD2056"/>
    </row>
    <row r="2057" spans="29:30" ht="15" x14ac:dyDescent="0.25">
      <c r="AC2057"/>
      <c r="AD2057"/>
    </row>
    <row r="2058" spans="29:30" ht="15" x14ac:dyDescent="0.25">
      <c r="AC2058"/>
      <c r="AD2058"/>
    </row>
    <row r="2059" spans="29:30" ht="15" x14ac:dyDescent="0.25">
      <c r="AC2059"/>
      <c r="AD2059"/>
    </row>
    <row r="2060" spans="29:30" ht="15" x14ac:dyDescent="0.25">
      <c r="AC2060"/>
      <c r="AD2060"/>
    </row>
    <row r="2061" spans="29:30" ht="15" x14ac:dyDescent="0.25">
      <c r="AC2061"/>
      <c r="AD2061"/>
    </row>
    <row r="2062" spans="29:30" ht="15" x14ac:dyDescent="0.25">
      <c r="AC2062"/>
      <c r="AD2062"/>
    </row>
    <row r="2063" spans="29:30" ht="15" x14ac:dyDescent="0.25">
      <c r="AC2063"/>
      <c r="AD2063"/>
    </row>
    <row r="2064" spans="29:30" ht="15" x14ac:dyDescent="0.25">
      <c r="AC2064"/>
      <c r="AD2064"/>
    </row>
    <row r="2065" spans="29:30" ht="15" x14ac:dyDescent="0.25">
      <c r="AC2065"/>
      <c r="AD2065"/>
    </row>
    <row r="2066" spans="29:30" ht="15" x14ac:dyDescent="0.25">
      <c r="AC2066"/>
      <c r="AD2066"/>
    </row>
    <row r="2067" spans="29:30" ht="15" x14ac:dyDescent="0.25">
      <c r="AC2067"/>
      <c r="AD2067"/>
    </row>
    <row r="2068" spans="29:30" ht="15" x14ac:dyDescent="0.25">
      <c r="AC2068"/>
      <c r="AD2068"/>
    </row>
    <row r="2069" spans="29:30" ht="15" x14ac:dyDescent="0.25">
      <c r="AC2069"/>
      <c r="AD2069"/>
    </row>
    <row r="2070" spans="29:30" ht="15" x14ac:dyDescent="0.25">
      <c r="AC2070"/>
      <c r="AD2070"/>
    </row>
    <row r="2071" spans="29:30" ht="15" x14ac:dyDescent="0.25">
      <c r="AC2071"/>
      <c r="AD2071"/>
    </row>
    <row r="2072" spans="29:30" ht="15" x14ac:dyDescent="0.25">
      <c r="AC2072"/>
      <c r="AD2072"/>
    </row>
    <row r="2073" spans="29:30" ht="15" x14ac:dyDescent="0.25">
      <c r="AC2073"/>
      <c r="AD2073"/>
    </row>
    <row r="2074" spans="29:30" ht="15" x14ac:dyDescent="0.25">
      <c r="AC2074"/>
      <c r="AD2074"/>
    </row>
    <row r="2075" spans="29:30" ht="15" x14ac:dyDescent="0.25">
      <c r="AC2075"/>
      <c r="AD2075"/>
    </row>
    <row r="2076" spans="29:30" ht="15" x14ac:dyDescent="0.25">
      <c r="AC2076"/>
      <c r="AD2076"/>
    </row>
    <row r="2077" spans="29:30" ht="15" x14ac:dyDescent="0.25">
      <c r="AC2077"/>
      <c r="AD2077"/>
    </row>
    <row r="2078" spans="29:30" ht="15" x14ac:dyDescent="0.25">
      <c r="AC2078"/>
      <c r="AD2078"/>
    </row>
    <row r="2079" spans="29:30" ht="15" x14ac:dyDescent="0.25">
      <c r="AC2079"/>
      <c r="AD2079"/>
    </row>
    <row r="2080" spans="29:30" ht="15" x14ac:dyDescent="0.25">
      <c r="AC2080"/>
      <c r="AD2080"/>
    </row>
    <row r="2081" spans="29:30" ht="15" x14ac:dyDescent="0.25">
      <c r="AC2081"/>
      <c r="AD2081"/>
    </row>
    <row r="2082" spans="29:30" ht="15" x14ac:dyDescent="0.25">
      <c r="AC2082"/>
      <c r="AD2082"/>
    </row>
    <row r="2083" spans="29:30" ht="15" x14ac:dyDescent="0.25">
      <c r="AC2083"/>
      <c r="AD2083"/>
    </row>
    <row r="2084" spans="29:30" ht="15" x14ac:dyDescent="0.25">
      <c r="AC2084"/>
      <c r="AD2084"/>
    </row>
    <row r="2085" spans="29:30" ht="15" x14ac:dyDescent="0.25">
      <c r="AC2085"/>
      <c r="AD2085"/>
    </row>
    <row r="2086" spans="29:30" ht="15" x14ac:dyDescent="0.25">
      <c r="AC2086"/>
      <c r="AD2086"/>
    </row>
    <row r="2087" spans="29:30" ht="15" x14ac:dyDescent="0.25">
      <c r="AC2087"/>
      <c r="AD2087"/>
    </row>
    <row r="2088" spans="29:30" ht="15" x14ac:dyDescent="0.25">
      <c r="AC2088"/>
      <c r="AD2088"/>
    </row>
    <row r="2089" spans="29:30" ht="15" x14ac:dyDescent="0.25">
      <c r="AC2089"/>
      <c r="AD2089"/>
    </row>
    <row r="2090" spans="29:30" ht="15" x14ac:dyDescent="0.25">
      <c r="AC2090"/>
      <c r="AD2090"/>
    </row>
    <row r="2091" spans="29:30" ht="15" x14ac:dyDescent="0.25">
      <c r="AC2091"/>
      <c r="AD2091"/>
    </row>
    <row r="2092" spans="29:30" ht="15" x14ac:dyDescent="0.25">
      <c r="AC2092"/>
      <c r="AD2092"/>
    </row>
    <row r="2093" spans="29:30" ht="15" x14ac:dyDescent="0.25">
      <c r="AC2093"/>
      <c r="AD2093"/>
    </row>
    <row r="2094" spans="29:30" ht="15" x14ac:dyDescent="0.25">
      <c r="AC2094"/>
      <c r="AD2094"/>
    </row>
    <row r="2095" spans="29:30" ht="15" x14ac:dyDescent="0.25">
      <c r="AC2095"/>
      <c r="AD2095"/>
    </row>
    <row r="2096" spans="29:30" ht="15" x14ac:dyDescent="0.25">
      <c r="AC2096"/>
      <c r="AD2096"/>
    </row>
    <row r="2097" spans="29:30" ht="15" x14ac:dyDescent="0.25">
      <c r="AC2097"/>
      <c r="AD2097"/>
    </row>
    <row r="2098" spans="29:30" ht="15" x14ac:dyDescent="0.25">
      <c r="AC2098"/>
      <c r="AD2098"/>
    </row>
    <row r="2099" spans="29:30" ht="15" x14ac:dyDescent="0.25">
      <c r="AC2099"/>
      <c r="AD2099"/>
    </row>
    <row r="2100" spans="29:30" ht="15" x14ac:dyDescent="0.25">
      <c r="AC2100"/>
      <c r="AD2100"/>
    </row>
    <row r="2101" spans="29:30" ht="15" x14ac:dyDescent="0.25">
      <c r="AC2101"/>
      <c r="AD2101"/>
    </row>
    <row r="2102" spans="29:30" ht="15" x14ac:dyDescent="0.25">
      <c r="AC2102"/>
      <c r="AD2102"/>
    </row>
    <row r="2103" spans="29:30" ht="15" x14ac:dyDescent="0.25">
      <c r="AC2103"/>
      <c r="AD2103"/>
    </row>
    <row r="2104" spans="29:30" ht="15" x14ac:dyDescent="0.25">
      <c r="AC2104"/>
      <c r="AD2104"/>
    </row>
    <row r="2105" spans="29:30" ht="15" x14ac:dyDescent="0.25">
      <c r="AC2105"/>
      <c r="AD2105"/>
    </row>
    <row r="2106" spans="29:30" ht="15" x14ac:dyDescent="0.25">
      <c r="AC2106"/>
      <c r="AD2106"/>
    </row>
    <row r="2107" spans="29:30" ht="15" x14ac:dyDescent="0.25">
      <c r="AC2107"/>
      <c r="AD2107"/>
    </row>
    <row r="2108" spans="29:30" ht="15" x14ac:dyDescent="0.25">
      <c r="AC2108"/>
      <c r="AD2108"/>
    </row>
    <row r="2109" spans="29:30" ht="15" x14ac:dyDescent="0.25">
      <c r="AC2109"/>
      <c r="AD2109"/>
    </row>
    <row r="2110" spans="29:30" ht="15" x14ac:dyDescent="0.25">
      <c r="AC2110"/>
      <c r="AD2110"/>
    </row>
    <row r="2111" spans="29:30" ht="15" x14ac:dyDescent="0.25">
      <c r="AC2111"/>
      <c r="AD2111"/>
    </row>
    <row r="2112" spans="29:30" ht="15" x14ac:dyDescent="0.25">
      <c r="AC2112"/>
      <c r="AD2112"/>
    </row>
    <row r="2113" spans="29:30" ht="15" x14ac:dyDescent="0.25">
      <c r="AC2113"/>
      <c r="AD2113"/>
    </row>
    <row r="2114" spans="29:30" ht="15" x14ac:dyDescent="0.25">
      <c r="AC2114"/>
      <c r="AD2114"/>
    </row>
    <row r="2115" spans="29:30" ht="15" x14ac:dyDescent="0.25">
      <c r="AC2115"/>
      <c r="AD2115"/>
    </row>
    <row r="2116" spans="29:30" ht="15" x14ac:dyDescent="0.25">
      <c r="AC2116"/>
      <c r="AD2116"/>
    </row>
    <row r="2117" spans="29:30" ht="15" x14ac:dyDescent="0.25">
      <c r="AC2117"/>
      <c r="AD2117"/>
    </row>
    <row r="2118" spans="29:30" ht="15" x14ac:dyDescent="0.25">
      <c r="AC2118"/>
      <c r="AD2118"/>
    </row>
    <row r="2119" spans="29:30" ht="15" x14ac:dyDescent="0.25">
      <c r="AC2119"/>
      <c r="AD2119"/>
    </row>
    <row r="2120" spans="29:30" ht="15" x14ac:dyDescent="0.25">
      <c r="AC2120"/>
      <c r="AD2120"/>
    </row>
    <row r="2121" spans="29:30" ht="15" x14ac:dyDescent="0.25">
      <c r="AC2121"/>
      <c r="AD2121"/>
    </row>
    <row r="2122" spans="29:30" ht="15" x14ac:dyDescent="0.25">
      <c r="AC2122"/>
      <c r="AD2122"/>
    </row>
    <row r="2123" spans="29:30" ht="15" x14ac:dyDescent="0.25">
      <c r="AC2123"/>
      <c r="AD2123"/>
    </row>
    <row r="2124" spans="29:30" ht="15" x14ac:dyDescent="0.25">
      <c r="AC2124"/>
      <c r="AD2124"/>
    </row>
    <row r="2125" spans="29:30" ht="15" x14ac:dyDescent="0.25">
      <c r="AC2125"/>
      <c r="AD2125"/>
    </row>
    <row r="2126" spans="29:30" ht="15" x14ac:dyDescent="0.25">
      <c r="AC2126"/>
      <c r="AD2126"/>
    </row>
    <row r="2127" spans="29:30" ht="15" x14ac:dyDescent="0.25">
      <c r="AC2127"/>
      <c r="AD2127"/>
    </row>
    <row r="2128" spans="29:30" ht="15" x14ac:dyDescent="0.25">
      <c r="AC2128"/>
      <c r="AD2128"/>
    </row>
    <row r="2129" spans="29:30" ht="15" x14ac:dyDescent="0.25">
      <c r="AC2129"/>
      <c r="AD2129"/>
    </row>
    <row r="2130" spans="29:30" ht="15" x14ac:dyDescent="0.25">
      <c r="AC2130"/>
      <c r="AD2130"/>
    </row>
    <row r="2131" spans="29:30" ht="15" x14ac:dyDescent="0.25">
      <c r="AC2131"/>
      <c r="AD2131"/>
    </row>
    <row r="2132" spans="29:30" ht="15" x14ac:dyDescent="0.25">
      <c r="AC2132"/>
      <c r="AD2132"/>
    </row>
    <row r="2133" spans="29:30" ht="15" x14ac:dyDescent="0.25">
      <c r="AC2133"/>
      <c r="AD2133"/>
    </row>
    <row r="2134" spans="29:30" ht="15" x14ac:dyDescent="0.25">
      <c r="AC2134"/>
      <c r="AD2134"/>
    </row>
    <row r="2135" spans="29:30" ht="15" x14ac:dyDescent="0.25">
      <c r="AC2135"/>
      <c r="AD2135"/>
    </row>
    <row r="2136" spans="29:30" ht="15" x14ac:dyDescent="0.25">
      <c r="AC2136"/>
      <c r="AD2136"/>
    </row>
    <row r="2137" spans="29:30" ht="15" x14ac:dyDescent="0.25">
      <c r="AC2137"/>
      <c r="AD2137"/>
    </row>
    <row r="2138" spans="29:30" ht="15" x14ac:dyDescent="0.25">
      <c r="AC2138"/>
      <c r="AD2138"/>
    </row>
    <row r="2139" spans="29:30" ht="15" x14ac:dyDescent="0.25">
      <c r="AC2139"/>
      <c r="AD2139"/>
    </row>
    <row r="2140" spans="29:30" ht="15" x14ac:dyDescent="0.25">
      <c r="AC2140"/>
      <c r="AD2140"/>
    </row>
    <row r="2141" spans="29:30" ht="15" x14ac:dyDescent="0.25">
      <c r="AC2141"/>
      <c r="AD2141"/>
    </row>
    <row r="2142" spans="29:30" ht="15" x14ac:dyDescent="0.25">
      <c r="AC2142"/>
      <c r="AD2142"/>
    </row>
    <row r="2143" spans="29:30" ht="15" x14ac:dyDescent="0.25">
      <c r="AC2143"/>
      <c r="AD2143"/>
    </row>
    <row r="2144" spans="29:30" ht="15" x14ac:dyDescent="0.25">
      <c r="AC2144"/>
      <c r="AD2144"/>
    </row>
    <row r="2145" spans="29:30" ht="15" x14ac:dyDescent="0.25">
      <c r="AC2145"/>
      <c r="AD2145"/>
    </row>
    <row r="2146" spans="29:30" ht="15" x14ac:dyDescent="0.25">
      <c r="AC2146"/>
      <c r="AD2146"/>
    </row>
    <row r="2147" spans="29:30" ht="15" x14ac:dyDescent="0.25">
      <c r="AC2147"/>
      <c r="AD2147"/>
    </row>
    <row r="2148" spans="29:30" ht="15" x14ac:dyDescent="0.25">
      <c r="AC2148"/>
      <c r="AD2148"/>
    </row>
    <row r="2149" spans="29:30" ht="15" x14ac:dyDescent="0.25">
      <c r="AC2149"/>
      <c r="AD2149"/>
    </row>
    <row r="2150" spans="29:30" ht="15" x14ac:dyDescent="0.25">
      <c r="AC2150"/>
      <c r="AD2150"/>
    </row>
    <row r="2151" spans="29:30" ht="15" x14ac:dyDescent="0.25">
      <c r="AC2151"/>
      <c r="AD2151"/>
    </row>
    <row r="2152" spans="29:30" ht="15" x14ac:dyDescent="0.25">
      <c r="AC2152"/>
      <c r="AD2152"/>
    </row>
    <row r="2153" spans="29:30" ht="15" x14ac:dyDescent="0.25">
      <c r="AC2153"/>
      <c r="AD2153"/>
    </row>
    <row r="2154" spans="29:30" ht="15" x14ac:dyDescent="0.25">
      <c r="AC2154"/>
      <c r="AD2154"/>
    </row>
    <row r="2155" spans="29:30" ht="15" x14ac:dyDescent="0.25">
      <c r="AC2155"/>
      <c r="AD2155"/>
    </row>
    <row r="2156" spans="29:30" ht="15" x14ac:dyDescent="0.25">
      <c r="AC2156"/>
      <c r="AD2156"/>
    </row>
    <row r="2157" spans="29:30" ht="15" x14ac:dyDescent="0.25">
      <c r="AC2157"/>
      <c r="AD2157"/>
    </row>
    <row r="2158" spans="29:30" ht="15" x14ac:dyDescent="0.25">
      <c r="AC2158"/>
      <c r="AD2158"/>
    </row>
    <row r="2159" spans="29:30" ht="15" x14ac:dyDescent="0.25">
      <c r="AC2159"/>
      <c r="AD2159"/>
    </row>
    <row r="2160" spans="29:30" ht="15" x14ac:dyDescent="0.25">
      <c r="AC2160"/>
      <c r="AD2160"/>
    </row>
    <row r="2161" spans="29:30" ht="15" x14ac:dyDescent="0.25">
      <c r="AC2161"/>
      <c r="AD2161"/>
    </row>
    <row r="2162" spans="29:30" ht="15" x14ac:dyDescent="0.25">
      <c r="AC2162"/>
      <c r="AD2162"/>
    </row>
    <row r="2163" spans="29:30" ht="15" x14ac:dyDescent="0.25">
      <c r="AC2163"/>
      <c r="AD2163"/>
    </row>
    <row r="2164" spans="29:30" ht="15" x14ac:dyDescent="0.25">
      <c r="AC2164"/>
      <c r="AD2164"/>
    </row>
    <row r="2165" spans="29:30" ht="15" x14ac:dyDescent="0.25">
      <c r="AC2165"/>
      <c r="AD2165"/>
    </row>
    <row r="2166" spans="29:30" ht="15" x14ac:dyDescent="0.25">
      <c r="AC2166"/>
      <c r="AD2166"/>
    </row>
    <row r="2167" spans="29:30" ht="15" x14ac:dyDescent="0.25">
      <c r="AC2167"/>
      <c r="AD2167"/>
    </row>
    <row r="2168" spans="29:30" ht="15" x14ac:dyDescent="0.25">
      <c r="AC2168"/>
      <c r="AD2168"/>
    </row>
    <row r="2169" spans="29:30" ht="15" x14ac:dyDescent="0.25">
      <c r="AC2169"/>
      <c r="AD2169"/>
    </row>
    <row r="2170" spans="29:30" ht="15" x14ac:dyDescent="0.25">
      <c r="AC2170"/>
      <c r="AD2170"/>
    </row>
    <row r="2171" spans="29:30" ht="15" x14ac:dyDescent="0.25">
      <c r="AC2171"/>
      <c r="AD2171"/>
    </row>
    <row r="2172" spans="29:30" ht="15" x14ac:dyDescent="0.25">
      <c r="AC2172"/>
      <c r="AD2172"/>
    </row>
    <row r="2173" spans="29:30" ht="15" x14ac:dyDescent="0.25">
      <c r="AC2173"/>
      <c r="AD2173"/>
    </row>
    <row r="2174" spans="29:30" ht="15" x14ac:dyDescent="0.25">
      <c r="AC2174"/>
      <c r="AD2174"/>
    </row>
    <row r="2175" spans="29:30" ht="15" x14ac:dyDescent="0.25">
      <c r="AC2175"/>
      <c r="AD2175"/>
    </row>
    <row r="2176" spans="29:30" ht="15" x14ac:dyDescent="0.25">
      <c r="AC2176"/>
      <c r="AD2176"/>
    </row>
    <row r="2177" spans="29:30" ht="15" x14ac:dyDescent="0.25">
      <c r="AC2177"/>
      <c r="AD2177"/>
    </row>
    <row r="2178" spans="29:30" ht="15" x14ac:dyDescent="0.25">
      <c r="AC2178"/>
      <c r="AD2178"/>
    </row>
    <row r="2179" spans="29:30" ht="15" x14ac:dyDescent="0.25">
      <c r="AC2179"/>
      <c r="AD2179"/>
    </row>
    <row r="2180" spans="29:30" ht="15" x14ac:dyDescent="0.25">
      <c r="AC2180"/>
      <c r="AD2180"/>
    </row>
    <row r="2181" spans="29:30" ht="15" x14ac:dyDescent="0.25">
      <c r="AC2181"/>
      <c r="AD2181"/>
    </row>
    <row r="2182" spans="29:30" ht="15" x14ac:dyDescent="0.25">
      <c r="AC2182"/>
      <c r="AD2182"/>
    </row>
    <row r="2183" spans="29:30" ht="15" x14ac:dyDescent="0.25">
      <c r="AC2183"/>
      <c r="AD2183"/>
    </row>
    <row r="2184" spans="29:30" ht="15" x14ac:dyDescent="0.25">
      <c r="AC2184"/>
      <c r="AD2184"/>
    </row>
    <row r="2185" spans="29:30" ht="15" x14ac:dyDescent="0.25">
      <c r="AC2185"/>
      <c r="AD2185"/>
    </row>
    <row r="2186" spans="29:30" ht="15" x14ac:dyDescent="0.25">
      <c r="AC2186"/>
      <c r="AD2186"/>
    </row>
    <row r="2187" spans="29:30" ht="15" x14ac:dyDescent="0.25">
      <c r="AC2187"/>
      <c r="AD2187"/>
    </row>
    <row r="2188" spans="29:30" ht="15" x14ac:dyDescent="0.25">
      <c r="AC2188"/>
      <c r="AD2188"/>
    </row>
    <row r="2189" spans="29:30" ht="15" x14ac:dyDescent="0.25">
      <c r="AC2189"/>
      <c r="AD2189"/>
    </row>
    <row r="2190" spans="29:30" ht="15" x14ac:dyDescent="0.25">
      <c r="AC2190"/>
      <c r="AD2190"/>
    </row>
    <row r="2191" spans="29:30" ht="15" x14ac:dyDescent="0.25">
      <c r="AC2191"/>
      <c r="AD2191"/>
    </row>
    <row r="2192" spans="29:30" ht="15" x14ac:dyDescent="0.25">
      <c r="AC2192"/>
      <c r="AD2192"/>
    </row>
    <row r="2193" spans="29:30" ht="15" x14ac:dyDescent="0.25">
      <c r="AC2193"/>
      <c r="AD2193"/>
    </row>
    <row r="2194" spans="29:30" ht="15" x14ac:dyDescent="0.25">
      <c r="AC2194"/>
      <c r="AD2194"/>
    </row>
    <row r="2195" spans="29:30" ht="15" x14ac:dyDescent="0.25">
      <c r="AC2195"/>
      <c r="AD2195"/>
    </row>
    <row r="2196" spans="29:30" ht="15" x14ac:dyDescent="0.25">
      <c r="AC2196"/>
      <c r="AD2196"/>
    </row>
    <row r="2197" spans="29:30" ht="15" x14ac:dyDescent="0.25">
      <c r="AC2197"/>
      <c r="AD2197"/>
    </row>
    <row r="2198" spans="29:30" ht="15" x14ac:dyDescent="0.25">
      <c r="AC2198"/>
      <c r="AD2198"/>
    </row>
    <row r="2199" spans="29:30" ht="15" x14ac:dyDescent="0.25">
      <c r="AC2199"/>
      <c r="AD2199"/>
    </row>
    <row r="2200" spans="29:30" ht="15" x14ac:dyDescent="0.25">
      <c r="AC2200"/>
      <c r="AD2200"/>
    </row>
    <row r="2201" spans="29:30" ht="15" x14ac:dyDescent="0.25">
      <c r="AC2201"/>
      <c r="AD2201"/>
    </row>
    <row r="2202" spans="29:30" ht="15" x14ac:dyDescent="0.25">
      <c r="AC2202"/>
      <c r="AD2202"/>
    </row>
    <row r="2203" spans="29:30" ht="15" x14ac:dyDescent="0.25">
      <c r="AC2203"/>
      <c r="AD2203"/>
    </row>
    <row r="2204" spans="29:30" ht="15" x14ac:dyDescent="0.25">
      <c r="AC2204"/>
      <c r="AD2204"/>
    </row>
  </sheetData>
  <autoFilter ref="A1:Z1329">
    <filterColumn colId="20">
      <filters>
        <filter val="Projet 3"/>
      </filters>
    </filterColumn>
  </autoFilter>
  <sortState ref="A2:Z1362">
    <sortCondition ref="H2:H1362"/>
    <sortCondition ref="G2:G1362"/>
  </sortState>
  <pageMargins left="0.7" right="0.7" top="0.75" bottom="0.75" header="0.3" footer="0.3"/>
  <pageSetup paperSize="0" orientation="portrait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0">
    <tabColor rgb="FFFFFF00"/>
  </sheetPr>
  <dimension ref="A1:BN153"/>
  <sheetViews>
    <sheetView tabSelected="1" topLeftCell="C1" workbookViewId="0">
      <selection activeCell="M34" sqref="M34"/>
    </sheetView>
  </sheetViews>
  <sheetFormatPr baseColWidth="10" defaultRowHeight="15" x14ac:dyDescent="0.25"/>
  <cols>
    <col min="1" max="2" width="11.42578125" hidden="1" customWidth="1"/>
    <col min="3" max="3" width="11.42578125" customWidth="1"/>
    <col min="4" max="4" width="5.7109375" style="64" customWidth="1"/>
    <col min="5" max="5" width="11.42578125" customWidth="1"/>
    <col min="6" max="6" width="5.7109375" style="64" customWidth="1"/>
    <col min="7" max="11" width="11.42578125" customWidth="1"/>
    <col min="13" max="13" width="11.42578125" customWidth="1"/>
    <col min="14" max="14" width="8.7109375" customWidth="1"/>
    <col min="15" max="15" width="28" bestFit="1" customWidth="1"/>
    <col min="16" max="23" width="10.7109375" customWidth="1"/>
    <col min="28" max="28" width="28" bestFit="1" customWidth="1"/>
    <col min="29" max="30" width="9.28515625" customWidth="1"/>
    <col min="31" max="66" width="8.7109375" customWidth="1"/>
  </cols>
  <sheetData>
    <row r="1" spans="1:66" ht="15" customHeight="1" x14ac:dyDescent="0.25">
      <c r="A1" s="66"/>
    </row>
    <row r="2" spans="1:66" ht="15" customHeight="1" x14ac:dyDescent="0.25">
      <c r="A2" s="67"/>
      <c r="I2" s="72" t="s">
        <v>54</v>
      </c>
    </row>
    <row r="3" spans="1:66" ht="15" customHeight="1" thickBot="1" x14ac:dyDescent="0.3">
      <c r="A3" s="81" t="s">
        <v>43</v>
      </c>
      <c r="AE3" s="43" t="s">
        <v>15</v>
      </c>
      <c r="AF3" s="42"/>
      <c r="AG3" s="41"/>
      <c r="AH3" s="43" t="s">
        <v>16</v>
      </c>
      <c r="AI3" s="42"/>
      <c r="AJ3" s="41"/>
      <c r="AK3" s="43" t="s">
        <v>17</v>
      </c>
      <c r="AL3" s="42"/>
      <c r="AM3" s="41"/>
      <c r="AN3" s="43" t="s">
        <v>18</v>
      </c>
      <c r="AO3" s="42"/>
      <c r="AP3" s="41"/>
      <c r="AQ3" s="43" t="s">
        <v>19</v>
      </c>
      <c r="AR3" s="42"/>
      <c r="AS3" s="41"/>
      <c r="AT3" s="43" t="s">
        <v>20</v>
      </c>
      <c r="AU3" s="42"/>
      <c r="AV3" s="41"/>
      <c r="AW3" s="43" t="s">
        <v>21</v>
      </c>
      <c r="AX3" s="42"/>
      <c r="AY3" s="41"/>
      <c r="AZ3" s="43" t="s">
        <v>22</v>
      </c>
      <c r="BA3" s="42"/>
      <c r="BB3" s="41"/>
      <c r="BC3" s="43" t="s">
        <v>14</v>
      </c>
      <c r="BD3" s="42"/>
      <c r="BE3" s="41"/>
      <c r="BF3" s="43" t="s">
        <v>23</v>
      </c>
      <c r="BG3" s="42"/>
      <c r="BH3" s="41"/>
      <c r="BI3" s="43" t="s">
        <v>24</v>
      </c>
      <c r="BJ3" s="42"/>
      <c r="BK3" s="41"/>
      <c r="BL3" s="43" t="s">
        <v>25</v>
      </c>
      <c r="BM3" s="42"/>
      <c r="BN3" s="41"/>
    </row>
    <row r="4" spans="1:66" ht="15" customHeight="1" thickTop="1" thickBot="1" x14ac:dyDescent="0.3">
      <c r="A4" s="82">
        <f>($A$8-1)*3</f>
        <v>27</v>
      </c>
      <c r="E4" s="14" t="s">
        <v>13</v>
      </c>
      <c r="F4" s="65"/>
      <c r="G4" s="61"/>
      <c r="H4" s="61"/>
      <c r="I4" s="69" t="s">
        <v>23</v>
      </c>
      <c r="J4" s="70">
        <v>2016</v>
      </c>
      <c r="L4" s="72" t="s">
        <v>55</v>
      </c>
      <c r="AB4" s="40">
        <v>2016</v>
      </c>
      <c r="AC4" s="20" t="s">
        <v>42</v>
      </c>
      <c r="AD4" s="20" t="s">
        <v>41</v>
      </c>
      <c r="AE4" s="39" t="s">
        <v>29</v>
      </c>
      <c r="AF4" s="39" t="s">
        <v>31</v>
      </c>
      <c r="AG4" s="39" t="s">
        <v>10</v>
      </c>
      <c r="AH4" s="38" t="s">
        <v>29</v>
      </c>
      <c r="AI4" s="38" t="s">
        <v>31</v>
      </c>
      <c r="AJ4" s="38" t="s">
        <v>10</v>
      </c>
      <c r="AK4" s="37" t="s">
        <v>29</v>
      </c>
      <c r="AL4" s="37" t="s">
        <v>31</v>
      </c>
      <c r="AM4" s="37" t="s">
        <v>10</v>
      </c>
      <c r="AN4" s="39" t="s">
        <v>29</v>
      </c>
      <c r="AO4" s="39" t="s">
        <v>31</v>
      </c>
      <c r="AP4" s="39" t="s">
        <v>10</v>
      </c>
      <c r="AQ4" s="38" t="s">
        <v>29</v>
      </c>
      <c r="AR4" s="38" t="s">
        <v>31</v>
      </c>
      <c r="AS4" s="38" t="s">
        <v>10</v>
      </c>
      <c r="AT4" s="37" t="s">
        <v>29</v>
      </c>
      <c r="AU4" s="37" t="s">
        <v>31</v>
      </c>
      <c r="AV4" s="37" t="s">
        <v>10</v>
      </c>
      <c r="AW4" s="39" t="s">
        <v>29</v>
      </c>
      <c r="AX4" s="39" t="s">
        <v>31</v>
      </c>
      <c r="AY4" s="39" t="s">
        <v>10</v>
      </c>
      <c r="AZ4" s="38" t="s">
        <v>29</v>
      </c>
      <c r="BA4" s="38" t="s">
        <v>31</v>
      </c>
      <c r="BB4" s="38" t="s">
        <v>10</v>
      </c>
      <c r="BC4" s="37" t="s">
        <v>29</v>
      </c>
      <c r="BD4" s="37" t="s">
        <v>31</v>
      </c>
      <c r="BE4" s="37" t="s">
        <v>10</v>
      </c>
      <c r="BF4" s="39" t="s">
        <v>29</v>
      </c>
      <c r="BG4" s="39" t="s">
        <v>31</v>
      </c>
      <c r="BH4" s="39" t="s">
        <v>10</v>
      </c>
      <c r="BI4" s="38" t="s">
        <v>29</v>
      </c>
      <c r="BJ4" s="38" t="s">
        <v>31</v>
      </c>
      <c r="BK4" s="38" t="s">
        <v>10</v>
      </c>
      <c r="BL4" s="37" t="s">
        <v>29</v>
      </c>
      <c r="BM4" s="37" t="s">
        <v>31</v>
      </c>
      <c r="BN4" s="37" t="s">
        <v>10</v>
      </c>
    </row>
    <row r="5" spans="1:66" ht="15" customHeight="1" thickTop="1" thickBot="1" x14ac:dyDescent="0.3">
      <c r="A5" s="68"/>
      <c r="E5" s="14" t="s">
        <v>56</v>
      </c>
      <c r="F5" s="61"/>
      <c r="G5" s="15"/>
      <c r="H5" s="61"/>
      <c r="I5" s="71"/>
      <c r="J5" s="54"/>
      <c r="AB5" s="35" t="str">
        <f>IF(ISBLANK(O26)=TRUE,"",O26)</f>
        <v xml:space="preserve">QUALITE </v>
      </c>
      <c r="AC5" s="36">
        <f>IF(ISBLANK(P26)=TRUE,"",P26)</f>
        <v>500</v>
      </c>
      <c r="AD5" s="45">
        <f t="shared" ref="AD5:AD24" si="0">IF(ISBLANK(N26)=TRUE,"",N26)</f>
        <v>1011</v>
      </c>
      <c r="AE5" s="33"/>
      <c r="AF5" s="33"/>
      <c r="AG5" s="33"/>
      <c r="AH5" s="32"/>
      <c r="AI5" s="32"/>
      <c r="AJ5" s="32"/>
      <c r="AK5" s="34"/>
      <c r="AL5" s="34"/>
      <c r="AM5" s="34"/>
      <c r="AN5" s="33"/>
      <c r="AO5" s="33"/>
      <c r="AP5" s="33"/>
      <c r="AQ5" s="32"/>
      <c r="AR5" s="32"/>
      <c r="AS5" s="32"/>
      <c r="AT5" s="34"/>
      <c r="AU5" s="34"/>
      <c r="AV5" s="34"/>
      <c r="AW5" s="33"/>
      <c r="AX5" s="33"/>
      <c r="AY5" s="33"/>
      <c r="AZ5" s="32">
        <v>430</v>
      </c>
      <c r="BA5" s="32">
        <v>210</v>
      </c>
      <c r="BB5" s="32">
        <v>49.5</v>
      </c>
      <c r="BC5" s="34">
        <v>553</v>
      </c>
      <c r="BD5" s="34">
        <v>150</v>
      </c>
      <c r="BE5" s="34">
        <v>86</v>
      </c>
      <c r="BF5" s="33">
        <v>578.46</v>
      </c>
      <c r="BG5" s="33">
        <v>78</v>
      </c>
      <c r="BH5" s="33">
        <v>62</v>
      </c>
      <c r="BI5" s="32"/>
      <c r="BJ5" s="32"/>
      <c r="BK5" s="32"/>
      <c r="BL5" s="34"/>
      <c r="BM5" s="34"/>
      <c r="BN5" s="34"/>
    </row>
    <row r="6" spans="1:66" ht="15" customHeight="1" thickTop="1" x14ac:dyDescent="0.25">
      <c r="A6" s="67" t="str">
        <f>$J$4&amp;IF($A$8&lt;10,"0"&amp;$A$8,$A$8)</f>
        <v>201610</v>
      </c>
      <c r="B6" s="12" t="str">
        <f>A6</f>
        <v>201610</v>
      </c>
      <c r="C6" s="12"/>
      <c r="E6" s="17"/>
      <c r="AB6" s="35" t="str">
        <f t="shared" ref="AB6:AB16" si="1">IF(ISBLANK(O27)=TRUE,"",O27)</f>
        <v xml:space="preserve">ACHATS </v>
      </c>
      <c r="AC6" s="36">
        <f t="shared" ref="AC6:AC24" si="2">IF(ISBLANK(P27)=TRUE,"",P27)</f>
        <v>150</v>
      </c>
      <c r="AD6" s="45">
        <f t="shared" si="0"/>
        <v>1200</v>
      </c>
      <c r="AE6" s="33"/>
      <c r="AF6" s="33"/>
      <c r="AG6" s="33"/>
      <c r="AH6" s="32"/>
      <c r="AI6" s="32"/>
      <c r="AJ6" s="32"/>
      <c r="AK6" s="34"/>
      <c r="AL6" s="34"/>
      <c r="AM6" s="34"/>
      <c r="AN6" s="33"/>
      <c r="AO6" s="33"/>
      <c r="AP6" s="33"/>
      <c r="AQ6" s="32"/>
      <c r="AR6" s="32"/>
      <c r="AS6" s="32"/>
      <c r="AT6" s="34"/>
      <c r="AU6" s="34"/>
      <c r="AV6" s="34"/>
      <c r="AW6" s="33"/>
      <c r="AX6" s="33"/>
      <c r="AY6" s="33"/>
      <c r="AZ6" s="32">
        <v>57</v>
      </c>
      <c r="BA6" s="32">
        <v>93</v>
      </c>
      <c r="BB6" s="32">
        <v>0</v>
      </c>
      <c r="BC6" s="34">
        <v>72</v>
      </c>
      <c r="BD6" s="34">
        <v>20</v>
      </c>
      <c r="BE6" s="34">
        <v>15</v>
      </c>
      <c r="BF6" s="33">
        <v>72</v>
      </c>
      <c r="BG6" s="33">
        <v>20</v>
      </c>
      <c r="BH6" s="33">
        <v>0</v>
      </c>
      <c r="BI6" s="32"/>
      <c r="BJ6" s="32"/>
      <c r="BK6" s="32"/>
      <c r="BL6" s="34"/>
      <c r="BM6" s="34"/>
      <c r="BN6" s="34"/>
    </row>
    <row r="7" spans="1:66" ht="15" customHeight="1" x14ac:dyDescent="0.25">
      <c r="A7" s="66"/>
      <c r="E7" s="17"/>
      <c r="AB7" s="35" t="str">
        <f t="shared" si="1"/>
        <v xml:space="preserve">LOGISTIQUE </v>
      </c>
      <c r="AC7" s="36">
        <f t="shared" si="2"/>
        <v>600</v>
      </c>
      <c r="AD7" s="45">
        <f t="shared" si="0"/>
        <v>2752</v>
      </c>
      <c r="AE7" s="33"/>
      <c r="AF7" s="33"/>
      <c r="AG7" s="33"/>
      <c r="AH7" s="32"/>
      <c r="AI7" s="32"/>
      <c r="AJ7" s="32"/>
      <c r="AK7" s="34"/>
      <c r="AL7" s="34"/>
      <c r="AM7" s="34"/>
      <c r="AN7" s="33"/>
      <c r="AO7" s="33"/>
      <c r="AP7" s="33"/>
      <c r="AQ7" s="32"/>
      <c r="AR7" s="32"/>
      <c r="AS7" s="32"/>
      <c r="AT7" s="34"/>
      <c r="AU7" s="34"/>
      <c r="AV7" s="34"/>
      <c r="AW7" s="33"/>
      <c r="AX7" s="33"/>
      <c r="AY7" s="33"/>
      <c r="AZ7" s="32">
        <v>140</v>
      </c>
      <c r="BA7" s="32">
        <v>200</v>
      </c>
      <c r="BB7" s="32">
        <v>18</v>
      </c>
      <c r="BC7" s="34">
        <v>196</v>
      </c>
      <c r="BD7" s="34">
        <v>14</v>
      </c>
      <c r="BE7" s="34">
        <v>57</v>
      </c>
      <c r="BF7" s="33">
        <v>218</v>
      </c>
      <c r="BG7" s="33">
        <v>19</v>
      </c>
      <c r="BH7" s="33">
        <v>22</v>
      </c>
      <c r="BI7" s="32"/>
      <c r="BJ7" s="32"/>
      <c r="BK7" s="32"/>
      <c r="BL7" s="34"/>
      <c r="BM7" s="34"/>
      <c r="BN7" s="34"/>
    </row>
    <row r="8" spans="1:66" ht="15" customHeight="1" x14ac:dyDescent="0.25">
      <c r="A8" s="16">
        <f>MATCH($I$4,$A$9:$A$20,0)</f>
        <v>10</v>
      </c>
      <c r="D8" s="63" t="s">
        <v>52</v>
      </c>
      <c r="E8" s="64" t="s">
        <v>9</v>
      </c>
      <c r="F8" s="63" t="s">
        <v>53</v>
      </c>
      <c r="G8" s="64" t="s">
        <v>10</v>
      </c>
      <c r="H8" s="64" t="s">
        <v>50</v>
      </c>
      <c r="I8" s="64" t="s">
        <v>44</v>
      </c>
      <c r="J8" s="64" t="s">
        <v>40</v>
      </c>
      <c r="K8" s="64" t="s">
        <v>31</v>
      </c>
      <c r="AB8" s="35" t="str">
        <f t="shared" si="1"/>
        <v xml:space="preserve">MATERIAUX </v>
      </c>
      <c r="AC8" s="36">
        <f t="shared" si="2"/>
        <v>150</v>
      </c>
      <c r="AD8" s="45">
        <f t="shared" si="0"/>
        <v>3503</v>
      </c>
      <c r="AE8" s="33"/>
      <c r="AF8" s="33"/>
      <c r="AG8" s="33"/>
      <c r="AH8" s="32"/>
      <c r="AI8" s="32"/>
      <c r="AJ8" s="32"/>
      <c r="AK8" s="34"/>
      <c r="AL8" s="34"/>
      <c r="AM8" s="34"/>
      <c r="AN8" s="33"/>
      <c r="AO8" s="33"/>
      <c r="AP8" s="33"/>
      <c r="AQ8" s="32"/>
      <c r="AR8" s="32"/>
      <c r="AS8" s="32"/>
      <c r="AT8" s="34"/>
      <c r="AU8" s="34"/>
      <c r="AV8" s="34"/>
      <c r="AW8" s="33"/>
      <c r="AX8" s="33"/>
      <c r="AY8" s="33"/>
      <c r="AZ8" s="32">
        <v>95</v>
      </c>
      <c r="BA8" s="32">
        <v>40</v>
      </c>
      <c r="BB8" s="32">
        <v>0</v>
      </c>
      <c r="BC8" s="34">
        <v>105</v>
      </c>
      <c r="BD8" s="34">
        <v>30</v>
      </c>
      <c r="BE8" s="34">
        <v>10</v>
      </c>
      <c r="BF8" s="33">
        <v>120</v>
      </c>
      <c r="BG8" s="33">
        <v>15</v>
      </c>
      <c r="BH8" s="33">
        <v>15</v>
      </c>
      <c r="BI8" s="32"/>
      <c r="BJ8" s="32"/>
      <c r="BK8" s="32"/>
      <c r="BL8" s="34"/>
      <c r="BM8" s="34"/>
      <c r="BN8" s="34"/>
    </row>
    <row r="9" spans="1:66" x14ac:dyDescent="0.25">
      <c r="A9" t="s">
        <v>15</v>
      </c>
      <c r="B9" s="53"/>
      <c r="C9" s="53"/>
      <c r="D9" s="64" t="str">
        <f>IF(ISBLANK(F9)=TRUE,"",F9&amp;"/"&amp;RIGHT(E9,2))</f>
        <v>1/15</v>
      </c>
      <c r="E9" s="17">
        <v>2015</v>
      </c>
      <c r="F9" s="64">
        <f>MATCH(G9,$A$9:$A$20,0)</f>
        <v>1</v>
      </c>
      <c r="G9" s="62" t="s">
        <v>102</v>
      </c>
      <c r="H9" s="22">
        <f>SUMIFS(Data_pointage!$P:$P,Data_pointage!$U:$U,INFORMATION!$I$5,Data_pointage!$H:$H,INFORMATION!E9,Data_pointage!$G:$G,INFORMATION!$F9)</f>
        <v>0</v>
      </c>
      <c r="I9" s="22">
        <f>H9</f>
        <v>0</v>
      </c>
      <c r="J9" s="22"/>
      <c r="K9" s="92"/>
      <c r="AB9" s="35" t="str">
        <f t="shared" si="1"/>
        <v xml:space="preserve">CONCEPTION </v>
      </c>
      <c r="AC9" s="36">
        <f t="shared" si="2"/>
        <v>400</v>
      </c>
      <c r="AD9" s="45">
        <f t="shared" si="0"/>
        <v>5555</v>
      </c>
      <c r="AE9" s="33"/>
      <c r="AF9" s="33"/>
      <c r="AG9" s="33"/>
      <c r="AH9" s="32"/>
      <c r="AI9" s="32"/>
      <c r="AJ9" s="32"/>
      <c r="AK9" s="34"/>
      <c r="AL9" s="34"/>
      <c r="AM9" s="34"/>
      <c r="AN9" s="33"/>
      <c r="AO9" s="33"/>
      <c r="AP9" s="33"/>
      <c r="AQ9" s="32"/>
      <c r="AR9" s="32"/>
      <c r="AS9" s="32"/>
      <c r="AT9" s="34"/>
      <c r="AU9" s="34"/>
      <c r="AV9" s="34"/>
      <c r="AW9" s="33"/>
      <c r="AX9" s="33"/>
      <c r="AY9" s="33"/>
      <c r="AZ9" s="32">
        <v>369</v>
      </c>
      <c r="BA9" s="32">
        <v>150</v>
      </c>
      <c r="BB9" s="32">
        <v>33</v>
      </c>
      <c r="BC9" s="34">
        <v>445</v>
      </c>
      <c r="BD9" s="34">
        <v>80</v>
      </c>
      <c r="BE9" s="34">
        <v>76</v>
      </c>
      <c r="BF9" s="33">
        <v>510</v>
      </c>
      <c r="BG9" s="33">
        <v>17</v>
      </c>
      <c r="BH9" s="33">
        <v>65</v>
      </c>
      <c r="BI9" s="32"/>
      <c r="BJ9" s="32"/>
      <c r="BK9" s="32"/>
      <c r="BL9" s="34"/>
      <c r="BM9" s="34"/>
      <c r="BN9" s="34"/>
    </row>
    <row r="10" spans="1:66" x14ac:dyDescent="0.25">
      <c r="A10" t="s">
        <v>16</v>
      </c>
      <c r="B10" s="53"/>
      <c r="C10" s="53"/>
      <c r="D10" s="64" t="str">
        <f>IF(ISBLANK(F10)=TRUE,"",F10&amp;"/"&amp;RIGHT(E10,2))</f>
        <v>2/15</v>
      </c>
      <c r="E10" s="17">
        <v>2015</v>
      </c>
      <c r="F10" s="64">
        <f>MATCH(G10,$A$9:$A$20,0)</f>
        <v>2</v>
      </c>
      <c r="G10" s="62" t="s">
        <v>104</v>
      </c>
      <c r="H10" s="22">
        <f>SUMIFS(Data_pointage!$P:$P,Data_pointage!$U:$U,INFORMATION!$I$5,Data_pointage!$H:$H,INFORMATION!E10,Data_pointage!$G:$G,INFORMATION!$F10)</f>
        <v>0</v>
      </c>
      <c r="I10" s="22">
        <f>IF($J$4&gt;E10,I9+H10,IF(AND($J$4=E10,$A$8&gt;=F10),I9+H10,0))</f>
        <v>0</v>
      </c>
      <c r="J10" s="22"/>
      <c r="K10" s="22">
        <f t="shared" ref="K10" si="3">IF(E10&lt;$J$4,0,IF(AND(E10=$J$4,$A$8&gt;=F10)=TRUE,0,IF(I9=0,K9+$S$46/(12-$A$8),I9+$S$46/(12-$A$8))))</f>
        <v>0</v>
      </c>
      <c r="AB10" s="35" t="str">
        <f t="shared" si="1"/>
        <v xml:space="preserve">METHODES </v>
      </c>
      <c r="AC10" s="36">
        <f t="shared" si="2"/>
        <v>350</v>
      </c>
      <c r="AD10" s="45">
        <f t="shared" si="0"/>
        <v>5917</v>
      </c>
      <c r="AE10" s="33"/>
      <c r="AF10" s="33"/>
      <c r="AG10" s="33"/>
      <c r="AH10" s="32"/>
      <c r="AI10" s="32"/>
      <c r="AJ10" s="32"/>
      <c r="AK10" s="34"/>
      <c r="AL10" s="34"/>
      <c r="AM10" s="34"/>
      <c r="AN10" s="33"/>
      <c r="AO10" s="33"/>
      <c r="AP10" s="33"/>
      <c r="AQ10" s="32"/>
      <c r="AR10" s="32"/>
      <c r="AS10" s="32"/>
      <c r="AT10" s="34"/>
      <c r="AU10" s="34"/>
      <c r="AV10" s="34"/>
      <c r="AW10" s="33"/>
      <c r="AX10" s="33"/>
      <c r="AY10" s="33"/>
      <c r="AZ10" s="32">
        <v>375</v>
      </c>
      <c r="BA10" s="32">
        <v>210</v>
      </c>
      <c r="BB10" s="32">
        <v>63</v>
      </c>
      <c r="BC10" s="34">
        <v>452</v>
      </c>
      <c r="BD10" s="34">
        <v>150</v>
      </c>
      <c r="BE10" s="34">
        <v>74</v>
      </c>
      <c r="BF10" s="33">
        <v>484</v>
      </c>
      <c r="BG10" s="33">
        <v>118</v>
      </c>
      <c r="BH10" s="33">
        <v>32</v>
      </c>
      <c r="BI10" s="32"/>
      <c r="BJ10" s="32"/>
      <c r="BK10" s="32"/>
      <c r="BL10" s="34"/>
      <c r="BM10" s="34"/>
      <c r="BN10" s="34"/>
    </row>
    <row r="11" spans="1:66" x14ac:dyDescent="0.25">
      <c r="A11" t="s">
        <v>17</v>
      </c>
      <c r="B11" s="53"/>
      <c r="C11" s="53"/>
      <c r="AB11" s="35" t="str">
        <f t="shared" si="1"/>
        <v>PROGRAMME</v>
      </c>
      <c r="AC11" s="36">
        <f t="shared" si="2"/>
        <v>400</v>
      </c>
      <c r="AD11" s="45">
        <f t="shared" si="0"/>
        <v>7777</v>
      </c>
      <c r="AE11" s="33"/>
      <c r="AF11" s="33"/>
      <c r="AG11" s="33"/>
      <c r="AH11" s="32"/>
      <c r="AI11" s="32"/>
      <c r="AJ11" s="32"/>
      <c r="AK11" s="34"/>
      <c r="AL11" s="34"/>
      <c r="AM11" s="34"/>
      <c r="AN11" s="33"/>
      <c r="AO11" s="33"/>
      <c r="AP11" s="33"/>
      <c r="AQ11" s="32"/>
      <c r="AR11" s="32"/>
      <c r="AS11" s="32"/>
      <c r="AT11" s="34"/>
      <c r="AU11" s="34"/>
      <c r="AV11" s="34"/>
      <c r="AW11" s="33"/>
      <c r="AX11" s="33"/>
      <c r="AY11" s="33"/>
      <c r="AZ11" s="32">
        <v>430</v>
      </c>
      <c r="BA11" s="32">
        <v>160</v>
      </c>
      <c r="BB11" s="32">
        <v>48</v>
      </c>
      <c r="BC11" s="34">
        <v>534</v>
      </c>
      <c r="BD11" s="34">
        <v>200</v>
      </c>
      <c r="BE11" s="34">
        <v>104</v>
      </c>
      <c r="BF11" s="33">
        <v>564</v>
      </c>
      <c r="BG11" s="33">
        <v>168</v>
      </c>
      <c r="BH11" s="33">
        <v>30</v>
      </c>
      <c r="BI11" s="32"/>
      <c r="BJ11" s="32"/>
      <c r="BK11" s="32"/>
      <c r="BL11" s="34"/>
      <c r="BM11" s="34"/>
      <c r="BN11" s="34"/>
    </row>
    <row r="12" spans="1:66" x14ac:dyDescent="0.25">
      <c r="A12" t="s">
        <v>18</v>
      </c>
      <c r="B12" s="53"/>
      <c r="C12" s="53"/>
      <c r="AB12" s="35" t="str">
        <f t="shared" si="1"/>
        <v>SIMULATIONS NUMERIQUES</v>
      </c>
      <c r="AC12" s="36">
        <f t="shared" si="2"/>
        <v>50</v>
      </c>
      <c r="AD12" s="45" t="str">
        <f t="shared" si="0"/>
        <v>7305</v>
      </c>
      <c r="AE12" s="33"/>
      <c r="AF12" s="33"/>
      <c r="AG12" s="33"/>
      <c r="AH12" s="32"/>
      <c r="AI12" s="32"/>
      <c r="AJ12" s="32"/>
      <c r="AK12" s="34"/>
      <c r="AL12" s="34"/>
      <c r="AM12" s="34"/>
      <c r="AN12" s="33"/>
      <c r="AO12" s="33"/>
      <c r="AP12" s="33"/>
      <c r="AQ12" s="32"/>
      <c r="AR12" s="32"/>
      <c r="AS12" s="32"/>
      <c r="AT12" s="34"/>
      <c r="AU12" s="34"/>
      <c r="AV12" s="34"/>
      <c r="AW12" s="33"/>
      <c r="AX12" s="33"/>
      <c r="AY12" s="33"/>
      <c r="AZ12" s="32">
        <v>29</v>
      </c>
      <c r="BA12" s="32">
        <v>0</v>
      </c>
      <c r="BB12" s="32">
        <v>0</v>
      </c>
      <c r="BC12" s="34">
        <v>29</v>
      </c>
      <c r="BD12" s="34">
        <v>0</v>
      </c>
      <c r="BE12" s="34">
        <v>0</v>
      </c>
      <c r="BF12" s="33">
        <v>29</v>
      </c>
      <c r="BG12" s="33">
        <v>0</v>
      </c>
      <c r="BH12" s="33">
        <v>0</v>
      </c>
      <c r="BI12" s="32"/>
      <c r="BJ12" s="32"/>
      <c r="BK12" s="32"/>
      <c r="BL12" s="34"/>
      <c r="BM12" s="34"/>
      <c r="BN12" s="34"/>
    </row>
    <row r="13" spans="1:66" x14ac:dyDescent="0.25">
      <c r="A13" t="s">
        <v>19</v>
      </c>
      <c r="B13" s="53"/>
      <c r="C13" s="53"/>
      <c r="AB13" s="35" t="str">
        <f t="shared" si="1"/>
        <v/>
      </c>
      <c r="AC13" s="36" t="str">
        <f t="shared" si="2"/>
        <v/>
      </c>
      <c r="AD13" s="45" t="str">
        <f t="shared" si="0"/>
        <v/>
      </c>
      <c r="AE13" s="33"/>
      <c r="AF13" s="33"/>
      <c r="AG13" s="33"/>
      <c r="AH13" s="32"/>
      <c r="AI13" s="32"/>
      <c r="AJ13" s="32"/>
      <c r="AK13" s="34"/>
      <c r="AL13" s="34"/>
      <c r="AM13" s="34"/>
      <c r="AN13" s="33"/>
      <c r="AO13" s="33"/>
      <c r="AP13" s="33"/>
      <c r="AQ13" s="32"/>
      <c r="AR13" s="32"/>
      <c r="AS13" s="32"/>
      <c r="AT13" s="34"/>
      <c r="AU13" s="34"/>
      <c r="AV13" s="34"/>
      <c r="AW13" s="33"/>
      <c r="AX13" s="33"/>
      <c r="AY13" s="33"/>
      <c r="AZ13" s="32"/>
      <c r="BA13" s="32"/>
      <c r="BB13" s="32"/>
      <c r="BC13" s="34"/>
      <c r="BD13" s="34"/>
      <c r="BE13" s="34"/>
      <c r="BF13" s="33"/>
      <c r="BG13" s="33"/>
      <c r="BH13" s="33"/>
      <c r="BI13" s="32"/>
      <c r="BJ13" s="32"/>
      <c r="BK13" s="32"/>
      <c r="BL13" s="34"/>
      <c r="BM13" s="34"/>
      <c r="BN13" s="34"/>
    </row>
    <row r="14" spans="1:66" x14ac:dyDescent="0.25">
      <c r="A14" t="s">
        <v>20</v>
      </c>
      <c r="B14" s="53"/>
      <c r="C14" s="53"/>
      <c r="AB14" s="35" t="str">
        <f t="shared" si="1"/>
        <v/>
      </c>
      <c r="AC14" s="36" t="str">
        <f t="shared" si="2"/>
        <v/>
      </c>
      <c r="AD14" s="45" t="str">
        <f t="shared" si="0"/>
        <v/>
      </c>
      <c r="AE14" s="33"/>
      <c r="AF14" s="33"/>
      <c r="AG14" s="33"/>
      <c r="AH14" s="32"/>
      <c r="AI14" s="32"/>
      <c r="AJ14" s="32"/>
      <c r="AK14" s="34"/>
      <c r="AL14" s="34"/>
      <c r="AM14" s="34"/>
      <c r="AN14" s="33"/>
      <c r="AO14" s="33"/>
      <c r="AP14" s="33"/>
      <c r="AQ14" s="32"/>
      <c r="AR14" s="32"/>
      <c r="AS14" s="32"/>
      <c r="AT14" s="34"/>
      <c r="AU14" s="34"/>
      <c r="AV14" s="34"/>
      <c r="AW14" s="33"/>
      <c r="AX14" s="33"/>
      <c r="AY14" s="33"/>
      <c r="AZ14" s="32"/>
      <c r="BA14" s="32"/>
      <c r="BB14" s="32"/>
      <c r="BC14" s="34"/>
      <c r="BD14" s="34"/>
      <c r="BE14" s="34"/>
      <c r="BF14" s="33"/>
      <c r="BG14" s="33"/>
      <c r="BH14" s="33"/>
      <c r="BI14" s="32"/>
      <c r="BJ14" s="32"/>
      <c r="BK14" s="32"/>
      <c r="BL14" s="34"/>
      <c r="BM14" s="34"/>
      <c r="BN14" s="34"/>
    </row>
    <row r="15" spans="1:66" x14ac:dyDescent="0.25">
      <c r="A15" t="s">
        <v>21</v>
      </c>
      <c r="B15" s="53"/>
      <c r="C15" s="53"/>
      <c r="AB15" s="35" t="str">
        <f t="shared" si="1"/>
        <v/>
      </c>
      <c r="AC15" s="36" t="str">
        <f t="shared" si="2"/>
        <v/>
      </c>
      <c r="AD15" s="45" t="str">
        <f t="shared" si="0"/>
        <v/>
      </c>
      <c r="AE15" s="33"/>
      <c r="AF15" s="33"/>
      <c r="AG15" s="33"/>
      <c r="AH15" s="32"/>
      <c r="AI15" s="32"/>
      <c r="AJ15" s="32"/>
      <c r="AK15" s="34"/>
      <c r="AL15" s="34"/>
      <c r="AM15" s="34"/>
      <c r="AN15" s="33"/>
      <c r="AO15" s="33"/>
      <c r="AP15" s="33"/>
      <c r="AQ15" s="32"/>
      <c r="AR15" s="32"/>
      <c r="AS15" s="32"/>
      <c r="AT15" s="34"/>
      <c r="AU15" s="34"/>
      <c r="AV15" s="34"/>
      <c r="AW15" s="33"/>
      <c r="AX15" s="33"/>
      <c r="AY15" s="33"/>
      <c r="AZ15" s="32"/>
      <c r="BA15" s="32"/>
      <c r="BB15" s="32"/>
      <c r="BC15" s="34"/>
      <c r="BD15" s="34"/>
      <c r="BE15" s="34"/>
      <c r="BF15" s="33"/>
      <c r="BG15" s="33"/>
      <c r="BH15" s="33"/>
      <c r="BI15" s="32"/>
      <c r="BJ15" s="32"/>
      <c r="BK15" s="32"/>
      <c r="BL15" s="34"/>
      <c r="BM15" s="34"/>
      <c r="BN15" s="34"/>
    </row>
    <row r="16" spans="1:66" x14ac:dyDescent="0.25">
      <c r="A16" t="s">
        <v>22</v>
      </c>
      <c r="B16" s="53"/>
      <c r="C16" s="53"/>
      <c r="AB16" s="35" t="str">
        <f t="shared" si="1"/>
        <v/>
      </c>
      <c r="AC16" s="36" t="str">
        <f t="shared" si="2"/>
        <v/>
      </c>
      <c r="AD16" s="45" t="str">
        <f t="shared" si="0"/>
        <v/>
      </c>
      <c r="AE16" s="33"/>
      <c r="AF16" s="33"/>
      <c r="AG16" s="33"/>
      <c r="AH16" s="32"/>
      <c r="AI16" s="32"/>
      <c r="AJ16" s="32"/>
      <c r="AK16" s="34"/>
      <c r="AL16" s="34"/>
      <c r="AM16" s="34"/>
      <c r="AN16" s="33"/>
      <c r="AO16" s="33"/>
      <c r="AP16" s="33"/>
      <c r="AQ16" s="32"/>
      <c r="AR16" s="32"/>
      <c r="AS16" s="32"/>
      <c r="AT16" s="34"/>
      <c r="AU16" s="34"/>
      <c r="AV16" s="34"/>
      <c r="AW16" s="33"/>
      <c r="AX16" s="33"/>
      <c r="AY16" s="33"/>
      <c r="AZ16" s="32"/>
      <c r="BA16" s="32"/>
      <c r="BB16" s="32"/>
      <c r="BC16" s="34"/>
      <c r="BD16" s="34"/>
      <c r="BE16" s="34"/>
      <c r="BF16" s="33"/>
      <c r="BG16" s="33"/>
      <c r="BH16" s="33"/>
      <c r="BI16" s="32"/>
      <c r="BJ16" s="32"/>
      <c r="BK16" s="32"/>
      <c r="BL16" s="34"/>
      <c r="BM16" s="34"/>
      <c r="BN16" s="34"/>
    </row>
    <row r="17" spans="1:66" x14ac:dyDescent="0.25">
      <c r="A17" t="s">
        <v>14</v>
      </c>
      <c r="B17" s="53"/>
      <c r="C17" s="53"/>
      <c r="AB17" s="35" t="str">
        <f t="shared" ref="AB17:AB24" si="4">IF(ISBLANK(N38)=TRUE,"",N38)</f>
        <v/>
      </c>
      <c r="AC17" s="36" t="str">
        <f t="shared" si="2"/>
        <v/>
      </c>
      <c r="AD17" s="45" t="str">
        <f t="shared" si="0"/>
        <v/>
      </c>
      <c r="AE17" s="33"/>
      <c r="AF17" s="33"/>
      <c r="AG17" s="33"/>
      <c r="AH17" s="32"/>
      <c r="AI17" s="32"/>
      <c r="AJ17" s="32"/>
      <c r="AK17" s="34"/>
      <c r="AL17" s="34"/>
      <c r="AM17" s="34"/>
      <c r="AN17" s="33"/>
      <c r="AO17" s="33"/>
      <c r="AP17" s="33"/>
      <c r="AQ17" s="32"/>
      <c r="AR17" s="32"/>
      <c r="AS17" s="32"/>
      <c r="AT17" s="34"/>
      <c r="AU17" s="34"/>
      <c r="AV17" s="34"/>
      <c r="AW17" s="33"/>
      <c r="AX17" s="33"/>
      <c r="AY17" s="33"/>
      <c r="AZ17" s="32"/>
      <c r="BA17" s="32"/>
      <c r="BB17" s="32"/>
      <c r="BC17" s="34"/>
      <c r="BD17" s="34"/>
      <c r="BE17" s="34"/>
      <c r="BF17" s="33"/>
      <c r="BG17" s="33"/>
      <c r="BH17" s="33"/>
      <c r="BI17" s="32"/>
      <c r="BJ17" s="32"/>
      <c r="BK17" s="32"/>
      <c r="BL17" s="34"/>
      <c r="BM17" s="34"/>
      <c r="BN17" s="34"/>
    </row>
    <row r="18" spans="1:66" x14ac:dyDescent="0.25">
      <c r="A18" t="s">
        <v>23</v>
      </c>
      <c r="B18" s="53"/>
      <c r="C18" s="53"/>
      <c r="AB18" s="35" t="str">
        <f t="shared" si="4"/>
        <v/>
      </c>
      <c r="AC18" s="36" t="str">
        <f t="shared" si="2"/>
        <v/>
      </c>
      <c r="AD18" s="45" t="str">
        <f t="shared" si="0"/>
        <v/>
      </c>
      <c r="AE18" s="33"/>
      <c r="AF18" s="33"/>
      <c r="AG18" s="33"/>
      <c r="AH18" s="32"/>
      <c r="AI18" s="32"/>
      <c r="AJ18" s="32"/>
      <c r="AK18" s="34"/>
      <c r="AL18" s="34"/>
      <c r="AM18" s="34"/>
      <c r="AN18" s="33"/>
      <c r="AO18" s="33"/>
      <c r="AP18" s="33"/>
      <c r="AQ18" s="32"/>
      <c r="AR18" s="32"/>
      <c r="AS18" s="32"/>
      <c r="AT18" s="34"/>
      <c r="AU18" s="34"/>
      <c r="AV18" s="34"/>
      <c r="AW18" s="33"/>
      <c r="AX18" s="33"/>
      <c r="AY18" s="33"/>
      <c r="AZ18" s="32"/>
      <c r="BA18" s="32"/>
      <c r="BB18" s="32"/>
      <c r="BC18" s="34"/>
      <c r="BD18" s="34"/>
      <c r="BE18" s="34"/>
      <c r="BF18" s="33"/>
      <c r="BG18" s="33"/>
      <c r="BH18" s="33"/>
      <c r="BI18" s="32"/>
      <c r="BJ18" s="32"/>
      <c r="BK18" s="32"/>
      <c r="BL18" s="34"/>
      <c r="BM18" s="34"/>
      <c r="BN18" s="34"/>
    </row>
    <row r="19" spans="1:66" x14ac:dyDescent="0.25">
      <c r="A19" t="s">
        <v>24</v>
      </c>
      <c r="B19" s="53"/>
      <c r="C19" s="53"/>
      <c r="AB19" s="35" t="str">
        <f t="shared" si="4"/>
        <v/>
      </c>
      <c r="AC19" s="36" t="str">
        <f t="shared" si="2"/>
        <v/>
      </c>
      <c r="AD19" s="45" t="str">
        <f t="shared" si="0"/>
        <v/>
      </c>
      <c r="AE19" s="33"/>
      <c r="AF19" s="33"/>
      <c r="AG19" s="33"/>
      <c r="AH19" s="32"/>
      <c r="AI19" s="32"/>
      <c r="AJ19" s="32"/>
      <c r="AK19" s="34"/>
      <c r="AL19" s="34"/>
      <c r="AM19" s="34"/>
      <c r="AN19" s="33"/>
      <c r="AO19" s="33"/>
      <c r="AP19" s="33"/>
      <c r="AQ19" s="32"/>
      <c r="AR19" s="32"/>
      <c r="AS19" s="32"/>
      <c r="AT19" s="34"/>
      <c r="AU19" s="34"/>
      <c r="AV19" s="34"/>
      <c r="AW19" s="33"/>
      <c r="AX19" s="33"/>
      <c r="AY19" s="33"/>
      <c r="AZ19" s="32"/>
      <c r="BA19" s="32"/>
      <c r="BB19" s="32"/>
      <c r="BC19" s="34"/>
      <c r="BD19" s="34"/>
      <c r="BE19" s="34"/>
      <c r="BF19" s="33"/>
      <c r="BG19" s="33"/>
      <c r="BH19" s="33"/>
      <c r="BI19" s="32"/>
      <c r="BJ19" s="32"/>
      <c r="BK19" s="32"/>
      <c r="BL19" s="34"/>
      <c r="BM19" s="34"/>
      <c r="BN19" s="34"/>
    </row>
    <row r="20" spans="1:66" x14ac:dyDescent="0.25">
      <c r="A20" t="s">
        <v>25</v>
      </c>
      <c r="B20" s="53"/>
      <c r="C20" s="53"/>
      <c r="AB20" s="35" t="str">
        <f t="shared" si="4"/>
        <v/>
      </c>
      <c r="AC20" s="36" t="str">
        <f t="shared" si="2"/>
        <v/>
      </c>
      <c r="AD20" s="45" t="str">
        <f t="shared" si="0"/>
        <v/>
      </c>
      <c r="AE20" s="33"/>
      <c r="AF20" s="33"/>
      <c r="AG20" s="33"/>
      <c r="AH20" s="32"/>
      <c r="AI20" s="32"/>
      <c r="AJ20" s="32"/>
      <c r="AK20" s="34"/>
      <c r="AL20" s="34"/>
      <c r="AM20" s="34"/>
      <c r="AN20" s="33"/>
      <c r="AO20" s="33"/>
      <c r="AP20" s="33"/>
      <c r="AQ20" s="32"/>
      <c r="AR20" s="32"/>
      <c r="AS20" s="32"/>
      <c r="AT20" s="34"/>
      <c r="AU20" s="34"/>
      <c r="AV20" s="34"/>
      <c r="AW20" s="33"/>
      <c r="AX20" s="33"/>
      <c r="AY20" s="33"/>
      <c r="AZ20" s="32"/>
      <c r="BA20" s="32"/>
      <c r="BB20" s="32"/>
      <c r="BC20" s="34"/>
      <c r="BD20" s="34"/>
      <c r="BE20" s="34"/>
      <c r="BF20" s="33"/>
      <c r="BG20" s="33"/>
      <c r="BH20" s="33"/>
      <c r="BI20" s="32"/>
      <c r="BJ20" s="32"/>
      <c r="BK20" s="32"/>
      <c r="BL20" s="34"/>
      <c r="BM20" s="34"/>
      <c r="BN20" s="34"/>
    </row>
    <row r="21" spans="1:66" x14ac:dyDescent="0.25">
      <c r="AB21" s="35" t="str">
        <f t="shared" si="4"/>
        <v/>
      </c>
      <c r="AC21" s="36" t="str">
        <f t="shared" si="2"/>
        <v/>
      </c>
      <c r="AD21" s="45" t="str">
        <f t="shared" si="0"/>
        <v/>
      </c>
      <c r="AE21" s="33"/>
      <c r="AF21" s="33"/>
      <c r="AG21" s="33"/>
      <c r="AH21" s="32"/>
      <c r="AI21" s="32"/>
      <c r="AJ21" s="32"/>
      <c r="AK21" s="34"/>
      <c r="AL21" s="34"/>
      <c r="AM21" s="34"/>
      <c r="AN21" s="33"/>
      <c r="AO21" s="33"/>
      <c r="AP21" s="33"/>
      <c r="AQ21" s="32"/>
      <c r="AR21" s="32"/>
      <c r="AS21" s="32"/>
      <c r="AT21" s="34"/>
      <c r="AU21" s="34"/>
      <c r="AV21" s="34"/>
      <c r="AW21" s="33"/>
      <c r="AX21" s="33"/>
      <c r="AY21" s="33"/>
      <c r="AZ21" s="32"/>
      <c r="BA21" s="32"/>
      <c r="BB21" s="32"/>
      <c r="BC21" s="34"/>
      <c r="BD21" s="34"/>
      <c r="BE21" s="34"/>
      <c r="BF21" s="33"/>
      <c r="BG21" s="33"/>
      <c r="BH21" s="33"/>
      <c r="BI21" s="32"/>
      <c r="BJ21" s="32"/>
      <c r="BK21" s="32"/>
      <c r="BL21" s="34"/>
      <c r="BM21" s="34"/>
      <c r="BN21" s="34"/>
    </row>
    <row r="22" spans="1:66" x14ac:dyDescent="0.25">
      <c r="AB22" s="35" t="str">
        <f t="shared" si="4"/>
        <v/>
      </c>
      <c r="AC22" s="36" t="str">
        <f t="shared" si="2"/>
        <v/>
      </c>
      <c r="AD22" s="45" t="str">
        <f t="shared" si="0"/>
        <v/>
      </c>
      <c r="AE22" s="33"/>
      <c r="AF22" s="33"/>
      <c r="AG22" s="33"/>
      <c r="AH22" s="32"/>
      <c r="AI22" s="32"/>
      <c r="AJ22" s="32"/>
      <c r="AK22" s="34"/>
      <c r="AL22" s="34"/>
      <c r="AM22" s="34"/>
      <c r="AN22" s="33"/>
      <c r="AO22" s="33"/>
      <c r="AP22" s="33"/>
      <c r="AQ22" s="32"/>
      <c r="AR22" s="32"/>
      <c r="AS22" s="32"/>
      <c r="AT22" s="34"/>
      <c r="AU22" s="34"/>
      <c r="AV22" s="34"/>
      <c r="AW22" s="33"/>
      <c r="AX22" s="33"/>
      <c r="AY22" s="33"/>
      <c r="AZ22" s="32"/>
      <c r="BA22" s="32"/>
      <c r="BB22" s="32"/>
      <c r="BC22" s="34"/>
      <c r="BD22" s="34"/>
      <c r="BE22" s="34"/>
      <c r="BF22" s="33"/>
      <c r="BG22" s="33"/>
      <c r="BH22" s="33"/>
      <c r="BI22" s="32"/>
      <c r="BJ22" s="32"/>
      <c r="BK22" s="32"/>
      <c r="BL22" s="34"/>
      <c r="BM22" s="34"/>
      <c r="BN22" s="34"/>
    </row>
    <row r="23" spans="1:66" x14ac:dyDescent="0.25">
      <c r="N23" s="44" t="s">
        <v>7</v>
      </c>
      <c r="O23" t="s">
        <v>72</v>
      </c>
      <c r="AB23" s="35" t="str">
        <f t="shared" si="4"/>
        <v/>
      </c>
      <c r="AC23" s="36" t="str">
        <f t="shared" si="2"/>
        <v/>
      </c>
      <c r="AD23" s="45" t="str">
        <f t="shared" si="0"/>
        <v/>
      </c>
      <c r="AE23" s="33"/>
      <c r="AF23" s="33"/>
      <c r="AG23" s="33"/>
      <c r="AH23" s="32"/>
      <c r="AI23" s="32"/>
      <c r="AJ23" s="32"/>
      <c r="AK23" s="34"/>
      <c r="AL23" s="34"/>
      <c r="AM23" s="34"/>
      <c r="AN23" s="33"/>
      <c r="AO23" s="33"/>
      <c r="AP23" s="33"/>
      <c r="AQ23" s="32"/>
      <c r="AR23" s="32"/>
      <c r="AS23" s="32"/>
      <c r="AT23" s="34"/>
      <c r="AU23" s="34"/>
      <c r="AV23" s="34"/>
      <c r="AW23" s="33"/>
      <c r="AX23" s="33"/>
      <c r="AY23" s="33"/>
      <c r="AZ23" s="32"/>
      <c r="BA23" s="32"/>
      <c r="BB23" s="32"/>
      <c r="BC23" s="34"/>
      <c r="BD23" s="34"/>
      <c r="BE23" s="34"/>
      <c r="BF23" s="33"/>
      <c r="BG23" s="33"/>
      <c r="BH23" s="33"/>
      <c r="BI23" s="32"/>
      <c r="BJ23" s="32"/>
      <c r="BK23" s="32"/>
      <c r="BL23" s="34"/>
      <c r="BM23" s="34"/>
      <c r="BN23" s="34"/>
    </row>
    <row r="24" spans="1:66" x14ac:dyDescent="0.25">
      <c r="AB24" s="35" t="str">
        <f t="shared" si="4"/>
        <v/>
      </c>
      <c r="AC24" s="36" t="str">
        <f t="shared" si="2"/>
        <v/>
      </c>
      <c r="AD24" s="45" t="str">
        <f t="shared" si="0"/>
        <v/>
      </c>
      <c r="AE24" s="33"/>
      <c r="AF24" s="33"/>
      <c r="AG24" s="33"/>
      <c r="AH24" s="32"/>
      <c r="AI24" s="32"/>
      <c r="AJ24" s="32"/>
      <c r="AK24" s="34"/>
      <c r="AL24" s="34"/>
      <c r="AM24" s="34"/>
      <c r="AN24" s="33"/>
      <c r="AO24" s="33"/>
      <c r="AP24" s="33"/>
      <c r="AQ24" s="32"/>
      <c r="AR24" s="32"/>
      <c r="AS24" s="32"/>
      <c r="AT24" s="34"/>
      <c r="AU24" s="34"/>
      <c r="AV24" s="34"/>
      <c r="AW24" s="33"/>
      <c r="AX24" s="33"/>
      <c r="AY24" s="33"/>
      <c r="AZ24" s="32"/>
      <c r="BA24" s="32"/>
      <c r="BB24" s="32"/>
      <c r="BC24" s="34"/>
      <c r="BD24" s="34"/>
      <c r="BE24" s="34"/>
      <c r="BF24" s="33"/>
      <c r="BG24" s="33"/>
      <c r="BH24" s="33"/>
      <c r="BI24" s="32"/>
      <c r="BJ24" s="32"/>
      <c r="BK24" s="32"/>
      <c r="BL24" s="34"/>
      <c r="BM24" s="34"/>
      <c r="BN24" s="34"/>
    </row>
    <row r="25" spans="1:66" x14ac:dyDescent="0.25">
      <c r="N25" s="18" t="s">
        <v>101</v>
      </c>
      <c r="O25" s="18" t="s">
        <v>57</v>
      </c>
      <c r="P25" s="73" t="s">
        <v>39</v>
      </c>
      <c r="Q25" s="29" t="s">
        <v>38</v>
      </c>
      <c r="R25" s="29" t="s">
        <v>29</v>
      </c>
      <c r="S25" s="29" t="s">
        <v>31</v>
      </c>
      <c r="T25" s="29" t="s">
        <v>30</v>
      </c>
      <c r="U25" s="30" t="s">
        <v>37</v>
      </c>
      <c r="V25" s="30" t="s">
        <v>36</v>
      </c>
      <c r="W25" s="76" t="s">
        <v>35</v>
      </c>
      <c r="AB25" s="52" t="s">
        <v>26</v>
      </c>
      <c r="AC25" s="31">
        <f t="shared" ref="AC25:BN25" si="5">SUM(AC5:AC24)</f>
        <v>2600</v>
      </c>
      <c r="AD25" s="31"/>
      <c r="AE25" s="31">
        <f t="shared" si="5"/>
        <v>0</v>
      </c>
      <c r="AF25" s="31">
        <f t="shared" si="5"/>
        <v>0</v>
      </c>
      <c r="AG25" s="31">
        <f t="shared" si="5"/>
        <v>0</v>
      </c>
      <c r="AH25" s="31">
        <f t="shared" si="5"/>
        <v>0</v>
      </c>
      <c r="AI25" s="31">
        <f t="shared" si="5"/>
        <v>0</v>
      </c>
      <c r="AJ25" s="31">
        <f t="shared" si="5"/>
        <v>0</v>
      </c>
      <c r="AK25" s="31">
        <f t="shared" si="5"/>
        <v>0</v>
      </c>
      <c r="AL25" s="31">
        <f t="shared" si="5"/>
        <v>0</v>
      </c>
      <c r="AM25" s="31">
        <f t="shared" si="5"/>
        <v>0</v>
      </c>
      <c r="AN25" s="31">
        <f t="shared" si="5"/>
        <v>0</v>
      </c>
      <c r="AO25" s="31">
        <f t="shared" si="5"/>
        <v>0</v>
      </c>
      <c r="AP25" s="31">
        <f t="shared" si="5"/>
        <v>0</v>
      </c>
      <c r="AQ25" s="31">
        <f t="shared" si="5"/>
        <v>0</v>
      </c>
      <c r="AR25" s="31">
        <f t="shared" si="5"/>
        <v>0</v>
      </c>
      <c r="AS25" s="31">
        <f t="shared" si="5"/>
        <v>0</v>
      </c>
      <c r="AT25" s="31">
        <f t="shared" si="5"/>
        <v>0</v>
      </c>
      <c r="AU25" s="31">
        <f t="shared" si="5"/>
        <v>0</v>
      </c>
      <c r="AV25" s="31">
        <f t="shared" si="5"/>
        <v>0</v>
      </c>
      <c r="AW25" s="31">
        <f t="shared" si="5"/>
        <v>0</v>
      </c>
      <c r="AX25" s="31">
        <f t="shared" si="5"/>
        <v>0</v>
      </c>
      <c r="AY25" s="31">
        <f t="shared" si="5"/>
        <v>0</v>
      </c>
      <c r="AZ25" s="31">
        <f t="shared" si="5"/>
        <v>1925</v>
      </c>
      <c r="BA25" s="31">
        <f t="shared" si="5"/>
        <v>1063</v>
      </c>
      <c r="BB25" s="31">
        <f t="shared" si="5"/>
        <v>211.5</v>
      </c>
      <c r="BC25" s="31">
        <f t="shared" si="5"/>
        <v>2386</v>
      </c>
      <c r="BD25" s="31">
        <f t="shared" si="5"/>
        <v>644</v>
      </c>
      <c r="BE25" s="31">
        <f t="shared" si="5"/>
        <v>422</v>
      </c>
      <c r="BF25" s="31">
        <f t="shared" si="5"/>
        <v>2575.46</v>
      </c>
      <c r="BG25" s="31">
        <f t="shared" si="5"/>
        <v>435</v>
      </c>
      <c r="BH25" s="31">
        <f t="shared" si="5"/>
        <v>226</v>
      </c>
      <c r="BI25" s="31">
        <f t="shared" si="5"/>
        <v>0</v>
      </c>
      <c r="BJ25" s="31">
        <f t="shared" si="5"/>
        <v>0</v>
      </c>
      <c r="BK25" s="31">
        <f t="shared" si="5"/>
        <v>0</v>
      </c>
      <c r="BL25" s="31">
        <f t="shared" si="5"/>
        <v>0</v>
      </c>
      <c r="BM25" s="31">
        <f t="shared" si="5"/>
        <v>0</v>
      </c>
      <c r="BN25" s="31">
        <f t="shared" si="5"/>
        <v>0</v>
      </c>
    </row>
    <row r="26" spans="1:66" x14ac:dyDescent="0.25">
      <c r="A26" s="53" t="s">
        <v>47</v>
      </c>
      <c r="B26" s="53"/>
      <c r="C26" s="53"/>
      <c r="M26" s="93" t="str">
        <f>IF(AND($P26=0,$R26&lt;&gt;0),"ALERTE","")</f>
        <v/>
      </c>
      <c r="N26">
        <v>1011</v>
      </c>
      <c r="O26" t="s">
        <v>59</v>
      </c>
      <c r="P26" s="74">
        <v>500</v>
      </c>
      <c r="Q26" s="21">
        <f>R26+S26</f>
        <v>78</v>
      </c>
      <c r="R26" s="21">
        <f>SUMIFS(Data_pointage!$P:$P,Data_pointage!U:U,INFORMATION!$I$5,Data_pointage!$N:$N,INFORMATION!$N26,Data_pointage!$H:$H,INFORMATION!$J$4)</f>
        <v>0</v>
      </c>
      <c r="S26" s="21">
        <v>78</v>
      </c>
      <c r="T26" s="21">
        <f>IFERROR(GETPIVOTDATA("Temps total",$P$52,"Mois",$A$8,"Année",$J$4,"Centre charge",N26),0)</f>
        <v>62</v>
      </c>
      <c r="U26" s="21">
        <f t="shared" ref="U26:U37" si="6">IFERROR(VLOOKUP(N26,$AD$5:$BN$24,$A$4,FALSE),"")</f>
        <v>150</v>
      </c>
      <c r="V26" s="21">
        <f>S26/(12-$A$8)</f>
        <v>39</v>
      </c>
      <c r="W26" s="77">
        <f>IFERROR((Q26-S26)/Q26,"")</f>
        <v>0</v>
      </c>
      <c r="AA26" s="22"/>
    </row>
    <row r="27" spans="1:66" x14ac:dyDescent="0.25">
      <c r="A27" s="53">
        <f>((A36-A32)-1)+(B28*12)</f>
        <v>0</v>
      </c>
      <c r="B27" s="53"/>
      <c r="C27" s="53"/>
      <c r="M27" s="93" t="str">
        <f t="shared" ref="M27:M45" si="7">IF(AND($P27=0,$R27&lt;&gt;0),"ALERTE","")</f>
        <v/>
      </c>
      <c r="N27">
        <v>1200</v>
      </c>
      <c r="O27" t="s">
        <v>60</v>
      </c>
      <c r="P27" s="74">
        <v>150</v>
      </c>
      <c r="Q27" s="21">
        <f t="shared" ref="Q27:Q45" si="8">R27+S27</f>
        <v>20</v>
      </c>
      <c r="R27" s="21">
        <f>SUMIFS(Data_pointage!$P:$P,Data_pointage!U:U,INFORMATION!$I$5,Data_pointage!$N:$N,INFORMATION!$N27,Data_pointage!$H:$H,INFORMATION!$J$4)</f>
        <v>0</v>
      </c>
      <c r="S27" s="21">
        <v>20</v>
      </c>
      <c r="T27" s="21">
        <f t="shared" ref="T27:T33" si="9">IFERROR(GETPIVOTDATA("Temps total",$P$52,"Mois",$A$8,"Année",$J$4,"Centre charge",N27),0)</f>
        <v>0</v>
      </c>
      <c r="U27" s="21">
        <f t="shared" si="6"/>
        <v>20</v>
      </c>
      <c r="V27" s="21">
        <f t="shared" ref="V27:V38" si="10">S27/(12-$A$8)</f>
        <v>10</v>
      </c>
      <c r="W27" s="77">
        <f t="shared" ref="W27:W45" si="11">IFERROR((Q27-S27)/Q27,"")</f>
        <v>0</v>
      </c>
      <c r="AA27" s="22"/>
    </row>
    <row r="28" spans="1:66" x14ac:dyDescent="0.25">
      <c r="A28" t="s">
        <v>51</v>
      </c>
      <c r="B28" s="53">
        <f>B35-B31</f>
        <v>0</v>
      </c>
      <c r="C28" s="53"/>
      <c r="M28" s="93" t="str">
        <f t="shared" si="7"/>
        <v/>
      </c>
      <c r="N28">
        <v>2752</v>
      </c>
      <c r="O28" t="s">
        <v>62</v>
      </c>
      <c r="P28" s="74">
        <v>600</v>
      </c>
      <c r="Q28" s="21">
        <f t="shared" si="8"/>
        <v>19</v>
      </c>
      <c r="R28" s="21">
        <f>SUMIFS(Data_pointage!$P:$P,Data_pointage!U:U,INFORMATION!$I$5,Data_pointage!$N:$N,INFORMATION!$N28,Data_pointage!$H:$H,INFORMATION!$J$4)</f>
        <v>0</v>
      </c>
      <c r="S28" s="21">
        <v>19</v>
      </c>
      <c r="T28" s="21">
        <f t="shared" si="9"/>
        <v>22</v>
      </c>
      <c r="U28" s="21">
        <f t="shared" si="6"/>
        <v>14</v>
      </c>
      <c r="V28" s="21">
        <f t="shared" si="10"/>
        <v>9.5</v>
      </c>
      <c r="W28" s="77">
        <f t="shared" si="11"/>
        <v>0</v>
      </c>
      <c r="AA28" s="22"/>
    </row>
    <row r="29" spans="1:66" x14ac:dyDescent="0.25">
      <c r="B29" s="53"/>
      <c r="C29" s="53"/>
      <c r="M29" s="93" t="str">
        <f t="shared" si="7"/>
        <v/>
      </c>
      <c r="N29">
        <v>3503</v>
      </c>
      <c r="O29" t="s">
        <v>63</v>
      </c>
      <c r="P29" s="74">
        <v>150</v>
      </c>
      <c r="Q29" s="21">
        <f t="shared" si="8"/>
        <v>15</v>
      </c>
      <c r="R29" s="21">
        <f>SUMIFS(Data_pointage!$P:$P,Data_pointage!U:U,INFORMATION!$I$5,Data_pointage!$N:$N,INFORMATION!$N29,Data_pointage!$H:$H,INFORMATION!$J$4)</f>
        <v>0</v>
      </c>
      <c r="S29" s="21">
        <v>15</v>
      </c>
      <c r="T29" s="21">
        <f t="shared" si="9"/>
        <v>15</v>
      </c>
      <c r="U29" s="21">
        <f t="shared" si="6"/>
        <v>30</v>
      </c>
      <c r="V29" s="21">
        <f t="shared" si="10"/>
        <v>7.5</v>
      </c>
      <c r="W29" s="77">
        <f t="shared" si="11"/>
        <v>0</v>
      </c>
      <c r="AA29" s="22"/>
    </row>
    <row r="30" spans="1:66" x14ac:dyDescent="0.25">
      <c r="A30" s="53" t="s">
        <v>45</v>
      </c>
      <c r="B30" s="53" t="s">
        <v>46</v>
      </c>
      <c r="C30" s="53"/>
      <c r="M30" s="93" t="str">
        <f t="shared" si="7"/>
        <v/>
      </c>
      <c r="N30">
        <v>5555</v>
      </c>
      <c r="O30" t="s">
        <v>64</v>
      </c>
      <c r="P30" s="74">
        <v>400</v>
      </c>
      <c r="Q30" s="21">
        <f t="shared" si="8"/>
        <v>17</v>
      </c>
      <c r="R30" s="21">
        <f>SUMIFS(Data_pointage!$P:$P,Data_pointage!U:U,INFORMATION!$I$5,Data_pointage!$N:$N,INFORMATION!$N30,Data_pointage!$H:$H,INFORMATION!$J$4)</f>
        <v>0</v>
      </c>
      <c r="S30" s="21">
        <v>17</v>
      </c>
      <c r="T30" s="21">
        <f t="shared" si="9"/>
        <v>65</v>
      </c>
      <c r="U30" s="21">
        <f t="shared" si="6"/>
        <v>80</v>
      </c>
      <c r="V30" s="21">
        <f t="shared" si="10"/>
        <v>8.5</v>
      </c>
      <c r="W30" s="77">
        <f t="shared" si="11"/>
        <v>0</v>
      </c>
      <c r="AA30" s="22"/>
    </row>
    <row r="31" spans="1:66" x14ac:dyDescent="0.25">
      <c r="A31" s="53" t="s">
        <v>102</v>
      </c>
      <c r="B31" s="53">
        <v>2015</v>
      </c>
      <c r="C31" s="53"/>
      <c r="M31" s="93" t="str">
        <f t="shared" si="7"/>
        <v/>
      </c>
      <c r="N31">
        <v>5917</v>
      </c>
      <c r="O31" t="s">
        <v>66</v>
      </c>
      <c r="P31" s="74">
        <v>350</v>
      </c>
      <c r="Q31" s="21">
        <f t="shared" si="8"/>
        <v>118</v>
      </c>
      <c r="R31" s="21">
        <f>SUMIFS(Data_pointage!$P:$P,Data_pointage!U:U,INFORMATION!$I$5,Data_pointage!$N:$N,INFORMATION!$N31,Data_pointage!$H:$H,INFORMATION!$J$4)</f>
        <v>0</v>
      </c>
      <c r="S31" s="21">
        <v>118</v>
      </c>
      <c r="T31" s="21">
        <f t="shared" si="9"/>
        <v>32</v>
      </c>
      <c r="U31" s="21">
        <f t="shared" si="6"/>
        <v>150</v>
      </c>
      <c r="V31" s="21">
        <f t="shared" si="10"/>
        <v>59</v>
      </c>
      <c r="W31" s="77">
        <f t="shared" si="11"/>
        <v>0</v>
      </c>
      <c r="AA31" s="22"/>
    </row>
    <row r="32" spans="1:66" x14ac:dyDescent="0.25">
      <c r="A32" s="53">
        <f>MATCH($A$31,$A$9:$A$20,0)</f>
        <v>1</v>
      </c>
      <c r="B32" s="53"/>
      <c r="C32" s="53"/>
      <c r="M32" s="93" t="str">
        <f t="shared" si="7"/>
        <v/>
      </c>
      <c r="N32">
        <v>7777</v>
      </c>
      <c r="O32" t="s">
        <v>68</v>
      </c>
      <c r="P32" s="74">
        <v>400</v>
      </c>
      <c r="Q32" s="21">
        <f t="shared" si="8"/>
        <v>168</v>
      </c>
      <c r="R32" s="21">
        <f>SUMIFS(Data_pointage!$P:$P,Data_pointage!U:U,INFORMATION!$I$5,Data_pointage!$N:$N,INFORMATION!$N32,Data_pointage!$H:$H,INFORMATION!$J$4)</f>
        <v>0</v>
      </c>
      <c r="S32" s="21">
        <v>168</v>
      </c>
      <c r="T32" s="21">
        <f t="shared" si="9"/>
        <v>30</v>
      </c>
      <c r="U32" s="21">
        <f t="shared" si="6"/>
        <v>200</v>
      </c>
      <c r="V32" s="21">
        <f t="shared" si="10"/>
        <v>84</v>
      </c>
      <c r="W32" s="77">
        <f t="shared" si="11"/>
        <v>0</v>
      </c>
      <c r="AA32" s="22"/>
    </row>
    <row r="33" spans="1:27" x14ac:dyDescent="0.25">
      <c r="A33" s="53"/>
      <c r="B33" s="53"/>
      <c r="C33" s="53"/>
      <c r="M33" s="93" t="str">
        <f t="shared" si="7"/>
        <v/>
      </c>
      <c r="N33" t="s">
        <v>1</v>
      </c>
      <c r="O33" t="s">
        <v>2</v>
      </c>
      <c r="P33" s="74">
        <v>50</v>
      </c>
      <c r="Q33" s="21">
        <f t="shared" si="8"/>
        <v>0</v>
      </c>
      <c r="R33" s="21">
        <f>SUMIFS(Data_pointage!$P:$P,Data_pointage!U:U,INFORMATION!$I$5,Data_pointage!$N:$N,INFORMATION!$N33,Data_pointage!$H:$H,INFORMATION!$J$4)</f>
        <v>0</v>
      </c>
      <c r="S33" s="21">
        <v>0</v>
      </c>
      <c r="T33" s="21">
        <f t="shared" si="9"/>
        <v>0</v>
      </c>
      <c r="U33" s="21">
        <f t="shared" si="6"/>
        <v>0</v>
      </c>
      <c r="V33" s="21">
        <f t="shared" si="10"/>
        <v>0</v>
      </c>
      <c r="W33" s="77" t="str">
        <f t="shared" si="11"/>
        <v/>
      </c>
      <c r="AA33" s="22"/>
    </row>
    <row r="34" spans="1:27" x14ac:dyDescent="0.25">
      <c r="A34" s="53" t="s">
        <v>48</v>
      </c>
      <c r="B34" s="53" t="s">
        <v>49</v>
      </c>
      <c r="C34" s="53"/>
      <c r="M34" s="93" t="str">
        <f t="shared" si="7"/>
        <v/>
      </c>
      <c r="P34" s="74"/>
      <c r="Q34" s="21">
        <f t="shared" si="8"/>
        <v>0</v>
      </c>
      <c r="R34" s="21">
        <f>SUMIFS(Data_pointage!$P:$P,Data_pointage!U:U,INFORMATION!$I$5,Data_pointage!$N:$N,INFORMATION!$N34,Data_pointage!$H:$H,INFORMATION!$J$4)</f>
        <v>0</v>
      </c>
      <c r="S34" s="21"/>
      <c r="T34" s="21" t="str">
        <f t="shared" ref="T34:T45" si="12">IFERROR(GETPIVOTDATA("Temps total",$P$52,"Mois",$A$8,"Année",$J$4,"Centre charge",N34),"")</f>
        <v/>
      </c>
      <c r="U34" s="21" t="str">
        <f t="shared" si="6"/>
        <v/>
      </c>
      <c r="V34" s="21">
        <f t="shared" si="10"/>
        <v>0</v>
      </c>
      <c r="W34" s="77" t="str">
        <f t="shared" si="11"/>
        <v/>
      </c>
      <c r="AA34" s="22"/>
    </row>
    <row r="35" spans="1:27" x14ac:dyDescent="0.25">
      <c r="A35" s="53" t="s">
        <v>104</v>
      </c>
      <c r="B35" s="53">
        <v>2015</v>
      </c>
      <c r="C35" s="53"/>
      <c r="M35" s="93" t="str">
        <f t="shared" si="7"/>
        <v/>
      </c>
      <c r="P35" s="74"/>
      <c r="Q35" s="21">
        <f t="shared" si="8"/>
        <v>0</v>
      </c>
      <c r="R35" s="21">
        <f>SUMIFS(Data_pointage!$P:$P,Data_pointage!U:U,INFORMATION!$I$5,Data_pointage!$N:$N,INFORMATION!$N35,Data_pointage!$H:$H,INFORMATION!$J$4)</f>
        <v>0</v>
      </c>
      <c r="S35" s="21"/>
      <c r="T35" s="21" t="str">
        <f t="shared" si="12"/>
        <v/>
      </c>
      <c r="U35" s="21" t="str">
        <f t="shared" si="6"/>
        <v/>
      </c>
      <c r="V35" s="21">
        <f t="shared" si="10"/>
        <v>0</v>
      </c>
      <c r="W35" s="77" t="str">
        <f t="shared" si="11"/>
        <v/>
      </c>
      <c r="AA35" s="22"/>
    </row>
    <row r="36" spans="1:27" x14ac:dyDescent="0.25">
      <c r="A36" s="53">
        <f>MATCH($A$35,$A$9:$A$20,0)</f>
        <v>2</v>
      </c>
      <c r="B36" s="53"/>
      <c r="C36" s="53"/>
      <c r="M36" s="93" t="str">
        <f t="shared" si="7"/>
        <v/>
      </c>
      <c r="P36" s="74"/>
      <c r="Q36" s="21">
        <f t="shared" si="8"/>
        <v>0</v>
      </c>
      <c r="R36" s="21">
        <f>SUMIFS(Data_pointage!$P:$P,Data_pointage!U:U,INFORMATION!$I$5,Data_pointage!$N:$N,INFORMATION!$N36,Data_pointage!$H:$H,INFORMATION!$J$4)</f>
        <v>0</v>
      </c>
      <c r="S36" s="21"/>
      <c r="T36" s="21" t="str">
        <f t="shared" si="12"/>
        <v/>
      </c>
      <c r="U36" s="21" t="str">
        <f t="shared" si="6"/>
        <v/>
      </c>
      <c r="V36" s="21">
        <f t="shared" si="10"/>
        <v>0</v>
      </c>
      <c r="W36" s="77" t="str">
        <f t="shared" si="11"/>
        <v/>
      </c>
      <c r="AA36" s="22"/>
    </row>
    <row r="37" spans="1:27" x14ac:dyDescent="0.25">
      <c r="M37" s="93" t="str">
        <f t="shared" si="7"/>
        <v/>
      </c>
      <c r="P37" s="74"/>
      <c r="Q37" s="21">
        <f t="shared" si="8"/>
        <v>0</v>
      </c>
      <c r="R37" s="21">
        <f>SUMIFS(Data_pointage!$P:$P,Data_pointage!U:U,INFORMATION!$I$5,Data_pointage!$N:$N,INFORMATION!$N37,Data_pointage!$H:$H,INFORMATION!$J$4)</f>
        <v>0</v>
      </c>
      <c r="S37" s="21"/>
      <c r="T37" s="21" t="str">
        <f t="shared" si="12"/>
        <v/>
      </c>
      <c r="U37" s="21" t="str">
        <f t="shared" si="6"/>
        <v/>
      </c>
      <c r="V37" s="21">
        <f t="shared" si="10"/>
        <v>0</v>
      </c>
      <c r="W37" s="77" t="str">
        <f t="shared" si="11"/>
        <v/>
      </c>
      <c r="AA37" s="22"/>
    </row>
    <row r="38" spans="1:27" x14ac:dyDescent="0.25">
      <c r="M38" s="93" t="str">
        <f t="shared" si="7"/>
        <v/>
      </c>
      <c r="P38" s="74"/>
      <c r="Q38" s="21">
        <f t="shared" si="8"/>
        <v>0</v>
      </c>
      <c r="R38" s="21">
        <f>SUMIFS(Data_pointage!$P:$P,Data_pointage!U:U,INFORMATION!$I$5,Data_pointage!$N:$N,INFORMATION!$N38,Data_pointage!$H:$H,INFORMATION!$J$4)</f>
        <v>0</v>
      </c>
      <c r="S38" s="21"/>
      <c r="T38" s="21" t="str">
        <f t="shared" si="12"/>
        <v/>
      </c>
      <c r="U38" s="21" t="str">
        <f>IFERROR(VLOOKUP(#REF!,$AD$5:$BN$24,$A$4,FALSE),"")</f>
        <v/>
      </c>
      <c r="V38" s="21">
        <f t="shared" si="10"/>
        <v>0</v>
      </c>
      <c r="W38" s="77" t="str">
        <f t="shared" si="11"/>
        <v/>
      </c>
      <c r="AA38" s="22"/>
    </row>
    <row r="39" spans="1:27" x14ac:dyDescent="0.25">
      <c r="M39" s="93" t="str">
        <f t="shared" si="7"/>
        <v/>
      </c>
      <c r="P39" s="74"/>
      <c r="Q39" s="21">
        <f t="shared" si="8"/>
        <v>0</v>
      </c>
      <c r="R39" s="21">
        <f>SUMIFS(Data_pointage!$P:$P,Data_pointage!U:U,INFORMATION!$I$5,Data_pointage!$N:$N,INFORMATION!$N39,Data_pointage!$H:$H,INFORMATION!$J$4)</f>
        <v>0</v>
      </c>
      <c r="S39" s="21"/>
      <c r="T39" s="21" t="str">
        <f t="shared" si="12"/>
        <v/>
      </c>
      <c r="U39" s="21" t="str">
        <f>IFERROR(VLOOKUP(#REF!,$AD$5:$BN$24,$A$4,FALSE),"")</f>
        <v/>
      </c>
      <c r="V39" s="21">
        <f t="shared" ref="V39:V45" si="13">S39/(12-$A$8)</f>
        <v>0</v>
      </c>
      <c r="W39" s="77" t="str">
        <f t="shared" si="11"/>
        <v/>
      </c>
    </row>
    <row r="40" spans="1:27" x14ac:dyDescent="0.25">
      <c r="M40" s="93" t="str">
        <f t="shared" si="7"/>
        <v/>
      </c>
      <c r="P40" s="74"/>
      <c r="Q40" s="21">
        <f t="shared" si="8"/>
        <v>0</v>
      </c>
      <c r="R40" s="21">
        <f>SUMIFS(Data_pointage!$P:$P,Data_pointage!U:U,INFORMATION!$I$5,Data_pointage!$N:$N,INFORMATION!$N40,Data_pointage!$H:$H,INFORMATION!$J$4)</f>
        <v>0</v>
      </c>
      <c r="S40" s="21"/>
      <c r="T40" s="21" t="str">
        <f t="shared" si="12"/>
        <v/>
      </c>
      <c r="U40" s="21" t="str">
        <f>IFERROR(VLOOKUP(#REF!,$AD$5:$BN$24,$A$4,FALSE),"")</f>
        <v/>
      </c>
      <c r="V40" s="21">
        <f t="shared" si="13"/>
        <v>0</v>
      </c>
      <c r="W40" s="77" t="str">
        <f t="shared" si="11"/>
        <v/>
      </c>
    </row>
    <row r="41" spans="1:27" x14ac:dyDescent="0.25">
      <c r="M41" s="93" t="str">
        <f t="shared" si="7"/>
        <v/>
      </c>
      <c r="P41" s="74"/>
      <c r="Q41" s="21">
        <f t="shared" si="8"/>
        <v>0</v>
      </c>
      <c r="R41" s="21">
        <f>SUMIFS(Data_pointage!$P:$P,Data_pointage!U:U,INFORMATION!$I$5,Data_pointage!$N:$N,INFORMATION!$N41,Data_pointage!$H:$H,INFORMATION!$J$4)</f>
        <v>0</v>
      </c>
      <c r="S41" s="21"/>
      <c r="T41" s="21" t="str">
        <f t="shared" si="12"/>
        <v/>
      </c>
      <c r="U41" s="21" t="str">
        <f>IFERROR(VLOOKUP(#REF!,$AD$5:$BN$24,$A$4,FALSE),"")</f>
        <v/>
      </c>
      <c r="V41" s="21">
        <f t="shared" si="13"/>
        <v>0</v>
      </c>
      <c r="W41" s="77" t="str">
        <f t="shared" si="11"/>
        <v/>
      </c>
    </row>
    <row r="42" spans="1:27" x14ac:dyDescent="0.25">
      <c r="M42" s="93" t="str">
        <f t="shared" si="7"/>
        <v/>
      </c>
      <c r="P42" s="74"/>
      <c r="Q42" s="21">
        <f t="shared" si="8"/>
        <v>0</v>
      </c>
      <c r="R42" s="21">
        <f>SUMIFS(Data_pointage!$P:$P,Data_pointage!U:U,INFORMATION!$I$5,Data_pointage!$N:$N,INFORMATION!$N42,Data_pointage!$H:$H,INFORMATION!$J$4)</f>
        <v>0</v>
      </c>
      <c r="S42" s="21"/>
      <c r="T42" s="21" t="str">
        <f t="shared" si="12"/>
        <v/>
      </c>
      <c r="U42" s="21" t="str">
        <f>IFERROR(VLOOKUP(#REF!,$AD$5:$BN$24,$A$4,FALSE),"")</f>
        <v/>
      </c>
      <c r="V42" s="21">
        <f t="shared" si="13"/>
        <v>0</v>
      </c>
      <c r="W42" s="77" t="str">
        <f t="shared" si="11"/>
        <v/>
      </c>
    </row>
    <row r="43" spans="1:27" x14ac:dyDescent="0.25">
      <c r="M43" s="93" t="str">
        <f t="shared" si="7"/>
        <v/>
      </c>
      <c r="P43" s="74"/>
      <c r="Q43" s="21">
        <f t="shared" si="8"/>
        <v>0</v>
      </c>
      <c r="R43" s="21">
        <f>SUMIFS(Data_pointage!$P:$P,Data_pointage!U:U,INFORMATION!$I$5,Data_pointage!$N:$N,INFORMATION!$N43,Data_pointage!$H:$H,INFORMATION!$J$4)</f>
        <v>0</v>
      </c>
      <c r="S43" s="21"/>
      <c r="T43" s="21" t="str">
        <f t="shared" si="12"/>
        <v/>
      </c>
      <c r="U43" s="21" t="str">
        <f>IFERROR(VLOOKUP(#REF!,$AD$5:$BN$24,$A$4,FALSE),"")</f>
        <v/>
      </c>
      <c r="V43" s="21">
        <f t="shared" si="13"/>
        <v>0</v>
      </c>
      <c r="W43" s="77" t="str">
        <f t="shared" si="11"/>
        <v/>
      </c>
    </row>
    <row r="44" spans="1:27" x14ac:dyDescent="0.25">
      <c r="M44" s="93" t="str">
        <f t="shared" si="7"/>
        <v/>
      </c>
      <c r="P44" s="74"/>
      <c r="Q44" s="21">
        <f t="shared" si="8"/>
        <v>0</v>
      </c>
      <c r="R44" s="21">
        <f>SUMIFS(Data_pointage!$P:$P,Data_pointage!U:U,INFORMATION!$I$5,Data_pointage!$N:$N,INFORMATION!$N44,Data_pointage!$H:$H,INFORMATION!$J$4)</f>
        <v>0</v>
      </c>
      <c r="S44" s="21"/>
      <c r="T44" s="21" t="str">
        <f t="shared" si="12"/>
        <v/>
      </c>
      <c r="U44" s="21" t="str">
        <f>IFERROR(VLOOKUP(#REF!,$AD$5:$BN$24,$A$4,FALSE),"")</f>
        <v/>
      </c>
      <c r="V44" s="21">
        <f t="shared" si="13"/>
        <v>0</v>
      </c>
      <c r="W44" s="77" t="str">
        <f t="shared" si="11"/>
        <v/>
      </c>
    </row>
    <row r="45" spans="1:27" x14ac:dyDescent="0.25">
      <c r="M45" s="93" t="str">
        <f t="shared" si="7"/>
        <v/>
      </c>
      <c r="P45" s="74"/>
      <c r="Q45" s="21">
        <f t="shared" si="8"/>
        <v>0</v>
      </c>
      <c r="R45" s="21">
        <f>SUMIFS(Data_pointage!$P:$P,Data_pointage!U:U,INFORMATION!$I$5,Data_pointage!$N:$N,INFORMATION!$N45,Data_pointage!$H:$H,INFORMATION!$J$4)</f>
        <v>0</v>
      </c>
      <c r="S45" s="21"/>
      <c r="T45" s="21" t="str">
        <f t="shared" si="12"/>
        <v/>
      </c>
      <c r="U45" s="21" t="str">
        <f>IFERROR(VLOOKUP(#REF!,$AD$5:$BN$24,$A$4,FALSE),"")</f>
        <v/>
      </c>
      <c r="V45" s="21">
        <f t="shared" si="13"/>
        <v>0</v>
      </c>
      <c r="W45" s="77" t="str">
        <f t="shared" si="11"/>
        <v/>
      </c>
    </row>
    <row r="46" spans="1:27" x14ac:dyDescent="0.25">
      <c r="M46" s="46"/>
      <c r="O46" s="79" t="s">
        <v>26</v>
      </c>
      <c r="P46" s="75">
        <f>SUM(P26:P45)</f>
        <v>2600</v>
      </c>
      <c r="Q46" s="28">
        <f t="shared" ref="Q46:V46" si="14">SUM(Q26:Q45)</f>
        <v>435</v>
      </c>
      <c r="R46" s="28">
        <f t="shared" si="14"/>
        <v>0</v>
      </c>
      <c r="S46" s="28">
        <f t="shared" si="14"/>
        <v>435</v>
      </c>
      <c r="T46" s="28">
        <f t="shared" si="14"/>
        <v>226</v>
      </c>
      <c r="U46" s="28">
        <f t="shared" si="14"/>
        <v>644</v>
      </c>
      <c r="V46" s="28">
        <f t="shared" si="14"/>
        <v>217.5</v>
      </c>
      <c r="W46" s="78"/>
    </row>
    <row r="47" spans="1:27" x14ac:dyDescent="0.25">
      <c r="O47" s="80" t="s">
        <v>34</v>
      </c>
      <c r="P47" s="26">
        <f>P46</f>
        <v>2600</v>
      </c>
      <c r="Q47" s="27"/>
      <c r="R47" s="26"/>
      <c r="S47" s="26"/>
      <c r="T47" s="26"/>
      <c r="U47" s="25"/>
      <c r="V47" s="24"/>
      <c r="W47" s="49" t="e">
        <f>(INDEX($F$9:$L$20,$A$8,(MATCH($I$3,$J$8:$L$8,0)+4)))/$N$24</f>
        <v>#N/A</v>
      </c>
    </row>
    <row r="50" spans="16:19" x14ac:dyDescent="0.25">
      <c r="P50" s="44" t="s">
        <v>7</v>
      </c>
      <c r="Q50" t="s">
        <v>72</v>
      </c>
    </row>
    <row r="52" spans="16:19" x14ac:dyDescent="0.25">
      <c r="P52" s="18" t="s">
        <v>32</v>
      </c>
      <c r="Q52" s="18" t="s">
        <v>33</v>
      </c>
    </row>
    <row r="53" spans="16:19" x14ac:dyDescent="0.25">
      <c r="P53" s="18" t="s">
        <v>27</v>
      </c>
      <c r="Q53">
        <v>2015</v>
      </c>
      <c r="R53">
        <v>2016</v>
      </c>
      <c r="S53" t="s">
        <v>28</v>
      </c>
    </row>
    <row r="54" spans="16:19" x14ac:dyDescent="0.25">
      <c r="P54" s="19">
        <v>1011</v>
      </c>
      <c r="Q54" s="22"/>
      <c r="R54" s="22"/>
      <c r="S54" s="22"/>
    </row>
    <row r="55" spans="16:19" x14ac:dyDescent="0.25">
      <c r="P55" s="91">
        <v>1</v>
      </c>
      <c r="Q55" s="22">
        <v>23</v>
      </c>
      <c r="R55" s="22">
        <v>93.13</v>
      </c>
      <c r="S55" s="22">
        <v>116.13</v>
      </c>
    </row>
    <row r="56" spans="16:19" x14ac:dyDescent="0.25">
      <c r="P56" s="91">
        <v>2</v>
      </c>
      <c r="Q56" s="22">
        <v>20.5</v>
      </c>
      <c r="R56" s="22">
        <v>82.63</v>
      </c>
      <c r="S56" s="22">
        <v>103.13</v>
      </c>
    </row>
    <row r="57" spans="16:19" x14ac:dyDescent="0.25">
      <c r="P57" s="91">
        <v>3</v>
      </c>
      <c r="Q57" s="22">
        <v>29</v>
      </c>
      <c r="R57" s="22">
        <v>49</v>
      </c>
      <c r="S57" s="22">
        <v>78</v>
      </c>
    </row>
    <row r="58" spans="16:19" x14ac:dyDescent="0.25">
      <c r="P58" s="91">
        <v>4</v>
      </c>
      <c r="Q58" s="22">
        <v>52</v>
      </c>
      <c r="R58" s="22">
        <v>34.700000000000003</v>
      </c>
      <c r="S58" s="22">
        <v>86.7</v>
      </c>
    </row>
    <row r="59" spans="16:19" x14ac:dyDescent="0.25">
      <c r="P59" s="91">
        <v>5</v>
      </c>
      <c r="Q59" s="22">
        <v>29.5</v>
      </c>
      <c r="R59" s="22">
        <v>25</v>
      </c>
      <c r="S59" s="22">
        <v>54.5</v>
      </c>
    </row>
    <row r="60" spans="16:19" x14ac:dyDescent="0.25">
      <c r="P60" s="91">
        <v>6</v>
      </c>
      <c r="Q60" s="22">
        <v>79.260000000000005</v>
      </c>
      <c r="R60" s="22">
        <v>25</v>
      </c>
      <c r="S60" s="22">
        <v>104.26</v>
      </c>
    </row>
    <row r="61" spans="16:19" x14ac:dyDescent="0.25">
      <c r="P61" s="91">
        <v>7</v>
      </c>
      <c r="Q61" s="22">
        <v>101.76</v>
      </c>
      <c r="R61" s="22">
        <v>71.5</v>
      </c>
      <c r="S61" s="22">
        <v>173.26</v>
      </c>
    </row>
    <row r="62" spans="16:19" x14ac:dyDescent="0.25">
      <c r="P62" s="91">
        <v>8</v>
      </c>
      <c r="Q62" s="22">
        <v>57.5</v>
      </c>
      <c r="R62" s="22">
        <v>49.5</v>
      </c>
      <c r="S62" s="22">
        <v>107</v>
      </c>
    </row>
    <row r="63" spans="16:19" x14ac:dyDescent="0.25">
      <c r="P63" s="91">
        <v>9</v>
      </c>
      <c r="Q63" s="22">
        <v>161.01999999999998</v>
      </c>
      <c r="R63" s="22">
        <v>86</v>
      </c>
      <c r="S63" s="22">
        <v>247.01999999999998</v>
      </c>
    </row>
    <row r="64" spans="16:19" x14ac:dyDescent="0.25">
      <c r="P64" s="91">
        <v>10</v>
      </c>
      <c r="Q64" s="22">
        <v>121</v>
      </c>
      <c r="R64" s="22">
        <v>62</v>
      </c>
      <c r="S64" s="22">
        <v>183</v>
      </c>
    </row>
    <row r="65" spans="16:19" x14ac:dyDescent="0.25">
      <c r="P65" s="91">
        <v>11</v>
      </c>
      <c r="Q65" s="22">
        <v>82.76</v>
      </c>
      <c r="R65" s="22"/>
      <c r="S65" s="22">
        <v>82.76</v>
      </c>
    </row>
    <row r="66" spans="16:19" x14ac:dyDescent="0.25">
      <c r="P66" s="91">
        <v>12</v>
      </c>
      <c r="Q66" s="22">
        <v>60.5</v>
      </c>
      <c r="R66" s="22"/>
      <c r="S66" s="22">
        <v>60.5</v>
      </c>
    </row>
    <row r="67" spans="16:19" x14ac:dyDescent="0.25">
      <c r="P67" s="19">
        <v>1200</v>
      </c>
      <c r="Q67" s="22"/>
      <c r="R67" s="22"/>
      <c r="S67" s="22"/>
    </row>
    <row r="68" spans="16:19" x14ac:dyDescent="0.25">
      <c r="P68" s="91">
        <v>1</v>
      </c>
      <c r="Q68" s="22">
        <v>17</v>
      </c>
      <c r="R68" s="22">
        <v>57</v>
      </c>
      <c r="S68" s="22">
        <v>74</v>
      </c>
    </row>
    <row r="69" spans="16:19" x14ac:dyDescent="0.25">
      <c r="P69" s="91">
        <v>2</v>
      </c>
      <c r="Q69" s="22">
        <v>10</v>
      </c>
      <c r="R69" s="22"/>
      <c r="S69" s="22">
        <v>10</v>
      </c>
    </row>
    <row r="70" spans="16:19" x14ac:dyDescent="0.25">
      <c r="P70" s="91">
        <v>3</v>
      </c>
      <c r="Q70" s="22">
        <v>12</v>
      </c>
      <c r="R70" s="22"/>
      <c r="S70" s="22">
        <v>12</v>
      </c>
    </row>
    <row r="71" spans="16:19" x14ac:dyDescent="0.25">
      <c r="P71" s="91">
        <v>4</v>
      </c>
      <c r="Q71" s="22">
        <v>7</v>
      </c>
      <c r="R71" s="22"/>
      <c r="S71" s="22">
        <v>7</v>
      </c>
    </row>
    <row r="72" spans="16:19" x14ac:dyDescent="0.25">
      <c r="P72" s="91">
        <v>5</v>
      </c>
      <c r="Q72" s="22">
        <v>17</v>
      </c>
      <c r="R72" s="22"/>
      <c r="S72" s="22">
        <v>17</v>
      </c>
    </row>
    <row r="73" spans="16:19" x14ac:dyDescent="0.25">
      <c r="P73" s="91">
        <v>6</v>
      </c>
      <c r="Q73" s="22">
        <v>7</v>
      </c>
      <c r="R73" s="22"/>
      <c r="S73" s="22">
        <v>7</v>
      </c>
    </row>
    <row r="74" spans="16:19" x14ac:dyDescent="0.25">
      <c r="P74" s="91">
        <v>7</v>
      </c>
      <c r="Q74" s="22">
        <v>7</v>
      </c>
      <c r="R74" s="22"/>
      <c r="S74" s="22">
        <v>7</v>
      </c>
    </row>
    <row r="75" spans="16:19" x14ac:dyDescent="0.25">
      <c r="P75" s="91">
        <v>9</v>
      </c>
      <c r="Q75" s="22">
        <v>9</v>
      </c>
      <c r="R75" s="22">
        <v>15</v>
      </c>
      <c r="S75" s="22">
        <v>24</v>
      </c>
    </row>
    <row r="76" spans="16:19" x14ac:dyDescent="0.25">
      <c r="P76" s="91">
        <v>10</v>
      </c>
      <c r="Q76" s="22">
        <v>8</v>
      </c>
      <c r="R76" s="22"/>
      <c r="S76" s="22">
        <v>8</v>
      </c>
    </row>
    <row r="77" spans="16:19" x14ac:dyDescent="0.25">
      <c r="P77" s="91">
        <v>11</v>
      </c>
      <c r="Q77" s="22">
        <v>8</v>
      </c>
      <c r="R77" s="22"/>
      <c r="S77" s="22">
        <v>8</v>
      </c>
    </row>
    <row r="78" spans="16:19" x14ac:dyDescent="0.25">
      <c r="P78" s="91">
        <v>12</v>
      </c>
      <c r="Q78" s="22">
        <v>8</v>
      </c>
      <c r="R78" s="22"/>
      <c r="S78" s="22">
        <v>8</v>
      </c>
    </row>
    <row r="79" spans="16:19" x14ac:dyDescent="0.25">
      <c r="P79" s="19">
        <v>2752</v>
      </c>
      <c r="Q79" s="22"/>
      <c r="R79" s="22"/>
      <c r="S79" s="22"/>
    </row>
    <row r="80" spans="16:19" x14ac:dyDescent="0.25">
      <c r="P80" s="91">
        <v>1</v>
      </c>
      <c r="Q80" s="22">
        <v>37</v>
      </c>
      <c r="R80" s="22">
        <v>8</v>
      </c>
      <c r="S80" s="22">
        <v>45</v>
      </c>
    </row>
    <row r="81" spans="16:19" x14ac:dyDescent="0.25">
      <c r="P81" s="91">
        <v>2</v>
      </c>
      <c r="Q81" s="22">
        <v>27.5</v>
      </c>
      <c r="R81" s="22"/>
      <c r="S81" s="22">
        <v>27.5</v>
      </c>
    </row>
    <row r="82" spans="16:19" x14ac:dyDescent="0.25">
      <c r="P82" s="91">
        <v>3</v>
      </c>
      <c r="Q82" s="22">
        <v>23.5</v>
      </c>
      <c r="R82" s="22">
        <v>6</v>
      </c>
      <c r="S82" s="22">
        <v>29.5</v>
      </c>
    </row>
    <row r="83" spans="16:19" x14ac:dyDescent="0.25">
      <c r="P83" s="91">
        <v>4</v>
      </c>
      <c r="Q83" s="22">
        <v>47.5</v>
      </c>
      <c r="R83" s="22">
        <v>17</v>
      </c>
      <c r="S83" s="22">
        <v>64.5</v>
      </c>
    </row>
    <row r="84" spans="16:19" x14ac:dyDescent="0.25">
      <c r="P84" s="91">
        <v>5</v>
      </c>
      <c r="Q84" s="22">
        <v>15</v>
      </c>
      <c r="R84" s="22">
        <v>24</v>
      </c>
      <c r="S84" s="22">
        <v>39</v>
      </c>
    </row>
    <row r="85" spans="16:19" x14ac:dyDescent="0.25">
      <c r="P85" s="91">
        <v>6</v>
      </c>
      <c r="Q85" s="22">
        <v>68.5</v>
      </c>
      <c r="R85" s="22">
        <v>42</v>
      </c>
      <c r="S85" s="22">
        <v>110.5</v>
      </c>
    </row>
    <row r="86" spans="16:19" x14ac:dyDescent="0.25">
      <c r="P86" s="91">
        <v>7</v>
      </c>
      <c r="Q86" s="22">
        <v>43.5</v>
      </c>
      <c r="R86" s="22">
        <v>24</v>
      </c>
      <c r="S86" s="22">
        <v>67.5</v>
      </c>
    </row>
    <row r="87" spans="16:19" x14ac:dyDescent="0.25">
      <c r="P87" s="91">
        <v>8</v>
      </c>
      <c r="Q87" s="22">
        <v>22.5</v>
      </c>
      <c r="R87" s="22">
        <v>18</v>
      </c>
      <c r="S87" s="22">
        <v>40.5</v>
      </c>
    </row>
    <row r="88" spans="16:19" x14ac:dyDescent="0.25">
      <c r="P88" s="91">
        <v>9</v>
      </c>
      <c r="Q88" s="22">
        <v>49.5</v>
      </c>
      <c r="R88" s="22">
        <v>57</v>
      </c>
      <c r="S88" s="22">
        <v>106.5</v>
      </c>
    </row>
    <row r="89" spans="16:19" x14ac:dyDescent="0.25">
      <c r="P89" s="91">
        <v>10</v>
      </c>
      <c r="Q89" s="22">
        <v>134.5</v>
      </c>
      <c r="R89" s="22">
        <v>22</v>
      </c>
      <c r="S89" s="22">
        <v>156.5</v>
      </c>
    </row>
    <row r="90" spans="16:19" x14ac:dyDescent="0.25">
      <c r="P90" s="91">
        <v>11</v>
      </c>
      <c r="Q90" s="22">
        <v>77.5</v>
      </c>
      <c r="R90" s="22"/>
      <c r="S90" s="22">
        <v>77.5</v>
      </c>
    </row>
    <row r="91" spans="16:19" x14ac:dyDescent="0.25">
      <c r="P91" s="91">
        <v>12</v>
      </c>
      <c r="Q91" s="22">
        <v>21</v>
      </c>
      <c r="R91" s="22"/>
      <c r="S91" s="22">
        <v>21</v>
      </c>
    </row>
    <row r="92" spans="16:19" x14ac:dyDescent="0.25">
      <c r="P92" s="19">
        <v>3503</v>
      </c>
      <c r="Q92" s="22"/>
      <c r="R92" s="22"/>
      <c r="S92" s="22"/>
    </row>
    <row r="93" spans="16:19" x14ac:dyDescent="0.25">
      <c r="P93" s="91">
        <v>1</v>
      </c>
      <c r="Q93" s="22">
        <v>12</v>
      </c>
      <c r="R93" s="22">
        <v>30</v>
      </c>
      <c r="S93" s="22">
        <v>42</v>
      </c>
    </row>
    <row r="94" spans="16:19" x14ac:dyDescent="0.25">
      <c r="P94" s="91">
        <v>2</v>
      </c>
      <c r="Q94" s="22">
        <v>3</v>
      </c>
      <c r="R94" s="22">
        <v>20</v>
      </c>
      <c r="S94" s="22">
        <v>23</v>
      </c>
    </row>
    <row r="95" spans="16:19" x14ac:dyDescent="0.25">
      <c r="P95" s="91">
        <v>3</v>
      </c>
      <c r="Q95" s="22">
        <v>15</v>
      </c>
      <c r="R95" s="22">
        <v>15</v>
      </c>
      <c r="S95" s="22">
        <v>30</v>
      </c>
    </row>
    <row r="96" spans="16:19" x14ac:dyDescent="0.25">
      <c r="P96" s="91">
        <v>4</v>
      </c>
      <c r="Q96" s="22">
        <v>10</v>
      </c>
      <c r="R96" s="22">
        <v>5</v>
      </c>
      <c r="S96" s="22">
        <v>15</v>
      </c>
    </row>
    <row r="97" spans="16:19" x14ac:dyDescent="0.25">
      <c r="P97" s="91">
        <v>5</v>
      </c>
      <c r="Q97" s="22">
        <v>13</v>
      </c>
      <c r="R97" s="22">
        <v>10</v>
      </c>
      <c r="S97" s="22">
        <v>23</v>
      </c>
    </row>
    <row r="98" spans="16:19" x14ac:dyDescent="0.25">
      <c r="P98" s="91">
        <v>6</v>
      </c>
      <c r="Q98" s="22">
        <v>19</v>
      </c>
      <c r="R98" s="22">
        <v>15</v>
      </c>
      <c r="S98" s="22">
        <v>34</v>
      </c>
    </row>
    <row r="99" spans="16:19" x14ac:dyDescent="0.25">
      <c r="P99" s="91">
        <v>7</v>
      </c>
      <c r="Q99" s="22">
        <v>5</v>
      </c>
      <c r="R99" s="22"/>
      <c r="S99" s="22">
        <v>5</v>
      </c>
    </row>
    <row r="100" spans="16:19" x14ac:dyDescent="0.25">
      <c r="P100" s="91">
        <v>8</v>
      </c>
      <c r="Q100" s="22">
        <v>13</v>
      </c>
      <c r="R100" s="22"/>
      <c r="S100" s="22">
        <v>13</v>
      </c>
    </row>
    <row r="101" spans="16:19" x14ac:dyDescent="0.25">
      <c r="P101" s="91">
        <v>9</v>
      </c>
      <c r="Q101" s="22">
        <v>14</v>
      </c>
      <c r="R101" s="22">
        <v>10</v>
      </c>
      <c r="S101" s="22">
        <v>24</v>
      </c>
    </row>
    <row r="102" spans="16:19" x14ac:dyDescent="0.25">
      <c r="P102" s="91">
        <v>10</v>
      </c>
      <c r="Q102" s="22">
        <v>10</v>
      </c>
      <c r="R102" s="22">
        <v>15</v>
      </c>
      <c r="S102" s="22">
        <v>25</v>
      </c>
    </row>
    <row r="103" spans="16:19" x14ac:dyDescent="0.25">
      <c r="P103" s="91">
        <v>11</v>
      </c>
      <c r="Q103" s="22">
        <v>10</v>
      </c>
      <c r="R103" s="22"/>
      <c r="S103" s="22">
        <v>10</v>
      </c>
    </row>
    <row r="104" spans="16:19" x14ac:dyDescent="0.25">
      <c r="P104" s="91">
        <v>12</v>
      </c>
      <c r="Q104" s="22">
        <v>20</v>
      </c>
      <c r="R104" s="22"/>
      <c r="S104" s="22">
        <v>20</v>
      </c>
    </row>
    <row r="105" spans="16:19" x14ac:dyDescent="0.25">
      <c r="P105" s="19">
        <v>5555</v>
      </c>
      <c r="Q105" s="22"/>
      <c r="R105" s="22"/>
      <c r="S105" s="22"/>
    </row>
    <row r="106" spans="16:19" x14ac:dyDescent="0.25">
      <c r="P106" s="91">
        <v>1</v>
      </c>
      <c r="Q106" s="22">
        <v>13</v>
      </c>
      <c r="R106" s="22">
        <v>74</v>
      </c>
      <c r="S106" s="22">
        <v>87</v>
      </c>
    </row>
    <row r="107" spans="16:19" x14ac:dyDescent="0.25">
      <c r="P107" s="91">
        <v>2</v>
      </c>
      <c r="Q107" s="22">
        <v>16</v>
      </c>
      <c r="R107" s="22">
        <v>76</v>
      </c>
      <c r="S107" s="22">
        <v>92</v>
      </c>
    </row>
    <row r="108" spans="16:19" x14ac:dyDescent="0.25">
      <c r="P108" s="91">
        <v>3</v>
      </c>
      <c r="Q108" s="22">
        <v>32</v>
      </c>
      <c r="R108" s="22">
        <v>54</v>
      </c>
      <c r="S108" s="22">
        <v>86</v>
      </c>
    </row>
    <row r="109" spans="16:19" x14ac:dyDescent="0.25">
      <c r="P109" s="91">
        <v>4</v>
      </c>
      <c r="Q109" s="22">
        <v>22</v>
      </c>
      <c r="R109" s="22"/>
      <c r="S109" s="22">
        <v>22</v>
      </c>
    </row>
    <row r="110" spans="16:19" x14ac:dyDescent="0.25">
      <c r="P110" s="91">
        <v>5</v>
      </c>
      <c r="Q110" s="22">
        <v>12</v>
      </c>
      <c r="R110" s="22">
        <v>72</v>
      </c>
      <c r="S110" s="22">
        <v>84</v>
      </c>
    </row>
    <row r="111" spans="16:19" x14ac:dyDescent="0.25">
      <c r="P111" s="91">
        <v>6</v>
      </c>
      <c r="Q111" s="22">
        <v>21</v>
      </c>
      <c r="R111" s="22">
        <v>18</v>
      </c>
      <c r="S111" s="22">
        <v>39</v>
      </c>
    </row>
    <row r="112" spans="16:19" x14ac:dyDescent="0.25">
      <c r="P112" s="91">
        <v>7</v>
      </c>
      <c r="Q112" s="22">
        <v>31</v>
      </c>
      <c r="R112" s="22">
        <v>42</v>
      </c>
      <c r="S112" s="22">
        <v>73</v>
      </c>
    </row>
    <row r="113" spans="16:19" x14ac:dyDescent="0.25">
      <c r="P113" s="91">
        <v>8</v>
      </c>
      <c r="Q113" s="22">
        <v>21</v>
      </c>
      <c r="R113" s="22">
        <v>33</v>
      </c>
      <c r="S113" s="22">
        <v>54</v>
      </c>
    </row>
    <row r="114" spans="16:19" x14ac:dyDescent="0.25">
      <c r="P114" s="91">
        <v>9</v>
      </c>
      <c r="Q114" s="22">
        <v>86</v>
      </c>
      <c r="R114" s="22">
        <v>76</v>
      </c>
      <c r="S114" s="22">
        <v>162</v>
      </c>
    </row>
    <row r="115" spans="16:19" x14ac:dyDescent="0.25">
      <c r="P115" s="91">
        <v>10</v>
      </c>
      <c r="Q115" s="22">
        <v>112.5</v>
      </c>
      <c r="R115" s="22">
        <v>65</v>
      </c>
      <c r="S115" s="22">
        <v>177.5</v>
      </c>
    </row>
    <row r="116" spans="16:19" x14ac:dyDescent="0.25">
      <c r="P116" s="91">
        <v>11</v>
      </c>
      <c r="Q116" s="22">
        <v>40</v>
      </c>
      <c r="R116" s="22"/>
      <c r="S116" s="22">
        <v>40</v>
      </c>
    </row>
    <row r="117" spans="16:19" x14ac:dyDescent="0.25">
      <c r="P117" s="91">
        <v>12</v>
      </c>
      <c r="Q117" s="22">
        <v>49</v>
      </c>
      <c r="R117" s="22"/>
      <c r="S117" s="22">
        <v>49</v>
      </c>
    </row>
    <row r="118" spans="16:19" x14ac:dyDescent="0.25">
      <c r="P118" s="19">
        <v>5917</v>
      </c>
      <c r="Q118" s="22"/>
      <c r="R118" s="22"/>
      <c r="S118" s="22"/>
    </row>
    <row r="119" spans="16:19" x14ac:dyDescent="0.25">
      <c r="P119" s="91">
        <v>1</v>
      </c>
      <c r="Q119" s="22">
        <v>64</v>
      </c>
      <c r="R119" s="22">
        <v>96</v>
      </c>
      <c r="S119" s="22">
        <v>160</v>
      </c>
    </row>
    <row r="120" spans="16:19" x14ac:dyDescent="0.25">
      <c r="P120" s="91">
        <v>2</v>
      </c>
      <c r="Q120" s="22">
        <v>18</v>
      </c>
      <c r="R120" s="22">
        <v>98</v>
      </c>
      <c r="S120" s="22">
        <v>116</v>
      </c>
    </row>
    <row r="121" spans="16:19" x14ac:dyDescent="0.25">
      <c r="P121" s="91">
        <v>3</v>
      </c>
      <c r="Q121" s="22">
        <v>20</v>
      </c>
      <c r="R121" s="22">
        <v>1</v>
      </c>
      <c r="S121" s="22">
        <v>21</v>
      </c>
    </row>
    <row r="122" spans="16:19" x14ac:dyDescent="0.25">
      <c r="P122" s="91">
        <v>4</v>
      </c>
      <c r="Q122" s="22">
        <v>26</v>
      </c>
      <c r="R122" s="22">
        <v>2</v>
      </c>
      <c r="S122" s="22">
        <v>28</v>
      </c>
    </row>
    <row r="123" spans="16:19" x14ac:dyDescent="0.25">
      <c r="P123" s="91">
        <v>5</v>
      </c>
      <c r="Q123" s="22">
        <v>46.5</v>
      </c>
      <c r="R123" s="22">
        <v>34</v>
      </c>
      <c r="S123" s="22">
        <v>80.5</v>
      </c>
    </row>
    <row r="124" spans="16:19" x14ac:dyDescent="0.25">
      <c r="P124" s="91">
        <v>6</v>
      </c>
      <c r="Q124" s="22">
        <v>39</v>
      </c>
      <c r="R124" s="22">
        <v>33</v>
      </c>
      <c r="S124" s="22">
        <v>72</v>
      </c>
    </row>
    <row r="125" spans="16:19" x14ac:dyDescent="0.25">
      <c r="P125" s="91">
        <v>7</v>
      </c>
      <c r="Q125" s="22">
        <v>57</v>
      </c>
      <c r="R125" s="22">
        <v>51</v>
      </c>
      <c r="S125" s="22">
        <v>108</v>
      </c>
    </row>
    <row r="126" spans="16:19" x14ac:dyDescent="0.25">
      <c r="P126" s="91">
        <v>8</v>
      </c>
      <c r="Q126" s="22">
        <v>40.5</v>
      </c>
      <c r="R126" s="22">
        <v>63</v>
      </c>
      <c r="S126" s="22">
        <v>103.5</v>
      </c>
    </row>
    <row r="127" spans="16:19" x14ac:dyDescent="0.25">
      <c r="P127" s="91">
        <v>9</v>
      </c>
      <c r="Q127" s="22">
        <v>65</v>
      </c>
      <c r="R127" s="22">
        <v>74</v>
      </c>
      <c r="S127" s="22">
        <v>139</v>
      </c>
    </row>
    <row r="128" spans="16:19" x14ac:dyDescent="0.25">
      <c r="P128" s="91">
        <v>10</v>
      </c>
      <c r="Q128" s="22">
        <v>69</v>
      </c>
      <c r="R128" s="22">
        <v>32</v>
      </c>
      <c r="S128" s="22">
        <v>101</v>
      </c>
    </row>
    <row r="129" spans="16:19" x14ac:dyDescent="0.25">
      <c r="P129" s="91">
        <v>11</v>
      </c>
      <c r="Q129" s="22">
        <v>61</v>
      </c>
      <c r="R129" s="22"/>
      <c r="S129" s="22">
        <v>61</v>
      </c>
    </row>
    <row r="130" spans="16:19" x14ac:dyDescent="0.25">
      <c r="P130" s="91">
        <v>12</v>
      </c>
      <c r="Q130" s="22">
        <v>10.5</v>
      </c>
      <c r="R130" s="22"/>
      <c r="S130" s="22">
        <v>10.5</v>
      </c>
    </row>
    <row r="131" spans="16:19" x14ac:dyDescent="0.25">
      <c r="P131" s="19">
        <v>7777</v>
      </c>
      <c r="Q131" s="22"/>
      <c r="R131" s="22"/>
      <c r="S131" s="22"/>
    </row>
    <row r="132" spans="16:19" x14ac:dyDescent="0.25">
      <c r="P132" s="91">
        <v>1</v>
      </c>
      <c r="Q132" s="22">
        <v>24</v>
      </c>
      <c r="R132" s="22">
        <v>73</v>
      </c>
      <c r="S132" s="22">
        <v>97</v>
      </c>
    </row>
    <row r="133" spans="16:19" x14ac:dyDescent="0.25">
      <c r="P133" s="91">
        <v>2</v>
      </c>
      <c r="Q133" s="22">
        <v>32</v>
      </c>
      <c r="R133" s="22">
        <v>42</v>
      </c>
      <c r="S133" s="22">
        <v>74</v>
      </c>
    </row>
    <row r="134" spans="16:19" x14ac:dyDescent="0.25">
      <c r="P134" s="91">
        <v>3</v>
      </c>
      <c r="Q134" s="22">
        <v>35</v>
      </c>
      <c r="R134" s="22">
        <v>49</v>
      </c>
      <c r="S134" s="22">
        <v>84</v>
      </c>
    </row>
    <row r="135" spans="16:19" x14ac:dyDescent="0.25">
      <c r="P135" s="91">
        <v>4</v>
      </c>
      <c r="Q135" s="22">
        <v>29</v>
      </c>
      <c r="R135" s="22">
        <v>32</v>
      </c>
      <c r="S135" s="22">
        <v>61</v>
      </c>
    </row>
    <row r="136" spans="16:19" x14ac:dyDescent="0.25">
      <c r="P136" s="91">
        <v>5</v>
      </c>
      <c r="Q136" s="22">
        <v>27</v>
      </c>
      <c r="R136" s="22">
        <v>64</v>
      </c>
      <c r="S136" s="22">
        <v>91</v>
      </c>
    </row>
    <row r="137" spans="16:19" x14ac:dyDescent="0.25">
      <c r="P137" s="91">
        <v>6</v>
      </c>
      <c r="Q137" s="22">
        <v>29</v>
      </c>
      <c r="R137" s="22">
        <v>60</v>
      </c>
      <c r="S137" s="22">
        <v>89</v>
      </c>
    </row>
    <row r="138" spans="16:19" x14ac:dyDescent="0.25">
      <c r="P138" s="91">
        <v>7</v>
      </c>
      <c r="Q138" s="22">
        <v>22</v>
      </c>
      <c r="R138" s="22">
        <v>62</v>
      </c>
      <c r="S138" s="22">
        <v>84</v>
      </c>
    </row>
    <row r="139" spans="16:19" x14ac:dyDescent="0.25">
      <c r="P139" s="91">
        <v>8</v>
      </c>
      <c r="Q139" s="22">
        <v>30</v>
      </c>
      <c r="R139" s="22">
        <v>48</v>
      </c>
      <c r="S139" s="22">
        <v>78</v>
      </c>
    </row>
    <row r="140" spans="16:19" x14ac:dyDescent="0.25">
      <c r="P140" s="91">
        <v>9</v>
      </c>
      <c r="Q140" s="22">
        <v>31.5</v>
      </c>
      <c r="R140" s="22">
        <v>104</v>
      </c>
      <c r="S140" s="22">
        <v>135.5</v>
      </c>
    </row>
    <row r="141" spans="16:19" x14ac:dyDescent="0.25">
      <c r="P141" s="91">
        <v>10</v>
      </c>
      <c r="Q141" s="22">
        <v>29</v>
      </c>
      <c r="R141" s="22">
        <v>30</v>
      </c>
      <c r="S141" s="22">
        <v>59</v>
      </c>
    </row>
    <row r="142" spans="16:19" x14ac:dyDescent="0.25">
      <c r="P142" s="91">
        <v>11</v>
      </c>
      <c r="Q142" s="22">
        <v>32</v>
      </c>
      <c r="R142" s="22"/>
      <c r="S142" s="22">
        <v>32</v>
      </c>
    </row>
    <row r="143" spans="16:19" x14ac:dyDescent="0.25">
      <c r="P143" s="91">
        <v>12</v>
      </c>
      <c r="Q143" s="22">
        <v>40</v>
      </c>
      <c r="R143" s="22"/>
      <c r="S143" s="22">
        <v>40</v>
      </c>
    </row>
    <row r="144" spans="16:19" x14ac:dyDescent="0.25">
      <c r="P144" s="19" t="s">
        <v>1</v>
      </c>
      <c r="Q144" s="22"/>
      <c r="R144" s="22"/>
      <c r="S144" s="22"/>
    </row>
    <row r="145" spans="16:19" x14ac:dyDescent="0.25">
      <c r="P145" s="91">
        <v>1</v>
      </c>
      <c r="Q145" s="22"/>
      <c r="R145" s="22">
        <v>8</v>
      </c>
      <c r="S145" s="22">
        <v>8</v>
      </c>
    </row>
    <row r="146" spans="16:19" x14ac:dyDescent="0.25">
      <c r="P146" s="91">
        <v>2</v>
      </c>
      <c r="Q146" s="22"/>
      <c r="R146" s="22">
        <v>4</v>
      </c>
      <c r="S146" s="22">
        <v>4</v>
      </c>
    </row>
    <row r="147" spans="16:19" x14ac:dyDescent="0.25">
      <c r="P147" s="91">
        <v>3</v>
      </c>
      <c r="Q147" s="22"/>
      <c r="R147" s="22">
        <v>8</v>
      </c>
      <c r="S147" s="22">
        <v>8</v>
      </c>
    </row>
    <row r="148" spans="16:19" x14ac:dyDescent="0.25">
      <c r="P148" s="91">
        <v>4</v>
      </c>
      <c r="Q148" s="22">
        <v>3</v>
      </c>
      <c r="R148" s="22">
        <v>7</v>
      </c>
      <c r="S148" s="22">
        <v>10</v>
      </c>
    </row>
    <row r="149" spans="16:19" x14ac:dyDescent="0.25">
      <c r="P149" s="91">
        <v>5</v>
      </c>
      <c r="Q149" s="22"/>
      <c r="R149" s="22">
        <v>2</v>
      </c>
      <c r="S149" s="22">
        <v>2</v>
      </c>
    </row>
    <row r="150" spans="16:19" x14ac:dyDescent="0.25">
      <c r="P150" s="91">
        <v>10</v>
      </c>
      <c r="Q150" s="22">
        <v>40</v>
      </c>
      <c r="R150" s="22"/>
      <c r="S150" s="22">
        <v>40</v>
      </c>
    </row>
    <row r="151" spans="16:19" x14ac:dyDescent="0.25">
      <c r="P151" s="91">
        <v>11</v>
      </c>
      <c r="Q151" s="22">
        <v>40</v>
      </c>
      <c r="R151" s="22"/>
      <c r="S151" s="22">
        <v>40</v>
      </c>
    </row>
    <row r="152" spans="16:19" x14ac:dyDescent="0.25">
      <c r="P152" s="91">
        <v>12</v>
      </c>
      <c r="Q152" s="22">
        <v>3</v>
      </c>
      <c r="R152" s="22"/>
      <c r="S152" s="22">
        <v>3</v>
      </c>
    </row>
    <row r="153" spans="16:19" x14ac:dyDescent="0.25">
      <c r="P153" s="19" t="s">
        <v>28</v>
      </c>
      <c r="Q153" s="22">
        <v>3057.8</v>
      </c>
      <c r="R153" s="22">
        <v>2575.46</v>
      </c>
      <c r="S153" s="22">
        <v>5633.26</v>
      </c>
    </row>
  </sheetData>
  <conditionalFormatting sqref="M26:M45">
    <cfRule type="expression" dxfId="1" priority="1">
      <formula>IF(M26="ALERTE",TRUE,FALSE)</formula>
    </cfRule>
  </conditionalFormatting>
  <dataValidations count="1">
    <dataValidation type="list" allowBlank="1" showInputMessage="1" showErrorMessage="1" sqref="I4">
      <formula1>$A$9:$A$20</formula1>
    </dataValidation>
  </dataValidations>
  <pageMargins left="0.7" right="0.7" top="0.75" bottom="0.75" header="0.3" footer="0.3"/>
  <pageSetup paperSize="9" orientation="portrait" verticalDpi="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6" r:id="rId6" name="Button 2">
              <controlPr defaultSize="0" print="0" autoFill="0" autoPict="0" macro="[0]!Open_Userform1">
                <anchor moveWithCells="1">
                  <from>
                    <xdr:col>5</xdr:col>
                    <xdr:colOff>371475</xdr:colOff>
                    <xdr:row>0</xdr:row>
                    <xdr:rowOff>161925</xdr:rowOff>
                  </from>
                  <to>
                    <xdr:col>7</xdr:col>
                    <xdr:colOff>295275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2">
    <tablePart r:id="rId7"/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MàJ!$B$1:$B$100</xm:f>
          </x14:formula1>
          <xm:sqref>I5</xm:sqref>
        </x14:dataValidation>
        <x14:dataValidation type="list" allowBlank="1" showInputMessage="1" showErrorMessage="1">
          <x14:formula1>
            <xm:f>MàJ!$N:$N</xm:f>
          </x14:formula1>
          <xm:sqref>J4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1"/>
  <dimension ref="A1:BN153"/>
  <sheetViews>
    <sheetView topLeftCell="C1" workbookViewId="0">
      <selection activeCell="I36" sqref="I36"/>
    </sheetView>
  </sheetViews>
  <sheetFormatPr baseColWidth="10" defaultRowHeight="15" x14ac:dyDescent="0.25"/>
  <cols>
    <col min="1" max="2" width="11.42578125" hidden="1" customWidth="1"/>
    <col min="3" max="3" width="11.42578125" customWidth="1"/>
    <col min="4" max="4" width="5.7109375" style="64" customWidth="1"/>
    <col min="5" max="5" width="11.42578125" customWidth="1"/>
    <col min="6" max="6" width="5.7109375" style="64" customWidth="1"/>
    <col min="7" max="11" width="11.42578125" customWidth="1"/>
    <col min="13" max="13" width="11.42578125" customWidth="1"/>
    <col min="14" max="14" width="8.7109375" customWidth="1"/>
    <col min="15" max="15" width="28" bestFit="1" customWidth="1"/>
    <col min="16" max="23" width="10.7109375" customWidth="1"/>
    <col min="28" max="28" width="28" bestFit="1" customWidth="1"/>
    <col min="29" max="30" width="9.28515625" customWidth="1"/>
    <col min="31" max="66" width="8.7109375" customWidth="1"/>
  </cols>
  <sheetData>
    <row r="1" spans="1:66" ht="15" customHeight="1" x14ac:dyDescent="0.25">
      <c r="A1" s="66"/>
    </row>
    <row r="2" spans="1:66" ht="15" customHeight="1" x14ac:dyDescent="0.25">
      <c r="A2" s="67"/>
      <c r="I2" s="72" t="s">
        <v>54</v>
      </c>
    </row>
    <row r="3" spans="1:66" ht="15" customHeight="1" thickBot="1" x14ac:dyDescent="0.3">
      <c r="A3" s="81" t="s">
        <v>43</v>
      </c>
      <c r="AE3" s="43" t="s">
        <v>15</v>
      </c>
      <c r="AF3" s="42"/>
      <c r="AG3" s="41"/>
      <c r="AH3" s="43" t="s">
        <v>16</v>
      </c>
      <c r="AI3" s="42"/>
      <c r="AJ3" s="41"/>
      <c r="AK3" s="43" t="s">
        <v>17</v>
      </c>
      <c r="AL3" s="42"/>
      <c r="AM3" s="41"/>
      <c r="AN3" s="43" t="s">
        <v>18</v>
      </c>
      <c r="AO3" s="42"/>
      <c r="AP3" s="41"/>
      <c r="AQ3" s="43" t="s">
        <v>19</v>
      </c>
      <c r="AR3" s="42"/>
      <c r="AS3" s="41"/>
      <c r="AT3" s="43" t="s">
        <v>20</v>
      </c>
      <c r="AU3" s="42"/>
      <c r="AV3" s="41"/>
      <c r="AW3" s="43" t="s">
        <v>21</v>
      </c>
      <c r="AX3" s="42"/>
      <c r="AY3" s="41"/>
      <c r="AZ3" s="43" t="s">
        <v>22</v>
      </c>
      <c r="BA3" s="42"/>
      <c r="BB3" s="41"/>
      <c r="BC3" s="43" t="s">
        <v>14</v>
      </c>
      <c r="BD3" s="42"/>
      <c r="BE3" s="41"/>
      <c r="BF3" s="43" t="s">
        <v>23</v>
      </c>
      <c r="BG3" s="42"/>
      <c r="BH3" s="41"/>
      <c r="BI3" s="43" t="s">
        <v>24</v>
      </c>
      <c r="BJ3" s="42"/>
      <c r="BK3" s="41"/>
      <c r="BL3" s="43" t="s">
        <v>25</v>
      </c>
      <c r="BM3" s="42"/>
      <c r="BN3" s="41"/>
    </row>
    <row r="4" spans="1:66" ht="15" customHeight="1" thickTop="1" thickBot="1" x14ac:dyDescent="0.3">
      <c r="A4" s="82">
        <f>($A$8-1)*3</f>
        <v>27</v>
      </c>
      <c r="E4" s="14" t="s">
        <v>13</v>
      </c>
      <c r="F4" s="65"/>
      <c r="G4" s="61"/>
      <c r="H4" s="61"/>
      <c r="I4" s="69" t="s">
        <v>23</v>
      </c>
      <c r="J4" s="70">
        <v>2016</v>
      </c>
      <c r="L4" s="72" t="s">
        <v>55</v>
      </c>
      <c r="AB4" s="40">
        <v>2016</v>
      </c>
      <c r="AC4" s="20" t="s">
        <v>42</v>
      </c>
      <c r="AD4" s="20" t="s">
        <v>41</v>
      </c>
      <c r="AE4" s="39" t="s">
        <v>29</v>
      </c>
      <c r="AF4" s="39" t="s">
        <v>31</v>
      </c>
      <c r="AG4" s="39" t="s">
        <v>10</v>
      </c>
      <c r="AH4" s="38" t="s">
        <v>29</v>
      </c>
      <c r="AI4" s="38" t="s">
        <v>31</v>
      </c>
      <c r="AJ4" s="38" t="s">
        <v>10</v>
      </c>
      <c r="AK4" s="37" t="s">
        <v>29</v>
      </c>
      <c r="AL4" s="37" t="s">
        <v>31</v>
      </c>
      <c r="AM4" s="37" t="s">
        <v>10</v>
      </c>
      <c r="AN4" s="39" t="s">
        <v>29</v>
      </c>
      <c r="AO4" s="39" t="s">
        <v>31</v>
      </c>
      <c r="AP4" s="39" t="s">
        <v>10</v>
      </c>
      <c r="AQ4" s="38" t="s">
        <v>29</v>
      </c>
      <c r="AR4" s="38" t="s">
        <v>31</v>
      </c>
      <c r="AS4" s="38" t="s">
        <v>10</v>
      </c>
      <c r="AT4" s="37" t="s">
        <v>29</v>
      </c>
      <c r="AU4" s="37" t="s">
        <v>31</v>
      </c>
      <c r="AV4" s="37" t="s">
        <v>10</v>
      </c>
      <c r="AW4" s="39" t="s">
        <v>29</v>
      </c>
      <c r="AX4" s="39" t="s">
        <v>31</v>
      </c>
      <c r="AY4" s="39" t="s">
        <v>10</v>
      </c>
      <c r="AZ4" s="38" t="s">
        <v>29</v>
      </c>
      <c r="BA4" s="38" t="s">
        <v>31</v>
      </c>
      <c r="BB4" s="38" t="s">
        <v>10</v>
      </c>
      <c r="BC4" s="37" t="s">
        <v>29</v>
      </c>
      <c r="BD4" s="37" t="s">
        <v>31</v>
      </c>
      <c r="BE4" s="37" t="s">
        <v>10</v>
      </c>
      <c r="BF4" s="39" t="s">
        <v>29</v>
      </c>
      <c r="BG4" s="39" t="s">
        <v>31</v>
      </c>
      <c r="BH4" s="39" t="s">
        <v>10</v>
      </c>
      <c r="BI4" s="38" t="s">
        <v>29</v>
      </c>
      <c r="BJ4" s="38" t="s">
        <v>31</v>
      </c>
      <c r="BK4" s="38" t="s">
        <v>10</v>
      </c>
      <c r="BL4" s="37" t="s">
        <v>29</v>
      </c>
      <c r="BM4" s="37" t="s">
        <v>31</v>
      </c>
      <c r="BN4" s="37" t="s">
        <v>10</v>
      </c>
    </row>
    <row r="5" spans="1:66" ht="15" customHeight="1" thickTop="1" thickBot="1" x14ac:dyDescent="0.3">
      <c r="A5" s="68"/>
      <c r="E5" s="14" t="s">
        <v>56</v>
      </c>
      <c r="F5" s="61"/>
      <c r="G5" s="15"/>
      <c r="H5" s="61"/>
      <c r="I5" s="71" t="s">
        <v>72</v>
      </c>
      <c r="J5" s="54"/>
      <c r="AB5" s="35" t="str">
        <f>IF(ISBLANK(O26)=TRUE,"",O26)</f>
        <v xml:space="preserve">QUALITE </v>
      </c>
      <c r="AC5" s="36">
        <f>IF(ISBLANK(P26)=TRUE,"",P26)</f>
        <v>500</v>
      </c>
      <c r="AD5" s="45">
        <f t="shared" ref="AD5:AD24" si="0">IF(ISBLANK(N26)=TRUE,"",N26)</f>
        <v>1011</v>
      </c>
      <c r="AE5" s="33"/>
      <c r="AF5" s="33"/>
      <c r="AG5" s="33"/>
      <c r="AH5" s="32"/>
      <c r="AI5" s="32"/>
      <c r="AJ5" s="32"/>
      <c r="AK5" s="34"/>
      <c r="AL5" s="34"/>
      <c r="AM5" s="34"/>
      <c r="AN5" s="33"/>
      <c r="AO5" s="33"/>
      <c r="AP5" s="33"/>
      <c r="AQ5" s="32"/>
      <c r="AR5" s="32"/>
      <c r="AS5" s="32"/>
      <c r="AT5" s="34"/>
      <c r="AU5" s="34"/>
      <c r="AV5" s="34"/>
      <c r="AW5" s="33"/>
      <c r="AX5" s="33"/>
      <c r="AY5" s="33"/>
      <c r="AZ5" s="32">
        <v>430</v>
      </c>
      <c r="BA5" s="32">
        <v>210</v>
      </c>
      <c r="BB5" s="32">
        <v>49.5</v>
      </c>
      <c r="BC5" s="34">
        <v>553</v>
      </c>
      <c r="BD5" s="34">
        <v>150</v>
      </c>
      <c r="BE5" s="34">
        <v>86</v>
      </c>
      <c r="BF5" s="33">
        <v>578.46</v>
      </c>
      <c r="BG5" s="33">
        <v>78</v>
      </c>
      <c r="BH5" s="33">
        <v>62</v>
      </c>
      <c r="BI5" s="32"/>
      <c r="BJ5" s="32"/>
      <c r="BK5" s="32"/>
      <c r="BL5" s="34"/>
      <c r="BM5" s="34"/>
      <c r="BN5" s="34"/>
    </row>
    <row r="6" spans="1:66" ht="15" customHeight="1" thickTop="1" x14ac:dyDescent="0.25">
      <c r="A6" s="67" t="str">
        <f>$J$4&amp;IF($A$8&lt;10,"0"&amp;$A$8,$A$8)</f>
        <v>201610</v>
      </c>
      <c r="B6" s="12" t="str">
        <f>A6</f>
        <v>201610</v>
      </c>
      <c r="C6" s="12"/>
      <c r="E6" s="17"/>
      <c r="AB6" s="35" t="str">
        <f t="shared" ref="AB6:AC21" si="1">IF(ISBLANK(O27)=TRUE,"",O27)</f>
        <v xml:space="preserve">ACHATS </v>
      </c>
      <c r="AC6" s="36">
        <f t="shared" si="1"/>
        <v>150</v>
      </c>
      <c r="AD6" s="45">
        <f t="shared" si="0"/>
        <v>1200</v>
      </c>
      <c r="AE6" s="33"/>
      <c r="AF6" s="33"/>
      <c r="AG6" s="33"/>
      <c r="AH6" s="32"/>
      <c r="AI6" s="32"/>
      <c r="AJ6" s="32"/>
      <c r="AK6" s="34"/>
      <c r="AL6" s="34"/>
      <c r="AM6" s="34"/>
      <c r="AN6" s="33"/>
      <c r="AO6" s="33"/>
      <c r="AP6" s="33"/>
      <c r="AQ6" s="32"/>
      <c r="AR6" s="32"/>
      <c r="AS6" s="32"/>
      <c r="AT6" s="34"/>
      <c r="AU6" s="34"/>
      <c r="AV6" s="34"/>
      <c r="AW6" s="33"/>
      <c r="AX6" s="33"/>
      <c r="AY6" s="33"/>
      <c r="AZ6" s="32">
        <v>57</v>
      </c>
      <c r="BA6" s="32">
        <v>93</v>
      </c>
      <c r="BB6" s="32">
        <v>0</v>
      </c>
      <c r="BC6" s="34">
        <v>72</v>
      </c>
      <c r="BD6" s="34">
        <v>20</v>
      </c>
      <c r="BE6" s="34">
        <v>15</v>
      </c>
      <c r="BF6" s="33">
        <v>72</v>
      </c>
      <c r="BG6" s="33">
        <v>20</v>
      </c>
      <c r="BH6" s="33">
        <v>0</v>
      </c>
      <c r="BI6" s="32"/>
      <c r="BJ6" s="32"/>
      <c r="BK6" s="32"/>
      <c r="BL6" s="34"/>
      <c r="BM6" s="34"/>
      <c r="BN6" s="34"/>
    </row>
    <row r="7" spans="1:66" ht="15" customHeight="1" x14ac:dyDescent="0.25">
      <c r="A7" s="66"/>
      <c r="E7" s="17"/>
      <c r="AB7" s="35" t="str">
        <f t="shared" si="1"/>
        <v xml:space="preserve">LOGISTIQUE </v>
      </c>
      <c r="AC7" s="36">
        <f t="shared" si="1"/>
        <v>600</v>
      </c>
      <c r="AD7" s="45">
        <f t="shared" si="0"/>
        <v>2752</v>
      </c>
      <c r="AE7" s="33"/>
      <c r="AF7" s="33"/>
      <c r="AG7" s="33"/>
      <c r="AH7" s="32"/>
      <c r="AI7" s="32"/>
      <c r="AJ7" s="32"/>
      <c r="AK7" s="34"/>
      <c r="AL7" s="34"/>
      <c r="AM7" s="34"/>
      <c r="AN7" s="33"/>
      <c r="AO7" s="33"/>
      <c r="AP7" s="33"/>
      <c r="AQ7" s="32"/>
      <c r="AR7" s="32"/>
      <c r="AS7" s="32"/>
      <c r="AT7" s="34"/>
      <c r="AU7" s="34"/>
      <c r="AV7" s="34"/>
      <c r="AW7" s="33"/>
      <c r="AX7" s="33"/>
      <c r="AY7" s="33"/>
      <c r="AZ7" s="32">
        <v>140</v>
      </c>
      <c r="BA7" s="32">
        <v>200</v>
      </c>
      <c r="BB7" s="32">
        <v>18</v>
      </c>
      <c r="BC7" s="34">
        <v>196</v>
      </c>
      <c r="BD7" s="34">
        <v>14</v>
      </c>
      <c r="BE7" s="34">
        <v>57</v>
      </c>
      <c r="BF7" s="33">
        <v>218</v>
      </c>
      <c r="BG7" s="33">
        <v>19</v>
      </c>
      <c r="BH7" s="33">
        <v>22</v>
      </c>
      <c r="BI7" s="32"/>
      <c r="BJ7" s="32"/>
      <c r="BK7" s="32"/>
      <c r="BL7" s="34"/>
      <c r="BM7" s="34"/>
      <c r="BN7" s="34"/>
    </row>
    <row r="8" spans="1:66" ht="15" customHeight="1" x14ac:dyDescent="0.25">
      <c r="A8" s="16">
        <f>MATCH($I$4,$A$9:$A$20,0)</f>
        <v>10</v>
      </c>
      <c r="D8" s="63" t="s">
        <v>52</v>
      </c>
      <c r="E8" s="64" t="s">
        <v>9</v>
      </c>
      <c r="F8" s="63" t="s">
        <v>53</v>
      </c>
      <c r="G8" s="64" t="s">
        <v>10</v>
      </c>
      <c r="H8" s="64" t="s">
        <v>50</v>
      </c>
      <c r="I8" s="64" t="s">
        <v>44</v>
      </c>
      <c r="J8" s="64" t="s">
        <v>40</v>
      </c>
      <c r="K8" s="64" t="s">
        <v>31</v>
      </c>
      <c r="AB8" s="35" t="str">
        <f t="shared" si="1"/>
        <v xml:space="preserve">MATERIAUX </v>
      </c>
      <c r="AC8" s="36">
        <f t="shared" si="1"/>
        <v>150</v>
      </c>
      <c r="AD8" s="45">
        <f t="shared" si="0"/>
        <v>3503</v>
      </c>
      <c r="AE8" s="33"/>
      <c r="AF8" s="33"/>
      <c r="AG8" s="33"/>
      <c r="AH8" s="32"/>
      <c r="AI8" s="32"/>
      <c r="AJ8" s="32"/>
      <c r="AK8" s="34"/>
      <c r="AL8" s="34"/>
      <c r="AM8" s="34"/>
      <c r="AN8" s="33"/>
      <c r="AO8" s="33"/>
      <c r="AP8" s="33"/>
      <c r="AQ8" s="32"/>
      <c r="AR8" s="32"/>
      <c r="AS8" s="32"/>
      <c r="AT8" s="34"/>
      <c r="AU8" s="34"/>
      <c r="AV8" s="34"/>
      <c r="AW8" s="33"/>
      <c r="AX8" s="33"/>
      <c r="AY8" s="33"/>
      <c r="AZ8" s="32">
        <v>95</v>
      </c>
      <c r="BA8" s="32">
        <v>40</v>
      </c>
      <c r="BB8" s="32">
        <v>0</v>
      </c>
      <c r="BC8" s="34">
        <v>105</v>
      </c>
      <c r="BD8" s="34">
        <v>30</v>
      </c>
      <c r="BE8" s="34">
        <v>10</v>
      </c>
      <c r="BF8" s="33">
        <v>120</v>
      </c>
      <c r="BG8" s="33">
        <v>15</v>
      </c>
      <c r="BH8" s="33">
        <v>15</v>
      </c>
      <c r="BI8" s="32"/>
      <c r="BJ8" s="32"/>
      <c r="BK8" s="32"/>
      <c r="BL8" s="34"/>
      <c r="BM8" s="34"/>
      <c r="BN8" s="34"/>
    </row>
    <row r="9" spans="1:66" x14ac:dyDescent="0.25">
      <c r="A9" t="s">
        <v>15</v>
      </c>
      <c r="B9" s="53"/>
      <c r="C9" s="53"/>
      <c r="D9" s="64" t="str">
        <f>IF(ISBLANK(F9)=TRUE,"",F9&amp;"/"&amp;RIGHT(E9,2))</f>
        <v>5/16</v>
      </c>
      <c r="E9" s="17">
        <v>2016</v>
      </c>
      <c r="F9" s="64">
        <f>MATCH(G9,$A$9:$A$20,0)</f>
        <v>5</v>
      </c>
      <c r="G9" s="62" t="s">
        <v>103</v>
      </c>
      <c r="H9" s="22">
        <f>SUMIFS(Data_pointage!$P:$P,Data_pointage!$U:$U,'x_NEW PROJECT_x '!$I$5,Data_pointage!$H:$H,'x_NEW PROJECT_x '!E9,Data_pointage!$G:$G,'x_NEW PROJECT_x '!$F9)</f>
        <v>231</v>
      </c>
      <c r="I9" s="22">
        <f>H9</f>
        <v>231</v>
      </c>
      <c r="J9" s="22"/>
      <c r="K9" s="92"/>
      <c r="AB9" s="35" t="str">
        <f t="shared" si="1"/>
        <v xml:space="preserve">CONCEPTION </v>
      </c>
      <c r="AC9" s="36">
        <f t="shared" si="1"/>
        <v>400</v>
      </c>
      <c r="AD9" s="45">
        <f t="shared" si="0"/>
        <v>5555</v>
      </c>
      <c r="AE9" s="33"/>
      <c r="AF9" s="33"/>
      <c r="AG9" s="33"/>
      <c r="AH9" s="32"/>
      <c r="AI9" s="32"/>
      <c r="AJ9" s="32"/>
      <c r="AK9" s="34"/>
      <c r="AL9" s="34"/>
      <c r="AM9" s="34"/>
      <c r="AN9" s="33"/>
      <c r="AO9" s="33"/>
      <c r="AP9" s="33"/>
      <c r="AQ9" s="32"/>
      <c r="AR9" s="32"/>
      <c r="AS9" s="32"/>
      <c r="AT9" s="34"/>
      <c r="AU9" s="34"/>
      <c r="AV9" s="34"/>
      <c r="AW9" s="33"/>
      <c r="AX9" s="33"/>
      <c r="AY9" s="33"/>
      <c r="AZ9" s="32">
        <v>369</v>
      </c>
      <c r="BA9" s="32">
        <v>150</v>
      </c>
      <c r="BB9" s="32">
        <v>33</v>
      </c>
      <c r="BC9" s="34">
        <v>445</v>
      </c>
      <c r="BD9" s="34">
        <v>80</v>
      </c>
      <c r="BE9" s="34">
        <v>76</v>
      </c>
      <c r="BF9" s="33">
        <v>510</v>
      </c>
      <c r="BG9" s="33">
        <v>17</v>
      </c>
      <c r="BH9" s="33">
        <v>65</v>
      </c>
      <c r="BI9" s="32"/>
      <c r="BJ9" s="32"/>
      <c r="BK9" s="32"/>
      <c r="BL9" s="34"/>
      <c r="BM9" s="34"/>
      <c r="BN9" s="34"/>
    </row>
    <row r="10" spans="1:66" x14ac:dyDescent="0.25">
      <c r="A10" t="s">
        <v>16</v>
      </c>
      <c r="B10" s="53"/>
      <c r="C10" s="53"/>
      <c r="D10" s="64" t="str">
        <f t="shared" ref="D10" si="2">IF(ISBLANK(F10)=TRUE,"",F10&amp;"/"&amp;RIGHT(E10,2))</f>
        <v>6/16</v>
      </c>
      <c r="E10" s="17">
        <v>2016</v>
      </c>
      <c r="F10" s="64">
        <f t="shared" ref="F10" si="3">MATCH(G10,$A$9:$A$20,0)</f>
        <v>6</v>
      </c>
      <c r="G10" s="62" t="s">
        <v>58</v>
      </c>
      <c r="H10" s="22">
        <f>SUMIFS(Data_pointage!$P:$P,Data_pointage!$U:$U,'x_NEW PROJECT_x '!$I$5,Data_pointage!$H:$H,'x_NEW PROJECT_x '!E10,Data_pointage!$G:$G,'x_NEW PROJECT_x '!$F10)</f>
        <v>193</v>
      </c>
      <c r="I10" s="22">
        <f>IF($J$4&gt;E10,I9+H10,IF(AND($J$4=E10,$A$8&gt;=F10),I9+H10,0))</f>
        <v>424</v>
      </c>
      <c r="J10" s="22"/>
      <c r="K10" s="22">
        <f>IF(E10&lt;$J$4,0,IF(AND(E10=$J$4,$A$8&gt;=F10)=TRUE,0,IF(I9=0,K9+$S$46/(12-$A$8),I9+$S$46/(12-$A$8))))</f>
        <v>0</v>
      </c>
      <c r="AB10" s="35" t="str">
        <f t="shared" si="1"/>
        <v xml:space="preserve">METHODES </v>
      </c>
      <c r="AC10" s="36">
        <f t="shared" si="1"/>
        <v>350</v>
      </c>
      <c r="AD10" s="45">
        <f t="shared" si="0"/>
        <v>5917</v>
      </c>
      <c r="AE10" s="33"/>
      <c r="AF10" s="33"/>
      <c r="AG10" s="33"/>
      <c r="AH10" s="32"/>
      <c r="AI10" s="32"/>
      <c r="AJ10" s="32"/>
      <c r="AK10" s="34"/>
      <c r="AL10" s="34"/>
      <c r="AM10" s="34"/>
      <c r="AN10" s="33"/>
      <c r="AO10" s="33"/>
      <c r="AP10" s="33"/>
      <c r="AQ10" s="32"/>
      <c r="AR10" s="32"/>
      <c r="AS10" s="32"/>
      <c r="AT10" s="34"/>
      <c r="AU10" s="34"/>
      <c r="AV10" s="34"/>
      <c r="AW10" s="33"/>
      <c r="AX10" s="33"/>
      <c r="AY10" s="33"/>
      <c r="AZ10" s="32">
        <v>375</v>
      </c>
      <c r="BA10" s="32">
        <v>210</v>
      </c>
      <c r="BB10" s="32">
        <v>63</v>
      </c>
      <c r="BC10" s="34">
        <v>452</v>
      </c>
      <c r="BD10" s="34">
        <v>150</v>
      </c>
      <c r="BE10" s="34">
        <v>74</v>
      </c>
      <c r="BF10" s="33">
        <v>484</v>
      </c>
      <c r="BG10" s="33">
        <v>118</v>
      </c>
      <c r="BH10" s="33">
        <v>32</v>
      </c>
      <c r="BI10" s="32"/>
      <c r="BJ10" s="32"/>
      <c r="BK10" s="32"/>
      <c r="BL10" s="34"/>
      <c r="BM10" s="34"/>
      <c r="BN10" s="34"/>
    </row>
    <row r="11" spans="1:66" x14ac:dyDescent="0.25">
      <c r="A11" t="s">
        <v>17</v>
      </c>
      <c r="B11" s="53"/>
      <c r="C11" s="53"/>
      <c r="AB11" s="35" t="str">
        <f t="shared" si="1"/>
        <v>PROGRAMME</v>
      </c>
      <c r="AC11" s="36">
        <f t="shared" si="1"/>
        <v>400</v>
      </c>
      <c r="AD11" s="45">
        <f t="shared" si="0"/>
        <v>7777</v>
      </c>
      <c r="AE11" s="33"/>
      <c r="AF11" s="33"/>
      <c r="AG11" s="33"/>
      <c r="AH11" s="32"/>
      <c r="AI11" s="32"/>
      <c r="AJ11" s="32"/>
      <c r="AK11" s="34"/>
      <c r="AL11" s="34"/>
      <c r="AM11" s="34"/>
      <c r="AN11" s="33"/>
      <c r="AO11" s="33"/>
      <c r="AP11" s="33"/>
      <c r="AQ11" s="32"/>
      <c r="AR11" s="32"/>
      <c r="AS11" s="32"/>
      <c r="AT11" s="34"/>
      <c r="AU11" s="34"/>
      <c r="AV11" s="34"/>
      <c r="AW11" s="33"/>
      <c r="AX11" s="33"/>
      <c r="AY11" s="33"/>
      <c r="AZ11" s="32">
        <v>430</v>
      </c>
      <c r="BA11" s="32">
        <v>160</v>
      </c>
      <c r="BB11" s="32">
        <v>48</v>
      </c>
      <c r="BC11" s="34">
        <v>534</v>
      </c>
      <c r="BD11" s="34">
        <v>200</v>
      </c>
      <c r="BE11" s="34">
        <v>104</v>
      </c>
      <c r="BF11" s="33">
        <v>564</v>
      </c>
      <c r="BG11" s="33">
        <v>168</v>
      </c>
      <c r="BH11" s="33">
        <v>30</v>
      </c>
      <c r="BI11" s="32"/>
      <c r="BJ11" s="32"/>
      <c r="BK11" s="32"/>
      <c r="BL11" s="34"/>
      <c r="BM11" s="34"/>
      <c r="BN11" s="34"/>
    </row>
    <row r="12" spans="1:66" x14ac:dyDescent="0.25">
      <c r="A12" t="s">
        <v>18</v>
      </c>
      <c r="B12" s="53"/>
      <c r="C12" s="53"/>
      <c r="AB12" s="35" t="str">
        <f t="shared" si="1"/>
        <v>SIMULATIONS NUMERIQUES</v>
      </c>
      <c r="AC12" s="36">
        <f t="shared" si="1"/>
        <v>50</v>
      </c>
      <c r="AD12" s="45" t="str">
        <f t="shared" si="0"/>
        <v>7305</v>
      </c>
      <c r="AE12" s="33"/>
      <c r="AF12" s="33"/>
      <c r="AG12" s="33"/>
      <c r="AH12" s="32"/>
      <c r="AI12" s="32"/>
      <c r="AJ12" s="32"/>
      <c r="AK12" s="34"/>
      <c r="AL12" s="34"/>
      <c r="AM12" s="34"/>
      <c r="AN12" s="33"/>
      <c r="AO12" s="33"/>
      <c r="AP12" s="33"/>
      <c r="AQ12" s="32"/>
      <c r="AR12" s="32"/>
      <c r="AS12" s="32"/>
      <c r="AT12" s="34"/>
      <c r="AU12" s="34"/>
      <c r="AV12" s="34"/>
      <c r="AW12" s="33"/>
      <c r="AX12" s="33"/>
      <c r="AY12" s="33"/>
      <c r="AZ12" s="32">
        <v>29</v>
      </c>
      <c r="BA12" s="32">
        <v>0</v>
      </c>
      <c r="BB12" s="32">
        <v>0</v>
      </c>
      <c r="BC12" s="34">
        <v>29</v>
      </c>
      <c r="BD12" s="34">
        <v>0</v>
      </c>
      <c r="BE12" s="34">
        <v>0</v>
      </c>
      <c r="BF12" s="33">
        <v>29</v>
      </c>
      <c r="BG12" s="33">
        <v>0</v>
      </c>
      <c r="BH12" s="33">
        <v>0</v>
      </c>
      <c r="BI12" s="32"/>
      <c r="BJ12" s="32"/>
      <c r="BK12" s="32"/>
      <c r="BL12" s="34"/>
      <c r="BM12" s="34"/>
      <c r="BN12" s="34"/>
    </row>
    <row r="13" spans="1:66" x14ac:dyDescent="0.25">
      <c r="A13" t="s">
        <v>19</v>
      </c>
      <c r="B13" s="53"/>
      <c r="C13" s="53"/>
      <c r="AB13" s="35" t="str">
        <f t="shared" si="1"/>
        <v/>
      </c>
      <c r="AC13" s="36" t="str">
        <f t="shared" si="1"/>
        <v/>
      </c>
      <c r="AD13" s="45" t="str">
        <f t="shared" si="0"/>
        <v/>
      </c>
      <c r="AE13" s="33"/>
      <c r="AF13" s="33"/>
      <c r="AG13" s="33"/>
      <c r="AH13" s="32"/>
      <c r="AI13" s="32"/>
      <c r="AJ13" s="32"/>
      <c r="AK13" s="34"/>
      <c r="AL13" s="34"/>
      <c r="AM13" s="34"/>
      <c r="AN13" s="33"/>
      <c r="AO13" s="33"/>
      <c r="AP13" s="33"/>
      <c r="AQ13" s="32"/>
      <c r="AR13" s="32"/>
      <c r="AS13" s="32"/>
      <c r="AT13" s="34"/>
      <c r="AU13" s="34"/>
      <c r="AV13" s="34"/>
      <c r="AW13" s="33"/>
      <c r="AX13" s="33"/>
      <c r="AY13" s="33"/>
      <c r="AZ13" s="32"/>
      <c r="BA13" s="32"/>
      <c r="BB13" s="32"/>
      <c r="BC13" s="34"/>
      <c r="BD13" s="34"/>
      <c r="BE13" s="34"/>
      <c r="BF13" s="33"/>
      <c r="BG13" s="33"/>
      <c r="BH13" s="33"/>
      <c r="BI13" s="32"/>
      <c r="BJ13" s="32"/>
      <c r="BK13" s="32"/>
      <c r="BL13" s="34"/>
      <c r="BM13" s="34"/>
      <c r="BN13" s="34"/>
    </row>
    <row r="14" spans="1:66" x14ac:dyDescent="0.25">
      <c r="A14" t="s">
        <v>20</v>
      </c>
      <c r="B14" s="53"/>
      <c r="C14" s="53"/>
      <c r="AB14" s="35" t="str">
        <f t="shared" si="1"/>
        <v/>
      </c>
      <c r="AC14" s="36" t="str">
        <f t="shared" si="1"/>
        <v/>
      </c>
      <c r="AD14" s="45" t="str">
        <f t="shared" si="0"/>
        <v/>
      </c>
      <c r="AE14" s="33"/>
      <c r="AF14" s="33"/>
      <c r="AG14" s="33"/>
      <c r="AH14" s="32"/>
      <c r="AI14" s="32"/>
      <c r="AJ14" s="32"/>
      <c r="AK14" s="34"/>
      <c r="AL14" s="34"/>
      <c r="AM14" s="34"/>
      <c r="AN14" s="33"/>
      <c r="AO14" s="33"/>
      <c r="AP14" s="33"/>
      <c r="AQ14" s="32"/>
      <c r="AR14" s="32"/>
      <c r="AS14" s="32"/>
      <c r="AT14" s="34"/>
      <c r="AU14" s="34"/>
      <c r="AV14" s="34"/>
      <c r="AW14" s="33"/>
      <c r="AX14" s="33"/>
      <c r="AY14" s="33"/>
      <c r="AZ14" s="32"/>
      <c r="BA14" s="32"/>
      <c r="BB14" s="32"/>
      <c r="BC14" s="34"/>
      <c r="BD14" s="34"/>
      <c r="BE14" s="34"/>
      <c r="BF14" s="33"/>
      <c r="BG14" s="33"/>
      <c r="BH14" s="33"/>
      <c r="BI14" s="32"/>
      <c r="BJ14" s="32"/>
      <c r="BK14" s="32"/>
      <c r="BL14" s="34"/>
      <c r="BM14" s="34"/>
      <c r="BN14" s="34"/>
    </row>
    <row r="15" spans="1:66" x14ac:dyDescent="0.25">
      <c r="A15" t="s">
        <v>21</v>
      </c>
      <c r="B15" s="53"/>
      <c r="C15" s="53"/>
      <c r="AB15" s="35" t="str">
        <f t="shared" si="1"/>
        <v/>
      </c>
      <c r="AC15" s="36" t="str">
        <f t="shared" si="1"/>
        <v/>
      </c>
      <c r="AD15" s="45" t="str">
        <f t="shared" si="0"/>
        <v/>
      </c>
      <c r="AE15" s="33"/>
      <c r="AF15" s="33"/>
      <c r="AG15" s="33"/>
      <c r="AH15" s="32"/>
      <c r="AI15" s="32"/>
      <c r="AJ15" s="32"/>
      <c r="AK15" s="34"/>
      <c r="AL15" s="34"/>
      <c r="AM15" s="34"/>
      <c r="AN15" s="33"/>
      <c r="AO15" s="33"/>
      <c r="AP15" s="33"/>
      <c r="AQ15" s="32"/>
      <c r="AR15" s="32"/>
      <c r="AS15" s="32"/>
      <c r="AT15" s="34"/>
      <c r="AU15" s="34"/>
      <c r="AV15" s="34"/>
      <c r="AW15" s="33"/>
      <c r="AX15" s="33"/>
      <c r="AY15" s="33"/>
      <c r="AZ15" s="32"/>
      <c r="BA15" s="32"/>
      <c r="BB15" s="32"/>
      <c r="BC15" s="34"/>
      <c r="BD15" s="34"/>
      <c r="BE15" s="34"/>
      <c r="BF15" s="33"/>
      <c r="BG15" s="33"/>
      <c r="BH15" s="33"/>
      <c r="BI15" s="32"/>
      <c r="BJ15" s="32"/>
      <c r="BK15" s="32"/>
      <c r="BL15" s="34"/>
      <c r="BM15" s="34"/>
      <c r="BN15" s="34"/>
    </row>
    <row r="16" spans="1:66" x14ac:dyDescent="0.25">
      <c r="A16" t="s">
        <v>22</v>
      </c>
      <c r="B16" s="53"/>
      <c r="C16" s="53"/>
      <c r="AB16" s="35" t="str">
        <f t="shared" si="1"/>
        <v/>
      </c>
      <c r="AC16" s="36" t="str">
        <f t="shared" si="1"/>
        <v/>
      </c>
      <c r="AD16" s="45" t="str">
        <f t="shared" si="0"/>
        <v/>
      </c>
      <c r="AE16" s="33"/>
      <c r="AF16" s="33"/>
      <c r="AG16" s="33"/>
      <c r="AH16" s="32"/>
      <c r="AI16" s="32"/>
      <c r="AJ16" s="32"/>
      <c r="AK16" s="34"/>
      <c r="AL16" s="34"/>
      <c r="AM16" s="34"/>
      <c r="AN16" s="33"/>
      <c r="AO16" s="33"/>
      <c r="AP16" s="33"/>
      <c r="AQ16" s="32"/>
      <c r="AR16" s="32"/>
      <c r="AS16" s="32"/>
      <c r="AT16" s="34"/>
      <c r="AU16" s="34"/>
      <c r="AV16" s="34"/>
      <c r="AW16" s="33"/>
      <c r="AX16" s="33"/>
      <c r="AY16" s="33"/>
      <c r="AZ16" s="32"/>
      <c r="BA16" s="32"/>
      <c r="BB16" s="32"/>
      <c r="BC16" s="34"/>
      <c r="BD16" s="34"/>
      <c r="BE16" s="34"/>
      <c r="BF16" s="33"/>
      <c r="BG16" s="33"/>
      <c r="BH16" s="33"/>
      <c r="BI16" s="32"/>
      <c r="BJ16" s="32"/>
      <c r="BK16" s="32"/>
      <c r="BL16" s="34"/>
      <c r="BM16" s="34"/>
      <c r="BN16" s="34"/>
    </row>
    <row r="17" spans="1:66" x14ac:dyDescent="0.25">
      <c r="A17" t="s">
        <v>14</v>
      </c>
      <c r="B17" s="53"/>
      <c r="C17" s="53"/>
      <c r="AB17" s="35" t="str">
        <f t="shared" ref="AB17:AB24" si="4">IF(ISBLANK(N38)=TRUE,"",N38)</f>
        <v/>
      </c>
      <c r="AC17" s="36" t="str">
        <f t="shared" si="1"/>
        <v/>
      </c>
      <c r="AD17" s="45" t="str">
        <f t="shared" si="0"/>
        <v/>
      </c>
      <c r="AE17" s="33"/>
      <c r="AF17" s="33"/>
      <c r="AG17" s="33"/>
      <c r="AH17" s="32"/>
      <c r="AI17" s="32"/>
      <c r="AJ17" s="32"/>
      <c r="AK17" s="34"/>
      <c r="AL17" s="34"/>
      <c r="AM17" s="34"/>
      <c r="AN17" s="33"/>
      <c r="AO17" s="33"/>
      <c r="AP17" s="33"/>
      <c r="AQ17" s="32"/>
      <c r="AR17" s="32"/>
      <c r="AS17" s="32"/>
      <c r="AT17" s="34"/>
      <c r="AU17" s="34"/>
      <c r="AV17" s="34"/>
      <c r="AW17" s="33"/>
      <c r="AX17" s="33"/>
      <c r="AY17" s="33"/>
      <c r="AZ17" s="32"/>
      <c r="BA17" s="32"/>
      <c r="BB17" s="32"/>
      <c r="BC17" s="34"/>
      <c r="BD17" s="34"/>
      <c r="BE17" s="34"/>
      <c r="BF17" s="33"/>
      <c r="BG17" s="33"/>
      <c r="BH17" s="33"/>
      <c r="BI17" s="32"/>
      <c r="BJ17" s="32"/>
      <c r="BK17" s="32"/>
      <c r="BL17" s="34"/>
      <c r="BM17" s="34"/>
      <c r="BN17" s="34"/>
    </row>
    <row r="18" spans="1:66" x14ac:dyDescent="0.25">
      <c r="A18" t="s">
        <v>23</v>
      </c>
      <c r="B18" s="53"/>
      <c r="C18" s="53"/>
      <c r="AB18" s="35" t="str">
        <f t="shared" si="4"/>
        <v/>
      </c>
      <c r="AC18" s="36" t="str">
        <f t="shared" si="1"/>
        <v/>
      </c>
      <c r="AD18" s="45" t="str">
        <f t="shared" si="0"/>
        <v/>
      </c>
      <c r="AE18" s="33"/>
      <c r="AF18" s="33"/>
      <c r="AG18" s="33"/>
      <c r="AH18" s="32"/>
      <c r="AI18" s="32"/>
      <c r="AJ18" s="32"/>
      <c r="AK18" s="34"/>
      <c r="AL18" s="34"/>
      <c r="AM18" s="34"/>
      <c r="AN18" s="33"/>
      <c r="AO18" s="33"/>
      <c r="AP18" s="33"/>
      <c r="AQ18" s="32"/>
      <c r="AR18" s="32"/>
      <c r="AS18" s="32"/>
      <c r="AT18" s="34"/>
      <c r="AU18" s="34"/>
      <c r="AV18" s="34"/>
      <c r="AW18" s="33"/>
      <c r="AX18" s="33"/>
      <c r="AY18" s="33"/>
      <c r="AZ18" s="32"/>
      <c r="BA18" s="32"/>
      <c r="BB18" s="32"/>
      <c r="BC18" s="34"/>
      <c r="BD18" s="34"/>
      <c r="BE18" s="34"/>
      <c r="BF18" s="33"/>
      <c r="BG18" s="33"/>
      <c r="BH18" s="33"/>
      <c r="BI18" s="32"/>
      <c r="BJ18" s="32"/>
      <c r="BK18" s="32"/>
      <c r="BL18" s="34"/>
      <c r="BM18" s="34"/>
      <c r="BN18" s="34"/>
    </row>
    <row r="19" spans="1:66" x14ac:dyDescent="0.25">
      <c r="A19" t="s">
        <v>24</v>
      </c>
      <c r="B19" s="53"/>
      <c r="C19" s="53"/>
      <c r="AB19" s="35" t="str">
        <f t="shared" si="4"/>
        <v/>
      </c>
      <c r="AC19" s="36" t="str">
        <f t="shared" si="1"/>
        <v/>
      </c>
      <c r="AD19" s="45" t="str">
        <f t="shared" si="0"/>
        <v/>
      </c>
      <c r="AE19" s="33"/>
      <c r="AF19" s="33"/>
      <c r="AG19" s="33"/>
      <c r="AH19" s="32"/>
      <c r="AI19" s="32"/>
      <c r="AJ19" s="32"/>
      <c r="AK19" s="34"/>
      <c r="AL19" s="34"/>
      <c r="AM19" s="34"/>
      <c r="AN19" s="33"/>
      <c r="AO19" s="33"/>
      <c r="AP19" s="33"/>
      <c r="AQ19" s="32"/>
      <c r="AR19" s="32"/>
      <c r="AS19" s="32"/>
      <c r="AT19" s="34"/>
      <c r="AU19" s="34"/>
      <c r="AV19" s="34"/>
      <c r="AW19" s="33"/>
      <c r="AX19" s="33"/>
      <c r="AY19" s="33"/>
      <c r="AZ19" s="32"/>
      <c r="BA19" s="32"/>
      <c r="BB19" s="32"/>
      <c r="BC19" s="34"/>
      <c r="BD19" s="34"/>
      <c r="BE19" s="34"/>
      <c r="BF19" s="33"/>
      <c r="BG19" s="33"/>
      <c r="BH19" s="33"/>
      <c r="BI19" s="32"/>
      <c r="BJ19" s="32"/>
      <c r="BK19" s="32"/>
      <c r="BL19" s="34"/>
      <c r="BM19" s="34"/>
      <c r="BN19" s="34"/>
    </row>
    <row r="20" spans="1:66" x14ac:dyDescent="0.25">
      <c r="A20" t="s">
        <v>25</v>
      </c>
      <c r="B20" s="53"/>
      <c r="C20" s="53"/>
      <c r="AB20" s="35" t="str">
        <f t="shared" si="4"/>
        <v/>
      </c>
      <c r="AC20" s="36" t="str">
        <f t="shared" si="1"/>
        <v/>
      </c>
      <c r="AD20" s="45" t="str">
        <f t="shared" si="0"/>
        <v/>
      </c>
      <c r="AE20" s="33"/>
      <c r="AF20" s="33"/>
      <c r="AG20" s="33"/>
      <c r="AH20" s="32"/>
      <c r="AI20" s="32"/>
      <c r="AJ20" s="32"/>
      <c r="AK20" s="34"/>
      <c r="AL20" s="34"/>
      <c r="AM20" s="34"/>
      <c r="AN20" s="33"/>
      <c r="AO20" s="33"/>
      <c r="AP20" s="33"/>
      <c r="AQ20" s="32"/>
      <c r="AR20" s="32"/>
      <c r="AS20" s="32"/>
      <c r="AT20" s="34"/>
      <c r="AU20" s="34"/>
      <c r="AV20" s="34"/>
      <c r="AW20" s="33"/>
      <c r="AX20" s="33"/>
      <c r="AY20" s="33"/>
      <c r="AZ20" s="32"/>
      <c r="BA20" s="32"/>
      <c r="BB20" s="32"/>
      <c r="BC20" s="34"/>
      <c r="BD20" s="34"/>
      <c r="BE20" s="34"/>
      <c r="BF20" s="33"/>
      <c r="BG20" s="33"/>
      <c r="BH20" s="33"/>
      <c r="BI20" s="32"/>
      <c r="BJ20" s="32"/>
      <c r="BK20" s="32"/>
      <c r="BL20" s="34"/>
      <c r="BM20" s="34"/>
      <c r="BN20" s="34"/>
    </row>
    <row r="21" spans="1:66" x14ac:dyDescent="0.25">
      <c r="AB21" s="35" t="str">
        <f t="shared" si="4"/>
        <v/>
      </c>
      <c r="AC21" s="36" t="str">
        <f t="shared" si="1"/>
        <v/>
      </c>
      <c r="AD21" s="45" t="str">
        <f t="shared" si="0"/>
        <v/>
      </c>
      <c r="AE21" s="33"/>
      <c r="AF21" s="33"/>
      <c r="AG21" s="33"/>
      <c r="AH21" s="32"/>
      <c r="AI21" s="32"/>
      <c r="AJ21" s="32"/>
      <c r="AK21" s="34"/>
      <c r="AL21" s="34"/>
      <c r="AM21" s="34"/>
      <c r="AN21" s="33"/>
      <c r="AO21" s="33"/>
      <c r="AP21" s="33"/>
      <c r="AQ21" s="32"/>
      <c r="AR21" s="32"/>
      <c r="AS21" s="32"/>
      <c r="AT21" s="34"/>
      <c r="AU21" s="34"/>
      <c r="AV21" s="34"/>
      <c r="AW21" s="33"/>
      <c r="AX21" s="33"/>
      <c r="AY21" s="33"/>
      <c r="AZ21" s="32"/>
      <c r="BA21" s="32"/>
      <c r="BB21" s="32"/>
      <c r="BC21" s="34"/>
      <c r="BD21" s="34"/>
      <c r="BE21" s="34"/>
      <c r="BF21" s="33"/>
      <c r="BG21" s="33"/>
      <c r="BH21" s="33"/>
      <c r="BI21" s="32"/>
      <c r="BJ21" s="32"/>
      <c r="BK21" s="32"/>
      <c r="BL21" s="34"/>
      <c r="BM21" s="34"/>
      <c r="BN21" s="34"/>
    </row>
    <row r="22" spans="1:66" x14ac:dyDescent="0.25">
      <c r="AB22" s="35" t="str">
        <f t="shared" si="4"/>
        <v/>
      </c>
      <c r="AC22" s="36" t="str">
        <f t="shared" ref="AC22:AC40" si="5">IF(ISBLANK(P43)=TRUE,"",P43)</f>
        <v/>
      </c>
      <c r="AD22" s="45" t="str">
        <f t="shared" si="0"/>
        <v/>
      </c>
      <c r="AE22" s="33"/>
      <c r="AF22" s="33"/>
      <c r="AG22" s="33"/>
      <c r="AH22" s="32"/>
      <c r="AI22" s="32"/>
      <c r="AJ22" s="32"/>
      <c r="AK22" s="34"/>
      <c r="AL22" s="34"/>
      <c r="AM22" s="34"/>
      <c r="AN22" s="33"/>
      <c r="AO22" s="33"/>
      <c r="AP22" s="33"/>
      <c r="AQ22" s="32"/>
      <c r="AR22" s="32"/>
      <c r="AS22" s="32"/>
      <c r="AT22" s="34"/>
      <c r="AU22" s="34"/>
      <c r="AV22" s="34"/>
      <c r="AW22" s="33"/>
      <c r="AX22" s="33"/>
      <c r="AY22" s="33"/>
      <c r="AZ22" s="32"/>
      <c r="BA22" s="32"/>
      <c r="BB22" s="32"/>
      <c r="BC22" s="34"/>
      <c r="BD22" s="34"/>
      <c r="BE22" s="34"/>
      <c r="BF22" s="33"/>
      <c r="BG22" s="33"/>
      <c r="BH22" s="33"/>
      <c r="BI22" s="32"/>
      <c r="BJ22" s="32"/>
      <c r="BK22" s="32"/>
      <c r="BL22" s="34"/>
      <c r="BM22" s="34"/>
      <c r="BN22" s="34"/>
    </row>
    <row r="23" spans="1:66" x14ac:dyDescent="0.25">
      <c r="N23" s="23" t="s">
        <v>7</v>
      </c>
      <c r="O23" t="s">
        <v>72</v>
      </c>
      <c r="AB23" s="35" t="str">
        <f t="shared" si="4"/>
        <v/>
      </c>
      <c r="AC23" s="36" t="str">
        <f t="shared" si="5"/>
        <v/>
      </c>
      <c r="AD23" s="45" t="str">
        <f t="shared" si="0"/>
        <v/>
      </c>
      <c r="AE23" s="33"/>
      <c r="AF23" s="33"/>
      <c r="AG23" s="33"/>
      <c r="AH23" s="32"/>
      <c r="AI23" s="32"/>
      <c r="AJ23" s="32"/>
      <c r="AK23" s="34"/>
      <c r="AL23" s="34"/>
      <c r="AM23" s="34"/>
      <c r="AN23" s="33"/>
      <c r="AO23" s="33"/>
      <c r="AP23" s="33"/>
      <c r="AQ23" s="32"/>
      <c r="AR23" s="32"/>
      <c r="AS23" s="32"/>
      <c r="AT23" s="34"/>
      <c r="AU23" s="34"/>
      <c r="AV23" s="34"/>
      <c r="AW23" s="33"/>
      <c r="AX23" s="33"/>
      <c r="AY23" s="33"/>
      <c r="AZ23" s="32"/>
      <c r="BA23" s="32"/>
      <c r="BB23" s="32"/>
      <c r="BC23" s="34"/>
      <c r="BD23" s="34"/>
      <c r="BE23" s="34"/>
      <c r="BF23" s="33"/>
      <c r="BG23" s="33"/>
      <c r="BH23" s="33"/>
      <c r="BI23" s="32"/>
      <c r="BJ23" s="32"/>
      <c r="BK23" s="32"/>
      <c r="BL23" s="34"/>
      <c r="BM23" s="34"/>
      <c r="BN23" s="34"/>
    </row>
    <row r="24" spans="1:66" x14ac:dyDescent="0.25">
      <c r="AB24" s="35" t="str">
        <f t="shared" si="4"/>
        <v/>
      </c>
      <c r="AC24" s="36" t="str">
        <f t="shared" si="5"/>
        <v/>
      </c>
      <c r="AD24" s="45" t="str">
        <f t="shared" si="0"/>
        <v/>
      </c>
      <c r="AE24" s="33"/>
      <c r="AF24" s="33"/>
      <c r="AG24" s="33"/>
      <c r="AH24" s="32"/>
      <c r="AI24" s="32"/>
      <c r="AJ24" s="32"/>
      <c r="AK24" s="34"/>
      <c r="AL24" s="34"/>
      <c r="AM24" s="34"/>
      <c r="AN24" s="33"/>
      <c r="AO24" s="33"/>
      <c r="AP24" s="33"/>
      <c r="AQ24" s="32"/>
      <c r="AR24" s="32"/>
      <c r="AS24" s="32"/>
      <c r="AT24" s="34"/>
      <c r="AU24" s="34"/>
      <c r="AV24" s="34"/>
      <c r="AW24" s="33"/>
      <c r="AX24" s="33"/>
      <c r="AY24" s="33"/>
      <c r="AZ24" s="32"/>
      <c r="BA24" s="32"/>
      <c r="BB24" s="32"/>
      <c r="BC24" s="34"/>
      <c r="BD24" s="34"/>
      <c r="BE24" s="34"/>
      <c r="BF24" s="33"/>
      <c r="BG24" s="33"/>
      <c r="BH24" s="33"/>
      <c r="BI24" s="32"/>
      <c r="BJ24" s="32"/>
      <c r="BK24" s="32"/>
      <c r="BL24" s="34"/>
      <c r="BM24" s="34"/>
      <c r="BN24" s="34"/>
    </row>
    <row r="25" spans="1:66" x14ac:dyDescent="0.25">
      <c r="N25" t="s">
        <v>101</v>
      </c>
      <c r="O25" t="s">
        <v>57</v>
      </c>
      <c r="P25" s="73" t="s">
        <v>39</v>
      </c>
      <c r="Q25" s="29" t="s">
        <v>38</v>
      </c>
      <c r="R25" s="29" t="s">
        <v>29</v>
      </c>
      <c r="S25" s="29" t="s">
        <v>31</v>
      </c>
      <c r="T25" s="29" t="s">
        <v>30</v>
      </c>
      <c r="U25" s="30" t="s">
        <v>37</v>
      </c>
      <c r="V25" s="30" t="s">
        <v>36</v>
      </c>
      <c r="W25" s="76" t="s">
        <v>35</v>
      </c>
      <c r="AB25" s="52" t="s">
        <v>26</v>
      </c>
      <c r="AC25" s="31">
        <f t="shared" ref="AC25:BN25" si="6">SUM(AC5:AC24)</f>
        <v>2600</v>
      </c>
      <c r="AD25" s="31"/>
      <c r="AE25" s="31">
        <f t="shared" si="6"/>
        <v>0</v>
      </c>
      <c r="AF25" s="31">
        <f t="shared" si="6"/>
        <v>0</v>
      </c>
      <c r="AG25" s="31">
        <f t="shared" si="6"/>
        <v>0</v>
      </c>
      <c r="AH25" s="31">
        <f t="shared" si="6"/>
        <v>0</v>
      </c>
      <c r="AI25" s="31">
        <f t="shared" si="6"/>
        <v>0</v>
      </c>
      <c r="AJ25" s="31">
        <f t="shared" si="6"/>
        <v>0</v>
      </c>
      <c r="AK25" s="31">
        <f t="shared" si="6"/>
        <v>0</v>
      </c>
      <c r="AL25" s="31">
        <f t="shared" si="6"/>
        <v>0</v>
      </c>
      <c r="AM25" s="31">
        <f t="shared" si="6"/>
        <v>0</v>
      </c>
      <c r="AN25" s="31">
        <f t="shared" si="6"/>
        <v>0</v>
      </c>
      <c r="AO25" s="31">
        <f t="shared" si="6"/>
        <v>0</v>
      </c>
      <c r="AP25" s="31">
        <f t="shared" si="6"/>
        <v>0</v>
      </c>
      <c r="AQ25" s="31">
        <f t="shared" si="6"/>
        <v>0</v>
      </c>
      <c r="AR25" s="31">
        <f t="shared" si="6"/>
        <v>0</v>
      </c>
      <c r="AS25" s="31">
        <f t="shared" si="6"/>
        <v>0</v>
      </c>
      <c r="AT25" s="31">
        <f t="shared" si="6"/>
        <v>0</v>
      </c>
      <c r="AU25" s="31">
        <f t="shared" si="6"/>
        <v>0</v>
      </c>
      <c r="AV25" s="31">
        <f t="shared" si="6"/>
        <v>0</v>
      </c>
      <c r="AW25" s="31">
        <f t="shared" si="6"/>
        <v>0</v>
      </c>
      <c r="AX25" s="31">
        <f t="shared" si="6"/>
        <v>0</v>
      </c>
      <c r="AY25" s="31">
        <f t="shared" si="6"/>
        <v>0</v>
      </c>
      <c r="AZ25" s="31">
        <f t="shared" si="6"/>
        <v>1925</v>
      </c>
      <c r="BA25" s="31">
        <f t="shared" si="6"/>
        <v>1063</v>
      </c>
      <c r="BB25" s="31">
        <f t="shared" si="6"/>
        <v>211.5</v>
      </c>
      <c r="BC25" s="31">
        <f t="shared" si="6"/>
        <v>2386</v>
      </c>
      <c r="BD25" s="31">
        <f t="shared" si="6"/>
        <v>644</v>
      </c>
      <c r="BE25" s="31">
        <f t="shared" si="6"/>
        <v>422</v>
      </c>
      <c r="BF25" s="31">
        <f t="shared" si="6"/>
        <v>2575.46</v>
      </c>
      <c r="BG25" s="31">
        <f t="shared" si="6"/>
        <v>435</v>
      </c>
      <c r="BH25" s="31">
        <f t="shared" si="6"/>
        <v>226</v>
      </c>
      <c r="BI25" s="31">
        <f t="shared" si="6"/>
        <v>0</v>
      </c>
      <c r="BJ25" s="31">
        <f t="shared" si="6"/>
        <v>0</v>
      </c>
      <c r="BK25" s="31">
        <f t="shared" si="6"/>
        <v>0</v>
      </c>
      <c r="BL25" s="31">
        <f t="shared" si="6"/>
        <v>0</v>
      </c>
      <c r="BM25" s="31">
        <f t="shared" si="6"/>
        <v>0</v>
      </c>
      <c r="BN25" s="31">
        <f t="shared" si="6"/>
        <v>0</v>
      </c>
    </row>
    <row r="26" spans="1:66" x14ac:dyDescent="0.25">
      <c r="A26" s="53" t="s">
        <v>47</v>
      </c>
      <c r="B26" s="53"/>
      <c r="C26" s="53"/>
      <c r="M26" s="93" t="str">
        <f>IF(AND($P26=0,$R26&lt;&gt;0),"ALERTE","")</f>
        <v/>
      </c>
      <c r="N26">
        <v>1011</v>
      </c>
      <c r="O26" t="s">
        <v>59</v>
      </c>
      <c r="P26" s="74">
        <v>500</v>
      </c>
      <c r="Q26" s="21">
        <f>R26+S26</f>
        <v>656.46</v>
      </c>
      <c r="R26" s="21">
        <f>SUMIFS(Data_pointage!$P:$P,Data_pointage!U:U,'x_NEW PROJECT_x '!$I$5,Data_pointage!$N:$N,'x_NEW PROJECT_x '!$N26,Data_pointage!$H:$H,'x_NEW PROJECT_x '!$J$4)</f>
        <v>578.46</v>
      </c>
      <c r="S26" s="21">
        <v>78</v>
      </c>
      <c r="T26" s="21">
        <f>IFERROR(GETPIVOTDATA("Temps total",$P$52,"Mois",$A$8,"Année",$J$4,"Centre charge",N26),0)</f>
        <v>62</v>
      </c>
      <c r="U26" s="21">
        <f t="shared" ref="U26:U37" si="7">IFERROR(VLOOKUP(N26,$AD$5:$BN$24,$A$4,FALSE),"")</f>
        <v>150</v>
      </c>
      <c r="V26" s="21">
        <f>S26/(12-$A$8)</f>
        <v>39</v>
      </c>
      <c r="W26" s="77">
        <f>IFERROR((Q26-S26)/Q26,"")</f>
        <v>0.88118087926149347</v>
      </c>
      <c r="AA26" s="22"/>
    </row>
    <row r="27" spans="1:66" x14ac:dyDescent="0.25">
      <c r="A27" s="53">
        <f>((A36-A32)-1)+(B28*12)</f>
        <v>9</v>
      </c>
      <c r="B27" s="53"/>
      <c r="C27" s="53"/>
      <c r="M27" s="93" t="str">
        <f t="shared" ref="M27:M45" si="8">IF(AND($P27=0,$R27&lt;&gt;0),"ALERTE","")</f>
        <v/>
      </c>
      <c r="N27">
        <v>1200</v>
      </c>
      <c r="O27" t="s">
        <v>60</v>
      </c>
      <c r="P27" s="74">
        <v>150</v>
      </c>
      <c r="Q27" s="21">
        <f t="shared" ref="Q27:Q45" si="9">R27+S27</f>
        <v>92</v>
      </c>
      <c r="R27" s="21">
        <f>SUMIFS(Data_pointage!$P:$P,Data_pointage!U:U,'x_NEW PROJECT_x '!$I$5,Data_pointage!$N:$N,'x_NEW PROJECT_x '!$N27,Data_pointage!$H:$H,'x_NEW PROJECT_x '!$J$4)</f>
        <v>72</v>
      </c>
      <c r="S27" s="21">
        <v>20</v>
      </c>
      <c r="T27" s="21">
        <f t="shared" ref="T27:T33" si="10">IFERROR(GETPIVOTDATA("Temps total",$P$52,"Mois",$A$8,"Année",$J$4,"Centre charge",N27),0)</f>
        <v>0</v>
      </c>
      <c r="U27" s="21">
        <f t="shared" si="7"/>
        <v>20</v>
      </c>
      <c r="V27" s="21">
        <f t="shared" ref="V27:V45" si="11">S27/(12-$A$8)</f>
        <v>10</v>
      </c>
      <c r="W27" s="77">
        <f t="shared" ref="W27:W45" si="12">IFERROR((Q27-S27)/Q27,"")</f>
        <v>0.78260869565217395</v>
      </c>
      <c r="AA27" s="22"/>
    </row>
    <row r="28" spans="1:66" x14ac:dyDescent="0.25">
      <c r="A28" t="s">
        <v>51</v>
      </c>
      <c r="B28" s="53">
        <f>B35-B31</f>
        <v>1</v>
      </c>
      <c r="C28" s="53"/>
      <c r="M28" s="93" t="str">
        <f t="shared" si="8"/>
        <v/>
      </c>
      <c r="N28">
        <v>2752</v>
      </c>
      <c r="O28" t="s">
        <v>62</v>
      </c>
      <c r="P28" s="74">
        <v>600</v>
      </c>
      <c r="Q28" s="21">
        <f t="shared" si="9"/>
        <v>237</v>
      </c>
      <c r="R28" s="21">
        <f>SUMIFS(Data_pointage!$P:$P,Data_pointage!U:U,'x_NEW PROJECT_x '!$I$5,Data_pointage!$N:$N,'x_NEW PROJECT_x '!$N28,Data_pointage!$H:$H,'x_NEW PROJECT_x '!$J$4)</f>
        <v>218</v>
      </c>
      <c r="S28" s="21">
        <v>19</v>
      </c>
      <c r="T28" s="21">
        <f t="shared" si="10"/>
        <v>22</v>
      </c>
      <c r="U28" s="21">
        <f t="shared" si="7"/>
        <v>14</v>
      </c>
      <c r="V28" s="21">
        <f t="shared" si="11"/>
        <v>9.5</v>
      </c>
      <c r="W28" s="77">
        <f t="shared" si="12"/>
        <v>0.91983122362869196</v>
      </c>
      <c r="AA28" s="22"/>
    </row>
    <row r="29" spans="1:66" x14ac:dyDescent="0.25">
      <c r="B29" s="53"/>
      <c r="C29" s="53"/>
      <c r="M29" s="93" t="str">
        <f t="shared" si="8"/>
        <v/>
      </c>
      <c r="N29">
        <v>3503</v>
      </c>
      <c r="O29" t="s">
        <v>63</v>
      </c>
      <c r="P29" s="74">
        <v>150</v>
      </c>
      <c r="Q29" s="21">
        <f t="shared" si="9"/>
        <v>135</v>
      </c>
      <c r="R29" s="21">
        <f>SUMIFS(Data_pointage!$P:$P,Data_pointage!U:U,'x_NEW PROJECT_x '!$I$5,Data_pointage!$N:$N,'x_NEW PROJECT_x '!$N29,Data_pointage!$H:$H,'x_NEW PROJECT_x '!$J$4)</f>
        <v>120</v>
      </c>
      <c r="S29" s="21">
        <v>15</v>
      </c>
      <c r="T29" s="21">
        <f t="shared" si="10"/>
        <v>15</v>
      </c>
      <c r="U29" s="21">
        <f t="shared" si="7"/>
        <v>30</v>
      </c>
      <c r="V29" s="21">
        <f t="shared" si="11"/>
        <v>7.5</v>
      </c>
      <c r="W29" s="77">
        <f t="shared" si="12"/>
        <v>0.88888888888888884</v>
      </c>
      <c r="AA29" s="22"/>
    </row>
    <row r="30" spans="1:66" x14ac:dyDescent="0.25">
      <c r="A30" s="53" t="s">
        <v>45</v>
      </c>
      <c r="B30" s="53" t="s">
        <v>46</v>
      </c>
      <c r="C30" s="53"/>
      <c r="M30" s="93" t="str">
        <f t="shared" si="8"/>
        <v/>
      </c>
      <c r="N30">
        <v>5555</v>
      </c>
      <c r="O30" t="s">
        <v>64</v>
      </c>
      <c r="P30" s="74">
        <v>400</v>
      </c>
      <c r="Q30" s="21">
        <f t="shared" si="9"/>
        <v>527</v>
      </c>
      <c r="R30" s="21">
        <f>SUMIFS(Data_pointage!$P:$P,Data_pointage!U:U,'x_NEW PROJECT_x '!$I$5,Data_pointage!$N:$N,'x_NEW PROJECT_x '!$N30,Data_pointage!$H:$H,'x_NEW PROJECT_x '!$J$4)</f>
        <v>510</v>
      </c>
      <c r="S30" s="21">
        <v>17</v>
      </c>
      <c r="T30" s="21">
        <f t="shared" si="10"/>
        <v>65</v>
      </c>
      <c r="U30" s="21">
        <f t="shared" si="7"/>
        <v>80</v>
      </c>
      <c r="V30" s="21">
        <f t="shared" si="11"/>
        <v>8.5</v>
      </c>
      <c r="W30" s="77">
        <f t="shared" si="12"/>
        <v>0.967741935483871</v>
      </c>
      <c r="AA30" s="22"/>
    </row>
    <row r="31" spans="1:66" x14ac:dyDescent="0.25">
      <c r="A31" s="53" t="s">
        <v>103</v>
      </c>
      <c r="B31" s="53">
        <v>2016</v>
      </c>
      <c r="C31" s="53"/>
      <c r="M31" s="93" t="str">
        <f t="shared" si="8"/>
        <v/>
      </c>
      <c r="N31">
        <v>5917</v>
      </c>
      <c r="O31" t="s">
        <v>66</v>
      </c>
      <c r="P31" s="74">
        <v>350</v>
      </c>
      <c r="Q31" s="21">
        <f t="shared" si="9"/>
        <v>602</v>
      </c>
      <c r="R31" s="21">
        <f>SUMIFS(Data_pointage!$P:$P,Data_pointage!U:U,'x_NEW PROJECT_x '!$I$5,Data_pointage!$N:$N,'x_NEW PROJECT_x '!$N31,Data_pointage!$H:$H,'x_NEW PROJECT_x '!$J$4)</f>
        <v>484</v>
      </c>
      <c r="S31" s="21">
        <v>118</v>
      </c>
      <c r="T31" s="21">
        <f t="shared" si="10"/>
        <v>32</v>
      </c>
      <c r="U31" s="21">
        <f t="shared" si="7"/>
        <v>150</v>
      </c>
      <c r="V31" s="21">
        <f t="shared" si="11"/>
        <v>59</v>
      </c>
      <c r="W31" s="77">
        <f t="shared" si="12"/>
        <v>0.8039867109634552</v>
      </c>
      <c r="AA31" s="22"/>
    </row>
    <row r="32" spans="1:66" x14ac:dyDescent="0.25">
      <c r="A32" s="53">
        <f>MATCH($A$31,$A$9:$A$20,0)</f>
        <v>5</v>
      </c>
      <c r="B32" s="53"/>
      <c r="C32" s="53"/>
      <c r="M32" s="93" t="str">
        <f t="shared" si="8"/>
        <v/>
      </c>
      <c r="N32">
        <v>7777</v>
      </c>
      <c r="O32" t="s">
        <v>68</v>
      </c>
      <c r="P32" s="74">
        <v>400</v>
      </c>
      <c r="Q32" s="21">
        <f t="shared" si="9"/>
        <v>732</v>
      </c>
      <c r="R32" s="21">
        <f>SUMIFS(Data_pointage!$P:$P,Data_pointage!U:U,'x_NEW PROJECT_x '!$I$5,Data_pointage!$N:$N,'x_NEW PROJECT_x '!$N32,Data_pointage!$H:$H,'x_NEW PROJECT_x '!$J$4)</f>
        <v>564</v>
      </c>
      <c r="S32" s="21">
        <v>168</v>
      </c>
      <c r="T32" s="21">
        <f t="shared" si="10"/>
        <v>30</v>
      </c>
      <c r="U32" s="21">
        <f t="shared" si="7"/>
        <v>200</v>
      </c>
      <c r="V32" s="21">
        <f t="shared" si="11"/>
        <v>84</v>
      </c>
      <c r="W32" s="77">
        <f t="shared" si="12"/>
        <v>0.77049180327868849</v>
      </c>
      <c r="AA32" s="22"/>
    </row>
    <row r="33" spans="1:27" x14ac:dyDescent="0.25">
      <c r="A33" s="53"/>
      <c r="B33" s="53"/>
      <c r="C33" s="53"/>
      <c r="M33" s="93" t="str">
        <f t="shared" si="8"/>
        <v/>
      </c>
      <c r="N33" t="s">
        <v>1</v>
      </c>
      <c r="O33" t="s">
        <v>2</v>
      </c>
      <c r="P33" s="74">
        <v>50</v>
      </c>
      <c r="Q33" s="21">
        <f t="shared" si="9"/>
        <v>29</v>
      </c>
      <c r="R33" s="21">
        <f>SUMIFS(Data_pointage!$P:$P,Data_pointage!U:U,'x_NEW PROJECT_x '!$I$5,Data_pointage!$N:$N,'x_NEW PROJECT_x '!$N33,Data_pointage!$H:$H,'x_NEW PROJECT_x '!$J$4)</f>
        <v>29</v>
      </c>
      <c r="S33" s="21">
        <v>0</v>
      </c>
      <c r="T33" s="21">
        <f t="shared" si="10"/>
        <v>0</v>
      </c>
      <c r="U33" s="21">
        <f t="shared" si="7"/>
        <v>0</v>
      </c>
      <c r="V33" s="21">
        <f t="shared" si="11"/>
        <v>0</v>
      </c>
      <c r="W33" s="77">
        <f t="shared" si="12"/>
        <v>1</v>
      </c>
      <c r="AA33" s="22"/>
    </row>
    <row r="34" spans="1:27" x14ac:dyDescent="0.25">
      <c r="A34" s="53" t="s">
        <v>48</v>
      </c>
      <c r="B34" s="53" t="s">
        <v>49</v>
      </c>
      <c r="C34" s="53"/>
      <c r="M34" s="93" t="str">
        <f t="shared" si="8"/>
        <v/>
      </c>
      <c r="P34" s="74"/>
      <c r="Q34" s="21">
        <f t="shared" si="9"/>
        <v>0</v>
      </c>
      <c r="R34" s="21">
        <f>SUMIFS(Data_pointage!$P:$P,Data_pointage!U:U,'x_NEW PROJECT_x '!$I$5,Data_pointage!$N:$N,'x_NEW PROJECT_x '!$N34,Data_pointage!$H:$H,'x_NEW PROJECT_x '!$J$4)</f>
        <v>0</v>
      </c>
      <c r="S34" s="21"/>
      <c r="T34" s="21" t="str">
        <f t="shared" ref="T34:T45" si="13">IFERROR(GETPIVOTDATA("Temps total",$P$52,"Mois",$A$8,"Année",$J$4,"Centre charge",N34),"")</f>
        <v/>
      </c>
      <c r="U34" s="21" t="str">
        <f t="shared" si="7"/>
        <v/>
      </c>
      <c r="V34" s="21">
        <f t="shared" si="11"/>
        <v>0</v>
      </c>
      <c r="W34" s="77" t="str">
        <f t="shared" si="12"/>
        <v/>
      </c>
      <c r="AA34" s="22"/>
    </row>
    <row r="35" spans="1:27" x14ac:dyDescent="0.25">
      <c r="A35" s="53" t="s">
        <v>105</v>
      </c>
      <c r="B35" s="53">
        <v>2017</v>
      </c>
      <c r="C35" s="53"/>
      <c r="M35" s="93" t="str">
        <f t="shared" si="8"/>
        <v/>
      </c>
      <c r="P35" s="74"/>
      <c r="Q35" s="21">
        <f t="shared" si="9"/>
        <v>0</v>
      </c>
      <c r="R35" s="21">
        <f>SUMIFS(Data_pointage!$P:$P,Data_pointage!U:U,'x_NEW PROJECT_x '!$I$5,Data_pointage!$N:$N,'x_NEW PROJECT_x '!$N35,Data_pointage!$H:$H,'x_NEW PROJECT_x '!$J$4)</f>
        <v>0</v>
      </c>
      <c r="S35" s="21"/>
      <c r="T35" s="21" t="str">
        <f t="shared" si="13"/>
        <v/>
      </c>
      <c r="U35" s="21" t="str">
        <f t="shared" si="7"/>
        <v/>
      </c>
      <c r="V35" s="21">
        <f t="shared" si="11"/>
        <v>0</v>
      </c>
      <c r="W35" s="77" t="str">
        <f t="shared" si="12"/>
        <v/>
      </c>
      <c r="AA35" s="22"/>
    </row>
    <row r="36" spans="1:27" x14ac:dyDescent="0.25">
      <c r="A36" s="53">
        <f>MATCH($A$35,$A$9:$A$20,0)</f>
        <v>3</v>
      </c>
      <c r="B36" s="53"/>
      <c r="C36" s="53"/>
      <c r="M36" s="93" t="str">
        <f t="shared" si="8"/>
        <v/>
      </c>
      <c r="P36" s="74"/>
      <c r="Q36" s="21">
        <f t="shared" si="9"/>
        <v>0</v>
      </c>
      <c r="R36" s="21">
        <f>SUMIFS(Data_pointage!$P:$P,Data_pointage!U:U,'x_NEW PROJECT_x '!$I$5,Data_pointage!$N:$N,'x_NEW PROJECT_x '!$N36,Data_pointage!$H:$H,'x_NEW PROJECT_x '!$J$4)</f>
        <v>0</v>
      </c>
      <c r="S36" s="21"/>
      <c r="T36" s="21" t="str">
        <f t="shared" si="13"/>
        <v/>
      </c>
      <c r="U36" s="21" t="str">
        <f t="shared" si="7"/>
        <v/>
      </c>
      <c r="V36" s="21">
        <f t="shared" si="11"/>
        <v>0</v>
      </c>
      <c r="W36" s="77" t="str">
        <f t="shared" si="12"/>
        <v/>
      </c>
      <c r="AA36" s="22"/>
    </row>
    <row r="37" spans="1:27" x14ac:dyDescent="0.25">
      <c r="M37" s="93" t="str">
        <f t="shared" si="8"/>
        <v/>
      </c>
      <c r="P37" s="74"/>
      <c r="Q37" s="21">
        <f t="shared" si="9"/>
        <v>0</v>
      </c>
      <c r="R37" s="21">
        <f>SUMIFS(Data_pointage!$P:$P,Data_pointage!U:U,'x_NEW PROJECT_x '!$I$5,Data_pointage!$N:$N,'x_NEW PROJECT_x '!$N37,Data_pointage!$H:$H,'x_NEW PROJECT_x '!$J$4)</f>
        <v>0</v>
      </c>
      <c r="S37" s="21"/>
      <c r="T37" s="21" t="str">
        <f t="shared" si="13"/>
        <v/>
      </c>
      <c r="U37" s="21" t="str">
        <f t="shared" si="7"/>
        <v/>
      </c>
      <c r="V37" s="21">
        <f t="shared" si="11"/>
        <v>0</v>
      </c>
      <c r="W37" s="77" t="str">
        <f t="shared" si="12"/>
        <v/>
      </c>
      <c r="AA37" s="22"/>
    </row>
    <row r="38" spans="1:27" x14ac:dyDescent="0.25">
      <c r="M38" s="93" t="str">
        <f t="shared" si="8"/>
        <v/>
      </c>
      <c r="P38" s="74"/>
      <c r="Q38" s="21">
        <f t="shared" si="9"/>
        <v>0</v>
      </c>
      <c r="R38" s="21">
        <f>SUMIFS(Data_pointage!$P:$P,Data_pointage!U:U,'x_NEW PROJECT_x '!$I$5,Data_pointage!$N:$N,'x_NEW PROJECT_x '!$N38,Data_pointage!$H:$H,'x_NEW PROJECT_x '!$J$4)</f>
        <v>0</v>
      </c>
      <c r="S38" s="21"/>
      <c r="T38" s="21" t="str">
        <f t="shared" si="13"/>
        <v/>
      </c>
      <c r="U38" s="21" t="str">
        <f>IFERROR(VLOOKUP(#REF!,$AD$5:$BN$24,$A$4,FALSE),"")</f>
        <v/>
      </c>
      <c r="V38" s="21">
        <f t="shared" si="11"/>
        <v>0</v>
      </c>
      <c r="W38" s="77" t="str">
        <f t="shared" si="12"/>
        <v/>
      </c>
      <c r="AA38" s="22"/>
    </row>
    <row r="39" spans="1:27" x14ac:dyDescent="0.25">
      <c r="M39" s="93" t="str">
        <f t="shared" si="8"/>
        <v/>
      </c>
      <c r="P39" s="74"/>
      <c r="Q39" s="21">
        <f t="shared" si="9"/>
        <v>0</v>
      </c>
      <c r="R39" s="21">
        <f>SUMIFS(Data_pointage!$P:$P,Data_pointage!U:U,'x_NEW PROJECT_x '!$I$5,Data_pointage!$N:$N,'x_NEW PROJECT_x '!$N39,Data_pointage!$H:$H,'x_NEW PROJECT_x '!$J$4)</f>
        <v>0</v>
      </c>
      <c r="S39" s="21"/>
      <c r="T39" s="21" t="str">
        <f t="shared" si="13"/>
        <v/>
      </c>
      <c r="U39" s="21" t="str">
        <f>IFERROR(VLOOKUP(#REF!,$AD$5:$BN$24,$A$4,FALSE),"")</f>
        <v/>
      </c>
      <c r="V39" s="21">
        <f t="shared" si="11"/>
        <v>0</v>
      </c>
      <c r="W39" s="77" t="str">
        <f t="shared" si="12"/>
        <v/>
      </c>
    </row>
    <row r="40" spans="1:27" x14ac:dyDescent="0.25">
      <c r="M40" s="93" t="str">
        <f t="shared" si="8"/>
        <v/>
      </c>
      <c r="P40" s="74"/>
      <c r="Q40" s="21">
        <f t="shared" si="9"/>
        <v>0</v>
      </c>
      <c r="R40" s="21">
        <f>SUMIFS(Data_pointage!$P:$P,Data_pointage!U:U,'x_NEW PROJECT_x '!$I$5,Data_pointage!$N:$N,'x_NEW PROJECT_x '!$N40,Data_pointage!$H:$H,'x_NEW PROJECT_x '!$J$4)</f>
        <v>0</v>
      </c>
      <c r="S40" s="21"/>
      <c r="T40" s="21" t="str">
        <f t="shared" si="13"/>
        <v/>
      </c>
      <c r="U40" s="21" t="str">
        <f>IFERROR(VLOOKUP(#REF!,$AD$5:$BN$24,$A$4,FALSE),"")</f>
        <v/>
      </c>
      <c r="V40" s="21">
        <f t="shared" si="11"/>
        <v>0</v>
      </c>
      <c r="W40" s="77" t="str">
        <f t="shared" si="12"/>
        <v/>
      </c>
    </row>
    <row r="41" spans="1:27" x14ac:dyDescent="0.25">
      <c r="M41" s="93" t="str">
        <f t="shared" si="8"/>
        <v/>
      </c>
      <c r="P41" s="74"/>
      <c r="Q41" s="21">
        <f t="shared" si="9"/>
        <v>0</v>
      </c>
      <c r="R41" s="21">
        <f>SUMIFS(Data_pointage!$P:$P,Data_pointage!U:U,'x_NEW PROJECT_x '!$I$5,Data_pointage!$N:$N,'x_NEW PROJECT_x '!$N41,Data_pointage!$H:$H,'x_NEW PROJECT_x '!$J$4)</f>
        <v>0</v>
      </c>
      <c r="S41" s="21"/>
      <c r="T41" s="21" t="str">
        <f t="shared" si="13"/>
        <v/>
      </c>
      <c r="U41" s="21" t="str">
        <f>IFERROR(VLOOKUP(#REF!,$AD$5:$BN$24,$A$4,FALSE),"")</f>
        <v/>
      </c>
      <c r="V41" s="21">
        <f t="shared" si="11"/>
        <v>0</v>
      </c>
      <c r="W41" s="77" t="str">
        <f t="shared" si="12"/>
        <v/>
      </c>
    </row>
    <row r="42" spans="1:27" x14ac:dyDescent="0.25">
      <c r="M42" s="93" t="str">
        <f t="shared" si="8"/>
        <v/>
      </c>
      <c r="P42" s="74"/>
      <c r="Q42" s="21">
        <f t="shared" si="9"/>
        <v>0</v>
      </c>
      <c r="R42" s="21">
        <f>SUMIFS(Data_pointage!$P:$P,Data_pointage!U:U,'x_NEW PROJECT_x '!$I$5,Data_pointage!$N:$N,'x_NEW PROJECT_x '!$N42,Data_pointage!$H:$H,'x_NEW PROJECT_x '!$J$4)</f>
        <v>0</v>
      </c>
      <c r="S42" s="21"/>
      <c r="T42" s="21" t="str">
        <f t="shared" si="13"/>
        <v/>
      </c>
      <c r="U42" s="21" t="str">
        <f>IFERROR(VLOOKUP(#REF!,$AD$5:$BN$24,$A$4,FALSE),"")</f>
        <v/>
      </c>
      <c r="V42" s="21">
        <f t="shared" si="11"/>
        <v>0</v>
      </c>
      <c r="W42" s="77" t="str">
        <f t="shared" si="12"/>
        <v/>
      </c>
    </row>
    <row r="43" spans="1:27" x14ac:dyDescent="0.25">
      <c r="M43" s="93" t="str">
        <f t="shared" si="8"/>
        <v/>
      </c>
      <c r="P43" s="74"/>
      <c r="Q43" s="21">
        <f t="shared" si="9"/>
        <v>0</v>
      </c>
      <c r="R43" s="21">
        <f>SUMIFS(Data_pointage!$P:$P,Data_pointage!U:U,'x_NEW PROJECT_x '!$I$5,Data_pointage!$N:$N,'x_NEW PROJECT_x '!$N43,Data_pointage!$H:$H,'x_NEW PROJECT_x '!$J$4)</f>
        <v>0</v>
      </c>
      <c r="S43" s="21"/>
      <c r="T43" s="21" t="str">
        <f t="shared" si="13"/>
        <v/>
      </c>
      <c r="U43" s="21" t="str">
        <f>IFERROR(VLOOKUP(#REF!,$AD$5:$BN$24,$A$4,FALSE),"")</f>
        <v/>
      </c>
      <c r="V43" s="21">
        <f t="shared" si="11"/>
        <v>0</v>
      </c>
      <c r="W43" s="77" t="str">
        <f t="shared" si="12"/>
        <v/>
      </c>
    </row>
    <row r="44" spans="1:27" x14ac:dyDescent="0.25">
      <c r="M44" s="93" t="str">
        <f t="shared" si="8"/>
        <v/>
      </c>
      <c r="P44" s="74"/>
      <c r="Q44" s="21">
        <f t="shared" si="9"/>
        <v>0</v>
      </c>
      <c r="R44" s="21">
        <f>SUMIFS(Data_pointage!$P:$P,Data_pointage!U:U,'x_NEW PROJECT_x '!$I$5,Data_pointage!$N:$N,'x_NEW PROJECT_x '!$N44,Data_pointage!$H:$H,'x_NEW PROJECT_x '!$J$4)</f>
        <v>0</v>
      </c>
      <c r="S44" s="21"/>
      <c r="T44" s="21" t="str">
        <f t="shared" si="13"/>
        <v/>
      </c>
      <c r="U44" s="21" t="str">
        <f>IFERROR(VLOOKUP(#REF!,$AD$5:$BN$24,$A$4,FALSE),"")</f>
        <v/>
      </c>
      <c r="V44" s="21">
        <f t="shared" si="11"/>
        <v>0</v>
      </c>
      <c r="W44" s="77" t="str">
        <f t="shared" si="12"/>
        <v/>
      </c>
    </row>
    <row r="45" spans="1:27" x14ac:dyDescent="0.25">
      <c r="M45" s="93" t="str">
        <f t="shared" si="8"/>
        <v/>
      </c>
      <c r="P45" s="74"/>
      <c r="Q45" s="21">
        <f t="shared" si="9"/>
        <v>0</v>
      </c>
      <c r="R45" s="21">
        <f>SUMIFS(Data_pointage!$P:$P,Data_pointage!U:U,'x_NEW PROJECT_x '!$I$5,Data_pointage!$N:$N,'x_NEW PROJECT_x '!$N45,Data_pointage!$H:$H,'x_NEW PROJECT_x '!$J$4)</f>
        <v>0</v>
      </c>
      <c r="S45" s="21"/>
      <c r="T45" s="21" t="str">
        <f t="shared" si="13"/>
        <v/>
      </c>
      <c r="U45" s="21" t="str">
        <f>IFERROR(VLOOKUP(#REF!,$AD$5:$BN$24,$A$4,FALSE),"")</f>
        <v/>
      </c>
      <c r="V45" s="21">
        <f t="shared" si="11"/>
        <v>0</v>
      </c>
      <c r="W45" s="77" t="str">
        <f t="shared" si="12"/>
        <v/>
      </c>
    </row>
    <row r="46" spans="1:27" x14ac:dyDescent="0.25">
      <c r="M46" s="46"/>
      <c r="O46" s="79" t="s">
        <v>26</v>
      </c>
      <c r="P46" s="75">
        <f>SUM(P26:P45)</f>
        <v>2600</v>
      </c>
      <c r="Q46" s="28">
        <f t="shared" ref="Q46:V46" si="14">SUM(Q26:Q45)</f>
        <v>3010.46</v>
      </c>
      <c r="R46" s="28">
        <f t="shared" si="14"/>
        <v>2575.46</v>
      </c>
      <c r="S46" s="28">
        <f t="shared" si="14"/>
        <v>435</v>
      </c>
      <c r="T46" s="28">
        <f t="shared" si="14"/>
        <v>226</v>
      </c>
      <c r="U46" s="28">
        <f t="shared" si="14"/>
        <v>644</v>
      </c>
      <c r="V46" s="28">
        <f t="shared" si="14"/>
        <v>217.5</v>
      </c>
      <c r="W46" s="78"/>
    </row>
    <row r="47" spans="1:27" x14ac:dyDescent="0.25">
      <c r="O47" s="80" t="s">
        <v>34</v>
      </c>
      <c r="P47" s="26">
        <f>P46</f>
        <v>2600</v>
      </c>
      <c r="Q47" s="27"/>
      <c r="R47" s="26"/>
      <c r="S47" s="26"/>
      <c r="T47" s="26"/>
      <c r="U47" s="25"/>
      <c r="V47" s="24"/>
      <c r="W47" s="49" t="e">
        <f>(INDEX($F$9:$L$20,$A$8,(MATCH($I$3,$J$8:$L$8,0)+4)))/$N$24</f>
        <v>#N/A</v>
      </c>
    </row>
    <row r="50" spans="16:19" x14ac:dyDescent="0.25">
      <c r="P50" s="23" t="s">
        <v>7</v>
      </c>
      <c r="Q50" t="s">
        <v>72</v>
      </c>
    </row>
    <row r="52" spans="16:19" x14ac:dyDescent="0.25">
      <c r="P52" t="s">
        <v>32</v>
      </c>
      <c r="Q52" t="s">
        <v>33</v>
      </c>
    </row>
    <row r="53" spans="16:19" x14ac:dyDescent="0.25">
      <c r="P53" t="s">
        <v>27</v>
      </c>
      <c r="Q53">
        <v>2015</v>
      </c>
      <c r="R53">
        <v>2016</v>
      </c>
      <c r="S53" t="s">
        <v>28</v>
      </c>
    </row>
    <row r="54" spans="16:19" x14ac:dyDescent="0.25">
      <c r="P54" s="19">
        <v>1011</v>
      </c>
      <c r="Q54" s="22"/>
      <c r="R54" s="22"/>
      <c r="S54" s="22"/>
    </row>
    <row r="55" spans="16:19" x14ac:dyDescent="0.25">
      <c r="P55" s="91">
        <v>1</v>
      </c>
      <c r="Q55" s="22">
        <v>23</v>
      </c>
      <c r="R55" s="22">
        <v>93.13</v>
      </c>
      <c r="S55" s="22">
        <v>116.13</v>
      </c>
    </row>
    <row r="56" spans="16:19" x14ac:dyDescent="0.25">
      <c r="P56" s="91">
        <v>2</v>
      </c>
      <c r="Q56" s="22">
        <v>20.5</v>
      </c>
      <c r="R56" s="22">
        <v>82.63</v>
      </c>
      <c r="S56" s="22">
        <v>103.13</v>
      </c>
    </row>
    <row r="57" spans="16:19" x14ac:dyDescent="0.25">
      <c r="P57" s="91">
        <v>3</v>
      </c>
      <c r="Q57" s="22">
        <v>29</v>
      </c>
      <c r="R57" s="22">
        <v>49</v>
      </c>
      <c r="S57" s="22">
        <v>78</v>
      </c>
    </row>
    <row r="58" spans="16:19" x14ac:dyDescent="0.25">
      <c r="P58" s="91">
        <v>4</v>
      </c>
      <c r="Q58" s="22">
        <v>52</v>
      </c>
      <c r="R58" s="22">
        <v>34.700000000000003</v>
      </c>
      <c r="S58" s="22">
        <v>86.7</v>
      </c>
    </row>
    <row r="59" spans="16:19" x14ac:dyDescent="0.25">
      <c r="P59" s="91">
        <v>5</v>
      </c>
      <c r="Q59" s="22">
        <v>29.5</v>
      </c>
      <c r="R59" s="22">
        <v>25</v>
      </c>
      <c r="S59" s="22">
        <v>54.5</v>
      </c>
    </row>
    <row r="60" spans="16:19" x14ac:dyDescent="0.25">
      <c r="P60" s="91">
        <v>6</v>
      </c>
      <c r="Q60" s="22">
        <v>79.260000000000005</v>
      </c>
      <c r="R60" s="22">
        <v>25</v>
      </c>
      <c r="S60" s="22">
        <v>104.26</v>
      </c>
    </row>
    <row r="61" spans="16:19" x14ac:dyDescent="0.25">
      <c r="P61" s="91">
        <v>7</v>
      </c>
      <c r="Q61" s="22">
        <v>101.76</v>
      </c>
      <c r="R61" s="22">
        <v>71.5</v>
      </c>
      <c r="S61" s="22">
        <v>173.26</v>
      </c>
    </row>
    <row r="62" spans="16:19" x14ac:dyDescent="0.25">
      <c r="P62" s="91">
        <v>8</v>
      </c>
      <c r="Q62" s="22">
        <v>57.5</v>
      </c>
      <c r="R62" s="22">
        <v>49.5</v>
      </c>
      <c r="S62" s="22">
        <v>107</v>
      </c>
    </row>
    <row r="63" spans="16:19" x14ac:dyDescent="0.25">
      <c r="P63" s="91">
        <v>9</v>
      </c>
      <c r="Q63" s="22">
        <v>161.01999999999998</v>
      </c>
      <c r="R63" s="22">
        <v>86</v>
      </c>
      <c r="S63" s="22">
        <v>247.01999999999998</v>
      </c>
    </row>
    <row r="64" spans="16:19" x14ac:dyDescent="0.25">
      <c r="P64" s="91">
        <v>10</v>
      </c>
      <c r="Q64" s="22">
        <v>121</v>
      </c>
      <c r="R64" s="22">
        <v>62</v>
      </c>
      <c r="S64" s="22">
        <v>183</v>
      </c>
    </row>
    <row r="65" spans="16:19" x14ac:dyDescent="0.25">
      <c r="P65" s="91">
        <v>11</v>
      </c>
      <c r="Q65" s="22">
        <v>82.76</v>
      </c>
      <c r="R65" s="22"/>
      <c r="S65" s="22">
        <v>82.76</v>
      </c>
    </row>
    <row r="66" spans="16:19" x14ac:dyDescent="0.25">
      <c r="P66" s="91">
        <v>12</v>
      </c>
      <c r="Q66" s="22">
        <v>60.5</v>
      </c>
      <c r="R66" s="22"/>
      <c r="S66" s="22">
        <v>60.5</v>
      </c>
    </row>
    <row r="67" spans="16:19" x14ac:dyDescent="0.25">
      <c r="P67" s="19">
        <v>1200</v>
      </c>
      <c r="Q67" s="22"/>
      <c r="R67" s="22"/>
      <c r="S67" s="22"/>
    </row>
    <row r="68" spans="16:19" x14ac:dyDescent="0.25">
      <c r="P68" s="91">
        <v>1</v>
      </c>
      <c r="Q68" s="22">
        <v>17</v>
      </c>
      <c r="R68" s="22">
        <v>57</v>
      </c>
      <c r="S68" s="22">
        <v>74</v>
      </c>
    </row>
    <row r="69" spans="16:19" x14ac:dyDescent="0.25">
      <c r="P69" s="91">
        <v>2</v>
      </c>
      <c r="Q69" s="22">
        <v>10</v>
      </c>
      <c r="R69" s="22"/>
      <c r="S69" s="22">
        <v>10</v>
      </c>
    </row>
    <row r="70" spans="16:19" x14ac:dyDescent="0.25">
      <c r="P70" s="91">
        <v>3</v>
      </c>
      <c r="Q70" s="22">
        <v>12</v>
      </c>
      <c r="R70" s="22"/>
      <c r="S70" s="22">
        <v>12</v>
      </c>
    </row>
    <row r="71" spans="16:19" x14ac:dyDescent="0.25">
      <c r="P71" s="91">
        <v>4</v>
      </c>
      <c r="Q71" s="22">
        <v>7</v>
      </c>
      <c r="R71" s="22"/>
      <c r="S71" s="22">
        <v>7</v>
      </c>
    </row>
    <row r="72" spans="16:19" x14ac:dyDescent="0.25">
      <c r="P72" s="91">
        <v>5</v>
      </c>
      <c r="Q72" s="22">
        <v>17</v>
      </c>
      <c r="R72" s="22"/>
      <c r="S72" s="22">
        <v>17</v>
      </c>
    </row>
    <row r="73" spans="16:19" x14ac:dyDescent="0.25">
      <c r="P73" s="91">
        <v>6</v>
      </c>
      <c r="Q73" s="22">
        <v>7</v>
      </c>
      <c r="R73" s="22"/>
      <c r="S73" s="22">
        <v>7</v>
      </c>
    </row>
    <row r="74" spans="16:19" x14ac:dyDescent="0.25">
      <c r="P74" s="91">
        <v>7</v>
      </c>
      <c r="Q74" s="22">
        <v>7</v>
      </c>
      <c r="R74" s="22"/>
      <c r="S74" s="22">
        <v>7</v>
      </c>
    </row>
    <row r="75" spans="16:19" x14ac:dyDescent="0.25">
      <c r="P75" s="91">
        <v>9</v>
      </c>
      <c r="Q75" s="22">
        <v>9</v>
      </c>
      <c r="R75" s="22">
        <v>15</v>
      </c>
      <c r="S75" s="22">
        <v>24</v>
      </c>
    </row>
    <row r="76" spans="16:19" x14ac:dyDescent="0.25">
      <c r="P76" s="91">
        <v>10</v>
      </c>
      <c r="Q76" s="22">
        <v>8</v>
      </c>
      <c r="R76" s="22"/>
      <c r="S76" s="22">
        <v>8</v>
      </c>
    </row>
    <row r="77" spans="16:19" x14ac:dyDescent="0.25">
      <c r="P77" s="91">
        <v>11</v>
      </c>
      <c r="Q77" s="22">
        <v>8</v>
      </c>
      <c r="R77" s="22"/>
      <c r="S77" s="22">
        <v>8</v>
      </c>
    </row>
    <row r="78" spans="16:19" x14ac:dyDescent="0.25">
      <c r="P78" s="91">
        <v>12</v>
      </c>
      <c r="Q78" s="22">
        <v>8</v>
      </c>
      <c r="R78" s="22"/>
      <c r="S78" s="22">
        <v>8</v>
      </c>
    </row>
    <row r="79" spans="16:19" x14ac:dyDescent="0.25">
      <c r="P79" s="19">
        <v>2752</v>
      </c>
      <c r="Q79" s="22"/>
      <c r="R79" s="22"/>
      <c r="S79" s="22"/>
    </row>
    <row r="80" spans="16:19" x14ac:dyDescent="0.25">
      <c r="P80" s="91">
        <v>1</v>
      </c>
      <c r="Q80" s="22">
        <v>37</v>
      </c>
      <c r="R80" s="22">
        <v>8</v>
      </c>
      <c r="S80" s="22">
        <v>45</v>
      </c>
    </row>
    <row r="81" spans="16:19" x14ac:dyDescent="0.25">
      <c r="P81" s="91">
        <v>2</v>
      </c>
      <c r="Q81" s="22">
        <v>27.5</v>
      </c>
      <c r="R81" s="22"/>
      <c r="S81" s="22">
        <v>27.5</v>
      </c>
    </row>
    <row r="82" spans="16:19" x14ac:dyDescent="0.25">
      <c r="P82" s="91">
        <v>3</v>
      </c>
      <c r="Q82" s="22">
        <v>23.5</v>
      </c>
      <c r="R82" s="22">
        <v>6</v>
      </c>
      <c r="S82" s="22">
        <v>29.5</v>
      </c>
    </row>
    <row r="83" spans="16:19" x14ac:dyDescent="0.25">
      <c r="P83" s="91">
        <v>4</v>
      </c>
      <c r="Q83" s="22">
        <v>47.5</v>
      </c>
      <c r="R83" s="22">
        <v>17</v>
      </c>
      <c r="S83" s="22">
        <v>64.5</v>
      </c>
    </row>
    <row r="84" spans="16:19" x14ac:dyDescent="0.25">
      <c r="P84" s="91">
        <v>5</v>
      </c>
      <c r="Q84" s="22">
        <v>15</v>
      </c>
      <c r="R84" s="22">
        <v>24</v>
      </c>
      <c r="S84" s="22">
        <v>39</v>
      </c>
    </row>
    <row r="85" spans="16:19" x14ac:dyDescent="0.25">
      <c r="P85" s="91">
        <v>6</v>
      </c>
      <c r="Q85" s="22">
        <v>68.5</v>
      </c>
      <c r="R85" s="22">
        <v>42</v>
      </c>
      <c r="S85" s="22">
        <v>110.5</v>
      </c>
    </row>
    <row r="86" spans="16:19" x14ac:dyDescent="0.25">
      <c r="P86" s="91">
        <v>7</v>
      </c>
      <c r="Q86" s="22">
        <v>43.5</v>
      </c>
      <c r="R86" s="22">
        <v>24</v>
      </c>
      <c r="S86" s="22">
        <v>67.5</v>
      </c>
    </row>
    <row r="87" spans="16:19" x14ac:dyDescent="0.25">
      <c r="P87" s="91">
        <v>8</v>
      </c>
      <c r="Q87" s="22">
        <v>22.5</v>
      </c>
      <c r="R87" s="22">
        <v>18</v>
      </c>
      <c r="S87" s="22">
        <v>40.5</v>
      </c>
    </row>
    <row r="88" spans="16:19" x14ac:dyDescent="0.25">
      <c r="P88" s="91">
        <v>9</v>
      </c>
      <c r="Q88" s="22">
        <v>49.5</v>
      </c>
      <c r="R88" s="22">
        <v>57</v>
      </c>
      <c r="S88" s="22">
        <v>106.5</v>
      </c>
    </row>
    <row r="89" spans="16:19" x14ac:dyDescent="0.25">
      <c r="P89" s="91">
        <v>10</v>
      </c>
      <c r="Q89" s="22">
        <v>134.5</v>
      </c>
      <c r="R89" s="22">
        <v>22</v>
      </c>
      <c r="S89" s="22">
        <v>156.5</v>
      </c>
    </row>
    <row r="90" spans="16:19" x14ac:dyDescent="0.25">
      <c r="P90" s="91">
        <v>11</v>
      </c>
      <c r="Q90" s="22">
        <v>77.5</v>
      </c>
      <c r="R90" s="22"/>
      <c r="S90" s="22">
        <v>77.5</v>
      </c>
    </row>
    <row r="91" spans="16:19" x14ac:dyDescent="0.25">
      <c r="P91" s="91">
        <v>12</v>
      </c>
      <c r="Q91" s="22">
        <v>21</v>
      </c>
      <c r="R91" s="22"/>
      <c r="S91" s="22">
        <v>21</v>
      </c>
    </row>
    <row r="92" spans="16:19" x14ac:dyDescent="0.25">
      <c r="P92" s="19">
        <v>3503</v>
      </c>
      <c r="Q92" s="22"/>
      <c r="R92" s="22"/>
      <c r="S92" s="22"/>
    </row>
    <row r="93" spans="16:19" x14ac:dyDescent="0.25">
      <c r="P93" s="91">
        <v>1</v>
      </c>
      <c r="Q93" s="22">
        <v>12</v>
      </c>
      <c r="R93" s="22">
        <v>30</v>
      </c>
      <c r="S93" s="22">
        <v>42</v>
      </c>
    </row>
    <row r="94" spans="16:19" x14ac:dyDescent="0.25">
      <c r="P94" s="91">
        <v>2</v>
      </c>
      <c r="Q94" s="22">
        <v>3</v>
      </c>
      <c r="R94" s="22">
        <v>20</v>
      </c>
      <c r="S94" s="22">
        <v>23</v>
      </c>
    </row>
    <row r="95" spans="16:19" x14ac:dyDescent="0.25">
      <c r="P95" s="91">
        <v>3</v>
      </c>
      <c r="Q95" s="22">
        <v>15</v>
      </c>
      <c r="R95" s="22">
        <v>15</v>
      </c>
      <c r="S95" s="22">
        <v>30</v>
      </c>
    </row>
    <row r="96" spans="16:19" x14ac:dyDescent="0.25">
      <c r="P96" s="91">
        <v>4</v>
      </c>
      <c r="Q96" s="22">
        <v>10</v>
      </c>
      <c r="R96" s="22">
        <v>5</v>
      </c>
      <c r="S96" s="22">
        <v>15</v>
      </c>
    </row>
    <row r="97" spans="16:19" x14ac:dyDescent="0.25">
      <c r="P97" s="91">
        <v>5</v>
      </c>
      <c r="Q97" s="22">
        <v>13</v>
      </c>
      <c r="R97" s="22">
        <v>10</v>
      </c>
      <c r="S97" s="22">
        <v>23</v>
      </c>
    </row>
    <row r="98" spans="16:19" x14ac:dyDescent="0.25">
      <c r="P98" s="91">
        <v>6</v>
      </c>
      <c r="Q98" s="22">
        <v>19</v>
      </c>
      <c r="R98" s="22">
        <v>15</v>
      </c>
      <c r="S98" s="22">
        <v>34</v>
      </c>
    </row>
    <row r="99" spans="16:19" x14ac:dyDescent="0.25">
      <c r="P99" s="91">
        <v>7</v>
      </c>
      <c r="Q99" s="22">
        <v>5</v>
      </c>
      <c r="R99" s="22"/>
      <c r="S99" s="22">
        <v>5</v>
      </c>
    </row>
    <row r="100" spans="16:19" x14ac:dyDescent="0.25">
      <c r="P100" s="91">
        <v>8</v>
      </c>
      <c r="Q100" s="22">
        <v>13</v>
      </c>
      <c r="R100" s="22"/>
      <c r="S100" s="22">
        <v>13</v>
      </c>
    </row>
    <row r="101" spans="16:19" x14ac:dyDescent="0.25">
      <c r="P101" s="91">
        <v>9</v>
      </c>
      <c r="Q101" s="22">
        <v>14</v>
      </c>
      <c r="R101" s="22">
        <v>10</v>
      </c>
      <c r="S101" s="22">
        <v>24</v>
      </c>
    </row>
    <row r="102" spans="16:19" x14ac:dyDescent="0.25">
      <c r="P102" s="91">
        <v>10</v>
      </c>
      <c r="Q102" s="22">
        <v>10</v>
      </c>
      <c r="R102" s="22">
        <v>15</v>
      </c>
      <c r="S102" s="22">
        <v>25</v>
      </c>
    </row>
    <row r="103" spans="16:19" x14ac:dyDescent="0.25">
      <c r="P103" s="91">
        <v>11</v>
      </c>
      <c r="Q103" s="22">
        <v>10</v>
      </c>
      <c r="R103" s="22"/>
      <c r="S103" s="22">
        <v>10</v>
      </c>
    </row>
    <row r="104" spans="16:19" x14ac:dyDescent="0.25">
      <c r="P104" s="91">
        <v>12</v>
      </c>
      <c r="Q104" s="22">
        <v>20</v>
      </c>
      <c r="R104" s="22"/>
      <c r="S104" s="22">
        <v>20</v>
      </c>
    </row>
    <row r="105" spans="16:19" x14ac:dyDescent="0.25">
      <c r="P105" s="19">
        <v>5555</v>
      </c>
      <c r="Q105" s="22"/>
      <c r="R105" s="22"/>
      <c r="S105" s="22"/>
    </row>
    <row r="106" spans="16:19" x14ac:dyDescent="0.25">
      <c r="P106" s="91">
        <v>1</v>
      </c>
      <c r="Q106" s="22">
        <v>13</v>
      </c>
      <c r="R106" s="22">
        <v>74</v>
      </c>
      <c r="S106" s="22">
        <v>87</v>
      </c>
    </row>
    <row r="107" spans="16:19" x14ac:dyDescent="0.25">
      <c r="P107" s="91">
        <v>2</v>
      </c>
      <c r="Q107" s="22">
        <v>16</v>
      </c>
      <c r="R107" s="22">
        <v>76</v>
      </c>
      <c r="S107" s="22">
        <v>92</v>
      </c>
    </row>
    <row r="108" spans="16:19" x14ac:dyDescent="0.25">
      <c r="P108" s="91">
        <v>3</v>
      </c>
      <c r="Q108" s="22">
        <v>32</v>
      </c>
      <c r="R108" s="22">
        <v>54</v>
      </c>
      <c r="S108" s="22">
        <v>86</v>
      </c>
    </row>
    <row r="109" spans="16:19" x14ac:dyDescent="0.25">
      <c r="P109" s="91">
        <v>4</v>
      </c>
      <c r="Q109" s="22">
        <v>22</v>
      </c>
      <c r="R109" s="22"/>
      <c r="S109" s="22">
        <v>22</v>
      </c>
    </row>
    <row r="110" spans="16:19" x14ac:dyDescent="0.25">
      <c r="P110" s="91">
        <v>5</v>
      </c>
      <c r="Q110" s="22">
        <v>12</v>
      </c>
      <c r="R110" s="22">
        <v>72</v>
      </c>
      <c r="S110" s="22">
        <v>84</v>
      </c>
    </row>
    <row r="111" spans="16:19" x14ac:dyDescent="0.25">
      <c r="P111" s="91">
        <v>6</v>
      </c>
      <c r="Q111" s="22">
        <v>21</v>
      </c>
      <c r="R111" s="22">
        <v>18</v>
      </c>
      <c r="S111" s="22">
        <v>39</v>
      </c>
    </row>
    <row r="112" spans="16:19" x14ac:dyDescent="0.25">
      <c r="P112" s="91">
        <v>7</v>
      </c>
      <c r="Q112" s="22">
        <v>31</v>
      </c>
      <c r="R112" s="22">
        <v>42</v>
      </c>
      <c r="S112" s="22">
        <v>73</v>
      </c>
    </row>
    <row r="113" spans="16:19" x14ac:dyDescent="0.25">
      <c r="P113" s="91">
        <v>8</v>
      </c>
      <c r="Q113" s="22">
        <v>21</v>
      </c>
      <c r="R113" s="22">
        <v>33</v>
      </c>
      <c r="S113" s="22">
        <v>54</v>
      </c>
    </row>
    <row r="114" spans="16:19" x14ac:dyDescent="0.25">
      <c r="P114" s="91">
        <v>9</v>
      </c>
      <c r="Q114" s="22">
        <v>86</v>
      </c>
      <c r="R114" s="22">
        <v>76</v>
      </c>
      <c r="S114" s="22">
        <v>162</v>
      </c>
    </row>
    <row r="115" spans="16:19" x14ac:dyDescent="0.25">
      <c r="P115" s="91">
        <v>10</v>
      </c>
      <c r="Q115" s="22">
        <v>112.5</v>
      </c>
      <c r="R115" s="22">
        <v>65</v>
      </c>
      <c r="S115" s="22">
        <v>177.5</v>
      </c>
    </row>
    <row r="116" spans="16:19" x14ac:dyDescent="0.25">
      <c r="P116" s="91">
        <v>11</v>
      </c>
      <c r="Q116" s="22">
        <v>40</v>
      </c>
      <c r="R116" s="22"/>
      <c r="S116" s="22">
        <v>40</v>
      </c>
    </row>
    <row r="117" spans="16:19" x14ac:dyDescent="0.25">
      <c r="P117" s="91">
        <v>12</v>
      </c>
      <c r="Q117" s="22">
        <v>49</v>
      </c>
      <c r="R117" s="22"/>
      <c r="S117" s="22">
        <v>49</v>
      </c>
    </row>
    <row r="118" spans="16:19" x14ac:dyDescent="0.25">
      <c r="P118" s="19">
        <v>5917</v>
      </c>
      <c r="Q118" s="22"/>
      <c r="R118" s="22"/>
      <c r="S118" s="22"/>
    </row>
    <row r="119" spans="16:19" x14ac:dyDescent="0.25">
      <c r="P119" s="91">
        <v>1</v>
      </c>
      <c r="Q119" s="22">
        <v>64</v>
      </c>
      <c r="R119" s="22">
        <v>96</v>
      </c>
      <c r="S119" s="22">
        <v>160</v>
      </c>
    </row>
    <row r="120" spans="16:19" x14ac:dyDescent="0.25">
      <c r="P120" s="91">
        <v>2</v>
      </c>
      <c r="Q120" s="22">
        <v>18</v>
      </c>
      <c r="R120" s="22">
        <v>98</v>
      </c>
      <c r="S120" s="22">
        <v>116</v>
      </c>
    </row>
    <row r="121" spans="16:19" x14ac:dyDescent="0.25">
      <c r="P121" s="91">
        <v>3</v>
      </c>
      <c r="Q121" s="22">
        <v>20</v>
      </c>
      <c r="R121" s="22">
        <v>1</v>
      </c>
      <c r="S121" s="22">
        <v>21</v>
      </c>
    </row>
    <row r="122" spans="16:19" x14ac:dyDescent="0.25">
      <c r="P122" s="91">
        <v>4</v>
      </c>
      <c r="Q122" s="22">
        <v>26</v>
      </c>
      <c r="R122" s="22">
        <v>2</v>
      </c>
      <c r="S122" s="22">
        <v>28</v>
      </c>
    </row>
    <row r="123" spans="16:19" x14ac:dyDescent="0.25">
      <c r="P123" s="91">
        <v>5</v>
      </c>
      <c r="Q123" s="22">
        <v>46.5</v>
      </c>
      <c r="R123" s="22">
        <v>34</v>
      </c>
      <c r="S123" s="22">
        <v>80.5</v>
      </c>
    </row>
    <row r="124" spans="16:19" x14ac:dyDescent="0.25">
      <c r="P124" s="91">
        <v>6</v>
      </c>
      <c r="Q124" s="22">
        <v>39</v>
      </c>
      <c r="R124" s="22">
        <v>33</v>
      </c>
      <c r="S124" s="22">
        <v>72</v>
      </c>
    </row>
    <row r="125" spans="16:19" x14ac:dyDescent="0.25">
      <c r="P125" s="91">
        <v>7</v>
      </c>
      <c r="Q125" s="22">
        <v>57</v>
      </c>
      <c r="R125" s="22">
        <v>51</v>
      </c>
      <c r="S125" s="22">
        <v>108</v>
      </c>
    </row>
    <row r="126" spans="16:19" x14ac:dyDescent="0.25">
      <c r="P126" s="91">
        <v>8</v>
      </c>
      <c r="Q126" s="22">
        <v>40.5</v>
      </c>
      <c r="R126" s="22">
        <v>63</v>
      </c>
      <c r="S126" s="22">
        <v>103.5</v>
      </c>
    </row>
    <row r="127" spans="16:19" x14ac:dyDescent="0.25">
      <c r="P127" s="91">
        <v>9</v>
      </c>
      <c r="Q127" s="22">
        <v>65</v>
      </c>
      <c r="R127" s="22">
        <v>74</v>
      </c>
      <c r="S127" s="22">
        <v>139</v>
      </c>
    </row>
    <row r="128" spans="16:19" x14ac:dyDescent="0.25">
      <c r="P128" s="91">
        <v>10</v>
      </c>
      <c r="Q128" s="22">
        <v>69</v>
      </c>
      <c r="R128" s="22">
        <v>32</v>
      </c>
      <c r="S128" s="22">
        <v>101</v>
      </c>
    </row>
    <row r="129" spans="16:19" x14ac:dyDescent="0.25">
      <c r="P129" s="91">
        <v>11</v>
      </c>
      <c r="Q129" s="22">
        <v>61</v>
      </c>
      <c r="R129" s="22"/>
      <c r="S129" s="22">
        <v>61</v>
      </c>
    </row>
    <row r="130" spans="16:19" x14ac:dyDescent="0.25">
      <c r="P130" s="91">
        <v>12</v>
      </c>
      <c r="Q130" s="22">
        <v>10.5</v>
      </c>
      <c r="R130" s="22"/>
      <c r="S130" s="22">
        <v>10.5</v>
      </c>
    </row>
    <row r="131" spans="16:19" x14ac:dyDescent="0.25">
      <c r="P131" s="19">
        <v>7777</v>
      </c>
      <c r="Q131" s="22"/>
      <c r="R131" s="22"/>
      <c r="S131" s="22"/>
    </row>
    <row r="132" spans="16:19" x14ac:dyDescent="0.25">
      <c r="P132" s="91">
        <v>1</v>
      </c>
      <c r="Q132" s="22">
        <v>24</v>
      </c>
      <c r="R132" s="22">
        <v>73</v>
      </c>
      <c r="S132" s="22">
        <v>97</v>
      </c>
    </row>
    <row r="133" spans="16:19" x14ac:dyDescent="0.25">
      <c r="P133" s="91">
        <v>2</v>
      </c>
      <c r="Q133" s="22">
        <v>32</v>
      </c>
      <c r="R133" s="22">
        <v>42</v>
      </c>
      <c r="S133" s="22">
        <v>74</v>
      </c>
    </row>
    <row r="134" spans="16:19" x14ac:dyDescent="0.25">
      <c r="P134" s="91">
        <v>3</v>
      </c>
      <c r="Q134" s="22">
        <v>35</v>
      </c>
      <c r="R134" s="22">
        <v>49</v>
      </c>
      <c r="S134" s="22">
        <v>84</v>
      </c>
    </row>
    <row r="135" spans="16:19" x14ac:dyDescent="0.25">
      <c r="P135" s="91">
        <v>4</v>
      </c>
      <c r="Q135" s="22">
        <v>29</v>
      </c>
      <c r="R135" s="22">
        <v>32</v>
      </c>
      <c r="S135" s="22">
        <v>61</v>
      </c>
    </row>
    <row r="136" spans="16:19" x14ac:dyDescent="0.25">
      <c r="P136" s="91">
        <v>5</v>
      </c>
      <c r="Q136" s="22">
        <v>27</v>
      </c>
      <c r="R136" s="22">
        <v>64</v>
      </c>
      <c r="S136" s="22">
        <v>91</v>
      </c>
    </row>
    <row r="137" spans="16:19" x14ac:dyDescent="0.25">
      <c r="P137" s="91">
        <v>6</v>
      </c>
      <c r="Q137" s="22">
        <v>29</v>
      </c>
      <c r="R137" s="22">
        <v>60</v>
      </c>
      <c r="S137" s="22">
        <v>89</v>
      </c>
    </row>
    <row r="138" spans="16:19" x14ac:dyDescent="0.25">
      <c r="P138" s="91">
        <v>7</v>
      </c>
      <c r="Q138" s="22">
        <v>22</v>
      </c>
      <c r="R138" s="22">
        <v>62</v>
      </c>
      <c r="S138" s="22">
        <v>84</v>
      </c>
    </row>
    <row r="139" spans="16:19" x14ac:dyDescent="0.25">
      <c r="P139" s="91">
        <v>8</v>
      </c>
      <c r="Q139" s="22">
        <v>30</v>
      </c>
      <c r="R139" s="22">
        <v>48</v>
      </c>
      <c r="S139" s="22">
        <v>78</v>
      </c>
    </row>
    <row r="140" spans="16:19" x14ac:dyDescent="0.25">
      <c r="P140" s="91">
        <v>9</v>
      </c>
      <c r="Q140" s="22">
        <v>31.5</v>
      </c>
      <c r="R140" s="22">
        <v>104</v>
      </c>
      <c r="S140" s="22">
        <v>135.5</v>
      </c>
    </row>
    <row r="141" spans="16:19" x14ac:dyDescent="0.25">
      <c r="P141" s="91">
        <v>10</v>
      </c>
      <c r="Q141" s="22">
        <v>29</v>
      </c>
      <c r="R141" s="22">
        <v>30</v>
      </c>
      <c r="S141" s="22">
        <v>59</v>
      </c>
    </row>
    <row r="142" spans="16:19" x14ac:dyDescent="0.25">
      <c r="P142" s="91">
        <v>11</v>
      </c>
      <c r="Q142" s="22">
        <v>32</v>
      </c>
      <c r="R142" s="22"/>
      <c r="S142" s="22">
        <v>32</v>
      </c>
    </row>
    <row r="143" spans="16:19" x14ac:dyDescent="0.25">
      <c r="P143" s="91">
        <v>12</v>
      </c>
      <c r="Q143" s="22">
        <v>40</v>
      </c>
      <c r="R143" s="22"/>
      <c r="S143" s="22">
        <v>40</v>
      </c>
    </row>
    <row r="144" spans="16:19" x14ac:dyDescent="0.25">
      <c r="P144" s="19" t="s">
        <v>1</v>
      </c>
      <c r="Q144" s="22"/>
      <c r="R144" s="22"/>
      <c r="S144" s="22"/>
    </row>
    <row r="145" spans="16:19" x14ac:dyDescent="0.25">
      <c r="P145" s="91">
        <v>1</v>
      </c>
      <c r="Q145" s="22"/>
      <c r="R145" s="22">
        <v>8</v>
      </c>
      <c r="S145" s="22">
        <v>8</v>
      </c>
    </row>
    <row r="146" spans="16:19" x14ac:dyDescent="0.25">
      <c r="P146" s="91">
        <v>2</v>
      </c>
      <c r="Q146" s="22"/>
      <c r="R146" s="22">
        <v>4</v>
      </c>
      <c r="S146" s="22">
        <v>4</v>
      </c>
    </row>
    <row r="147" spans="16:19" x14ac:dyDescent="0.25">
      <c r="P147" s="91">
        <v>3</v>
      </c>
      <c r="Q147" s="22"/>
      <c r="R147" s="22">
        <v>8</v>
      </c>
      <c r="S147" s="22">
        <v>8</v>
      </c>
    </row>
    <row r="148" spans="16:19" x14ac:dyDescent="0.25">
      <c r="P148" s="91">
        <v>4</v>
      </c>
      <c r="Q148" s="22">
        <v>3</v>
      </c>
      <c r="R148" s="22">
        <v>7</v>
      </c>
      <c r="S148" s="22">
        <v>10</v>
      </c>
    </row>
    <row r="149" spans="16:19" x14ac:dyDescent="0.25">
      <c r="P149" s="91">
        <v>5</v>
      </c>
      <c r="Q149" s="22"/>
      <c r="R149" s="22">
        <v>2</v>
      </c>
      <c r="S149" s="22">
        <v>2</v>
      </c>
    </row>
    <row r="150" spans="16:19" x14ac:dyDescent="0.25">
      <c r="P150" s="91">
        <v>10</v>
      </c>
      <c r="Q150" s="22">
        <v>40</v>
      </c>
      <c r="R150" s="22"/>
      <c r="S150" s="22">
        <v>40</v>
      </c>
    </row>
    <row r="151" spans="16:19" x14ac:dyDescent="0.25">
      <c r="P151" s="91">
        <v>11</v>
      </c>
      <c r="Q151" s="22">
        <v>40</v>
      </c>
      <c r="R151" s="22"/>
      <c r="S151" s="22">
        <v>40</v>
      </c>
    </row>
    <row r="152" spans="16:19" x14ac:dyDescent="0.25">
      <c r="P152" s="91">
        <v>12</v>
      </c>
      <c r="Q152" s="22">
        <v>3</v>
      </c>
      <c r="R152" s="22"/>
      <c r="S152" s="22">
        <v>3</v>
      </c>
    </row>
    <row r="153" spans="16:19" x14ac:dyDescent="0.25">
      <c r="P153" s="19" t="s">
        <v>28</v>
      </c>
      <c r="Q153" s="22">
        <v>3057.8</v>
      </c>
      <c r="R153" s="22">
        <v>2575.46</v>
      </c>
      <c r="S153" s="22">
        <v>5633.26</v>
      </c>
    </row>
  </sheetData>
  <conditionalFormatting sqref="M26:M45">
    <cfRule type="expression" dxfId="0" priority="1">
      <formula>IF(M26="ALERTE",TRUE,FALSE)</formula>
    </cfRule>
  </conditionalFormatting>
  <dataValidations count="1">
    <dataValidation type="list" allowBlank="1" showInputMessage="1" showErrorMessage="1" sqref="I4">
      <formula1>$A$9:$A$20</formula1>
    </dataValidation>
  </dataValidations>
  <pageMargins left="0.7" right="0.7" top="0.75" bottom="0.75" header="0.3" footer="0.3"/>
  <pageSetup paperSize="9" orientation="portrait" verticalDpi="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6" name="Button 1">
              <controlPr defaultSize="0" print="0" autoFill="0" autoPict="0" macro="[0]!Open_Userform1">
                <anchor moveWithCells="1">
                  <from>
                    <xdr:col>5</xdr:col>
                    <xdr:colOff>371475</xdr:colOff>
                    <xdr:row>0</xdr:row>
                    <xdr:rowOff>161925</xdr:rowOff>
                  </from>
                  <to>
                    <xdr:col>7</xdr:col>
                    <xdr:colOff>295275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2">
    <tablePart r:id="rId7"/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MàJ!$N:$N</xm:f>
          </x14:formula1>
          <xm:sqref>J4</xm:sqref>
        </x14:dataValidation>
        <x14:dataValidation type="list" allowBlank="1" showInputMessage="1" showErrorMessage="1">
          <x14:formula1>
            <xm:f>MàJ!$B$1:$B$100</xm:f>
          </x14:formula1>
          <xm:sqref>I5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MàJ</vt:lpstr>
      <vt:lpstr>Data_pointage</vt:lpstr>
      <vt:lpstr>INFORMATION</vt:lpstr>
      <vt:lpstr>x_NEW PROJECT_x </vt:lpstr>
    </vt:vector>
  </TitlesOfParts>
  <Company>ROXEL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 Amandine (Stagiaire)</dc:creator>
  <cp:lastModifiedBy>TRI Amandine (Stagiaire)</cp:lastModifiedBy>
  <dcterms:created xsi:type="dcterms:W3CDTF">2016-10-10T06:56:49Z</dcterms:created>
  <dcterms:modified xsi:type="dcterms:W3CDTF">2016-11-23T10:17:09Z</dcterms:modified>
</cp:coreProperties>
</file>