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ne\Desktop\"/>
    </mc:Choice>
  </mc:AlternateContent>
  <bookViews>
    <workbookView xWindow="0" yWindow="0" windowWidth="10215" windowHeight="8100"/>
  </bookViews>
  <sheets>
    <sheet name="Fiche d'inventaire" sheetId="1" r:id="rId1"/>
    <sheet name="Rapport des ventes" sheetId="3" r:id="rId2"/>
    <sheet name="Matrices" sheetId="4" r:id="rId3"/>
  </sheets>
  <definedNames>
    <definedName name="Matrice1">Matrices!$A$4:$B$7</definedName>
    <definedName name="Matrice2">Matrices!$A$10:$D$13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0" i="3"/>
  <c r="E10" i="3"/>
  <c r="E10" i="1"/>
  <c r="G10" i="3"/>
  <c r="G9" i="3"/>
  <c r="F7" i="3"/>
  <c r="G7" i="3" s="1"/>
  <c r="F8" i="3"/>
  <c r="G8" i="3" s="1"/>
  <c r="F9" i="3"/>
  <c r="F6" i="3"/>
  <c r="G6" i="3" s="1"/>
  <c r="F6" i="1"/>
  <c r="G6" i="1" s="1"/>
  <c r="F7" i="1"/>
  <c r="G7" i="1" s="1"/>
  <c r="F8" i="1"/>
  <c r="F9" i="1"/>
  <c r="G8" i="1"/>
  <c r="G9" i="1"/>
  <c r="G10" i="1" l="1"/>
  <c r="B6" i="1"/>
  <c r="F3" i="3"/>
  <c r="B7" i="3"/>
  <c r="B8" i="3"/>
  <c r="B9" i="3"/>
  <c r="B6" i="3"/>
  <c r="B7" i="1"/>
  <c r="B8" i="1"/>
  <c r="B9" i="1"/>
  <c r="F3" i="1"/>
</calcChain>
</file>

<file path=xl/sharedStrings.xml><?xml version="1.0" encoding="utf-8"?>
<sst xmlns="http://schemas.openxmlformats.org/spreadsheetml/2006/main" count="44" uniqueCount="25">
  <si>
    <t>CODE</t>
  </si>
  <si>
    <t>DATE</t>
  </si>
  <si>
    <t>OPÉRATION</t>
  </si>
  <si>
    <t>Achats</t>
  </si>
  <si>
    <t>Rendus sur achats</t>
  </si>
  <si>
    <t>Coût unitaire</t>
  </si>
  <si>
    <t>Coût total</t>
  </si>
  <si>
    <t>Quantité</t>
  </si>
  <si>
    <t>RAPPORT DES VENTES</t>
  </si>
  <si>
    <t>FICHE D'INVENTAIRE</t>
  </si>
  <si>
    <t>Ventes</t>
  </si>
  <si>
    <t>Rendus sur ventes</t>
  </si>
  <si>
    <t>PRODUIT</t>
  </si>
  <si>
    <t>COÛT UNITAIRE</t>
  </si>
  <si>
    <t>PRIX UNITAIRE</t>
  </si>
  <si>
    <t>A</t>
  </si>
  <si>
    <t>B</t>
  </si>
  <si>
    <t>C</t>
  </si>
  <si>
    <t>D</t>
  </si>
  <si>
    <t>P-1230</t>
  </si>
  <si>
    <t>Q-1440</t>
  </si>
  <si>
    <t>S-1320</t>
  </si>
  <si>
    <t>U-1290</t>
  </si>
  <si>
    <t>Mois de: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</si>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</sst>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0" fontId="1" fillId="0" borderId="17" xfId="0" applyFont="1" applyBorder="1"/>
    <xf numFmtId="0" fontId="1" fillId="0" borderId="18" xfId="0" applyFont="1" applyBorder="1"/>
    <xf numFmtId="0" fontId="2" fillId="0" borderId="13" xfId="0" applyFont="1" applyBorder="1" applyAlignment="1">
      <alignment horizontal="center" vertical="center"/>
    </xf>
    <xf numFmtId="0" fontId="1" fillId="0" borderId="19" xfId="0" applyFont="1" applyBorder="1"/>
    <xf numFmtId="164" fontId="2" fillId="2" borderId="1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activeCell="J4" sqref="J4"/>
    </sheetView>
  </sheetViews>
  <sheetFormatPr baseColWidth="10" defaultRowHeight="15" x14ac:dyDescent="0.25"/>
  <cols>
    <col min="1" max="1" width="10.7109375" customWidth="1"/>
    <col min="2" max="2" width="19.7109375" customWidth="1"/>
    <col min="3" max="3" width="10.7109375" customWidth="1"/>
    <col min="4" max="6" width="15.7109375" customWidth="1"/>
    <col min="7" max="7" width="17.7109375" customWidth="1"/>
  </cols>
  <sheetData>
    <row r="1" spans="1:7" x14ac:dyDescent="0.25">
      <c r="A1" s="1"/>
    </row>
    <row r="2" spans="1:7" ht="16.5" thickBot="1" x14ac:dyDescent="0.3">
      <c r="F2" s="47" t="s">
        <v>23</v>
      </c>
      <c r="G2" s="47" t="s">
        <v>24</v>
      </c>
    </row>
    <row r="3" spans="1:7" ht="36" customHeight="1" thickTop="1" thickBot="1" x14ac:dyDescent="0.3">
      <c r="A3" s="22" t="s">
        <v>9</v>
      </c>
      <c r="B3" s="22"/>
      <c r="C3" s="22"/>
      <c r="D3" s="22"/>
      <c r="E3" s="45" t="s">
        <v>15</v>
      </c>
      <c r="F3" s="46" t="str">
        <f>IF(E3="","",VLOOKUP(E3,Matrice2,2))</f>
        <v>P-1230</v>
      </c>
      <c r="G3" s="46"/>
    </row>
    <row r="4" spans="1:7" ht="54.95" customHeight="1" thickTop="1" thickBot="1" x14ac:dyDescent="0.3">
      <c r="A4" s="23" t="s">
        <v>1</v>
      </c>
      <c r="B4" s="24" t="s">
        <v>2</v>
      </c>
      <c r="C4" s="22" t="s">
        <v>0</v>
      </c>
      <c r="D4" s="25" t="s">
        <v>7</v>
      </c>
      <c r="E4" s="25"/>
      <c r="F4" s="22" t="s">
        <v>3</v>
      </c>
      <c r="G4" s="22"/>
    </row>
    <row r="5" spans="1:7" ht="54.75" customHeight="1" thickTop="1" thickBot="1" x14ac:dyDescent="0.3">
      <c r="A5" s="23"/>
      <c r="B5" s="24"/>
      <c r="C5" s="22"/>
      <c r="D5" s="7" t="s">
        <v>3</v>
      </c>
      <c r="E5" s="6" t="s">
        <v>4</v>
      </c>
      <c r="F5" s="5" t="s">
        <v>5</v>
      </c>
      <c r="G5" s="4" t="s">
        <v>6</v>
      </c>
    </row>
    <row r="6" spans="1:7" ht="21.95" customHeight="1" thickTop="1" x14ac:dyDescent="0.25">
      <c r="A6" s="8"/>
      <c r="B6" s="31" t="str">
        <f>IF(C6="","",VLOOKUP(C6,Matrice1,2))</f>
        <v>Achats</v>
      </c>
      <c r="C6" s="30">
        <v>1</v>
      </c>
      <c r="D6" s="10">
        <v>44</v>
      </c>
      <c r="E6" s="10"/>
      <c r="F6" s="33">
        <f>IF(AND(D6="",E6=""),"",VLOOKUP($E$3,Matrice2,3))</f>
        <v>12.4</v>
      </c>
      <c r="G6" s="26">
        <f>IF(AND(D6="",E6=""),"",D6*F6+E6*-F6)</f>
        <v>545.6</v>
      </c>
    </row>
    <row r="7" spans="1:7" ht="21.95" customHeight="1" x14ac:dyDescent="0.25">
      <c r="A7" s="11"/>
      <c r="B7" s="32" t="str">
        <f>IF(C7="","",VLOOKUP(C7,Matrice1,2))</f>
        <v>Rendus sur achats</v>
      </c>
      <c r="C7" s="12">
        <v>2</v>
      </c>
      <c r="D7" s="12"/>
      <c r="E7" s="12">
        <v>444</v>
      </c>
      <c r="F7" s="34">
        <f>IF(AND(D7="",E7=""),"",VLOOKUP($E$3,Matrice2,3))</f>
        <v>12.4</v>
      </c>
      <c r="G7" s="35">
        <f t="shared" ref="G7:G9" si="0">IF(AND(D7="",E7=""),"",D7*F7+E7*-F7)</f>
        <v>-5505.6</v>
      </c>
    </row>
    <row r="8" spans="1:7" ht="21.95" customHeight="1" x14ac:dyDescent="0.25">
      <c r="A8" s="11"/>
      <c r="B8" s="32" t="str">
        <f>IF(C8="","",VLOOKUP(C8,Matrice1,2))</f>
        <v/>
      </c>
      <c r="C8" s="12"/>
      <c r="D8" s="12"/>
      <c r="E8" s="12"/>
      <c r="F8" s="34" t="str">
        <f>IF(AND(D8="",E8=""),"",VLOOKUP($E$3,Matrice2,3))</f>
        <v/>
      </c>
      <c r="G8" s="37" t="str">
        <f t="shared" si="0"/>
        <v/>
      </c>
    </row>
    <row r="9" spans="1:7" ht="21.95" customHeight="1" thickBot="1" x14ac:dyDescent="0.3">
      <c r="A9" s="13"/>
      <c r="B9" s="32" t="str">
        <f>IF(C9="","",VLOOKUP(C9,Matrice1,2))</f>
        <v/>
      </c>
      <c r="C9" s="42"/>
      <c r="D9" s="15"/>
      <c r="E9" s="15"/>
      <c r="F9" s="44" t="str">
        <f>IF(AND(D9="",E9=""),"",VLOOKUP($E$3,Matrice2,3))</f>
        <v/>
      </c>
      <c r="G9" s="36" t="str">
        <f t="shared" si="0"/>
        <v/>
      </c>
    </row>
    <row r="10" spans="1:7" ht="21.95" customHeight="1" thickTop="1" thickBot="1" x14ac:dyDescent="0.3">
      <c r="A10" s="2"/>
      <c r="B10" s="41"/>
      <c r="C10" s="43"/>
      <c r="D10" s="21">
        <f>IF(AND(D6="",D7="",D8="",D9=""),"",SUM(D6:D9))</f>
        <v>44</v>
      </c>
      <c r="E10" s="21">
        <f>IF(AND(E6="",E7="",E8="",E9=""),"",SUM(E6:E9))</f>
        <v>444</v>
      </c>
      <c r="F10" s="2"/>
      <c r="G10" s="27">
        <f>IF(AND(G6="",G7="",G8="",G9=""),"",SUM(G6:G9))</f>
        <v>-4960</v>
      </c>
    </row>
    <row r="11" spans="1:7" ht="15.75" thickTop="1" x14ac:dyDescent="0.25"/>
  </sheetData>
  <mergeCells count="7">
    <mergeCell ref="A3:D3"/>
    <mergeCell ref="F3:G3"/>
    <mergeCell ref="A4:A5"/>
    <mergeCell ref="B4:B5"/>
    <mergeCell ref="C4:C5"/>
    <mergeCell ref="D4:E4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&amp;LJune Vimbor</oddHeader>
    <oddFooter>&amp;C&amp;A&amp;RPage 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Matrices!$A$10:$A$13</xm:f>
          </x14:formula1>
          <xm:sqref>E3</xm:sqref>
        </x14:dataValidation>
        <x14:dataValidation type="list" allowBlank="1" showInputMessage="1" showErrorMessage="1">
          <x14:formula1>
            <xm:f>Matrices!$A$4:$A$5</xm:f>
          </x14:formula1>
          <xm:sqref>C7:C9</xm:sqref>
        </x14:dataValidation>
        <x14:dataValidation type="list" allowBlank="1" showInputMessage="1">
          <x14:formula1>
            <xm:f>Matrices!$A$4:$A$5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workbookViewId="0">
      <selection activeCell="C19" sqref="C19"/>
    </sheetView>
  </sheetViews>
  <sheetFormatPr baseColWidth="10" defaultRowHeight="15" x14ac:dyDescent="0.25"/>
  <cols>
    <col min="1" max="1" width="10.7109375" customWidth="1"/>
    <col min="2" max="2" width="19.7109375" customWidth="1"/>
    <col min="3" max="3" width="10.7109375" customWidth="1"/>
    <col min="4" max="6" width="15.7109375" customWidth="1"/>
    <col min="7" max="7" width="17.7109375" customWidth="1"/>
  </cols>
  <sheetData>
    <row r="1" spans="1:7" x14ac:dyDescent="0.25">
      <c r="A1" s="1"/>
    </row>
    <row r="2" spans="1:7" ht="16.5" thickBot="1" x14ac:dyDescent="0.3">
      <c r="F2" s="47" t="s">
        <v>23</v>
      </c>
      <c r="G2" s="47" t="s">
        <v>24</v>
      </c>
    </row>
    <row r="3" spans="1:7" ht="36" customHeight="1" thickTop="1" thickBot="1" x14ac:dyDescent="0.3">
      <c r="A3" s="22" t="s">
        <v>8</v>
      </c>
      <c r="B3" s="22"/>
      <c r="C3" s="22"/>
      <c r="D3" s="22"/>
      <c r="E3" s="45" t="s">
        <v>15</v>
      </c>
      <c r="F3" s="46" t="str">
        <f>IF(E3="","",VLOOKUP(E3,Matrice2,2))</f>
        <v>P-1230</v>
      </c>
      <c r="G3" s="46"/>
    </row>
    <row r="4" spans="1:7" ht="54.95" customHeight="1" thickTop="1" thickBot="1" x14ac:dyDescent="0.3">
      <c r="A4" s="23" t="s">
        <v>1</v>
      </c>
      <c r="B4" s="24" t="s">
        <v>2</v>
      </c>
      <c r="C4" s="22" t="s">
        <v>0</v>
      </c>
      <c r="D4" s="25" t="s">
        <v>7</v>
      </c>
      <c r="E4" s="25"/>
      <c r="F4" s="22" t="s">
        <v>3</v>
      </c>
      <c r="G4" s="22"/>
    </row>
    <row r="5" spans="1:7" ht="54.95" customHeight="1" thickTop="1" thickBot="1" x14ac:dyDescent="0.3">
      <c r="A5" s="23"/>
      <c r="B5" s="24"/>
      <c r="C5" s="22"/>
      <c r="D5" s="7" t="s">
        <v>3</v>
      </c>
      <c r="E5" s="6" t="s">
        <v>4</v>
      </c>
      <c r="F5" s="5" t="s">
        <v>5</v>
      </c>
      <c r="G5" s="4" t="s">
        <v>6</v>
      </c>
    </row>
    <row r="6" spans="1:7" ht="21.95" customHeight="1" thickTop="1" x14ac:dyDescent="0.25">
      <c r="A6" s="8"/>
      <c r="B6" s="9" t="str">
        <f>IF(C6="","",VLOOKUP(C6,Matrice1,2))</f>
        <v>Ventes</v>
      </c>
      <c r="C6" s="10">
        <v>3</v>
      </c>
      <c r="D6" s="10"/>
      <c r="E6" s="10">
        <v>8</v>
      </c>
      <c r="F6" s="33">
        <f>IF(AND(D6="",E6=""),"",VLOOKUP($E$3,Matrice2,3))</f>
        <v>12.4</v>
      </c>
      <c r="G6" s="26">
        <f>IF(AND(D6="",E6=""),"",D6*F6+E6*-F6)</f>
        <v>-99.2</v>
      </c>
    </row>
    <row r="7" spans="1:7" ht="21.95" customHeight="1" x14ac:dyDescent="0.25">
      <c r="A7" s="11"/>
      <c r="B7" s="38" t="str">
        <f>IF(C7="","",VLOOKUP(C7,Matrice1,2))</f>
        <v>Rendus sur ventes</v>
      </c>
      <c r="C7" s="12">
        <v>4</v>
      </c>
      <c r="D7" s="12">
        <v>3</v>
      </c>
      <c r="E7" s="12"/>
      <c r="F7" s="34">
        <f>IF(AND(D7="",E7=""),"",VLOOKUP($E$3,Matrice2,3))</f>
        <v>12.4</v>
      </c>
      <c r="G7" s="35">
        <f t="shared" ref="G7:G9" si="0">IF(AND(D7="",E7=""),"",D7*F7+E7*-F7)</f>
        <v>37.200000000000003</v>
      </c>
    </row>
    <row r="8" spans="1:7" ht="21.95" customHeight="1" x14ac:dyDescent="0.25">
      <c r="A8" s="11"/>
      <c r="B8" s="32" t="str">
        <f>IF(C8="","",VLOOKUP(C8,Matrice1,2))</f>
        <v>Ventes</v>
      </c>
      <c r="C8" s="12">
        <v>3</v>
      </c>
      <c r="D8" s="12"/>
      <c r="E8" s="12">
        <v>4</v>
      </c>
      <c r="F8" s="34">
        <f>IF(AND(D8="",E8=""),"",VLOOKUP($E$3,Matrice2,3))</f>
        <v>12.4</v>
      </c>
      <c r="G8" s="37">
        <f t="shared" si="0"/>
        <v>-49.6</v>
      </c>
    </row>
    <row r="9" spans="1:7" ht="21.95" customHeight="1" thickBot="1" x14ac:dyDescent="0.3">
      <c r="A9" s="13"/>
      <c r="B9" s="14" t="str">
        <f>IF(C9="","",VLOOKUP(C9,Matrice1,2))</f>
        <v/>
      </c>
      <c r="C9" s="15"/>
      <c r="D9" s="15"/>
      <c r="E9" s="15"/>
      <c r="F9" s="39" t="str">
        <f>IF(AND(D9="",E9=""),"",VLOOKUP($E$3,Matrice2,3))</f>
        <v/>
      </c>
      <c r="G9" s="36" t="str">
        <f t="shared" si="0"/>
        <v/>
      </c>
    </row>
    <row r="10" spans="1:7" ht="21.95" customHeight="1" thickTop="1" thickBot="1" x14ac:dyDescent="0.3">
      <c r="A10" s="2"/>
      <c r="B10" s="2"/>
      <c r="C10" s="2"/>
      <c r="D10" s="28">
        <f>IF(AND(D6="",D7="",D8="",D9=""),"",SUM(D6:D9))</f>
        <v>3</v>
      </c>
      <c r="E10" s="28">
        <f>IF(AND(E6="",E7="",E8="",E9=""),"",SUM(E6:E9))</f>
        <v>12</v>
      </c>
      <c r="F10" s="40"/>
      <c r="G10" s="27">
        <f>IF(AND(G6="",G7="",G8="",G9=""),"",SUM(G6:G9))</f>
        <v>-111.6</v>
      </c>
    </row>
    <row r="11" spans="1:7" ht="15.75" thickTop="1" x14ac:dyDescent="0.25">
      <c r="D11" s="29"/>
    </row>
  </sheetData>
  <mergeCells count="7">
    <mergeCell ref="A3:D3"/>
    <mergeCell ref="F3:G3"/>
    <mergeCell ref="A4:A5"/>
    <mergeCell ref="B4:B5"/>
    <mergeCell ref="C4:C5"/>
    <mergeCell ref="D4:E4"/>
    <mergeCell ref="F4:G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&amp;LJune Vimbor</oddHeader>
    <oddFooter>&amp;C&amp;A&amp;RPage 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Matrices!$A$6:$A$7</xm:f>
          </x14:formula1>
          <xm:sqref>C6:C9</xm:sqref>
        </x14:dataValidation>
        <x14:dataValidation type="list" allowBlank="1" showInputMessage="1" showErrorMessage="1">
          <x14:formula1>
            <xm:f>Matrices!$A$10:$A$13</xm:f>
          </x14:formula1>
          <xm:sqref>E3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"/>
  <sheetViews>
    <sheetView workbookViewId="0">
      <selection activeCell="C19" sqref="C19"/>
    </sheetView>
  </sheetViews>
  <sheetFormatPr baseColWidth="10" defaultRowHeight="15" x14ac:dyDescent="0.25"/>
  <cols>
    <col min="2" max="2" width="22.28515625" customWidth="1"/>
    <col min="3" max="4" width="15.7109375" customWidth="1"/>
    <col min="5" max="5" width="13.5703125" bestFit="1" customWidth="1"/>
    <col min="6" max="7" width="15.7109375" customWidth="1"/>
  </cols>
  <sheetData>
    <row r="2" spans="1:4" ht="15.75" thickBot="1" x14ac:dyDescent="0.3"/>
    <row r="3" spans="1:4" ht="19.5" thickTop="1" thickBot="1" x14ac:dyDescent="0.3">
      <c r="A3" s="3" t="s">
        <v>0</v>
      </c>
      <c r="B3" s="17" t="s">
        <v>2</v>
      </c>
    </row>
    <row r="4" spans="1:4" ht="19.5" thickTop="1" thickBot="1" x14ac:dyDescent="0.3">
      <c r="A4" s="3">
        <v>1</v>
      </c>
      <c r="B4" s="16" t="s">
        <v>3</v>
      </c>
    </row>
    <row r="5" spans="1:4" ht="19.5" thickTop="1" thickBot="1" x14ac:dyDescent="0.3">
      <c r="A5" s="3">
        <v>2</v>
      </c>
      <c r="B5" s="16" t="s">
        <v>4</v>
      </c>
    </row>
    <row r="6" spans="1:4" ht="19.5" thickTop="1" thickBot="1" x14ac:dyDescent="0.3">
      <c r="A6" s="3">
        <v>3</v>
      </c>
      <c r="B6" s="16" t="s">
        <v>10</v>
      </c>
    </row>
    <row r="7" spans="1:4" ht="19.5" thickTop="1" thickBot="1" x14ac:dyDescent="0.3">
      <c r="A7" s="3">
        <v>4</v>
      </c>
      <c r="B7" s="16" t="s">
        <v>11</v>
      </c>
    </row>
    <row r="8" spans="1:4" ht="16.5" thickTop="1" thickBot="1" x14ac:dyDescent="0.3"/>
    <row r="9" spans="1:4" ht="37.5" thickTop="1" thickBot="1" x14ac:dyDescent="0.3">
      <c r="A9" s="3" t="s">
        <v>0</v>
      </c>
      <c r="B9" s="3" t="s">
        <v>12</v>
      </c>
      <c r="C9" s="18" t="s">
        <v>13</v>
      </c>
      <c r="D9" s="18" t="s">
        <v>14</v>
      </c>
    </row>
    <row r="10" spans="1:4" ht="19.5" thickTop="1" thickBot="1" x14ac:dyDescent="0.3">
      <c r="A10" s="3" t="s">
        <v>15</v>
      </c>
      <c r="B10" s="19" t="s">
        <v>19</v>
      </c>
      <c r="C10" s="20">
        <v>12.4</v>
      </c>
      <c r="D10" s="20">
        <v>13.2</v>
      </c>
    </row>
    <row r="11" spans="1:4" ht="19.5" thickTop="1" thickBot="1" x14ac:dyDescent="0.3">
      <c r="A11" s="3" t="s">
        <v>16</v>
      </c>
      <c r="B11" s="19" t="s">
        <v>20</v>
      </c>
      <c r="C11" s="20">
        <v>13.75</v>
      </c>
      <c r="D11" s="20">
        <v>14.65</v>
      </c>
    </row>
    <row r="12" spans="1:4" ht="19.5" thickTop="1" thickBot="1" x14ac:dyDescent="0.3">
      <c r="A12" s="3" t="s">
        <v>17</v>
      </c>
      <c r="B12" s="19" t="s">
        <v>21</v>
      </c>
      <c r="C12" s="20">
        <v>15.5</v>
      </c>
      <c r="D12" s="20">
        <v>16.75</v>
      </c>
    </row>
    <row r="13" spans="1:4" ht="19.5" thickTop="1" thickBot="1" x14ac:dyDescent="0.3">
      <c r="A13" s="3" t="s">
        <v>18</v>
      </c>
      <c r="B13" s="19" t="s">
        <v>22</v>
      </c>
      <c r="C13" s="20">
        <v>18.25</v>
      </c>
      <c r="D13" s="20">
        <v>19.45</v>
      </c>
    </row>
    <row r="14" spans="1:4" ht="15.75" thickTop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&amp;LJune Vimbor</oddHeader>
    <oddFooter>&amp;C&amp;A&amp;RPage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d'inventaire</vt:lpstr>
      <vt:lpstr>Rapport des ventes</vt:lpstr>
      <vt:lpstr>Matrices</vt:lpstr>
      <vt:lpstr>Matrice1</vt:lpstr>
      <vt:lpstr>Matrice2</vt:lpstr>
    </vt:vector>
  </TitlesOfParts>
  <Company>Collège de Bois-de-Boulogne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1595195</dc:creator>
  <cp:lastModifiedBy>June Vimbor</cp:lastModifiedBy>
  <dcterms:created xsi:type="dcterms:W3CDTF">2016-06-13T19:49:15Z</dcterms:created>
  <dcterms:modified xsi:type="dcterms:W3CDTF">2016-06-23T14:23:58Z</dcterms:modified>
</cp:coreProperties>
</file>