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enovo\Desktop\"/>
    </mc:Choice>
  </mc:AlternateContent>
  <xr:revisionPtr revIDLastSave="0" documentId="13_ncr:1_{1F5AC348-1E13-4BDD-BB1E-C90417DEDD7C}" xr6:coauthVersionLast="47" xr6:coauthVersionMax="47" xr10:uidLastSave="{00000000-0000-0000-0000-000000000000}"/>
  <bookViews>
    <workbookView xWindow="-120" yWindow="-120" windowWidth="20730" windowHeight="11040" xr2:uid="{52D7B702-3237-43A9-8371-A6425E6AA6BB}"/>
  </bookViews>
  <sheets>
    <sheet name="RecapMois" sheetId="5" r:id="rId1"/>
    <sheet name="RecapJour" sheetId="4" r:id="rId2"/>
    <sheet name="SyntheseJour" sheetId="3" r:id="rId3"/>
    <sheet name="dataSaisie" sheetId="2" r:id="rId4"/>
    <sheet name="dataChauffeurs" sheetId="1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4" i="5" l="1"/>
  <c r="E5" i="5"/>
  <c r="E6" i="5"/>
  <c r="E7" i="5"/>
  <c r="E8" i="5"/>
  <c r="E9" i="5"/>
  <c r="E10" i="5"/>
  <c r="E11" i="5"/>
  <c r="E12" i="5"/>
  <c r="E13" i="5"/>
  <c r="E14" i="5"/>
  <c r="E3" i="5"/>
  <c r="E2" i="5"/>
  <c r="D4" i="5"/>
  <c r="D5" i="5"/>
  <c r="D6" i="5"/>
  <c r="D7" i="5"/>
  <c r="D8" i="5"/>
  <c r="D9" i="5"/>
  <c r="D10" i="5"/>
  <c r="D11" i="5"/>
  <c r="D12" i="5"/>
  <c r="D13" i="5"/>
  <c r="D14" i="5"/>
  <c r="D3" i="5"/>
  <c r="C3" i="5"/>
  <c r="C4" i="5"/>
  <c r="C5" i="5"/>
  <c r="C6" i="5"/>
  <c r="C7" i="5"/>
  <c r="C8" i="5"/>
  <c r="C9" i="5"/>
  <c r="C10" i="5"/>
  <c r="C11" i="5"/>
  <c r="C12" i="5"/>
  <c r="C13" i="5"/>
  <c r="C14" i="5"/>
  <c r="A11" i="5"/>
  <c r="A12" i="5"/>
  <c r="A13" i="5"/>
  <c r="A14" i="5"/>
  <c r="A4" i="5"/>
  <c r="A5" i="5"/>
  <c r="A6" i="5"/>
  <c r="A7" i="5"/>
  <c r="A8" i="5"/>
  <c r="A9" i="5"/>
  <c r="A10" i="5"/>
  <c r="A3" i="5"/>
  <c r="H2" i="5"/>
  <c r="G2" i="5"/>
  <c r="F2" i="5"/>
  <c r="D2" i="5"/>
  <c r="C2" i="5"/>
  <c r="B2" i="5"/>
  <c r="F2" i="2"/>
  <c r="F3" i="2"/>
  <c r="F4" i="2"/>
  <c r="F5" i="2"/>
  <c r="F6" i="2"/>
  <c r="F7" i="2"/>
  <c r="F8" i="2"/>
  <c r="F9" i="2"/>
  <c r="F10" i="2"/>
  <c r="F11" i="2"/>
  <c r="F12" i="2"/>
  <c r="F13" i="2"/>
  <c r="F14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33" i="2"/>
  <c r="F34" i="2"/>
  <c r="F35" i="2"/>
  <c r="F36" i="2"/>
  <c r="F37" i="2"/>
  <c r="F38" i="2"/>
  <c r="F39" i="2"/>
  <c r="F40" i="2"/>
  <c r="F41" i="2"/>
  <c r="F42" i="2"/>
  <c r="F43" i="2"/>
  <c r="F44" i="2"/>
  <c r="F45" i="2"/>
  <c r="F46" i="2"/>
  <c r="F47" i="2"/>
  <c r="F48" i="2"/>
  <c r="F49" i="2"/>
  <c r="F50" i="2"/>
  <c r="F51" i="2"/>
  <c r="F52" i="2"/>
  <c r="F53" i="2"/>
  <c r="F54" i="2"/>
  <c r="F55" i="2"/>
  <c r="F56" i="2"/>
  <c r="F57" i="2"/>
  <c r="F58" i="2"/>
  <c r="F59" i="2"/>
  <c r="F60" i="2"/>
  <c r="F61" i="2"/>
  <c r="F62" i="2"/>
  <c r="F63" i="2"/>
  <c r="F64" i="2"/>
  <c r="F65" i="2"/>
  <c r="F66" i="2"/>
  <c r="F67" i="2"/>
  <c r="F68" i="2"/>
  <c r="F69" i="2"/>
  <c r="F70" i="2"/>
  <c r="F71" i="2"/>
  <c r="F72" i="2"/>
  <c r="F73" i="2"/>
  <c r="F74" i="2"/>
  <c r="F75" i="2"/>
  <c r="F76" i="2"/>
  <c r="F77" i="2"/>
  <c r="L2" i="1"/>
  <c r="L3" i="1"/>
  <c r="A3" i="4"/>
  <c r="A4" i="4" s="1"/>
  <c r="A5" i="4" s="1"/>
  <c r="A6" i="4" s="1"/>
  <c r="A7" i="4" s="1"/>
  <c r="A8" i="4" s="1"/>
  <c r="A9" i="4" s="1"/>
  <c r="A10" i="4" s="1"/>
  <c r="A11" i="4" s="1"/>
  <c r="A12" i="4" s="1"/>
  <c r="A13" i="4" s="1"/>
  <c r="A14" i="4" s="1"/>
  <c r="A15" i="4" s="1"/>
  <c r="A16" i="4" s="1"/>
  <c r="A17" i="4" s="1"/>
  <c r="A18" i="4" s="1"/>
  <c r="A19" i="4" s="1"/>
  <c r="A20" i="4" s="1"/>
  <c r="A21" i="4" s="1"/>
  <c r="A22" i="4" s="1"/>
  <c r="A23" i="4" s="1"/>
  <c r="A24" i="4" s="1"/>
  <c r="A25" i="4" s="1"/>
  <c r="A26" i="4" s="1"/>
  <c r="A27" i="4" s="1"/>
  <c r="A28" i="4" s="1"/>
  <c r="A29" i="4" s="1"/>
  <c r="A30" i="4" s="1"/>
  <c r="A31" i="4" s="1"/>
  <c r="A32" i="4" s="1"/>
  <c r="A33" i="4" s="1"/>
  <c r="D4" i="4"/>
  <c r="D5" i="4"/>
  <c r="D6" i="4"/>
  <c r="D7" i="4"/>
  <c r="D8" i="4"/>
  <c r="D9" i="4"/>
  <c r="D10" i="4"/>
  <c r="D11" i="4"/>
  <c r="D12" i="4"/>
  <c r="D13" i="4"/>
  <c r="D14" i="4"/>
  <c r="D15" i="4"/>
  <c r="D16" i="4"/>
  <c r="D17" i="4"/>
  <c r="D18" i="4"/>
  <c r="D19" i="4"/>
  <c r="D20" i="4"/>
  <c r="D21" i="4"/>
  <c r="D22" i="4"/>
  <c r="D23" i="4"/>
  <c r="D24" i="4"/>
  <c r="D25" i="4"/>
  <c r="D26" i="4"/>
  <c r="D27" i="4"/>
  <c r="D28" i="4"/>
  <c r="D29" i="4"/>
  <c r="D30" i="4"/>
  <c r="D31" i="4"/>
  <c r="D32" i="4"/>
  <c r="D33" i="4"/>
  <c r="D3" i="4"/>
  <c r="C4" i="4"/>
  <c r="C5" i="4"/>
  <c r="C6" i="4"/>
  <c r="C7" i="4"/>
  <c r="C8" i="4"/>
  <c r="C9" i="4"/>
  <c r="C10" i="4"/>
  <c r="C11" i="4"/>
  <c r="C12" i="4"/>
  <c r="C13" i="4"/>
  <c r="C14" i="4"/>
  <c r="C15" i="4"/>
  <c r="C16" i="4"/>
  <c r="C17" i="4"/>
  <c r="C18" i="4"/>
  <c r="C19" i="4"/>
  <c r="C20" i="4"/>
  <c r="C21" i="4"/>
  <c r="C22" i="4"/>
  <c r="C23" i="4"/>
  <c r="C24" i="4"/>
  <c r="C25" i="4"/>
  <c r="C26" i="4"/>
  <c r="C27" i="4"/>
  <c r="C28" i="4"/>
  <c r="C29" i="4"/>
  <c r="C30" i="4"/>
  <c r="C31" i="4"/>
  <c r="C32" i="4"/>
  <c r="C33" i="4"/>
  <c r="C3" i="4"/>
  <c r="H33" i="4"/>
  <c r="G33" i="4"/>
  <c r="H32" i="4"/>
  <c r="G32" i="4"/>
  <c r="H31" i="4"/>
  <c r="G31" i="4"/>
  <c r="H30" i="4"/>
  <c r="G30" i="4"/>
  <c r="H29" i="4"/>
  <c r="G29" i="4"/>
  <c r="H28" i="4"/>
  <c r="G28" i="4"/>
  <c r="H27" i="4"/>
  <c r="G27" i="4"/>
  <c r="H26" i="4"/>
  <c r="G26" i="4"/>
  <c r="H25" i="4"/>
  <c r="G25" i="4"/>
  <c r="H24" i="4"/>
  <c r="G24" i="4"/>
  <c r="H23" i="4"/>
  <c r="G23" i="4"/>
  <c r="H22" i="4"/>
  <c r="G22" i="4"/>
  <c r="H21" i="4"/>
  <c r="G21" i="4"/>
  <c r="H20" i="4"/>
  <c r="H19" i="4"/>
  <c r="G19" i="4"/>
  <c r="H18" i="4"/>
  <c r="G18" i="4"/>
  <c r="H17" i="4"/>
  <c r="G17" i="4"/>
  <c r="H16" i="4"/>
  <c r="G16" i="4"/>
  <c r="H15" i="4"/>
  <c r="G15" i="4"/>
  <c r="H14" i="4"/>
  <c r="G14" i="4"/>
  <c r="H13" i="4"/>
  <c r="G13" i="4"/>
  <c r="H12" i="4"/>
  <c r="G12" i="4"/>
  <c r="H11" i="4"/>
  <c r="G11" i="4"/>
  <c r="H10" i="4"/>
  <c r="G10" i="4"/>
  <c r="H9" i="4"/>
  <c r="G9" i="4"/>
  <c r="H8" i="4"/>
  <c r="G8" i="4"/>
  <c r="H7" i="4"/>
  <c r="G7" i="4"/>
  <c r="H6" i="4"/>
  <c r="G6" i="4"/>
  <c r="H5" i="4"/>
  <c r="G5" i="4"/>
  <c r="H4" i="4"/>
  <c r="G4" i="4"/>
  <c r="H3" i="4"/>
  <c r="H2" i="4"/>
  <c r="G2" i="4"/>
  <c r="F2" i="4"/>
  <c r="D2" i="4"/>
  <c r="C2" i="4"/>
  <c r="B2" i="4"/>
  <c r="E5" i="2"/>
  <c r="E6" i="2"/>
  <c r="E7" i="2"/>
  <c r="E8" i="2"/>
  <c r="E9" i="2"/>
  <c r="E10" i="2"/>
  <c r="E11" i="2"/>
  <c r="E12" i="2"/>
  <c r="E13" i="2"/>
  <c r="E14" i="2"/>
  <c r="E15" i="2"/>
  <c r="E16" i="2"/>
  <c r="E17" i="2"/>
  <c r="E18" i="2"/>
  <c r="E19" i="2"/>
  <c r="E20" i="2"/>
  <c r="E21" i="2"/>
  <c r="E22" i="2"/>
  <c r="E23" i="2"/>
  <c r="E24" i="2"/>
  <c r="E25" i="2"/>
  <c r="E26" i="2"/>
  <c r="E27" i="2"/>
  <c r="E28" i="2"/>
  <c r="E29" i="2"/>
  <c r="E30" i="2"/>
  <c r="E31" i="2"/>
  <c r="E32" i="2"/>
  <c r="E33" i="2"/>
  <c r="E34" i="2"/>
  <c r="E35" i="2"/>
  <c r="E36" i="2"/>
  <c r="E37" i="2"/>
  <c r="E38" i="2"/>
  <c r="E39" i="2"/>
  <c r="E40" i="2"/>
  <c r="E41" i="2"/>
  <c r="E42" i="2"/>
  <c r="E43" i="2"/>
  <c r="E44" i="2"/>
  <c r="E45" i="2"/>
  <c r="E46" i="2"/>
  <c r="E47" i="2"/>
  <c r="E48" i="2"/>
  <c r="E49" i="2"/>
  <c r="E50" i="2"/>
  <c r="E51" i="2"/>
  <c r="E52" i="2"/>
  <c r="E53" i="2"/>
  <c r="E54" i="2"/>
  <c r="E55" i="2"/>
  <c r="E56" i="2"/>
  <c r="E57" i="2"/>
  <c r="E58" i="2"/>
  <c r="E59" i="2"/>
  <c r="E60" i="2"/>
  <c r="E61" i="2"/>
  <c r="E62" i="2"/>
  <c r="E63" i="2"/>
  <c r="E64" i="2"/>
  <c r="E65" i="2"/>
  <c r="E66" i="2"/>
  <c r="E67" i="2"/>
  <c r="E68" i="2"/>
  <c r="E69" i="2"/>
  <c r="E70" i="2"/>
  <c r="E71" i="2"/>
  <c r="E72" i="2"/>
  <c r="E73" i="2"/>
  <c r="E74" i="2"/>
  <c r="E75" i="2"/>
  <c r="E76" i="2"/>
  <c r="E77" i="2"/>
  <c r="E2" i="2"/>
  <c r="E3" i="2"/>
  <c r="E4" i="2"/>
  <c r="E2" i="1" l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33" i="4"/>
  <c r="E32" i="4"/>
  <c r="E31" i="4"/>
  <c r="E30" i="4"/>
  <c r="E29" i="4"/>
  <c r="E28" i="4"/>
  <c r="E27" i="4"/>
  <c r="E26" i="4"/>
  <c r="E25" i="4"/>
  <c r="E24" i="4"/>
  <c r="E23" i="4"/>
  <c r="E22" i="4"/>
  <c r="E21" i="4"/>
  <c r="E20" i="4"/>
  <c r="E19" i="4"/>
  <c r="E18" i="4"/>
  <c r="E17" i="4"/>
  <c r="E16" i="4"/>
  <c r="E15" i="4"/>
  <c r="E14" i="4"/>
  <c r="E13" i="4"/>
  <c r="E12" i="4"/>
  <c r="E11" i="4"/>
  <c r="E10" i="4"/>
  <c r="E9" i="4"/>
  <c r="E8" i="4"/>
  <c r="E7" i="4"/>
  <c r="E6" i="4"/>
  <c r="E5" i="4"/>
  <c r="E4" i="4"/>
  <c r="E3" i="4"/>
  <c r="E2" i="4" s="1"/>
  <c r="B5" i="3" a="1"/>
  <c r="B5" i="3" s="1"/>
  <c r="D5" i="3" l="1" a="1"/>
  <c r="D5" i="3"/>
  <c r="C5" i="3" a="1"/>
  <c r="C5" i="3"/>
  <c r="C4" i="3" s="1"/>
  <c r="E5" i="3" a="1"/>
  <c r="E5" i="3"/>
  <c r="F5" i="3" l="1" a="1"/>
  <c r="F5" i="3" s="1"/>
  <c r="D4" i="3"/>
  <c r="E4" i="3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<sst xmlns="http://schemas.openxmlformats.org/spreadsheetml/2006/main" count="38" uniqueCount="23">
  <si>
    <t>id</t>
  </si>
  <si>
    <t>Nom et prénom</t>
  </si>
  <si>
    <t>date d'entrée</t>
  </si>
  <si>
    <t>date de sortie</t>
  </si>
  <si>
    <t>Actif</t>
  </si>
  <si>
    <t>Date</t>
  </si>
  <si>
    <t>Chauffeur</t>
  </si>
  <si>
    <t>Recettes</t>
  </si>
  <si>
    <t>Encaissement</t>
  </si>
  <si>
    <t>id Employé</t>
  </si>
  <si>
    <t>Différence</t>
  </si>
  <si>
    <t>Clé</t>
  </si>
  <si>
    <t>Commentaires</t>
  </si>
  <si>
    <t>CAC   ET RECHARGE</t>
  </si>
  <si>
    <t>Montant total</t>
  </si>
  <si>
    <t>Ecart Moins/Plus</t>
  </si>
  <si>
    <t xml:space="preserve">TOTAL RECETTE ENVOYE </t>
  </si>
  <si>
    <t>Retard encaissement</t>
  </si>
  <si>
    <t>Ecart Caisse</t>
  </si>
  <si>
    <t>Début absence</t>
  </si>
  <si>
    <t>Fin absence</t>
  </si>
  <si>
    <t>Présent</t>
  </si>
  <si>
    <t>MoisAnnee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</si>
</sst>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* #,##0.00;\-* #,##0.00;_-* &quot;-&quot;??;_-@_-"/>
    <numFmt numFmtId="165" formatCode="&quot;Mois : &quot;mm/yyyy"/>
    <numFmt numFmtId="166" formatCode="&quot;Année : &quot;yyyy"/>
    <numFmt numFmtId="168" formatCode="mmmm"/>
  </numFmts>
  <fonts count="6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6"/>
      <color theme="1"/>
      <name val="Aptos Narrow"/>
      <family val="2"/>
      <scheme val="minor"/>
    </font>
    <font>
      <sz val="18"/>
      <color theme="1"/>
      <name val="Aptos Narrow"/>
      <family val="2"/>
      <scheme val="minor"/>
    </font>
    <font>
      <sz val="12"/>
      <color theme="1"/>
      <name val="Aptos Narrow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14" fontId="0" fillId="0" borderId="0" xfId="0" applyNumberFormat="1"/>
    <xf numFmtId="164" fontId="0" fillId="0" borderId="0" xfId="0" applyNumberFormat="1" applyAlignment="1">
      <alignment horizontal="right"/>
    </xf>
    <xf numFmtId="0" fontId="2" fillId="0" borderId="1" xfId="0" applyFont="1" applyBorder="1" applyAlignment="1" applyProtection="1">
      <alignment horizontal="center" vertical="center" wrapText="1"/>
      <protection hidden="1"/>
    </xf>
    <xf numFmtId="0" fontId="2" fillId="0" borderId="0" xfId="0" applyFont="1" applyProtection="1">
      <protection hidden="1"/>
    </xf>
    <xf numFmtId="4" fontId="2" fillId="2" borderId="3" xfId="0" applyNumberFormat="1" applyFont="1" applyFill="1" applyBorder="1" applyAlignment="1" applyProtection="1">
      <alignment horizontal="center"/>
      <protection hidden="1"/>
    </xf>
    <xf numFmtId="4" fontId="2" fillId="3" borderId="3" xfId="0" applyNumberFormat="1" applyFont="1" applyFill="1" applyBorder="1" applyAlignment="1" applyProtection="1">
      <alignment horizontal="right"/>
      <protection hidden="1"/>
    </xf>
    <xf numFmtId="0" fontId="2" fillId="0" borderId="0" xfId="0" applyFont="1" applyAlignment="1" applyProtection="1">
      <alignment horizontal="right"/>
      <protection hidden="1"/>
    </xf>
    <xf numFmtId="16" fontId="2" fillId="4" borderId="1" xfId="0" applyNumberFormat="1" applyFont="1" applyFill="1" applyBorder="1" applyAlignment="1" applyProtection="1">
      <alignment horizontal="center"/>
      <protection hidden="1"/>
    </xf>
    <xf numFmtId="0" fontId="0" fillId="0" borderId="1" xfId="0" applyBorder="1"/>
    <xf numFmtId="4" fontId="2" fillId="5" borderId="1" xfId="0" applyNumberFormat="1" applyFont="1" applyFill="1" applyBorder="1" applyAlignment="1" applyProtection="1">
      <alignment horizontal="right"/>
      <protection hidden="1"/>
    </xf>
    <xf numFmtId="0" fontId="2" fillId="0" borderId="0" xfId="0" applyFont="1" applyAlignment="1" applyProtection="1">
      <alignment horizontal="center"/>
      <protection hidden="1"/>
    </xf>
    <xf numFmtId="4" fontId="2" fillId="0" borderId="1" xfId="0" applyNumberFormat="1" applyFont="1" applyBorder="1" applyAlignment="1" applyProtection="1">
      <alignment horizontal="center" vertical="center" wrapText="1"/>
      <protection hidden="1"/>
    </xf>
    <xf numFmtId="4" fontId="0" fillId="0" borderId="1" xfId="0" applyNumberFormat="1" applyBorder="1"/>
    <xf numFmtId="4" fontId="2" fillId="4" borderId="1" xfId="0" applyNumberFormat="1" applyFont="1" applyFill="1" applyBorder="1" applyAlignment="1" applyProtection="1">
      <alignment horizontal="right"/>
      <protection hidden="1"/>
    </xf>
    <xf numFmtId="4" fontId="0" fillId="0" borderId="0" xfId="0" applyNumberFormat="1"/>
    <xf numFmtId="4" fontId="2" fillId="0" borderId="0" xfId="0" applyNumberFormat="1" applyFont="1" applyProtection="1">
      <protection hidden="1"/>
    </xf>
    <xf numFmtId="4" fontId="2" fillId="0" borderId="0" xfId="0" applyNumberFormat="1" applyFont="1" applyAlignment="1" applyProtection="1">
      <alignment horizontal="center"/>
      <protection hidden="1"/>
    </xf>
    <xf numFmtId="165" fontId="2" fillId="2" borderId="2" xfId="0" applyNumberFormat="1" applyFont="1" applyFill="1" applyBorder="1" applyAlignment="1" applyProtection="1">
      <alignment horizontal="center"/>
      <protection hidden="1"/>
    </xf>
    <xf numFmtId="14" fontId="4" fillId="0" borderId="1" xfId="0" applyNumberFormat="1" applyFont="1" applyBorder="1"/>
    <xf numFmtId="164" fontId="0" fillId="0" borderId="1" xfId="0" applyNumberFormat="1" applyBorder="1" applyAlignment="1">
      <alignment horizontal="right"/>
    </xf>
    <xf numFmtId="0" fontId="0" fillId="0" borderId="4" xfId="0" applyBorder="1"/>
    <xf numFmtId="164" fontId="0" fillId="0" borderId="4" xfId="0" applyNumberFormat="1" applyBorder="1" applyAlignment="1">
      <alignment horizontal="right"/>
    </xf>
    <xf numFmtId="164" fontId="1" fillId="0" borderId="6" xfId="0" applyNumberFormat="1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164" fontId="1" fillId="0" borderId="9" xfId="0" applyNumberFormat="1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0" fillId="0" borderId="0" xfId="0" applyAlignment="1">
      <alignment vertical="center"/>
    </xf>
    <xf numFmtId="166" fontId="2" fillId="2" borderId="1" xfId="0" applyNumberFormat="1" applyFont="1" applyFill="1" applyBorder="1" applyAlignment="1" applyProtection="1">
      <alignment horizontal="center" vertical="center"/>
      <protection hidden="1"/>
    </xf>
    <xf numFmtId="4" fontId="2" fillId="2" borderId="1" xfId="0" applyNumberFormat="1" applyFont="1" applyFill="1" applyBorder="1" applyAlignment="1" applyProtection="1">
      <alignment horizontal="center" vertical="center"/>
      <protection hidden="1"/>
    </xf>
    <xf numFmtId="4" fontId="2" fillId="3" borderId="1" xfId="0" applyNumberFormat="1" applyFont="1" applyFill="1" applyBorder="1" applyAlignment="1" applyProtection="1">
      <alignment horizontal="right" vertical="center"/>
      <protection hidden="1"/>
    </xf>
    <xf numFmtId="168" fontId="5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vertical="center"/>
    </xf>
    <xf numFmtId="4" fontId="0" fillId="0" borderId="1" xfId="0" applyNumberFormat="1" applyBorder="1" applyAlignment="1">
      <alignment vertical="center"/>
    </xf>
  </cellXfs>
  <cellStyles count="1">
    <cellStyle name="Normal" xfId="0" builtinId="0"/>
  </cellStyles>
  <dxfs count="9">
    <dxf>
      <font>
        <color rgb="FF9C0006"/>
      </font>
      <fill>
        <patternFill>
          <bgColor rgb="FFFFC7CE"/>
        </patternFill>
      </fill>
    </dxf>
    <dxf>
      <numFmt numFmtId="19" formatCode="dd/mm/yyyy"/>
    </dxf>
    <dxf>
      <numFmt numFmtId="0" formatCode="General"/>
    </dxf>
    <dxf>
      <numFmt numFmtId="0" formatCode="General"/>
    </dxf>
    <dxf>
      <numFmt numFmtId="19" formatCode="dd/mm/yyyy"/>
    </dxf>
    <dxf>
      <numFmt numFmtId="19" formatCode="dd/mm/yyyy"/>
    </dxf>
    <dxf>
      <font>
        <color rgb="FF9C0006"/>
      </font>
      <fill>
        <patternFill>
          <bgColor rgb="FFFFC7CE"/>
        </patternFill>
      </fill>
    </dxf>
    <dxf>
      <numFmt numFmtId="19" formatCode="dd/mm/yyyy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eetMetadata" Target="metadata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6E6DCEA2-156F-4F86-99E2-EE8508DD3FA5}" name="tblSaisies" displayName="tblSaisies" ref="A1:F77" totalsRowShown="0">
  <autoFilter ref="A1:F77" xr:uid="{6E6DCEA2-156F-4F86-99E2-EE8508DD3FA5}"/>
  <tableColumns count="6">
    <tableColumn id="1" xr3:uid="{E8E0E6F8-EEF4-438F-A09A-6C3B1E917EE2}" name="Date"/>
    <tableColumn id="2" xr3:uid="{FDB8382A-044F-4DA7-ACE7-039CC7D83D56}" name="Chauffeur"/>
    <tableColumn id="3" xr3:uid="{CCA2B90B-5356-40C8-A7CE-5AFE7546DA30}" name="Recettes"/>
    <tableColumn id="4" xr3:uid="{A1B55570-E133-43D3-9D8F-B72B72DFB7D3}" name="Encaissement"/>
    <tableColumn id="6" xr3:uid="{A348D08E-B114-4060-8AC9-B6B9FF5A41F6}" name="Clé" dataDxfId="8">
      <calculatedColumnFormula>tblSaisies[[#This Row],[Date]]&amp;tblSaisies[[#This Row],[Chauffeur]]</calculatedColumnFormula>
    </tableColumn>
    <tableColumn id="5" xr3:uid="{B0068BA3-F91A-45A3-9300-47BA2A6309AD}" name="MoisAnnee" dataDxfId="1">
      <calculatedColumnFormula>MONTH(tblSaisies[[#This Row],[Date]])&amp;YEAR(tblSaisies[[#This Row],[Date]])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6784DFE-02B3-4EA4-AAC5-0C95E8455A1A}" name="tblChauffeurs" displayName="tblChauffeurs" ref="A1:E127" totalsRowShown="0">
  <autoFilter ref="A1:E127" xr:uid="{76784DFE-02B3-4EA4-AAC5-0C95E8455A1A}"/>
  <tableColumns count="5">
    <tableColumn id="1" xr3:uid="{F54755DC-6F1F-4222-9E68-B6BEDCF62551}" name="id"/>
    <tableColumn id="2" xr3:uid="{43A1EA5A-4517-44A4-8CFE-032150FB9352}" name="Nom et prénom"/>
    <tableColumn id="3" xr3:uid="{45459BFD-93F7-4CEC-88F1-1B543FF709C1}" name="date d'entrée" dataDxfId="7"/>
    <tableColumn id="4" xr3:uid="{81A3472C-584B-480F-9A7F-83FEA49376FF}" name="date de sortie"/>
    <tableColumn id="5" xr3:uid="{B400C790-0094-4433-A62B-F196C8DDB591}" name="Actif" dataDxfId="3">
      <calculatedColumnFormula>IF(COUNTIFS(tblAbsences[Présent],"Absent",tblAbsences[id],tblChauffeurs[[#This Row],[id]])=1,"Inactif",IF(tblChauffeurs[[#This Row],[date de sortie]]&gt;0,IF(AND(SyntheseJour!$D$1&gt;=tblChauffeurs[[#This Row],[date d''entrée]],SyntheseJour!$D$1&lt;=tblChauffeurs[[#This Row],[date de sortie]]),"Actif","Inactif"),IF(SyntheseJour!$D$1&gt;=tblChauffeurs[[#This Row],[date d''entrée]],"Actif","Inactif")))</calculatedColumnFormula>
    </tableColumn>
  </tableColumns>
  <tableStyleInfo name="TableStyleLight10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7607C9C-4740-49B3-AB7D-FFA8CA02F152}" name="tblAbsences" displayName="tblAbsences" ref="H1:L3" totalsRowShown="0">
  <autoFilter ref="H1:L3" xr:uid="{07607C9C-4740-49B3-AB7D-FFA8CA02F152}"/>
  <tableColumns count="5">
    <tableColumn id="1" xr3:uid="{B57F2F5E-432A-4100-BE3B-5E290C824B81}" name="id"/>
    <tableColumn id="2" xr3:uid="{A31D3D96-BFA4-4E72-8EB4-C4608DD5BCDB}" name="Nom et prénom"/>
    <tableColumn id="3" xr3:uid="{F406B57E-DA50-40FE-9136-D967221CF48A}" name="Début absence" dataDxfId="5"/>
    <tableColumn id="4" xr3:uid="{3B99F924-F095-4DF4-9F72-CD06772BCC22}" name="Fin absence" dataDxfId="4"/>
    <tableColumn id="5" xr3:uid="{84A7A8B2-4595-4AC6-91C2-7AAAF0BBBFD6}" name="Présent" dataDxfId="2">
      <calculatedColumnFormula>IF(AND(tblAbsences[[#This Row],[Début absence]]&lt;=SyntheseJour!$D$1,tblAbsences[[#This Row],[Fin absence]]&gt;=SyntheseJour!$D$1),"Absent","")</calculatedColumnFormula>
    </tableColumn>
  </tableColumns>
  <tableStyleInfo name="TableStyleLight1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74923B-C8B0-4A84-A35D-09C861441FD7}">
  <dimension ref="A1:H14"/>
  <sheetViews>
    <sheetView tabSelected="1" workbookViewId="0">
      <selection activeCell="K1" sqref="K1"/>
    </sheetView>
  </sheetViews>
  <sheetFormatPr baseColWidth="10" defaultRowHeight="15" x14ac:dyDescent="0.25"/>
  <cols>
    <col min="1" max="1" width="14.5703125" bestFit="1" customWidth="1"/>
  </cols>
  <sheetData>
    <row r="1" spans="1:8" ht="47.25" x14ac:dyDescent="0.25">
      <c r="A1" s="3" t="s">
        <v>5</v>
      </c>
      <c r="B1" s="3" t="s">
        <v>13</v>
      </c>
      <c r="C1" s="12" t="s">
        <v>14</v>
      </c>
      <c r="D1" s="12" t="s">
        <v>8</v>
      </c>
      <c r="E1" s="12" t="s">
        <v>15</v>
      </c>
      <c r="F1" s="12" t="s">
        <v>16</v>
      </c>
      <c r="G1" s="12" t="s">
        <v>17</v>
      </c>
      <c r="H1" s="12" t="s">
        <v>18</v>
      </c>
    </row>
    <row r="2" spans="1:8" s="30" customFormat="1" ht="19.5" customHeight="1" x14ac:dyDescent="0.25">
      <c r="A2" s="31">
        <v>45627</v>
      </c>
      <c r="B2" s="32">
        <f t="shared" ref="B2:G2" si="0">SUM(B3:B33)</f>
        <v>0</v>
      </c>
      <c r="C2" s="33">
        <f t="shared" si="0"/>
        <v>88383</v>
      </c>
      <c r="D2" s="33">
        <f t="shared" si="0"/>
        <v>87814</v>
      </c>
      <c r="E2" s="33">
        <f>D2-C2</f>
        <v>-569</v>
      </c>
      <c r="F2" s="33">
        <f>SUM(F3:F33)</f>
        <v>0</v>
      </c>
      <c r="G2" s="33">
        <f t="shared" si="0"/>
        <v>0</v>
      </c>
      <c r="H2" s="33">
        <f>SUM(H3:H33)</f>
        <v>0</v>
      </c>
    </row>
    <row r="3" spans="1:8" s="30" customFormat="1" ht="19.5" customHeight="1" x14ac:dyDescent="0.25">
      <c r="A3" s="34">
        <f>DATE(YEAR($A$2),ROW()-2,1)</f>
        <v>45292</v>
      </c>
      <c r="B3" s="35"/>
      <c r="C3" s="36">
        <f>SUMIF(tblSaisies[MoisAnnee],MONTH(RecapMois!$A3)&amp;YEAR(RecapMois!$A3),tblSaisies[Recettes])</f>
        <v>0</v>
      </c>
      <c r="D3" s="36">
        <f>SUMIF(tblSaisies[MoisAnnee],MONTH(RecapMois!$A3)&amp;YEAR(RecapMois!$A3),tblSaisies[Encaissement])</f>
        <v>0</v>
      </c>
      <c r="E3" s="36">
        <f>D3-C3</f>
        <v>0</v>
      </c>
      <c r="F3" s="35"/>
      <c r="G3" s="35"/>
      <c r="H3" s="35"/>
    </row>
    <row r="4" spans="1:8" s="30" customFormat="1" ht="19.5" customHeight="1" x14ac:dyDescent="0.25">
      <c r="A4" s="34">
        <f t="shared" ref="A4:A14" si="1">DATE(YEAR($A$2),ROW()-2,1)</f>
        <v>45323</v>
      </c>
      <c r="B4" s="35"/>
      <c r="C4" s="36">
        <f>SUMIF(tblSaisies[MoisAnnee],MONTH(RecapMois!A4)&amp;YEAR(RecapMois!A4),tblSaisies[Recettes])</f>
        <v>0</v>
      </c>
      <c r="D4" s="36">
        <f>SUMIF(tblSaisies[MoisAnnee],MONTH(RecapMois!$A4)&amp;YEAR(RecapMois!$A4),tblSaisies[Encaissement])</f>
        <v>0</v>
      </c>
      <c r="E4" s="36">
        <f t="shared" ref="E4:E14" si="2">D4-C4</f>
        <v>0</v>
      </c>
      <c r="F4" s="35"/>
      <c r="G4" s="35"/>
      <c r="H4" s="35"/>
    </row>
    <row r="5" spans="1:8" s="30" customFormat="1" ht="19.5" customHeight="1" x14ac:dyDescent="0.25">
      <c r="A5" s="34">
        <f t="shared" si="1"/>
        <v>45352</v>
      </c>
      <c r="B5" s="35"/>
      <c r="C5" s="36">
        <f>SUMIF(tblSaisies[MoisAnnee],MONTH(RecapMois!A5)&amp;YEAR(RecapMois!A5),tblSaisies[Recettes])</f>
        <v>0</v>
      </c>
      <c r="D5" s="36">
        <f>SUMIF(tblSaisies[MoisAnnee],MONTH(RecapMois!$A5)&amp;YEAR(RecapMois!$A5),tblSaisies[Encaissement])</f>
        <v>0</v>
      </c>
      <c r="E5" s="36">
        <f t="shared" si="2"/>
        <v>0</v>
      </c>
      <c r="F5" s="35"/>
      <c r="G5" s="35"/>
      <c r="H5" s="35"/>
    </row>
    <row r="6" spans="1:8" s="30" customFormat="1" ht="19.5" customHeight="1" x14ac:dyDescent="0.25">
      <c r="A6" s="34">
        <f t="shared" si="1"/>
        <v>45383</v>
      </c>
      <c r="B6" s="35"/>
      <c r="C6" s="36">
        <f>SUMIF(tblSaisies[MoisAnnee],MONTH(RecapMois!A6)&amp;YEAR(RecapMois!A6),tblSaisies[Recettes])</f>
        <v>0</v>
      </c>
      <c r="D6" s="36">
        <f>SUMIF(tblSaisies[MoisAnnee],MONTH(RecapMois!$A6)&amp;YEAR(RecapMois!$A6),tblSaisies[Encaissement])</f>
        <v>0</v>
      </c>
      <c r="E6" s="36">
        <f t="shared" si="2"/>
        <v>0</v>
      </c>
      <c r="F6" s="35"/>
      <c r="G6" s="35"/>
      <c r="H6" s="35"/>
    </row>
    <row r="7" spans="1:8" s="30" customFormat="1" ht="19.5" customHeight="1" x14ac:dyDescent="0.25">
      <c r="A7" s="34">
        <f t="shared" si="1"/>
        <v>45413</v>
      </c>
      <c r="B7" s="35"/>
      <c r="C7" s="36">
        <f>SUMIF(tblSaisies[MoisAnnee],MONTH(RecapMois!A7)&amp;YEAR(RecapMois!A7),tblSaisies[Recettes])</f>
        <v>0</v>
      </c>
      <c r="D7" s="36">
        <f>SUMIF(tblSaisies[MoisAnnee],MONTH(RecapMois!$A7)&amp;YEAR(RecapMois!$A7),tblSaisies[Encaissement])</f>
        <v>0</v>
      </c>
      <c r="E7" s="36">
        <f t="shared" si="2"/>
        <v>0</v>
      </c>
      <c r="F7" s="35"/>
      <c r="G7" s="35"/>
      <c r="H7" s="35"/>
    </row>
    <row r="8" spans="1:8" s="30" customFormat="1" ht="19.5" customHeight="1" x14ac:dyDescent="0.25">
      <c r="A8" s="34">
        <f t="shared" si="1"/>
        <v>45444</v>
      </c>
      <c r="B8" s="35"/>
      <c r="C8" s="36">
        <f>SUMIF(tblSaisies[MoisAnnee],MONTH(RecapMois!A8)&amp;YEAR(RecapMois!A8),tblSaisies[Recettes])</f>
        <v>0</v>
      </c>
      <c r="D8" s="36">
        <f>SUMIF(tblSaisies[MoisAnnee],MONTH(RecapMois!$A8)&amp;YEAR(RecapMois!$A8),tblSaisies[Encaissement])</f>
        <v>0</v>
      </c>
      <c r="E8" s="36">
        <f t="shared" si="2"/>
        <v>0</v>
      </c>
      <c r="F8" s="35"/>
      <c r="G8" s="35"/>
      <c r="H8" s="35"/>
    </row>
    <row r="9" spans="1:8" s="30" customFormat="1" ht="19.5" customHeight="1" x14ac:dyDescent="0.25">
      <c r="A9" s="34">
        <f t="shared" si="1"/>
        <v>45474</v>
      </c>
      <c r="B9" s="35"/>
      <c r="C9" s="36">
        <f>SUMIF(tblSaisies[MoisAnnee],MONTH(RecapMois!A9)&amp;YEAR(RecapMois!A9),tblSaisies[Recettes])</f>
        <v>0</v>
      </c>
      <c r="D9" s="36">
        <f>SUMIF(tblSaisies[MoisAnnee],MONTH(RecapMois!$A9)&amp;YEAR(RecapMois!$A9),tblSaisies[Encaissement])</f>
        <v>0</v>
      </c>
      <c r="E9" s="36">
        <f t="shared" si="2"/>
        <v>0</v>
      </c>
      <c r="F9" s="35"/>
      <c r="G9" s="35"/>
      <c r="H9" s="35"/>
    </row>
    <row r="10" spans="1:8" s="30" customFormat="1" ht="19.5" customHeight="1" x14ac:dyDescent="0.25">
      <c r="A10" s="34">
        <f t="shared" si="1"/>
        <v>45505</v>
      </c>
      <c r="B10" s="35"/>
      <c r="C10" s="36">
        <f>SUMIF(tblSaisies[MoisAnnee],MONTH(RecapMois!A10)&amp;YEAR(RecapMois!A10),tblSaisies[Recettes])</f>
        <v>0</v>
      </c>
      <c r="D10" s="36">
        <f>SUMIF(tblSaisies[MoisAnnee],MONTH(RecapMois!$A10)&amp;YEAR(RecapMois!$A10),tblSaisies[Encaissement])</f>
        <v>0</v>
      </c>
      <c r="E10" s="36">
        <f t="shared" si="2"/>
        <v>0</v>
      </c>
      <c r="F10" s="35"/>
      <c r="G10" s="35"/>
      <c r="H10" s="35"/>
    </row>
    <row r="11" spans="1:8" s="30" customFormat="1" ht="19.5" customHeight="1" x14ac:dyDescent="0.25">
      <c r="A11" s="34">
        <f t="shared" si="1"/>
        <v>45536</v>
      </c>
      <c r="B11" s="35"/>
      <c r="C11" s="36">
        <f>SUMIF(tblSaisies[MoisAnnee],MONTH(RecapMois!A11)&amp;YEAR(RecapMois!A11),tblSaisies[Recettes])</f>
        <v>0</v>
      </c>
      <c r="D11" s="36">
        <f>SUMIF(tblSaisies[MoisAnnee],MONTH(RecapMois!$A11)&amp;YEAR(RecapMois!$A11),tblSaisies[Encaissement])</f>
        <v>0</v>
      </c>
      <c r="E11" s="36">
        <f t="shared" si="2"/>
        <v>0</v>
      </c>
      <c r="F11" s="35"/>
      <c r="G11" s="35"/>
      <c r="H11" s="35"/>
    </row>
    <row r="12" spans="1:8" s="30" customFormat="1" ht="19.5" customHeight="1" x14ac:dyDescent="0.25">
      <c r="A12" s="34">
        <f t="shared" si="1"/>
        <v>45566</v>
      </c>
      <c r="B12" s="35"/>
      <c r="C12" s="36">
        <f>SUMIF(tblSaisies[MoisAnnee],MONTH(RecapMois!A12)&amp;YEAR(RecapMois!A12),tblSaisies[Recettes])</f>
        <v>0</v>
      </c>
      <c r="D12" s="36">
        <f>SUMIF(tblSaisies[MoisAnnee],MONTH(RecapMois!$A12)&amp;YEAR(RecapMois!$A12),tblSaisies[Encaissement])</f>
        <v>0</v>
      </c>
      <c r="E12" s="36">
        <f t="shared" si="2"/>
        <v>0</v>
      </c>
      <c r="F12" s="35"/>
      <c r="G12" s="35"/>
      <c r="H12" s="35"/>
    </row>
    <row r="13" spans="1:8" s="30" customFormat="1" ht="19.5" customHeight="1" x14ac:dyDescent="0.25">
      <c r="A13" s="34">
        <f t="shared" si="1"/>
        <v>45597</v>
      </c>
      <c r="B13" s="35"/>
      <c r="C13" s="36">
        <f>SUMIF(tblSaisies[MoisAnnee],MONTH(RecapMois!A13)&amp;YEAR(RecapMois!A13),tblSaisies[Recettes])</f>
        <v>0</v>
      </c>
      <c r="D13" s="36">
        <f>SUMIF(tblSaisies[MoisAnnee],MONTH(RecapMois!$A13)&amp;YEAR(RecapMois!$A13),tblSaisies[Encaissement])</f>
        <v>0</v>
      </c>
      <c r="E13" s="36">
        <f t="shared" si="2"/>
        <v>0</v>
      </c>
      <c r="F13" s="35"/>
      <c r="G13" s="35"/>
      <c r="H13" s="35"/>
    </row>
    <row r="14" spans="1:8" s="30" customFormat="1" ht="19.5" customHeight="1" x14ac:dyDescent="0.25">
      <c r="A14" s="34">
        <f t="shared" si="1"/>
        <v>45627</v>
      </c>
      <c r="B14" s="35"/>
      <c r="C14" s="36">
        <f>SUMIF(tblSaisies[MoisAnnee],MONTH(RecapMois!A14)&amp;YEAR(RecapMois!A14),tblSaisies[Recettes])</f>
        <v>88383</v>
      </c>
      <c r="D14" s="36">
        <f>SUMIF(tblSaisies[MoisAnnee],MONTH(RecapMois!$A14)&amp;YEAR(RecapMois!$A14),tblSaisies[Encaissement])</f>
        <v>87814</v>
      </c>
      <c r="E14" s="36">
        <f t="shared" si="2"/>
        <v>-569</v>
      </c>
      <c r="F14" s="35"/>
      <c r="G14" s="35"/>
      <c r="H14" s="35"/>
    </row>
  </sheetData>
  <conditionalFormatting sqref="A1:B1 A2">
    <cfRule type="duplicateValues" dxfId="0" priority="1"/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E39C90-8F9D-438A-9586-ADE8E79A2234}">
  <dimension ref="A1:AT410"/>
  <sheetViews>
    <sheetView zoomScale="84" zoomScaleNormal="84" workbookViewId="0">
      <selection sqref="A1:H2"/>
    </sheetView>
  </sheetViews>
  <sheetFormatPr baseColWidth="10" defaultColWidth="11.42578125" defaultRowHeight="15.75" x14ac:dyDescent="0.25"/>
  <cols>
    <col min="1" max="1" width="15.7109375" style="11" customWidth="1"/>
    <col min="2" max="2" width="14.5703125" style="11" customWidth="1"/>
    <col min="3" max="4" width="15.7109375" style="16" customWidth="1"/>
    <col min="5" max="5" width="15.85546875" style="16" bestFit="1" customWidth="1"/>
    <col min="6" max="6" width="15.7109375" style="16" customWidth="1"/>
    <col min="7" max="7" width="13.85546875" style="16" bestFit="1" customWidth="1"/>
    <col min="8" max="8" width="16.140625" style="17" customWidth="1"/>
    <col min="47" max="16384" width="11.42578125" style="4"/>
  </cols>
  <sheetData>
    <row r="1" spans="1:46" ht="47.25" x14ac:dyDescent="0.25">
      <c r="A1" s="3" t="s">
        <v>5</v>
      </c>
      <c r="B1" s="3" t="s">
        <v>13</v>
      </c>
      <c r="C1" s="12" t="s">
        <v>14</v>
      </c>
      <c r="D1" s="12" t="s">
        <v>8</v>
      </c>
      <c r="E1" s="12" t="s">
        <v>15</v>
      </c>
      <c r="F1" s="12" t="s">
        <v>16</v>
      </c>
      <c r="G1" s="12" t="s">
        <v>17</v>
      </c>
      <c r="H1" s="12" t="s">
        <v>18</v>
      </c>
    </row>
    <row r="2" spans="1:46" s="7" customFormat="1" x14ac:dyDescent="0.25">
      <c r="A2" s="18">
        <v>45627</v>
      </c>
      <c r="B2" s="5">
        <f t="shared" ref="B2:G2" si="0">SUM(B3:B33)</f>
        <v>0</v>
      </c>
      <c r="C2" s="6">
        <f t="shared" si="0"/>
        <v>88383</v>
      </c>
      <c r="D2" s="6">
        <f t="shared" si="0"/>
        <v>87814</v>
      </c>
      <c r="E2" s="6">
        <f>SUM(E3:E33)</f>
        <v>-569</v>
      </c>
      <c r="F2" s="6">
        <f>SUM(F3:F33)</f>
        <v>0</v>
      </c>
      <c r="G2" s="6">
        <f t="shared" si="0"/>
        <v>0</v>
      </c>
      <c r="H2" s="6">
        <f>SUM(H3:H33)</f>
        <v>-87814</v>
      </c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</row>
    <row r="3" spans="1:46" x14ac:dyDescent="0.25">
      <c r="A3" s="8">
        <f>DATE(YEAR(A2),MONTH(A2),ROW()-2)</f>
        <v>45627</v>
      </c>
      <c r="B3" s="9"/>
      <c r="C3" s="13">
        <f>SUMIF(tblSaisies[Date],A3,tblSaisies[Recettes])</f>
        <v>88383</v>
      </c>
      <c r="D3" s="13">
        <f>SUMIF(tblSaisies[Date],A3,tblSaisies[Encaissement])</f>
        <v>87814</v>
      </c>
      <c r="E3" s="13">
        <f>D3-C3</f>
        <v>-569</v>
      </c>
      <c r="F3" s="13"/>
      <c r="G3" s="14">
        <v>0</v>
      </c>
      <c r="H3" s="10">
        <f>F3-D3</f>
        <v>-87814</v>
      </c>
    </row>
    <row r="4" spans="1:46" x14ac:dyDescent="0.25">
      <c r="A4" s="8">
        <f>A3+1</f>
        <v>45628</v>
      </c>
      <c r="B4" s="9"/>
      <c r="C4" s="13">
        <f>SUMIF(tblSaisies[Date],A4,tblSaisies[Recettes])</f>
        <v>0</v>
      </c>
      <c r="D4" s="13">
        <f>SUMIF(tblSaisies[Date],A4,tblSaisies[Encaissement])</f>
        <v>0</v>
      </c>
      <c r="E4" s="13">
        <f t="shared" ref="E4:E33" si="1">D4-C4</f>
        <v>0</v>
      </c>
      <c r="F4" s="13"/>
      <c r="G4" s="14">
        <f>COUNT(#REF!)</f>
        <v>0</v>
      </c>
      <c r="H4" s="10">
        <f t="shared" ref="H4:H33" si="2">F4-D4</f>
        <v>0</v>
      </c>
    </row>
    <row r="5" spans="1:46" x14ac:dyDescent="0.25">
      <c r="A5" s="8">
        <f t="shared" ref="A5:A30" si="3">A4+1</f>
        <v>45629</v>
      </c>
      <c r="B5" s="9"/>
      <c r="C5" s="13">
        <f>SUMIF(tblSaisies[Date],A5,tblSaisies[Recettes])</f>
        <v>0</v>
      </c>
      <c r="D5" s="13">
        <f>SUMIF(tblSaisies[Date],A5,tblSaisies[Encaissement])</f>
        <v>0</v>
      </c>
      <c r="E5" s="13">
        <f t="shared" si="1"/>
        <v>0</v>
      </c>
      <c r="F5" s="13"/>
      <c r="G5" s="10">
        <f>COUNT(#REF!)</f>
        <v>0</v>
      </c>
      <c r="H5" s="10">
        <f t="shared" si="2"/>
        <v>0</v>
      </c>
    </row>
    <row r="6" spans="1:46" x14ac:dyDescent="0.25">
      <c r="A6" s="8">
        <f t="shared" si="3"/>
        <v>45630</v>
      </c>
      <c r="B6" s="9"/>
      <c r="C6" s="13">
        <f>SUMIF(tblSaisies[Date],A6,tblSaisies[Recettes])</f>
        <v>0</v>
      </c>
      <c r="D6" s="13">
        <f>SUMIF(tblSaisies[Date],A6,tblSaisies[Encaissement])</f>
        <v>0</v>
      </c>
      <c r="E6" s="13">
        <f t="shared" si="1"/>
        <v>0</v>
      </c>
      <c r="F6" s="13"/>
      <c r="G6" s="10">
        <f>COUNT(#REF!)</f>
        <v>0</v>
      </c>
      <c r="H6" s="10">
        <f t="shared" si="2"/>
        <v>0</v>
      </c>
    </row>
    <row r="7" spans="1:46" x14ac:dyDescent="0.25">
      <c r="A7" s="8">
        <f t="shared" si="3"/>
        <v>45631</v>
      </c>
      <c r="B7" s="9"/>
      <c r="C7" s="13">
        <f>SUMIF(tblSaisies[Date],A7,tblSaisies[Recettes])</f>
        <v>0</v>
      </c>
      <c r="D7" s="13">
        <f>SUMIF(tblSaisies[Date],A7,tblSaisies[Encaissement])</f>
        <v>0</v>
      </c>
      <c r="E7" s="13">
        <f t="shared" si="1"/>
        <v>0</v>
      </c>
      <c r="F7" s="13"/>
      <c r="G7" s="10">
        <f>COUNT(#REF!)</f>
        <v>0</v>
      </c>
      <c r="H7" s="10">
        <f t="shared" si="2"/>
        <v>0</v>
      </c>
    </row>
    <row r="8" spans="1:46" x14ac:dyDescent="0.25">
      <c r="A8" s="8">
        <f t="shared" si="3"/>
        <v>45632</v>
      </c>
      <c r="B8" s="9"/>
      <c r="C8" s="13">
        <f>SUMIF(tblSaisies[Date],A8,tblSaisies[Recettes])</f>
        <v>0</v>
      </c>
      <c r="D8" s="13">
        <f>SUMIF(tblSaisies[Date],A8,tblSaisies[Encaissement])</f>
        <v>0</v>
      </c>
      <c r="E8" s="13">
        <f t="shared" si="1"/>
        <v>0</v>
      </c>
      <c r="F8" s="13"/>
      <c r="G8" s="10">
        <f>COUNT(#REF!)</f>
        <v>0</v>
      </c>
      <c r="H8" s="10">
        <f t="shared" si="2"/>
        <v>0</v>
      </c>
    </row>
    <row r="9" spans="1:46" x14ac:dyDescent="0.25">
      <c r="A9" s="8">
        <f t="shared" si="3"/>
        <v>45633</v>
      </c>
      <c r="B9" s="9"/>
      <c r="C9" s="13">
        <f>SUMIF(tblSaisies[Date],A9,tblSaisies[Recettes])</f>
        <v>0</v>
      </c>
      <c r="D9" s="13">
        <f>SUMIF(tblSaisies[Date],A9,tblSaisies[Encaissement])</f>
        <v>0</v>
      </c>
      <c r="E9" s="13">
        <f t="shared" si="1"/>
        <v>0</v>
      </c>
      <c r="F9" s="13"/>
      <c r="G9" s="10">
        <f>COUNT(#REF!)</f>
        <v>0</v>
      </c>
      <c r="H9" s="10">
        <f t="shared" si="2"/>
        <v>0</v>
      </c>
    </row>
    <row r="10" spans="1:46" x14ac:dyDescent="0.25">
      <c r="A10" s="8">
        <f t="shared" si="3"/>
        <v>45634</v>
      </c>
      <c r="B10" s="9"/>
      <c r="C10" s="13">
        <f>SUMIF(tblSaisies[Date],A10,tblSaisies[Recettes])</f>
        <v>0</v>
      </c>
      <c r="D10" s="13">
        <f>SUMIF(tblSaisies[Date],A10,tblSaisies[Encaissement])</f>
        <v>0</v>
      </c>
      <c r="E10" s="13">
        <f t="shared" si="1"/>
        <v>0</v>
      </c>
      <c r="F10" s="13"/>
      <c r="G10" s="14">
        <f>COUNT(#REF!)</f>
        <v>0</v>
      </c>
      <c r="H10" s="10">
        <f t="shared" si="2"/>
        <v>0</v>
      </c>
    </row>
    <row r="11" spans="1:46" x14ac:dyDescent="0.25">
      <c r="A11" s="8">
        <f t="shared" si="3"/>
        <v>45635</v>
      </c>
      <c r="B11" s="9"/>
      <c r="C11" s="13">
        <f>SUMIF(tblSaisies[Date],A11,tblSaisies[Recettes])</f>
        <v>0</v>
      </c>
      <c r="D11" s="13">
        <f>SUMIF(tblSaisies[Date],A11,tblSaisies[Encaissement])</f>
        <v>0</v>
      </c>
      <c r="E11" s="13">
        <f t="shared" si="1"/>
        <v>0</v>
      </c>
      <c r="F11" s="13"/>
      <c r="G11" s="14">
        <f>COUNT(#REF!)</f>
        <v>0</v>
      </c>
      <c r="H11" s="10">
        <f t="shared" si="2"/>
        <v>0</v>
      </c>
    </row>
    <row r="12" spans="1:46" x14ac:dyDescent="0.25">
      <c r="A12" s="8">
        <f t="shared" si="3"/>
        <v>45636</v>
      </c>
      <c r="B12" s="9"/>
      <c r="C12" s="13">
        <f>SUMIF(tblSaisies[Date],A12,tblSaisies[Recettes])</f>
        <v>0</v>
      </c>
      <c r="D12" s="13">
        <f>SUMIF(tblSaisies[Date],A12,tblSaisies[Encaissement])</f>
        <v>0</v>
      </c>
      <c r="E12" s="13">
        <f t="shared" si="1"/>
        <v>0</v>
      </c>
      <c r="F12" s="13"/>
      <c r="G12" s="10">
        <f>COUNT(#REF!)</f>
        <v>0</v>
      </c>
      <c r="H12" s="10">
        <f t="shared" si="2"/>
        <v>0</v>
      </c>
    </row>
    <row r="13" spans="1:46" x14ac:dyDescent="0.25">
      <c r="A13" s="8">
        <f t="shared" si="3"/>
        <v>45637</v>
      </c>
      <c r="B13" s="9"/>
      <c r="C13" s="13">
        <f>SUMIF(tblSaisies[Date],A13,tblSaisies[Recettes])</f>
        <v>0</v>
      </c>
      <c r="D13" s="13">
        <f>SUMIF(tblSaisies[Date],A13,tblSaisies[Encaissement])</f>
        <v>0</v>
      </c>
      <c r="E13" s="13">
        <f t="shared" si="1"/>
        <v>0</v>
      </c>
      <c r="F13" s="13"/>
      <c r="G13" s="10">
        <f>COUNT(#REF!)</f>
        <v>0</v>
      </c>
      <c r="H13" s="10">
        <f t="shared" si="2"/>
        <v>0</v>
      </c>
    </row>
    <row r="14" spans="1:46" x14ac:dyDescent="0.25">
      <c r="A14" s="8">
        <f t="shared" si="3"/>
        <v>45638</v>
      </c>
      <c r="B14" s="9"/>
      <c r="C14" s="13">
        <f>SUMIF(tblSaisies[Date],A14,tblSaisies[Recettes])</f>
        <v>0</v>
      </c>
      <c r="D14" s="13">
        <f>SUMIF(tblSaisies[Date],A14,tblSaisies[Encaissement])</f>
        <v>0</v>
      </c>
      <c r="E14" s="13">
        <f t="shared" si="1"/>
        <v>0</v>
      </c>
      <c r="F14" s="13"/>
      <c r="G14" s="10">
        <f>COUNT(#REF!)</f>
        <v>0</v>
      </c>
      <c r="H14" s="10">
        <f t="shared" si="2"/>
        <v>0</v>
      </c>
    </row>
    <row r="15" spans="1:46" x14ac:dyDescent="0.25">
      <c r="A15" s="8">
        <f t="shared" si="3"/>
        <v>45639</v>
      </c>
      <c r="B15" s="9"/>
      <c r="C15" s="13">
        <f>SUMIF(tblSaisies[Date],A15,tblSaisies[Recettes])</f>
        <v>0</v>
      </c>
      <c r="D15" s="13">
        <f>SUMIF(tblSaisies[Date],A15,tblSaisies[Encaissement])</f>
        <v>0</v>
      </c>
      <c r="E15" s="13">
        <f t="shared" si="1"/>
        <v>0</v>
      </c>
      <c r="F15" s="13"/>
      <c r="G15" s="10">
        <f>COUNT(#REF!)</f>
        <v>0</v>
      </c>
      <c r="H15" s="10">
        <f t="shared" si="2"/>
        <v>0</v>
      </c>
    </row>
    <row r="16" spans="1:46" x14ac:dyDescent="0.25">
      <c r="A16" s="8">
        <f t="shared" si="3"/>
        <v>45640</v>
      </c>
      <c r="B16" s="9"/>
      <c r="C16" s="13">
        <f>SUMIF(tblSaisies[Date],A16,tblSaisies[Recettes])</f>
        <v>0</v>
      </c>
      <c r="D16" s="13">
        <f>SUMIF(tblSaisies[Date],A16,tblSaisies[Encaissement])</f>
        <v>0</v>
      </c>
      <c r="E16" s="13">
        <f t="shared" si="1"/>
        <v>0</v>
      </c>
      <c r="F16" s="13"/>
      <c r="G16" s="10">
        <f>COUNT(#REF!)</f>
        <v>0</v>
      </c>
      <c r="H16" s="10">
        <f t="shared" si="2"/>
        <v>0</v>
      </c>
    </row>
    <row r="17" spans="1:8" x14ac:dyDescent="0.25">
      <c r="A17" s="8">
        <f t="shared" si="3"/>
        <v>45641</v>
      </c>
      <c r="B17" s="9"/>
      <c r="C17" s="13">
        <f>SUMIF(tblSaisies[Date],A17,tblSaisies[Recettes])</f>
        <v>0</v>
      </c>
      <c r="D17" s="13">
        <f>SUMIF(tblSaisies[Date],A17,tblSaisies[Encaissement])</f>
        <v>0</v>
      </c>
      <c r="E17" s="13">
        <f t="shared" si="1"/>
        <v>0</v>
      </c>
      <c r="F17" s="13"/>
      <c r="G17" s="14">
        <f>COUNT(#REF!)</f>
        <v>0</v>
      </c>
      <c r="H17" s="10">
        <f t="shared" si="2"/>
        <v>0</v>
      </c>
    </row>
    <row r="18" spans="1:8" x14ac:dyDescent="0.25">
      <c r="A18" s="8">
        <f t="shared" si="3"/>
        <v>45642</v>
      </c>
      <c r="B18" s="9"/>
      <c r="C18" s="13">
        <f>SUMIF(tblSaisies[Date],A18,tblSaisies[Recettes])</f>
        <v>0</v>
      </c>
      <c r="D18" s="13">
        <f>SUMIF(tblSaisies[Date],A18,tblSaisies[Encaissement])</f>
        <v>0</v>
      </c>
      <c r="E18" s="13">
        <f t="shared" si="1"/>
        <v>0</v>
      </c>
      <c r="F18" s="13"/>
      <c r="G18" s="14">
        <f>COUNT(#REF!)</f>
        <v>0</v>
      </c>
      <c r="H18" s="10">
        <f t="shared" si="2"/>
        <v>0</v>
      </c>
    </row>
    <row r="19" spans="1:8" x14ac:dyDescent="0.25">
      <c r="A19" s="8">
        <f t="shared" si="3"/>
        <v>45643</v>
      </c>
      <c r="B19" s="9"/>
      <c r="C19" s="13">
        <f>SUMIF(tblSaisies[Date],A19,tblSaisies[Recettes])</f>
        <v>0</v>
      </c>
      <c r="D19" s="13">
        <f>SUMIF(tblSaisies[Date],A19,tblSaisies[Encaissement])</f>
        <v>0</v>
      </c>
      <c r="E19" s="13">
        <f t="shared" si="1"/>
        <v>0</v>
      </c>
      <c r="F19" s="13"/>
      <c r="G19" s="10">
        <f>COUNT(#REF!)</f>
        <v>0</v>
      </c>
      <c r="H19" s="10">
        <f t="shared" si="2"/>
        <v>0</v>
      </c>
    </row>
    <row r="20" spans="1:8" x14ac:dyDescent="0.25">
      <c r="A20" s="8">
        <f t="shared" si="3"/>
        <v>45644</v>
      </c>
      <c r="B20" s="9"/>
      <c r="C20" s="13">
        <f>SUMIF(tblSaisies[Date],A20,tblSaisies[Recettes])</f>
        <v>0</v>
      </c>
      <c r="D20" s="13">
        <f>SUMIF(tblSaisies[Date],A20,tblSaisies[Encaissement])</f>
        <v>0</v>
      </c>
      <c r="E20" s="13">
        <f t="shared" si="1"/>
        <v>0</v>
      </c>
      <c r="F20" s="13"/>
      <c r="G20" s="10"/>
      <c r="H20" s="10">
        <f t="shared" si="2"/>
        <v>0</v>
      </c>
    </row>
    <row r="21" spans="1:8" x14ac:dyDescent="0.25">
      <c r="A21" s="8">
        <f t="shared" si="3"/>
        <v>45645</v>
      </c>
      <c r="B21" s="9"/>
      <c r="C21" s="13">
        <f>SUMIF(tblSaisies[Date],A21,tblSaisies[Recettes])</f>
        <v>0</v>
      </c>
      <c r="D21" s="13">
        <f>SUMIF(tblSaisies[Date],A21,tblSaisies[Encaissement])</f>
        <v>0</v>
      </c>
      <c r="E21" s="13">
        <f t="shared" si="1"/>
        <v>0</v>
      </c>
      <c r="F21" s="13"/>
      <c r="G21" s="10">
        <f>COUNT(#REF!)</f>
        <v>0</v>
      </c>
      <c r="H21" s="10">
        <f t="shared" si="2"/>
        <v>0</v>
      </c>
    </row>
    <row r="22" spans="1:8" x14ac:dyDescent="0.25">
      <c r="A22" s="8">
        <f t="shared" si="3"/>
        <v>45646</v>
      </c>
      <c r="B22" s="9"/>
      <c r="C22" s="13">
        <f>SUMIF(tblSaisies[Date],A22,tblSaisies[Recettes])</f>
        <v>0</v>
      </c>
      <c r="D22" s="13">
        <f>SUMIF(tblSaisies[Date],A22,tblSaisies[Encaissement])</f>
        <v>0</v>
      </c>
      <c r="E22" s="13">
        <f t="shared" si="1"/>
        <v>0</v>
      </c>
      <c r="F22" s="13"/>
      <c r="G22" s="10">
        <f>COUNT(#REF!)</f>
        <v>0</v>
      </c>
      <c r="H22" s="10">
        <f t="shared" si="2"/>
        <v>0</v>
      </c>
    </row>
    <row r="23" spans="1:8" x14ac:dyDescent="0.25">
      <c r="A23" s="8">
        <f t="shared" si="3"/>
        <v>45647</v>
      </c>
      <c r="B23" s="9"/>
      <c r="C23" s="13">
        <f>SUMIF(tblSaisies[Date],A23,tblSaisies[Recettes])</f>
        <v>0</v>
      </c>
      <c r="D23" s="13">
        <f>SUMIF(tblSaisies[Date],A23,tblSaisies[Encaissement])</f>
        <v>0</v>
      </c>
      <c r="E23" s="13">
        <f t="shared" si="1"/>
        <v>0</v>
      </c>
      <c r="F23" s="13"/>
      <c r="G23" s="10">
        <f>COUNT(#REF!)</f>
        <v>0</v>
      </c>
      <c r="H23" s="10">
        <f t="shared" si="2"/>
        <v>0</v>
      </c>
    </row>
    <row r="24" spans="1:8" x14ac:dyDescent="0.25">
      <c r="A24" s="8">
        <f t="shared" si="3"/>
        <v>45648</v>
      </c>
      <c r="B24" s="9"/>
      <c r="C24" s="13">
        <f>SUMIF(tblSaisies[Date],A24,tblSaisies[Recettes])</f>
        <v>0</v>
      </c>
      <c r="D24" s="13">
        <f>SUMIF(tblSaisies[Date],A24,tblSaisies[Encaissement])</f>
        <v>0</v>
      </c>
      <c r="E24" s="13">
        <f t="shared" si="1"/>
        <v>0</v>
      </c>
      <c r="F24" s="13"/>
      <c r="G24" s="14">
        <f>COUNT(#REF!)</f>
        <v>0</v>
      </c>
      <c r="H24" s="10">
        <f t="shared" si="2"/>
        <v>0</v>
      </c>
    </row>
    <row r="25" spans="1:8" x14ac:dyDescent="0.25">
      <c r="A25" s="8">
        <f t="shared" si="3"/>
        <v>45649</v>
      </c>
      <c r="B25" s="9"/>
      <c r="C25" s="13">
        <f>SUMIF(tblSaisies[Date],A25,tblSaisies[Recettes])</f>
        <v>0</v>
      </c>
      <c r="D25" s="13">
        <f>SUMIF(tblSaisies[Date],A25,tblSaisies[Encaissement])</f>
        <v>0</v>
      </c>
      <c r="E25" s="13">
        <f t="shared" si="1"/>
        <v>0</v>
      </c>
      <c r="F25" s="13"/>
      <c r="G25" s="14">
        <f>COUNT(#REF!)</f>
        <v>0</v>
      </c>
      <c r="H25" s="10">
        <f t="shared" si="2"/>
        <v>0</v>
      </c>
    </row>
    <row r="26" spans="1:8" x14ac:dyDescent="0.25">
      <c r="A26" s="8">
        <f t="shared" si="3"/>
        <v>45650</v>
      </c>
      <c r="B26" s="9"/>
      <c r="C26" s="13">
        <f>SUMIF(tblSaisies[Date],A26,tblSaisies[Recettes])</f>
        <v>0</v>
      </c>
      <c r="D26" s="13">
        <f>SUMIF(tblSaisies[Date],A26,tblSaisies[Encaissement])</f>
        <v>0</v>
      </c>
      <c r="E26" s="13">
        <f t="shared" si="1"/>
        <v>0</v>
      </c>
      <c r="F26" s="13"/>
      <c r="G26" s="10">
        <f>COUNT(#REF!)</f>
        <v>0</v>
      </c>
      <c r="H26" s="10">
        <f t="shared" si="2"/>
        <v>0</v>
      </c>
    </row>
    <row r="27" spans="1:8" x14ac:dyDescent="0.25">
      <c r="A27" s="8">
        <f t="shared" si="3"/>
        <v>45651</v>
      </c>
      <c r="B27" s="9"/>
      <c r="C27" s="13">
        <f>SUMIF(tblSaisies[Date],A27,tblSaisies[Recettes])</f>
        <v>0</v>
      </c>
      <c r="D27" s="13">
        <f>SUMIF(tblSaisies[Date],A27,tblSaisies[Encaissement])</f>
        <v>0</v>
      </c>
      <c r="E27" s="13">
        <f t="shared" si="1"/>
        <v>0</v>
      </c>
      <c r="F27" s="13"/>
      <c r="G27" s="10">
        <f>COUNT(#REF!)</f>
        <v>0</v>
      </c>
      <c r="H27" s="10">
        <f t="shared" si="2"/>
        <v>0</v>
      </c>
    </row>
    <row r="28" spans="1:8" x14ac:dyDescent="0.25">
      <c r="A28" s="8">
        <f t="shared" si="3"/>
        <v>45652</v>
      </c>
      <c r="B28" s="9"/>
      <c r="C28" s="13">
        <f>SUMIF(tblSaisies[Date],A28,tblSaisies[Recettes])</f>
        <v>0</v>
      </c>
      <c r="D28" s="13">
        <f>SUMIF(tblSaisies[Date],A28,tblSaisies[Encaissement])</f>
        <v>0</v>
      </c>
      <c r="E28" s="13">
        <f t="shared" si="1"/>
        <v>0</v>
      </c>
      <c r="F28" s="13"/>
      <c r="G28" s="10">
        <f>COUNT(#REF!)</f>
        <v>0</v>
      </c>
      <c r="H28" s="10">
        <f t="shared" si="2"/>
        <v>0</v>
      </c>
    </row>
    <row r="29" spans="1:8" x14ac:dyDescent="0.25">
      <c r="A29" s="8">
        <f t="shared" si="3"/>
        <v>45653</v>
      </c>
      <c r="B29" s="9"/>
      <c r="C29" s="13">
        <f>SUMIF(tblSaisies[Date],A29,tblSaisies[Recettes])</f>
        <v>0</v>
      </c>
      <c r="D29" s="13">
        <f>SUMIF(tblSaisies[Date],A29,tblSaisies[Encaissement])</f>
        <v>0</v>
      </c>
      <c r="E29" s="13">
        <f t="shared" si="1"/>
        <v>0</v>
      </c>
      <c r="F29" s="13"/>
      <c r="G29" s="10">
        <f>COUNT(#REF!)</f>
        <v>0</v>
      </c>
      <c r="H29" s="10">
        <f t="shared" si="2"/>
        <v>0</v>
      </c>
    </row>
    <row r="30" spans="1:8" x14ac:dyDescent="0.25">
      <c r="A30" s="8">
        <f t="shared" si="3"/>
        <v>45654</v>
      </c>
      <c r="B30" s="9"/>
      <c r="C30" s="13">
        <f>SUMIF(tblSaisies[Date],A30,tblSaisies[Recettes])</f>
        <v>0</v>
      </c>
      <c r="D30" s="13">
        <f>SUMIF(tblSaisies[Date],A30,tblSaisies[Encaissement])</f>
        <v>0</v>
      </c>
      <c r="E30" s="13">
        <f t="shared" si="1"/>
        <v>0</v>
      </c>
      <c r="F30" s="13"/>
      <c r="G30" s="10">
        <f>COUNT(#REF!)</f>
        <v>0</v>
      </c>
      <c r="H30" s="10">
        <f t="shared" si="2"/>
        <v>0</v>
      </c>
    </row>
    <row r="31" spans="1:8" x14ac:dyDescent="0.25">
      <c r="A31" s="8">
        <f t="shared" ref="A31:A32" si="4">IF(A30&lt;&gt;"",IF(MONTH(A30+1)=MONTH(A30),A30+1,""),"")</f>
        <v>45655</v>
      </c>
      <c r="B31" s="9"/>
      <c r="C31" s="13">
        <f>SUMIF(tblSaisies[Date],A31,tblSaisies[Recettes])</f>
        <v>0</v>
      </c>
      <c r="D31" s="13">
        <f>SUMIF(tblSaisies[Date],A31,tblSaisies[Encaissement])</f>
        <v>0</v>
      </c>
      <c r="E31" s="13">
        <f t="shared" si="1"/>
        <v>0</v>
      </c>
      <c r="F31" s="13"/>
      <c r="G31" s="14">
        <f>COUNT(#REF!)</f>
        <v>0</v>
      </c>
      <c r="H31" s="10">
        <f t="shared" si="2"/>
        <v>0</v>
      </c>
    </row>
    <row r="32" spans="1:8" x14ac:dyDescent="0.25">
      <c r="A32" s="8">
        <f t="shared" si="4"/>
        <v>45656</v>
      </c>
      <c r="B32" s="9"/>
      <c r="C32" s="13">
        <f>SUMIF(tblSaisies[Date],A32,tblSaisies[Recettes])</f>
        <v>0</v>
      </c>
      <c r="D32" s="13">
        <f>SUMIF(tblSaisies[Date],A32,tblSaisies[Encaissement])</f>
        <v>0</v>
      </c>
      <c r="E32" s="13">
        <f t="shared" si="1"/>
        <v>0</v>
      </c>
      <c r="F32" s="13"/>
      <c r="G32" s="14">
        <f>COUNT(#REF!)</f>
        <v>0</v>
      </c>
      <c r="H32" s="10">
        <f t="shared" si="2"/>
        <v>0</v>
      </c>
    </row>
    <row r="33" spans="1:8" x14ac:dyDescent="0.25">
      <c r="A33" s="8">
        <f>IF(A32&lt;&gt;"",IF(MONTH(A32+1)=MONTH(A32),A32+1,""),"")</f>
        <v>45657</v>
      </c>
      <c r="B33" s="9"/>
      <c r="C33" s="13">
        <f>SUMIF(tblSaisies[Date],A33,tblSaisies[Recettes])</f>
        <v>0</v>
      </c>
      <c r="D33" s="13">
        <f>SUMIF(tblSaisies[Date],A33,tblSaisies[Encaissement])</f>
        <v>0</v>
      </c>
      <c r="E33" s="13">
        <f t="shared" si="1"/>
        <v>0</v>
      </c>
      <c r="F33" s="13"/>
      <c r="G33" s="14">
        <f>COUNT(#REF!)</f>
        <v>0</v>
      </c>
      <c r="H33" s="10">
        <f t="shared" si="2"/>
        <v>0</v>
      </c>
    </row>
    <row r="34" spans="1:8" customFormat="1" ht="15" x14ac:dyDescent="0.25">
      <c r="C34" s="15"/>
      <c r="D34" s="15"/>
      <c r="E34" s="15"/>
      <c r="F34" s="15"/>
      <c r="G34" s="15"/>
      <c r="H34" s="15"/>
    </row>
    <row r="35" spans="1:8" customFormat="1" ht="15" x14ac:dyDescent="0.25">
      <c r="C35" s="15"/>
      <c r="D35" s="15"/>
      <c r="E35" s="15"/>
      <c r="F35" s="15"/>
      <c r="G35" s="15"/>
      <c r="H35" s="15"/>
    </row>
    <row r="36" spans="1:8" customFormat="1" ht="15" x14ac:dyDescent="0.25">
      <c r="C36" s="15"/>
      <c r="D36" s="15"/>
      <c r="E36" s="15"/>
      <c r="F36" s="15"/>
      <c r="G36" s="15"/>
      <c r="H36" s="15"/>
    </row>
    <row r="37" spans="1:8" customFormat="1" ht="15" x14ac:dyDescent="0.25">
      <c r="C37" s="15"/>
      <c r="D37" s="15"/>
      <c r="E37" s="15"/>
      <c r="F37" s="15"/>
      <c r="G37" s="15"/>
      <c r="H37" s="15"/>
    </row>
    <row r="38" spans="1:8" customFormat="1" ht="15" x14ac:dyDescent="0.25">
      <c r="C38" s="15"/>
      <c r="D38" s="15"/>
      <c r="E38" s="15"/>
      <c r="F38" s="15"/>
      <c r="G38" s="15"/>
      <c r="H38" s="15"/>
    </row>
    <row r="39" spans="1:8" customFormat="1" ht="15" x14ac:dyDescent="0.25">
      <c r="C39" s="15"/>
      <c r="D39" s="15"/>
      <c r="E39" s="15"/>
      <c r="F39" s="15"/>
      <c r="G39" s="15"/>
      <c r="H39" s="15"/>
    </row>
    <row r="40" spans="1:8" customFormat="1" ht="15" x14ac:dyDescent="0.25">
      <c r="C40" s="15"/>
      <c r="D40" s="15"/>
      <c r="E40" s="15"/>
      <c r="F40" s="15"/>
      <c r="G40" s="15"/>
      <c r="H40" s="15"/>
    </row>
    <row r="41" spans="1:8" customFormat="1" ht="15" x14ac:dyDescent="0.25">
      <c r="C41" s="15"/>
      <c r="D41" s="15"/>
      <c r="E41" s="15"/>
      <c r="F41" s="15"/>
      <c r="G41" s="15"/>
      <c r="H41" s="15"/>
    </row>
    <row r="42" spans="1:8" customFormat="1" ht="15" x14ac:dyDescent="0.25">
      <c r="C42" s="15"/>
      <c r="D42" s="15"/>
      <c r="E42" s="15"/>
      <c r="F42" s="15"/>
      <c r="G42" s="15"/>
      <c r="H42" s="15"/>
    </row>
    <row r="43" spans="1:8" customFormat="1" ht="15" x14ac:dyDescent="0.25">
      <c r="C43" s="15"/>
      <c r="D43" s="15"/>
      <c r="E43" s="15"/>
      <c r="F43" s="15"/>
      <c r="G43" s="15"/>
      <c r="H43" s="15"/>
    </row>
    <row r="44" spans="1:8" customFormat="1" ht="15" x14ac:dyDescent="0.25">
      <c r="C44" s="15"/>
      <c r="D44" s="15"/>
      <c r="E44" s="15"/>
      <c r="F44" s="15"/>
      <c r="G44" s="15"/>
      <c r="H44" s="15"/>
    </row>
    <row r="45" spans="1:8" customFormat="1" ht="15" x14ac:dyDescent="0.25">
      <c r="C45" s="15"/>
      <c r="D45" s="15"/>
      <c r="E45" s="15"/>
      <c r="F45" s="15"/>
      <c r="G45" s="15"/>
      <c r="H45" s="15"/>
    </row>
    <row r="46" spans="1:8" customFormat="1" ht="15" x14ac:dyDescent="0.25">
      <c r="C46" s="15"/>
      <c r="D46" s="15"/>
      <c r="E46" s="15"/>
      <c r="F46" s="15"/>
      <c r="G46" s="15"/>
      <c r="H46" s="15"/>
    </row>
    <row r="47" spans="1:8" customFormat="1" ht="15" x14ac:dyDescent="0.25">
      <c r="C47" s="15"/>
      <c r="D47" s="15"/>
      <c r="E47" s="15"/>
      <c r="F47" s="15"/>
      <c r="G47" s="15"/>
      <c r="H47" s="15"/>
    </row>
    <row r="48" spans="1:8" customFormat="1" ht="15" x14ac:dyDescent="0.25">
      <c r="C48" s="15"/>
      <c r="D48" s="15"/>
      <c r="E48" s="15"/>
      <c r="F48" s="15"/>
      <c r="G48" s="15"/>
      <c r="H48" s="15"/>
    </row>
    <row r="49" spans="3:8" customFormat="1" ht="15" x14ac:dyDescent="0.25">
      <c r="C49" s="15"/>
      <c r="D49" s="15"/>
      <c r="E49" s="15"/>
      <c r="F49" s="15"/>
      <c r="G49" s="15"/>
      <c r="H49" s="15"/>
    </row>
    <row r="50" spans="3:8" customFormat="1" ht="15" x14ac:dyDescent="0.25">
      <c r="C50" s="15"/>
      <c r="D50" s="15"/>
      <c r="E50" s="15"/>
      <c r="F50" s="15"/>
      <c r="G50" s="15"/>
      <c r="H50" s="15"/>
    </row>
    <row r="51" spans="3:8" customFormat="1" ht="15" x14ac:dyDescent="0.25">
      <c r="C51" s="15"/>
      <c r="D51" s="15"/>
      <c r="E51" s="15"/>
      <c r="F51" s="15"/>
      <c r="G51" s="15"/>
      <c r="H51" s="15"/>
    </row>
    <row r="52" spans="3:8" customFormat="1" ht="15" x14ac:dyDescent="0.25">
      <c r="C52" s="15"/>
      <c r="D52" s="15"/>
      <c r="E52" s="15"/>
      <c r="F52" s="15"/>
      <c r="G52" s="15"/>
      <c r="H52" s="15"/>
    </row>
    <row r="53" spans="3:8" customFormat="1" ht="15" x14ac:dyDescent="0.25">
      <c r="C53" s="15"/>
      <c r="D53" s="15"/>
      <c r="E53" s="15"/>
      <c r="F53" s="15"/>
      <c r="G53" s="15"/>
      <c r="H53" s="15"/>
    </row>
    <row r="54" spans="3:8" customFormat="1" ht="15" x14ac:dyDescent="0.25">
      <c r="C54" s="15"/>
      <c r="D54" s="15"/>
      <c r="E54" s="15"/>
      <c r="F54" s="15"/>
      <c r="G54" s="15"/>
      <c r="H54" s="15"/>
    </row>
    <row r="55" spans="3:8" customFormat="1" ht="15" x14ac:dyDescent="0.25">
      <c r="C55" s="15"/>
      <c r="D55" s="15"/>
      <c r="E55" s="15"/>
      <c r="F55" s="15"/>
      <c r="G55" s="15"/>
      <c r="H55" s="15"/>
    </row>
    <row r="56" spans="3:8" customFormat="1" ht="15" x14ac:dyDescent="0.25">
      <c r="C56" s="15"/>
      <c r="D56" s="15"/>
      <c r="E56" s="15"/>
      <c r="F56" s="15"/>
      <c r="G56" s="15"/>
      <c r="H56" s="15"/>
    </row>
    <row r="57" spans="3:8" customFormat="1" ht="15" x14ac:dyDescent="0.25">
      <c r="C57" s="15"/>
      <c r="D57" s="15"/>
      <c r="E57" s="15"/>
      <c r="F57" s="15"/>
      <c r="G57" s="15"/>
      <c r="H57" s="15"/>
    </row>
    <row r="58" spans="3:8" customFormat="1" ht="15" x14ac:dyDescent="0.25">
      <c r="C58" s="15"/>
      <c r="D58" s="15"/>
      <c r="E58" s="15"/>
      <c r="F58" s="15"/>
      <c r="G58" s="15"/>
      <c r="H58" s="15"/>
    </row>
    <row r="59" spans="3:8" customFormat="1" ht="15" x14ac:dyDescent="0.25">
      <c r="C59" s="15"/>
      <c r="D59" s="15"/>
      <c r="E59" s="15"/>
      <c r="F59" s="15"/>
      <c r="G59" s="15"/>
      <c r="H59" s="15"/>
    </row>
    <row r="60" spans="3:8" customFormat="1" ht="15" x14ac:dyDescent="0.25">
      <c r="C60" s="15"/>
      <c r="D60" s="15"/>
      <c r="E60" s="15"/>
      <c r="F60" s="15"/>
      <c r="G60" s="15"/>
      <c r="H60" s="15"/>
    </row>
    <row r="61" spans="3:8" customFormat="1" ht="15" x14ac:dyDescent="0.25">
      <c r="C61" s="15"/>
      <c r="D61" s="15"/>
      <c r="E61" s="15"/>
      <c r="F61" s="15"/>
      <c r="G61" s="15"/>
      <c r="H61" s="15"/>
    </row>
    <row r="62" spans="3:8" customFormat="1" ht="15" x14ac:dyDescent="0.25">
      <c r="C62" s="15"/>
      <c r="D62" s="15"/>
      <c r="E62" s="15"/>
      <c r="F62" s="15"/>
      <c r="G62" s="15"/>
      <c r="H62" s="15"/>
    </row>
    <row r="63" spans="3:8" customFormat="1" ht="15" x14ac:dyDescent="0.25">
      <c r="C63" s="15"/>
      <c r="D63" s="15"/>
      <c r="E63" s="15"/>
      <c r="F63" s="15"/>
      <c r="G63" s="15"/>
      <c r="H63" s="15"/>
    </row>
    <row r="64" spans="3:8" customFormat="1" ht="15" x14ac:dyDescent="0.25">
      <c r="C64" s="15"/>
      <c r="D64" s="15"/>
      <c r="E64" s="15"/>
      <c r="F64" s="15"/>
      <c r="G64" s="15"/>
      <c r="H64" s="15"/>
    </row>
    <row r="65" spans="3:8" customFormat="1" ht="15" x14ac:dyDescent="0.25">
      <c r="C65" s="15"/>
      <c r="D65" s="15"/>
      <c r="E65" s="15"/>
      <c r="F65" s="15"/>
      <c r="G65" s="15"/>
      <c r="H65" s="15"/>
    </row>
    <row r="66" spans="3:8" customFormat="1" ht="15" x14ac:dyDescent="0.25">
      <c r="C66" s="15"/>
      <c r="D66" s="15"/>
      <c r="E66" s="15"/>
      <c r="F66" s="15"/>
      <c r="G66" s="15"/>
      <c r="H66" s="15"/>
    </row>
    <row r="67" spans="3:8" customFormat="1" ht="15" x14ac:dyDescent="0.25">
      <c r="C67" s="15"/>
      <c r="D67" s="15"/>
      <c r="E67" s="15"/>
      <c r="F67" s="15"/>
      <c r="G67" s="15"/>
      <c r="H67" s="15"/>
    </row>
    <row r="68" spans="3:8" customFormat="1" ht="15" x14ac:dyDescent="0.25">
      <c r="C68" s="15"/>
      <c r="D68" s="15"/>
      <c r="E68" s="15"/>
      <c r="F68" s="15"/>
      <c r="G68" s="15"/>
      <c r="H68" s="15"/>
    </row>
    <row r="69" spans="3:8" customFormat="1" ht="15" x14ac:dyDescent="0.25">
      <c r="C69" s="15"/>
      <c r="D69" s="15"/>
      <c r="E69" s="15"/>
      <c r="F69" s="15"/>
      <c r="G69" s="15"/>
      <c r="H69" s="15"/>
    </row>
    <row r="70" spans="3:8" customFormat="1" ht="15" x14ac:dyDescent="0.25">
      <c r="C70" s="15"/>
      <c r="D70" s="15"/>
      <c r="E70" s="15"/>
      <c r="F70" s="15"/>
      <c r="G70" s="15"/>
      <c r="H70" s="15"/>
    </row>
    <row r="71" spans="3:8" customFormat="1" ht="15" x14ac:dyDescent="0.25">
      <c r="C71" s="15"/>
      <c r="D71" s="15"/>
      <c r="E71" s="15"/>
      <c r="F71" s="15"/>
      <c r="G71" s="15"/>
      <c r="H71" s="15"/>
    </row>
    <row r="72" spans="3:8" customFormat="1" ht="15" x14ac:dyDescent="0.25">
      <c r="C72" s="15"/>
      <c r="D72" s="15"/>
      <c r="E72" s="15"/>
      <c r="F72" s="15"/>
      <c r="G72" s="15"/>
      <c r="H72" s="15"/>
    </row>
    <row r="73" spans="3:8" customFormat="1" ht="15" x14ac:dyDescent="0.25">
      <c r="C73" s="15"/>
      <c r="D73" s="15"/>
      <c r="E73" s="15"/>
      <c r="F73" s="15"/>
      <c r="G73" s="15"/>
      <c r="H73" s="15"/>
    </row>
    <row r="74" spans="3:8" customFormat="1" ht="15" x14ac:dyDescent="0.25">
      <c r="C74" s="15"/>
      <c r="D74" s="15"/>
      <c r="E74" s="15"/>
      <c r="F74" s="15"/>
      <c r="G74" s="15"/>
      <c r="H74" s="15"/>
    </row>
    <row r="75" spans="3:8" customFormat="1" ht="15" x14ac:dyDescent="0.25">
      <c r="C75" s="15"/>
      <c r="D75" s="15"/>
      <c r="E75" s="15"/>
      <c r="F75" s="15"/>
      <c r="G75" s="15"/>
      <c r="H75" s="15"/>
    </row>
    <row r="76" spans="3:8" customFormat="1" ht="15" x14ac:dyDescent="0.25">
      <c r="C76" s="15"/>
      <c r="D76" s="15"/>
      <c r="E76" s="15"/>
      <c r="F76" s="15"/>
      <c r="G76" s="15"/>
      <c r="H76" s="15"/>
    </row>
    <row r="77" spans="3:8" customFormat="1" ht="15" x14ac:dyDescent="0.25">
      <c r="C77" s="15"/>
      <c r="D77" s="15"/>
      <c r="E77" s="15"/>
      <c r="F77" s="15"/>
      <c r="G77" s="15"/>
      <c r="H77" s="15"/>
    </row>
    <row r="78" spans="3:8" customFormat="1" ht="15" x14ac:dyDescent="0.25">
      <c r="C78" s="15"/>
      <c r="D78" s="15"/>
      <c r="E78" s="15"/>
      <c r="F78" s="15"/>
      <c r="G78" s="15"/>
      <c r="H78" s="15"/>
    </row>
    <row r="79" spans="3:8" customFormat="1" ht="15" x14ac:dyDescent="0.25">
      <c r="C79" s="15"/>
      <c r="D79" s="15"/>
      <c r="E79" s="15"/>
      <c r="F79" s="15"/>
      <c r="G79" s="15"/>
      <c r="H79" s="15"/>
    </row>
    <row r="80" spans="3:8" customFormat="1" ht="15" x14ac:dyDescent="0.25">
      <c r="C80" s="15"/>
      <c r="D80" s="15"/>
      <c r="E80" s="15"/>
      <c r="F80" s="15"/>
      <c r="G80" s="15"/>
      <c r="H80" s="15"/>
    </row>
    <row r="81" spans="3:8" customFormat="1" ht="15" x14ac:dyDescent="0.25">
      <c r="C81" s="15"/>
      <c r="D81" s="15"/>
      <c r="E81" s="15"/>
      <c r="F81" s="15"/>
      <c r="G81" s="15"/>
      <c r="H81" s="15"/>
    </row>
    <row r="82" spans="3:8" customFormat="1" ht="15" x14ac:dyDescent="0.25">
      <c r="C82" s="15"/>
      <c r="D82" s="15"/>
      <c r="E82" s="15"/>
      <c r="F82" s="15"/>
      <c r="G82" s="15"/>
      <c r="H82" s="15"/>
    </row>
    <row r="83" spans="3:8" customFormat="1" ht="15" x14ac:dyDescent="0.25">
      <c r="C83" s="15"/>
      <c r="D83" s="15"/>
      <c r="E83" s="15"/>
      <c r="F83" s="15"/>
      <c r="G83" s="15"/>
      <c r="H83" s="15"/>
    </row>
    <row r="84" spans="3:8" customFormat="1" ht="15" x14ac:dyDescent="0.25">
      <c r="C84" s="15"/>
      <c r="D84" s="15"/>
      <c r="E84" s="15"/>
      <c r="F84" s="15"/>
      <c r="G84" s="15"/>
      <c r="H84" s="15"/>
    </row>
    <row r="85" spans="3:8" customFormat="1" ht="15" x14ac:dyDescent="0.25">
      <c r="C85" s="15"/>
      <c r="D85" s="15"/>
      <c r="E85" s="15"/>
      <c r="F85" s="15"/>
      <c r="G85" s="15"/>
      <c r="H85" s="15"/>
    </row>
    <row r="86" spans="3:8" customFormat="1" ht="15" x14ac:dyDescent="0.25">
      <c r="C86" s="15"/>
      <c r="D86" s="15"/>
      <c r="E86" s="15"/>
      <c r="F86" s="15"/>
      <c r="G86" s="15"/>
      <c r="H86" s="15"/>
    </row>
    <row r="87" spans="3:8" customFormat="1" ht="15" x14ac:dyDescent="0.25">
      <c r="C87" s="15"/>
      <c r="D87" s="15"/>
      <c r="E87" s="15"/>
      <c r="F87" s="15"/>
      <c r="G87" s="15"/>
      <c r="H87" s="15"/>
    </row>
    <row r="88" spans="3:8" customFormat="1" ht="15" x14ac:dyDescent="0.25">
      <c r="C88" s="15"/>
      <c r="D88" s="15"/>
      <c r="E88" s="15"/>
      <c r="F88" s="15"/>
      <c r="G88" s="15"/>
      <c r="H88" s="15"/>
    </row>
    <row r="89" spans="3:8" customFormat="1" ht="15" x14ac:dyDescent="0.25">
      <c r="C89" s="15"/>
      <c r="D89" s="15"/>
      <c r="E89" s="15"/>
      <c r="F89" s="15"/>
      <c r="G89" s="15"/>
      <c r="H89" s="15"/>
    </row>
    <row r="90" spans="3:8" customFormat="1" ht="15" x14ac:dyDescent="0.25">
      <c r="C90" s="15"/>
      <c r="D90" s="15"/>
      <c r="E90" s="15"/>
      <c r="F90" s="15"/>
      <c r="G90" s="15"/>
      <c r="H90" s="15"/>
    </row>
    <row r="91" spans="3:8" customFormat="1" ht="15" x14ac:dyDescent="0.25">
      <c r="C91" s="15"/>
      <c r="D91" s="15"/>
      <c r="E91" s="15"/>
      <c r="F91" s="15"/>
      <c r="G91" s="15"/>
      <c r="H91" s="15"/>
    </row>
    <row r="92" spans="3:8" customFormat="1" ht="15" x14ac:dyDescent="0.25">
      <c r="C92" s="15"/>
      <c r="D92" s="15"/>
      <c r="E92" s="15"/>
      <c r="F92" s="15"/>
      <c r="G92" s="15"/>
      <c r="H92" s="15"/>
    </row>
    <row r="93" spans="3:8" customFormat="1" ht="15" x14ac:dyDescent="0.25">
      <c r="C93" s="15"/>
      <c r="D93" s="15"/>
      <c r="E93" s="15"/>
      <c r="F93" s="15"/>
      <c r="G93" s="15"/>
      <c r="H93" s="15"/>
    </row>
    <row r="94" spans="3:8" customFormat="1" ht="15" x14ac:dyDescent="0.25">
      <c r="C94" s="15"/>
      <c r="D94" s="15"/>
      <c r="E94" s="15"/>
      <c r="F94" s="15"/>
      <c r="G94" s="15"/>
      <c r="H94" s="15"/>
    </row>
    <row r="95" spans="3:8" customFormat="1" ht="15" x14ac:dyDescent="0.25">
      <c r="C95" s="15"/>
      <c r="D95" s="15"/>
      <c r="E95" s="15"/>
      <c r="F95" s="15"/>
      <c r="G95" s="15"/>
      <c r="H95" s="15"/>
    </row>
    <row r="96" spans="3:8" customFormat="1" ht="15" x14ac:dyDescent="0.25">
      <c r="C96" s="15"/>
      <c r="D96" s="15"/>
      <c r="E96" s="15"/>
      <c r="F96" s="15"/>
      <c r="G96" s="15"/>
      <c r="H96" s="15"/>
    </row>
    <row r="97" spans="3:8" customFormat="1" ht="15" x14ac:dyDescent="0.25">
      <c r="C97" s="15"/>
      <c r="D97" s="15"/>
      <c r="E97" s="15"/>
      <c r="F97" s="15"/>
      <c r="G97" s="15"/>
      <c r="H97" s="15"/>
    </row>
    <row r="98" spans="3:8" customFormat="1" ht="15" x14ac:dyDescent="0.25">
      <c r="C98" s="15"/>
      <c r="D98" s="15"/>
      <c r="E98" s="15"/>
      <c r="F98" s="15"/>
      <c r="G98" s="15"/>
      <c r="H98" s="15"/>
    </row>
    <row r="99" spans="3:8" customFormat="1" ht="15" x14ac:dyDescent="0.25">
      <c r="C99" s="15"/>
      <c r="D99" s="15"/>
      <c r="E99" s="15"/>
      <c r="F99" s="15"/>
      <c r="G99" s="15"/>
      <c r="H99" s="15"/>
    </row>
    <row r="100" spans="3:8" customFormat="1" ht="15" x14ac:dyDescent="0.25">
      <c r="C100" s="15"/>
      <c r="D100" s="15"/>
      <c r="E100" s="15"/>
      <c r="F100" s="15"/>
      <c r="G100" s="15"/>
      <c r="H100" s="15"/>
    </row>
    <row r="101" spans="3:8" customFormat="1" ht="15" x14ac:dyDescent="0.25">
      <c r="C101" s="15"/>
      <c r="D101" s="15"/>
      <c r="E101" s="15"/>
      <c r="F101" s="15"/>
      <c r="G101" s="15"/>
      <c r="H101" s="15"/>
    </row>
    <row r="102" spans="3:8" customFormat="1" ht="15" x14ac:dyDescent="0.25">
      <c r="C102" s="15"/>
      <c r="D102" s="15"/>
      <c r="E102" s="15"/>
      <c r="F102" s="15"/>
      <c r="G102" s="15"/>
      <c r="H102" s="15"/>
    </row>
    <row r="103" spans="3:8" customFormat="1" ht="15" x14ac:dyDescent="0.25">
      <c r="C103" s="15"/>
      <c r="D103" s="15"/>
      <c r="E103" s="15"/>
      <c r="F103" s="15"/>
      <c r="G103" s="15"/>
      <c r="H103" s="15"/>
    </row>
    <row r="104" spans="3:8" customFormat="1" ht="15" x14ac:dyDescent="0.25">
      <c r="C104" s="15"/>
      <c r="D104" s="15"/>
      <c r="E104" s="15"/>
      <c r="F104" s="15"/>
      <c r="G104" s="15"/>
      <c r="H104" s="15"/>
    </row>
    <row r="105" spans="3:8" customFormat="1" ht="15" x14ac:dyDescent="0.25">
      <c r="C105" s="15"/>
      <c r="D105" s="15"/>
      <c r="E105" s="15"/>
      <c r="F105" s="15"/>
      <c r="G105" s="15"/>
      <c r="H105" s="15"/>
    </row>
    <row r="106" spans="3:8" customFormat="1" ht="15" x14ac:dyDescent="0.25">
      <c r="C106" s="15"/>
      <c r="D106" s="15"/>
      <c r="E106" s="15"/>
      <c r="F106" s="15"/>
      <c r="G106" s="15"/>
      <c r="H106" s="15"/>
    </row>
    <row r="107" spans="3:8" customFormat="1" ht="15" x14ac:dyDescent="0.25">
      <c r="C107" s="15"/>
      <c r="D107" s="15"/>
      <c r="E107" s="15"/>
      <c r="F107" s="15"/>
      <c r="G107" s="15"/>
      <c r="H107" s="15"/>
    </row>
    <row r="108" spans="3:8" customFormat="1" ht="15" x14ac:dyDescent="0.25">
      <c r="C108" s="15"/>
      <c r="D108" s="15"/>
      <c r="E108" s="15"/>
      <c r="F108" s="15"/>
      <c r="G108" s="15"/>
      <c r="H108" s="15"/>
    </row>
    <row r="109" spans="3:8" customFormat="1" ht="15" x14ac:dyDescent="0.25">
      <c r="C109" s="15"/>
      <c r="D109" s="15"/>
      <c r="E109" s="15"/>
      <c r="F109" s="15"/>
      <c r="G109" s="15"/>
      <c r="H109" s="15"/>
    </row>
    <row r="110" spans="3:8" customFormat="1" ht="15" x14ac:dyDescent="0.25">
      <c r="C110" s="15"/>
      <c r="D110" s="15"/>
      <c r="E110" s="15"/>
      <c r="F110" s="15"/>
      <c r="G110" s="15"/>
      <c r="H110" s="15"/>
    </row>
    <row r="111" spans="3:8" customFormat="1" ht="15" x14ac:dyDescent="0.25">
      <c r="C111" s="15"/>
      <c r="D111" s="15"/>
      <c r="E111" s="15"/>
      <c r="F111" s="15"/>
      <c r="G111" s="15"/>
      <c r="H111" s="15"/>
    </row>
    <row r="112" spans="3:8" customFormat="1" ht="15" x14ac:dyDescent="0.25">
      <c r="C112" s="15"/>
      <c r="D112" s="15"/>
      <c r="E112" s="15"/>
      <c r="F112" s="15"/>
      <c r="G112" s="15"/>
      <c r="H112" s="15"/>
    </row>
    <row r="113" spans="3:8" customFormat="1" ht="15" x14ac:dyDescent="0.25">
      <c r="C113" s="15"/>
      <c r="D113" s="15"/>
      <c r="E113" s="15"/>
      <c r="F113" s="15"/>
      <c r="G113" s="15"/>
      <c r="H113" s="15"/>
    </row>
    <row r="114" spans="3:8" customFormat="1" ht="15" x14ac:dyDescent="0.25">
      <c r="C114" s="15"/>
      <c r="D114" s="15"/>
      <c r="E114" s="15"/>
      <c r="F114" s="15"/>
      <c r="G114" s="15"/>
      <c r="H114" s="15"/>
    </row>
    <row r="115" spans="3:8" customFormat="1" ht="15" x14ac:dyDescent="0.25">
      <c r="C115" s="15"/>
      <c r="D115" s="15"/>
      <c r="E115" s="15"/>
      <c r="F115" s="15"/>
      <c r="G115" s="15"/>
      <c r="H115" s="15"/>
    </row>
    <row r="116" spans="3:8" customFormat="1" ht="15" x14ac:dyDescent="0.25">
      <c r="C116" s="15"/>
      <c r="D116" s="15"/>
      <c r="E116" s="15"/>
      <c r="F116" s="15"/>
      <c r="G116" s="15"/>
      <c r="H116" s="15"/>
    </row>
    <row r="117" spans="3:8" customFormat="1" ht="15" x14ac:dyDescent="0.25">
      <c r="C117" s="15"/>
      <c r="D117" s="15"/>
      <c r="E117" s="15"/>
      <c r="F117" s="15"/>
      <c r="G117" s="15"/>
      <c r="H117" s="15"/>
    </row>
    <row r="118" spans="3:8" customFormat="1" ht="15" x14ac:dyDescent="0.25">
      <c r="C118" s="15"/>
      <c r="D118" s="15"/>
      <c r="E118" s="15"/>
      <c r="F118" s="15"/>
      <c r="G118" s="15"/>
      <c r="H118" s="15"/>
    </row>
    <row r="119" spans="3:8" customFormat="1" ht="15" x14ac:dyDescent="0.25">
      <c r="C119" s="15"/>
      <c r="D119" s="15"/>
      <c r="E119" s="15"/>
      <c r="F119" s="15"/>
      <c r="G119" s="15"/>
      <c r="H119" s="15"/>
    </row>
    <row r="120" spans="3:8" customFormat="1" ht="15" x14ac:dyDescent="0.25">
      <c r="C120" s="15"/>
      <c r="D120" s="15"/>
      <c r="E120" s="15"/>
      <c r="F120" s="15"/>
      <c r="G120" s="15"/>
      <c r="H120" s="15"/>
    </row>
    <row r="121" spans="3:8" customFormat="1" ht="15" x14ac:dyDescent="0.25">
      <c r="C121" s="15"/>
      <c r="D121" s="15"/>
      <c r="E121" s="15"/>
      <c r="F121" s="15"/>
      <c r="G121" s="15"/>
      <c r="H121" s="15"/>
    </row>
    <row r="122" spans="3:8" customFormat="1" ht="15" x14ac:dyDescent="0.25">
      <c r="C122" s="15"/>
      <c r="D122" s="15"/>
      <c r="E122" s="15"/>
      <c r="F122" s="15"/>
      <c r="G122" s="15"/>
      <c r="H122" s="15"/>
    </row>
    <row r="123" spans="3:8" customFormat="1" ht="15" x14ac:dyDescent="0.25">
      <c r="C123" s="15"/>
      <c r="D123" s="15"/>
      <c r="E123" s="15"/>
      <c r="F123" s="15"/>
      <c r="G123" s="15"/>
      <c r="H123" s="15"/>
    </row>
    <row r="124" spans="3:8" customFormat="1" ht="15" x14ac:dyDescent="0.25">
      <c r="C124" s="15"/>
      <c r="D124" s="15"/>
      <c r="E124" s="15"/>
      <c r="F124" s="15"/>
      <c r="G124" s="15"/>
      <c r="H124" s="15"/>
    </row>
    <row r="125" spans="3:8" customFormat="1" ht="15" x14ac:dyDescent="0.25">
      <c r="C125" s="15"/>
      <c r="D125" s="15"/>
      <c r="E125" s="15"/>
      <c r="F125" s="15"/>
      <c r="G125" s="15"/>
      <c r="H125" s="15"/>
    </row>
    <row r="126" spans="3:8" customFormat="1" ht="15" x14ac:dyDescent="0.25">
      <c r="C126" s="15"/>
      <c r="D126" s="15"/>
      <c r="E126" s="15"/>
      <c r="F126" s="15"/>
      <c r="G126" s="15"/>
      <c r="H126" s="15"/>
    </row>
    <row r="127" spans="3:8" customFormat="1" ht="15" x14ac:dyDescent="0.25">
      <c r="C127" s="15"/>
      <c r="D127" s="15"/>
      <c r="E127" s="15"/>
      <c r="F127" s="15"/>
      <c r="G127" s="15"/>
      <c r="H127" s="15"/>
    </row>
    <row r="128" spans="3:8" customFormat="1" ht="15" x14ac:dyDescent="0.25">
      <c r="C128" s="15"/>
      <c r="D128" s="15"/>
      <c r="E128" s="15"/>
      <c r="F128" s="15"/>
      <c r="G128" s="15"/>
      <c r="H128" s="15"/>
    </row>
    <row r="129" spans="3:8" customFormat="1" ht="15" x14ac:dyDescent="0.25">
      <c r="C129" s="15"/>
      <c r="D129" s="15"/>
      <c r="E129" s="15"/>
      <c r="F129" s="15"/>
      <c r="G129" s="15"/>
      <c r="H129" s="15"/>
    </row>
    <row r="130" spans="3:8" customFormat="1" ht="15" x14ac:dyDescent="0.25">
      <c r="C130" s="15"/>
      <c r="D130" s="15"/>
      <c r="E130" s="15"/>
      <c r="F130" s="15"/>
      <c r="G130" s="15"/>
      <c r="H130" s="15"/>
    </row>
    <row r="131" spans="3:8" customFormat="1" ht="15" x14ac:dyDescent="0.25">
      <c r="C131" s="15"/>
      <c r="D131" s="15"/>
      <c r="E131" s="15"/>
      <c r="F131" s="15"/>
      <c r="G131" s="15"/>
      <c r="H131" s="15"/>
    </row>
    <row r="132" spans="3:8" customFormat="1" ht="15" x14ac:dyDescent="0.25">
      <c r="C132" s="15"/>
      <c r="D132" s="15"/>
      <c r="E132" s="15"/>
      <c r="F132" s="15"/>
      <c r="G132" s="15"/>
      <c r="H132" s="15"/>
    </row>
    <row r="133" spans="3:8" customFormat="1" ht="15" x14ac:dyDescent="0.25">
      <c r="C133" s="15"/>
      <c r="D133" s="15"/>
      <c r="E133" s="15"/>
      <c r="F133" s="15"/>
      <c r="G133" s="15"/>
      <c r="H133" s="15"/>
    </row>
    <row r="134" spans="3:8" customFormat="1" ht="15" x14ac:dyDescent="0.25">
      <c r="C134" s="15"/>
      <c r="D134" s="15"/>
      <c r="E134" s="15"/>
      <c r="F134" s="15"/>
      <c r="G134" s="15"/>
      <c r="H134" s="15"/>
    </row>
    <row r="135" spans="3:8" customFormat="1" ht="15" x14ac:dyDescent="0.25">
      <c r="C135" s="15"/>
      <c r="D135" s="15"/>
      <c r="E135" s="15"/>
      <c r="F135" s="15"/>
      <c r="G135" s="15"/>
      <c r="H135" s="15"/>
    </row>
    <row r="136" spans="3:8" customFormat="1" ht="15" x14ac:dyDescent="0.25">
      <c r="C136" s="15"/>
      <c r="D136" s="15"/>
      <c r="E136" s="15"/>
      <c r="F136" s="15"/>
      <c r="G136" s="15"/>
      <c r="H136" s="15"/>
    </row>
    <row r="137" spans="3:8" customFormat="1" ht="15" x14ac:dyDescent="0.25">
      <c r="C137" s="15"/>
      <c r="D137" s="15"/>
      <c r="E137" s="15"/>
      <c r="F137" s="15"/>
      <c r="G137" s="15"/>
      <c r="H137" s="15"/>
    </row>
    <row r="138" spans="3:8" customFormat="1" ht="15" x14ac:dyDescent="0.25">
      <c r="C138" s="15"/>
      <c r="D138" s="15"/>
      <c r="E138" s="15"/>
      <c r="F138" s="15"/>
      <c r="G138" s="15"/>
      <c r="H138" s="15"/>
    </row>
    <row r="139" spans="3:8" customFormat="1" ht="15" x14ac:dyDescent="0.25">
      <c r="C139" s="15"/>
      <c r="D139" s="15"/>
      <c r="E139" s="15"/>
      <c r="F139" s="15"/>
      <c r="G139" s="15"/>
      <c r="H139" s="15"/>
    </row>
    <row r="140" spans="3:8" customFormat="1" ht="15" x14ac:dyDescent="0.25">
      <c r="C140" s="15"/>
      <c r="D140" s="15"/>
      <c r="E140" s="15"/>
      <c r="F140" s="15"/>
      <c r="G140" s="15"/>
      <c r="H140" s="15"/>
    </row>
    <row r="141" spans="3:8" customFormat="1" ht="15" x14ac:dyDescent="0.25">
      <c r="C141" s="15"/>
      <c r="D141" s="15"/>
      <c r="E141" s="15"/>
      <c r="F141" s="15"/>
      <c r="G141" s="15"/>
      <c r="H141" s="15"/>
    </row>
    <row r="142" spans="3:8" customFormat="1" ht="15" x14ac:dyDescent="0.25">
      <c r="C142" s="15"/>
      <c r="D142" s="15"/>
      <c r="E142" s="15"/>
      <c r="F142" s="15"/>
      <c r="G142" s="15"/>
      <c r="H142" s="15"/>
    </row>
    <row r="143" spans="3:8" customFormat="1" ht="15" x14ac:dyDescent="0.25">
      <c r="C143" s="15"/>
      <c r="D143" s="15"/>
      <c r="E143" s="15"/>
      <c r="F143" s="15"/>
      <c r="G143" s="15"/>
      <c r="H143" s="15"/>
    </row>
    <row r="144" spans="3:8" customFormat="1" ht="15" x14ac:dyDescent="0.25">
      <c r="C144" s="15"/>
      <c r="D144" s="15"/>
      <c r="E144" s="15"/>
      <c r="F144" s="15"/>
      <c r="G144" s="15"/>
      <c r="H144" s="15"/>
    </row>
    <row r="145" spans="3:8" customFormat="1" ht="15" x14ac:dyDescent="0.25">
      <c r="C145" s="15"/>
      <c r="D145" s="15"/>
      <c r="E145" s="15"/>
      <c r="F145" s="15"/>
      <c r="G145" s="15"/>
      <c r="H145" s="15"/>
    </row>
    <row r="146" spans="3:8" customFormat="1" ht="15" x14ac:dyDescent="0.25">
      <c r="C146" s="15"/>
      <c r="D146" s="15"/>
      <c r="E146" s="15"/>
      <c r="F146" s="15"/>
      <c r="G146" s="15"/>
      <c r="H146" s="15"/>
    </row>
    <row r="147" spans="3:8" customFormat="1" ht="15" x14ac:dyDescent="0.25">
      <c r="C147" s="15"/>
      <c r="D147" s="15"/>
      <c r="E147" s="15"/>
      <c r="F147" s="15"/>
      <c r="G147" s="15"/>
      <c r="H147" s="15"/>
    </row>
    <row r="148" spans="3:8" customFormat="1" ht="15" x14ac:dyDescent="0.25">
      <c r="C148" s="15"/>
      <c r="D148" s="15"/>
      <c r="E148" s="15"/>
      <c r="F148" s="15"/>
      <c r="G148" s="15"/>
      <c r="H148" s="15"/>
    </row>
    <row r="149" spans="3:8" customFormat="1" ht="15" x14ac:dyDescent="0.25">
      <c r="C149" s="15"/>
      <c r="D149" s="15"/>
      <c r="E149" s="15"/>
      <c r="F149" s="15"/>
      <c r="G149" s="15"/>
      <c r="H149" s="15"/>
    </row>
    <row r="150" spans="3:8" customFormat="1" ht="15" x14ac:dyDescent="0.25">
      <c r="C150" s="15"/>
      <c r="D150" s="15"/>
      <c r="E150" s="15"/>
      <c r="F150" s="15"/>
      <c r="G150" s="15"/>
      <c r="H150" s="15"/>
    </row>
    <row r="151" spans="3:8" customFormat="1" ht="15" x14ac:dyDescent="0.25">
      <c r="C151" s="15"/>
      <c r="D151" s="15"/>
      <c r="E151" s="15"/>
      <c r="F151" s="15"/>
      <c r="G151" s="15"/>
      <c r="H151" s="15"/>
    </row>
    <row r="152" spans="3:8" customFormat="1" ht="15" x14ac:dyDescent="0.25">
      <c r="C152" s="15"/>
      <c r="D152" s="15"/>
      <c r="E152" s="15"/>
      <c r="F152" s="15"/>
      <c r="G152" s="15"/>
      <c r="H152" s="15"/>
    </row>
    <row r="153" spans="3:8" customFormat="1" ht="15" x14ac:dyDescent="0.25">
      <c r="C153" s="15"/>
      <c r="D153" s="15"/>
      <c r="E153" s="15"/>
      <c r="F153" s="15"/>
      <c r="G153" s="15"/>
      <c r="H153" s="15"/>
    </row>
    <row r="154" spans="3:8" customFormat="1" ht="15" x14ac:dyDescent="0.25">
      <c r="C154" s="15"/>
      <c r="D154" s="15"/>
      <c r="E154" s="15"/>
      <c r="F154" s="15"/>
      <c r="G154" s="15"/>
      <c r="H154" s="15"/>
    </row>
    <row r="155" spans="3:8" customFormat="1" ht="15" x14ac:dyDescent="0.25">
      <c r="C155" s="15"/>
      <c r="D155" s="15"/>
      <c r="E155" s="15"/>
      <c r="F155" s="15"/>
      <c r="G155" s="15"/>
      <c r="H155" s="15"/>
    </row>
    <row r="156" spans="3:8" customFormat="1" ht="15" x14ac:dyDescent="0.25">
      <c r="C156" s="15"/>
      <c r="D156" s="15"/>
      <c r="E156" s="15"/>
      <c r="F156" s="15"/>
      <c r="G156" s="15"/>
      <c r="H156" s="15"/>
    </row>
    <row r="157" spans="3:8" customFormat="1" ht="15" x14ac:dyDescent="0.25">
      <c r="C157" s="15"/>
      <c r="D157" s="15"/>
      <c r="E157" s="15"/>
      <c r="F157" s="15"/>
      <c r="G157" s="15"/>
      <c r="H157" s="15"/>
    </row>
    <row r="158" spans="3:8" customFormat="1" ht="15" x14ac:dyDescent="0.25">
      <c r="C158" s="15"/>
      <c r="D158" s="15"/>
      <c r="E158" s="15"/>
      <c r="F158" s="15"/>
      <c r="G158" s="15"/>
      <c r="H158" s="15"/>
    </row>
    <row r="159" spans="3:8" customFormat="1" ht="15" x14ac:dyDescent="0.25">
      <c r="C159" s="15"/>
      <c r="D159" s="15"/>
      <c r="E159" s="15"/>
      <c r="F159" s="15"/>
      <c r="G159" s="15"/>
      <c r="H159" s="15"/>
    </row>
    <row r="160" spans="3:8" customFormat="1" ht="15" x14ac:dyDescent="0.25">
      <c r="C160" s="15"/>
      <c r="D160" s="15"/>
      <c r="E160" s="15"/>
      <c r="F160" s="15"/>
      <c r="G160" s="15"/>
      <c r="H160" s="15"/>
    </row>
    <row r="161" spans="3:8" customFormat="1" ht="15" x14ac:dyDescent="0.25">
      <c r="C161" s="15"/>
      <c r="D161" s="15"/>
      <c r="E161" s="15"/>
      <c r="F161" s="15"/>
      <c r="G161" s="15"/>
      <c r="H161" s="15"/>
    </row>
    <row r="162" spans="3:8" customFormat="1" ht="15" x14ac:dyDescent="0.25">
      <c r="C162" s="15"/>
      <c r="D162" s="15"/>
      <c r="E162" s="15"/>
      <c r="F162" s="15"/>
      <c r="G162" s="15"/>
      <c r="H162" s="15"/>
    </row>
    <row r="163" spans="3:8" customFormat="1" ht="15" x14ac:dyDescent="0.25">
      <c r="C163" s="15"/>
      <c r="D163" s="15"/>
      <c r="E163" s="15"/>
      <c r="F163" s="15"/>
      <c r="G163" s="15"/>
      <c r="H163" s="15"/>
    </row>
    <row r="164" spans="3:8" customFormat="1" ht="15" x14ac:dyDescent="0.25">
      <c r="C164" s="15"/>
      <c r="D164" s="15"/>
      <c r="E164" s="15"/>
      <c r="F164" s="15"/>
      <c r="G164" s="15"/>
      <c r="H164" s="15"/>
    </row>
    <row r="165" spans="3:8" customFormat="1" ht="15" x14ac:dyDescent="0.25">
      <c r="C165" s="15"/>
      <c r="D165" s="15"/>
      <c r="E165" s="15"/>
      <c r="F165" s="15"/>
      <c r="G165" s="15"/>
      <c r="H165" s="15"/>
    </row>
    <row r="166" spans="3:8" customFormat="1" ht="15" x14ac:dyDescent="0.25">
      <c r="C166" s="15"/>
      <c r="D166" s="15"/>
      <c r="E166" s="15"/>
      <c r="F166" s="15"/>
      <c r="G166" s="15"/>
      <c r="H166" s="15"/>
    </row>
    <row r="167" spans="3:8" customFormat="1" ht="15" x14ac:dyDescent="0.25">
      <c r="C167" s="15"/>
      <c r="D167" s="15"/>
      <c r="E167" s="15"/>
      <c r="F167" s="15"/>
      <c r="G167" s="15"/>
      <c r="H167" s="15"/>
    </row>
    <row r="168" spans="3:8" customFormat="1" ht="15" x14ac:dyDescent="0.25">
      <c r="C168" s="15"/>
      <c r="D168" s="15"/>
      <c r="E168" s="15"/>
      <c r="F168" s="15"/>
      <c r="G168" s="15"/>
      <c r="H168" s="15"/>
    </row>
    <row r="169" spans="3:8" customFormat="1" ht="15" x14ac:dyDescent="0.25">
      <c r="C169" s="15"/>
      <c r="D169" s="15"/>
      <c r="E169" s="15"/>
      <c r="F169" s="15"/>
      <c r="G169" s="15"/>
      <c r="H169" s="15"/>
    </row>
    <row r="170" spans="3:8" customFormat="1" ht="15" x14ac:dyDescent="0.25">
      <c r="C170" s="15"/>
      <c r="D170" s="15"/>
      <c r="E170" s="15"/>
      <c r="F170" s="15"/>
      <c r="G170" s="15"/>
      <c r="H170" s="15"/>
    </row>
    <row r="171" spans="3:8" customFormat="1" ht="15" x14ac:dyDescent="0.25">
      <c r="C171" s="15"/>
      <c r="D171" s="15"/>
      <c r="E171" s="15"/>
      <c r="F171" s="15"/>
      <c r="G171" s="15"/>
      <c r="H171" s="15"/>
    </row>
    <row r="172" spans="3:8" customFormat="1" ht="15" x14ac:dyDescent="0.25">
      <c r="C172" s="15"/>
      <c r="D172" s="15"/>
      <c r="E172" s="15"/>
      <c r="F172" s="15"/>
      <c r="G172" s="15"/>
      <c r="H172" s="15"/>
    </row>
    <row r="173" spans="3:8" customFormat="1" ht="15" x14ac:dyDescent="0.25">
      <c r="C173" s="15"/>
      <c r="D173" s="15"/>
      <c r="E173" s="15"/>
      <c r="F173" s="15"/>
      <c r="G173" s="15"/>
      <c r="H173" s="15"/>
    </row>
    <row r="174" spans="3:8" customFormat="1" ht="15" x14ac:dyDescent="0.25">
      <c r="C174" s="15"/>
      <c r="D174" s="15"/>
      <c r="E174" s="15"/>
      <c r="F174" s="15"/>
      <c r="G174" s="15"/>
      <c r="H174" s="15"/>
    </row>
    <row r="175" spans="3:8" customFormat="1" ht="15" x14ac:dyDescent="0.25">
      <c r="C175" s="15"/>
      <c r="D175" s="15"/>
      <c r="E175" s="15"/>
      <c r="F175" s="15"/>
      <c r="G175" s="15"/>
      <c r="H175" s="15"/>
    </row>
    <row r="176" spans="3:8" customFormat="1" ht="15" x14ac:dyDescent="0.25">
      <c r="C176" s="15"/>
      <c r="D176" s="15"/>
      <c r="E176" s="15"/>
      <c r="F176" s="15"/>
      <c r="G176" s="15"/>
      <c r="H176" s="15"/>
    </row>
    <row r="177" spans="3:8" customFormat="1" ht="15" x14ac:dyDescent="0.25">
      <c r="C177" s="15"/>
      <c r="D177" s="15"/>
      <c r="E177" s="15"/>
      <c r="F177" s="15"/>
      <c r="G177" s="15"/>
      <c r="H177" s="15"/>
    </row>
    <row r="178" spans="3:8" customFormat="1" ht="15" x14ac:dyDescent="0.25">
      <c r="C178" s="15"/>
      <c r="D178" s="15"/>
      <c r="E178" s="15"/>
      <c r="F178" s="15"/>
      <c r="G178" s="15"/>
      <c r="H178" s="15"/>
    </row>
    <row r="179" spans="3:8" customFormat="1" ht="15" x14ac:dyDescent="0.25">
      <c r="C179" s="15"/>
      <c r="D179" s="15"/>
      <c r="E179" s="15"/>
      <c r="F179" s="15"/>
      <c r="G179" s="15"/>
      <c r="H179" s="15"/>
    </row>
    <row r="180" spans="3:8" customFormat="1" ht="15" x14ac:dyDescent="0.25">
      <c r="C180" s="15"/>
      <c r="D180" s="15"/>
      <c r="E180" s="15"/>
      <c r="F180" s="15"/>
      <c r="G180" s="15"/>
      <c r="H180" s="15"/>
    </row>
    <row r="181" spans="3:8" customFormat="1" ht="15" x14ac:dyDescent="0.25">
      <c r="C181" s="15"/>
      <c r="D181" s="15"/>
      <c r="E181" s="15"/>
      <c r="F181" s="15"/>
      <c r="G181" s="15"/>
      <c r="H181" s="15"/>
    </row>
    <row r="182" spans="3:8" customFormat="1" ht="15" x14ac:dyDescent="0.25">
      <c r="C182" s="15"/>
      <c r="D182" s="15"/>
      <c r="E182" s="15"/>
      <c r="F182" s="15"/>
      <c r="G182" s="15"/>
      <c r="H182" s="15"/>
    </row>
    <row r="183" spans="3:8" customFormat="1" ht="15" x14ac:dyDescent="0.25">
      <c r="C183" s="15"/>
      <c r="D183" s="15"/>
      <c r="E183" s="15"/>
      <c r="F183" s="15"/>
      <c r="G183" s="15"/>
      <c r="H183" s="15"/>
    </row>
    <row r="184" spans="3:8" customFormat="1" ht="15" x14ac:dyDescent="0.25">
      <c r="C184" s="15"/>
      <c r="D184" s="15"/>
      <c r="E184" s="15"/>
      <c r="F184" s="15"/>
      <c r="G184" s="15"/>
      <c r="H184" s="15"/>
    </row>
    <row r="185" spans="3:8" customFormat="1" ht="15" x14ac:dyDescent="0.25">
      <c r="C185" s="15"/>
      <c r="D185" s="15"/>
      <c r="E185" s="15"/>
      <c r="F185" s="15"/>
      <c r="G185" s="15"/>
      <c r="H185" s="15"/>
    </row>
    <row r="186" spans="3:8" customFormat="1" ht="15" x14ac:dyDescent="0.25">
      <c r="C186" s="15"/>
      <c r="D186" s="15"/>
      <c r="E186" s="15"/>
      <c r="F186" s="15"/>
      <c r="G186" s="15"/>
      <c r="H186" s="15"/>
    </row>
    <row r="187" spans="3:8" customFormat="1" ht="15" x14ac:dyDescent="0.25">
      <c r="C187" s="15"/>
      <c r="D187" s="15"/>
      <c r="E187" s="15"/>
      <c r="F187" s="15"/>
      <c r="G187" s="15"/>
      <c r="H187" s="15"/>
    </row>
    <row r="188" spans="3:8" customFormat="1" ht="15" x14ac:dyDescent="0.25">
      <c r="C188" s="15"/>
      <c r="D188" s="15"/>
      <c r="E188" s="15"/>
      <c r="F188" s="15"/>
      <c r="G188" s="15"/>
      <c r="H188" s="15"/>
    </row>
    <row r="189" spans="3:8" customFormat="1" ht="15" x14ac:dyDescent="0.25">
      <c r="C189" s="15"/>
      <c r="D189" s="15"/>
      <c r="E189" s="15"/>
      <c r="F189" s="15"/>
      <c r="G189" s="15"/>
      <c r="H189" s="15"/>
    </row>
    <row r="190" spans="3:8" customFormat="1" ht="15" x14ac:dyDescent="0.25">
      <c r="C190" s="15"/>
      <c r="D190" s="15"/>
      <c r="E190" s="15"/>
      <c r="F190" s="15"/>
      <c r="G190" s="15"/>
      <c r="H190" s="15"/>
    </row>
    <row r="191" spans="3:8" customFormat="1" ht="15" x14ac:dyDescent="0.25">
      <c r="C191" s="15"/>
      <c r="D191" s="15"/>
      <c r="E191" s="15"/>
      <c r="F191" s="15"/>
      <c r="G191" s="15"/>
      <c r="H191" s="15"/>
    </row>
    <row r="192" spans="3:8" customFormat="1" ht="15" x14ac:dyDescent="0.25">
      <c r="C192" s="15"/>
      <c r="D192" s="15"/>
      <c r="E192" s="15"/>
      <c r="F192" s="15"/>
      <c r="G192" s="15"/>
      <c r="H192" s="15"/>
    </row>
    <row r="193" spans="3:8" customFormat="1" ht="15" x14ac:dyDescent="0.25">
      <c r="C193" s="15"/>
      <c r="D193" s="15"/>
      <c r="E193" s="15"/>
      <c r="F193" s="15"/>
      <c r="G193" s="15"/>
      <c r="H193" s="15"/>
    </row>
    <row r="194" spans="3:8" customFormat="1" ht="15" x14ac:dyDescent="0.25">
      <c r="C194" s="15"/>
      <c r="D194" s="15"/>
      <c r="E194" s="15"/>
      <c r="F194" s="15"/>
      <c r="G194" s="15"/>
      <c r="H194" s="15"/>
    </row>
    <row r="195" spans="3:8" customFormat="1" ht="15" x14ac:dyDescent="0.25">
      <c r="C195" s="15"/>
      <c r="D195" s="15"/>
      <c r="E195" s="15"/>
      <c r="F195" s="15"/>
      <c r="G195" s="15"/>
      <c r="H195" s="15"/>
    </row>
    <row r="196" spans="3:8" customFormat="1" ht="15" x14ac:dyDescent="0.25">
      <c r="C196" s="15"/>
      <c r="D196" s="15"/>
      <c r="E196" s="15"/>
      <c r="F196" s="15"/>
      <c r="G196" s="15"/>
      <c r="H196" s="15"/>
    </row>
    <row r="197" spans="3:8" customFormat="1" ht="15" x14ac:dyDescent="0.25">
      <c r="C197" s="15"/>
      <c r="D197" s="15"/>
      <c r="E197" s="15"/>
      <c r="F197" s="15"/>
      <c r="G197" s="15"/>
      <c r="H197" s="15"/>
    </row>
    <row r="198" spans="3:8" customFormat="1" ht="15" x14ac:dyDescent="0.25">
      <c r="C198" s="15"/>
      <c r="D198" s="15"/>
      <c r="E198" s="15"/>
      <c r="F198" s="15"/>
      <c r="G198" s="15"/>
      <c r="H198" s="15"/>
    </row>
    <row r="199" spans="3:8" customFormat="1" ht="15" x14ac:dyDescent="0.25">
      <c r="C199" s="15"/>
      <c r="D199" s="15"/>
      <c r="E199" s="15"/>
      <c r="F199" s="15"/>
      <c r="G199" s="15"/>
      <c r="H199" s="15"/>
    </row>
    <row r="200" spans="3:8" customFormat="1" ht="15" x14ac:dyDescent="0.25">
      <c r="C200" s="15"/>
      <c r="D200" s="15"/>
      <c r="E200" s="15"/>
      <c r="F200" s="15"/>
      <c r="G200" s="15"/>
      <c r="H200" s="15"/>
    </row>
    <row r="201" spans="3:8" customFormat="1" ht="15" x14ac:dyDescent="0.25">
      <c r="C201" s="15"/>
      <c r="D201" s="15"/>
      <c r="E201" s="15"/>
      <c r="F201" s="15"/>
      <c r="G201" s="15"/>
      <c r="H201" s="15"/>
    </row>
    <row r="202" spans="3:8" customFormat="1" ht="15" x14ac:dyDescent="0.25">
      <c r="C202" s="15"/>
      <c r="D202" s="15"/>
      <c r="E202" s="15"/>
      <c r="F202" s="15"/>
      <c r="G202" s="15"/>
      <c r="H202" s="15"/>
    </row>
    <row r="203" spans="3:8" customFormat="1" ht="15" x14ac:dyDescent="0.25">
      <c r="C203" s="15"/>
      <c r="D203" s="15"/>
      <c r="E203" s="15"/>
      <c r="F203" s="15"/>
      <c r="G203" s="15"/>
      <c r="H203" s="15"/>
    </row>
    <row r="204" spans="3:8" customFormat="1" ht="15" x14ac:dyDescent="0.25">
      <c r="C204" s="15"/>
      <c r="D204" s="15"/>
      <c r="E204" s="15"/>
      <c r="F204" s="15"/>
      <c r="G204" s="15"/>
      <c r="H204" s="15"/>
    </row>
    <row r="205" spans="3:8" customFormat="1" ht="15" x14ac:dyDescent="0.25">
      <c r="C205" s="15"/>
      <c r="D205" s="15"/>
      <c r="E205" s="15"/>
      <c r="F205" s="15"/>
      <c r="G205" s="15"/>
      <c r="H205" s="15"/>
    </row>
    <row r="206" spans="3:8" customFormat="1" ht="15" x14ac:dyDescent="0.25">
      <c r="C206" s="15"/>
      <c r="D206" s="15"/>
      <c r="E206" s="15"/>
      <c r="F206" s="15"/>
      <c r="G206" s="15"/>
      <c r="H206" s="15"/>
    </row>
    <row r="207" spans="3:8" customFormat="1" ht="15" x14ac:dyDescent="0.25">
      <c r="C207" s="15"/>
      <c r="D207" s="15"/>
      <c r="E207" s="15"/>
      <c r="F207" s="15"/>
      <c r="G207" s="15"/>
      <c r="H207" s="15"/>
    </row>
    <row r="208" spans="3:8" customFormat="1" ht="15" x14ac:dyDescent="0.25">
      <c r="C208" s="15"/>
      <c r="D208" s="15"/>
      <c r="E208" s="15"/>
      <c r="F208" s="15"/>
      <c r="G208" s="15"/>
      <c r="H208" s="15"/>
    </row>
    <row r="209" spans="3:8" customFormat="1" ht="15" x14ac:dyDescent="0.25">
      <c r="C209" s="15"/>
      <c r="D209" s="15"/>
      <c r="E209" s="15"/>
      <c r="F209" s="15"/>
      <c r="G209" s="15"/>
      <c r="H209" s="15"/>
    </row>
    <row r="210" spans="3:8" customFormat="1" ht="15" x14ac:dyDescent="0.25">
      <c r="C210" s="15"/>
      <c r="D210" s="15"/>
      <c r="E210" s="15"/>
      <c r="F210" s="15"/>
      <c r="G210" s="15"/>
      <c r="H210" s="15"/>
    </row>
    <row r="211" spans="3:8" customFormat="1" ht="15" x14ac:dyDescent="0.25">
      <c r="C211" s="15"/>
      <c r="D211" s="15"/>
      <c r="E211" s="15"/>
      <c r="F211" s="15"/>
      <c r="G211" s="15"/>
      <c r="H211" s="15"/>
    </row>
    <row r="212" spans="3:8" customFormat="1" ht="15" x14ac:dyDescent="0.25">
      <c r="C212" s="15"/>
      <c r="D212" s="15"/>
      <c r="E212" s="15"/>
      <c r="F212" s="15"/>
      <c r="G212" s="15"/>
      <c r="H212" s="15"/>
    </row>
    <row r="213" spans="3:8" customFormat="1" ht="15" x14ac:dyDescent="0.25">
      <c r="C213" s="15"/>
      <c r="D213" s="15"/>
      <c r="E213" s="15"/>
      <c r="F213" s="15"/>
      <c r="G213" s="15"/>
      <c r="H213" s="15"/>
    </row>
    <row r="214" spans="3:8" customFormat="1" ht="15" x14ac:dyDescent="0.25">
      <c r="C214" s="15"/>
      <c r="D214" s="15"/>
      <c r="E214" s="15"/>
      <c r="F214" s="15"/>
      <c r="G214" s="15"/>
      <c r="H214" s="15"/>
    </row>
    <row r="215" spans="3:8" customFormat="1" ht="15" x14ac:dyDescent="0.25">
      <c r="C215" s="15"/>
      <c r="D215" s="15"/>
      <c r="E215" s="15"/>
      <c r="F215" s="15"/>
      <c r="G215" s="15"/>
      <c r="H215" s="15"/>
    </row>
    <row r="216" spans="3:8" customFormat="1" ht="15" x14ac:dyDescent="0.25">
      <c r="C216" s="15"/>
      <c r="D216" s="15"/>
      <c r="E216" s="15"/>
      <c r="F216" s="15"/>
      <c r="G216" s="15"/>
      <c r="H216" s="15"/>
    </row>
    <row r="217" spans="3:8" customFormat="1" ht="15" x14ac:dyDescent="0.25">
      <c r="C217" s="15"/>
      <c r="D217" s="15"/>
      <c r="E217" s="15"/>
      <c r="F217" s="15"/>
      <c r="G217" s="15"/>
      <c r="H217" s="15"/>
    </row>
    <row r="218" spans="3:8" customFormat="1" ht="15" x14ac:dyDescent="0.25">
      <c r="C218" s="15"/>
      <c r="D218" s="15"/>
      <c r="E218" s="15"/>
      <c r="F218" s="15"/>
      <c r="G218" s="15"/>
      <c r="H218" s="15"/>
    </row>
    <row r="219" spans="3:8" customFormat="1" ht="15" x14ac:dyDescent="0.25">
      <c r="C219" s="15"/>
      <c r="D219" s="15"/>
      <c r="E219" s="15"/>
      <c r="F219" s="15"/>
      <c r="G219" s="15"/>
      <c r="H219" s="15"/>
    </row>
    <row r="220" spans="3:8" customFormat="1" ht="15" x14ac:dyDescent="0.25">
      <c r="C220" s="15"/>
      <c r="D220" s="15"/>
      <c r="E220" s="15"/>
      <c r="F220" s="15"/>
      <c r="G220" s="15"/>
      <c r="H220" s="15"/>
    </row>
    <row r="221" spans="3:8" customFormat="1" ht="15" x14ac:dyDescent="0.25">
      <c r="C221" s="15"/>
      <c r="D221" s="15"/>
      <c r="E221" s="15"/>
      <c r="F221" s="15"/>
      <c r="G221" s="15"/>
      <c r="H221" s="15"/>
    </row>
    <row r="222" spans="3:8" customFormat="1" ht="15" x14ac:dyDescent="0.25">
      <c r="C222" s="15"/>
      <c r="D222" s="15"/>
      <c r="E222" s="15"/>
      <c r="F222" s="15"/>
      <c r="G222" s="15"/>
      <c r="H222" s="15"/>
    </row>
    <row r="223" spans="3:8" customFormat="1" ht="15" x14ac:dyDescent="0.25">
      <c r="C223" s="15"/>
      <c r="D223" s="15"/>
      <c r="E223" s="15"/>
      <c r="F223" s="15"/>
      <c r="G223" s="15"/>
      <c r="H223" s="15"/>
    </row>
    <row r="224" spans="3:8" customFormat="1" ht="15" x14ac:dyDescent="0.25">
      <c r="C224" s="15"/>
      <c r="D224" s="15"/>
      <c r="E224" s="15"/>
      <c r="F224" s="15"/>
      <c r="G224" s="15"/>
      <c r="H224" s="15"/>
    </row>
    <row r="225" spans="3:8" customFormat="1" ht="15" x14ac:dyDescent="0.25">
      <c r="C225" s="15"/>
      <c r="D225" s="15"/>
      <c r="E225" s="15"/>
      <c r="F225" s="15"/>
      <c r="G225" s="15"/>
      <c r="H225" s="15"/>
    </row>
    <row r="226" spans="3:8" customFormat="1" ht="15" x14ac:dyDescent="0.25">
      <c r="C226" s="15"/>
      <c r="D226" s="15"/>
      <c r="E226" s="15"/>
      <c r="F226" s="15"/>
      <c r="G226" s="15"/>
      <c r="H226" s="15"/>
    </row>
    <row r="227" spans="3:8" customFormat="1" ht="15" x14ac:dyDescent="0.25">
      <c r="C227" s="15"/>
      <c r="D227" s="15"/>
      <c r="E227" s="15"/>
      <c r="F227" s="15"/>
      <c r="G227" s="15"/>
      <c r="H227" s="15"/>
    </row>
    <row r="228" spans="3:8" customFormat="1" ht="15" x14ac:dyDescent="0.25">
      <c r="C228" s="15"/>
      <c r="D228" s="15"/>
      <c r="E228" s="15"/>
      <c r="F228" s="15"/>
      <c r="G228" s="15"/>
      <c r="H228" s="15"/>
    </row>
    <row r="229" spans="3:8" customFormat="1" ht="15" x14ac:dyDescent="0.25">
      <c r="C229" s="15"/>
      <c r="D229" s="15"/>
      <c r="E229" s="15"/>
      <c r="F229" s="15"/>
      <c r="G229" s="15"/>
      <c r="H229" s="15"/>
    </row>
    <row r="230" spans="3:8" customFormat="1" ht="15" x14ac:dyDescent="0.25">
      <c r="C230" s="15"/>
      <c r="D230" s="15"/>
      <c r="E230" s="15"/>
      <c r="F230" s="15"/>
      <c r="G230" s="15"/>
      <c r="H230" s="15"/>
    </row>
    <row r="231" spans="3:8" customFormat="1" ht="15" x14ac:dyDescent="0.25">
      <c r="C231" s="15"/>
      <c r="D231" s="15"/>
      <c r="E231" s="15"/>
      <c r="F231" s="15"/>
      <c r="G231" s="15"/>
      <c r="H231" s="15"/>
    </row>
    <row r="232" spans="3:8" customFormat="1" ht="15" x14ac:dyDescent="0.25">
      <c r="C232" s="15"/>
      <c r="D232" s="15"/>
      <c r="E232" s="15"/>
      <c r="F232" s="15"/>
      <c r="G232" s="15"/>
      <c r="H232" s="15"/>
    </row>
    <row r="233" spans="3:8" customFormat="1" ht="15" x14ac:dyDescent="0.25">
      <c r="C233" s="15"/>
      <c r="D233" s="15"/>
      <c r="E233" s="15"/>
      <c r="F233" s="15"/>
      <c r="G233" s="15"/>
      <c r="H233" s="15"/>
    </row>
    <row r="234" spans="3:8" customFormat="1" ht="15" x14ac:dyDescent="0.25">
      <c r="C234" s="15"/>
      <c r="D234" s="15"/>
      <c r="E234" s="15"/>
      <c r="F234" s="15"/>
      <c r="G234" s="15"/>
      <c r="H234" s="15"/>
    </row>
    <row r="235" spans="3:8" customFormat="1" ht="15" x14ac:dyDescent="0.25">
      <c r="C235" s="15"/>
      <c r="D235" s="15"/>
      <c r="E235" s="15"/>
      <c r="F235" s="15"/>
      <c r="G235" s="15"/>
      <c r="H235" s="15"/>
    </row>
    <row r="236" spans="3:8" customFormat="1" ht="15" x14ac:dyDescent="0.25">
      <c r="C236" s="15"/>
      <c r="D236" s="15"/>
      <c r="E236" s="15"/>
      <c r="F236" s="15"/>
      <c r="G236" s="15"/>
      <c r="H236" s="15"/>
    </row>
    <row r="237" spans="3:8" customFormat="1" ht="15" x14ac:dyDescent="0.25">
      <c r="C237" s="15"/>
      <c r="D237" s="15"/>
      <c r="E237" s="15"/>
      <c r="F237" s="15"/>
      <c r="G237" s="15"/>
      <c r="H237" s="15"/>
    </row>
    <row r="238" spans="3:8" customFormat="1" ht="15" x14ac:dyDescent="0.25">
      <c r="C238" s="15"/>
      <c r="D238" s="15"/>
      <c r="E238" s="15"/>
      <c r="F238" s="15"/>
      <c r="G238" s="15"/>
      <c r="H238" s="15"/>
    </row>
    <row r="239" spans="3:8" customFormat="1" ht="15" x14ac:dyDescent="0.25">
      <c r="C239" s="15"/>
      <c r="D239" s="15"/>
      <c r="E239" s="15"/>
      <c r="F239" s="15"/>
      <c r="G239" s="15"/>
      <c r="H239" s="15"/>
    </row>
    <row r="240" spans="3:8" customFormat="1" ht="15" x14ac:dyDescent="0.25">
      <c r="C240" s="15"/>
      <c r="D240" s="15"/>
      <c r="E240" s="15"/>
      <c r="F240" s="15"/>
      <c r="G240" s="15"/>
      <c r="H240" s="15"/>
    </row>
    <row r="241" spans="3:8" customFormat="1" ht="15" x14ac:dyDescent="0.25">
      <c r="C241" s="15"/>
      <c r="D241" s="15"/>
      <c r="E241" s="15"/>
      <c r="F241" s="15"/>
      <c r="G241" s="15"/>
      <c r="H241" s="15"/>
    </row>
    <row r="242" spans="3:8" customFormat="1" ht="15" x14ac:dyDescent="0.25">
      <c r="C242" s="15"/>
      <c r="D242" s="15"/>
      <c r="E242" s="15"/>
      <c r="F242" s="15"/>
      <c r="G242" s="15"/>
      <c r="H242" s="15"/>
    </row>
    <row r="243" spans="3:8" customFormat="1" ht="15" x14ac:dyDescent="0.25">
      <c r="C243" s="15"/>
      <c r="D243" s="15"/>
      <c r="E243" s="15"/>
      <c r="F243" s="15"/>
      <c r="G243" s="15"/>
      <c r="H243" s="15"/>
    </row>
    <row r="244" spans="3:8" customFormat="1" ht="15" x14ac:dyDescent="0.25">
      <c r="C244" s="15"/>
      <c r="D244" s="15"/>
      <c r="E244" s="15"/>
      <c r="F244" s="15"/>
      <c r="G244" s="15"/>
      <c r="H244" s="15"/>
    </row>
    <row r="245" spans="3:8" customFormat="1" ht="15" x14ac:dyDescent="0.25">
      <c r="C245" s="15"/>
      <c r="D245" s="15"/>
      <c r="E245" s="15"/>
      <c r="F245" s="15"/>
      <c r="G245" s="15"/>
      <c r="H245" s="15"/>
    </row>
    <row r="246" spans="3:8" customFormat="1" ht="15" x14ac:dyDescent="0.25">
      <c r="C246" s="15"/>
      <c r="D246" s="15"/>
      <c r="E246" s="15"/>
      <c r="F246" s="15"/>
      <c r="G246" s="15"/>
      <c r="H246" s="15"/>
    </row>
    <row r="247" spans="3:8" customFormat="1" ht="15" x14ac:dyDescent="0.25">
      <c r="C247" s="15"/>
      <c r="D247" s="15"/>
      <c r="E247" s="15"/>
      <c r="F247" s="15"/>
      <c r="G247" s="15"/>
      <c r="H247" s="15"/>
    </row>
    <row r="248" spans="3:8" customFormat="1" ht="15" x14ac:dyDescent="0.25">
      <c r="C248" s="15"/>
      <c r="D248" s="15"/>
      <c r="E248" s="15"/>
      <c r="F248" s="15"/>
      <c r="G248" s="15"/>
      <c r="H248" s="15"/>
    </row>
    <row r="249" spans="3:8" customFormat="1" ht="15" x14ac:dyDescent="0.25">
      <c r="C249" s="15"/>
      <c r="D249" s="15"/>
      <c r="E249" s="15"/>
      <c r="F249" s="15"/>
      <c r="G249" s="15"/>
      <c r="H249" s="15"/>
    </row>
    <row r="250" spans="3:8" customFormat="1" ht="15" x14ac:dyDescent="0.25">
      <c r="C250" s="15"/>
      <c r="D250" s="15"/>
      <c r="E250" s="15"/>
      <c r="F250" s="15"/>
      <c r="G250" s="15"/>
      <c r="H250" s="15"/>
    </row>
    <row r="251" spans="3:8" customFormat="1" ht="15" x14ac:dyDescent="0.25">
      <c r="C251" s="15"/>
      <c r="D251" s="15"/>
      <c r="E251" s="15"/>
      <c r="F251" s="15"/>
      <c r="G251" s="15"/>
      <c r="H251" s="15"/>
    </row>
    <row r="252" spans="3:8" customFormat="1" ht="15" x14ac:dyDescent="0.25">
      <c r="C252" s="15"/>
      <c r="D252" s="15"/>
      <c r="E252" s="15"/>
      <c r="F252" s="15"/>
      <c r="G252" s="15"/>
      <c r="H252" s="15"/>
    </row>
    <row r="253" spans="3:8" customFormat="1" ht="15" x14ac:dyDescent="0.25">
      <c r="C253" s="15"/>
      <c r="D253" s="15"/>
      <c r="E253" s="15"/>
      <c r="F253" s="15"/>
      <c r="G253" s="15"/>
      <c r="H253" s="15"/>
    </row>
    <row r="254" spans="3:8" customFormat="1" ht="15" x14ac:dyDescent="0.25">
      <c r="C254" s="15"/>
      <c r="D254" s="15"/>
      <c r="E254" s="15"/>
      <c r="F254" s="15"/>
      <c r="G254" s="15"/>
      <c r="H254" s="15"/>
    </row>
    <row r="255" spans="3:8" customFormat="1" ht="15" x14ac:dyDescent="0.25">
      <c r="C255" s="15"/>
      <c r="D255" s="15"/>
      <c r="E255" s="15"/>
      <c r="F255" s="15"/>
      <c r="G255" s="15"/>
      <c r="H255" s="15"/>
    </row>
    <row r="256" spans="3:8" customFormat="1" ht="15" x14ac:dyDescent="0.25">
      <c r="C256" s="15"/>
      <c r="D256" s="15"/>
      <c r="E256" s="15"/>
      <c r="F256" s="15"/>
      <c r="G256" s="15"/>
      <c r="H256" s="15"/>
    </row>
    <row r="257" spans="3:8" customFormat="1" ht="15" x14ac:dyDescent="0.25">
      <c r="C257" s="15"/>
      <c r="D257" s="15"/>
      <c r="E257" s="15"/>
      <c r="F257" s="15"/>
      <c r="G257" s="15"/>
      <c r="H257" s="15"/>
    </row>
    <row r="258" spans="3:8" customFormat="1" ht="15" x14ac:dyDescent="0.25">
      <c r="C258" s="15"/>
      <c r="D258" s="15"/>
      <c r="E258" s="15"/>
      <c r="F258" s="15"/>
      <c r="G258" s="15"/>
      <c r="H258" s="15"/>
    </row>
    <row r="259" spans="3:8" customFormat="1" ht="15" x14ac:dyDescent="0.25">
      <c r="C259" s="15"/>
      <c r="D259" s="15"/>
      <c r="E259" s="15"/>
      <c r="F259" s="15"/>
      <c r="G259" s="15"/>
      <c r="H259" s="15"/>
    </row>
    <row r="260" spans="3:8" customFormat="1" ht="15" x14ac:dyDescent="0.25">
      <c r="C260" s="15"/>
      <c r="D260" s="15"/>
      <c r="E260" s="15"/>
      <c r="F260" s="15"/>
      <c r="G260" s="15"/>
      <c r="H260" s="15"/>
    </row>
    <row r="261" spans="3:8" customFormat="1" ht="15" x14ac:dyDescent="0.25">
      <c r="C261" s="15"/>
      <c r="D261" s="15"/>
      <c r="E261" s="15"/>
      <c r="F261" s="15"/>
      <c r="G261" s="15"/>
      <c r="H261" s="15"/>
    </row>
    <row r="262" spans="3:8" customFormat="1" ht="15" x14ac:dyDescent="0.25">
      <c r="C262" s="15"/>
      <c r="D262" s="15"/>
      <c r="E262" s="15"/>
      <c r="F262" s="15"/>
      <c r="G262" s="15"/>
      <c r="H262" s="15"/>
    </row>
    <row r="263" spans="3:8" customFormat="1" ht="15" x14ac:dyDescent="0.25">
      <c r="C263" s="15"/>
      <c r="D263" s="15"/>
      <c r="E263" s="15"/>
      <c r="F263" s="15"/>
      <c r="G263" s="15"/>
      <c r="H263" s="15"/>
    </row>
    <row r="264" spans="3:8" customFormat="1" ht="15" x14ac:dyDescent="0.25">
      <c r="C264" s="15"/>
      <c r="D264" s="15"/>
      <c r="E264" s="15"/>
      <c r="F264" s="15"/>
      <c r="G264" s="15"/>
      <c r="H264" s="15"/>
    </row>
    <row r="265" spans="3:8" customFormat="1" ht="15" x14ac:dyDescent="0.25">
      <c r="C265" s="15"/>
      <c r="D265" s="15"/>
      <c r="E265" s="15"/>
      <c r="F265" s="15"/>
      <c r="G265" s="15"/>
      <c r="H265" s="15"/>
    </row>
    <row r="266" spans="3:8" customFormat="1" ht="15" x14ac:dyDescent="0.25">
      <c r="C266" s="15"/>
      <c r="D266" s="15"/>
      <c r="E266" s="15"/>
      <c r="F266" s="15"/>
      <c r="G266" s="15"/>
      <c r="H266" s="15"/>
    </row>
    <row r="267" spans="3:8" customFormat="1" ht="15" x14ac:dyDescent="0.25">
      <c r="C267" s="15"/>
      <c r="D267" s="15"/>
      <c r="E267" s="15"/>
      <c r="F267" s="15"/>
      <c r="G267" s="15"/>
      <c r="H267" s="15"/>
    </row>
    <row r="268" spans="3:8" customFormat="1" ht="15" x14ac:dyDescent="0.25">
      <c r="C268" s="15"/>
      <c r="D268" s="15"/>
      <c r="E268" s="15"/>
      <c r="F268" s="15"/>
      <c r="G268" s="15"/>
      <c r="H268" s="15"/>
    </row>
    <row r="269" spans="3:8" customFormat="1" ht="15" x14ac:dyDescent="0.25">
      <c r="C269" s="15"/>
      <c r="D269" s="15"/>
      <c r="E269" s="15"/>
      <c r="F269" s="15"/>
      <c r="G269" s="15"/>
      <c r="H269" s="15"/>
    </row>
    <row r="270" spans="3:8" customFormat="1" ht="15" x14ac:dyDescent="0.25">
      <c r="C270" s="15"/>
      <c r="D270" s="15"/>
      <c r="E270" s="15"/>
      <c r="F270" s="15"/>
      <c r="G270" s="15"/>
      <c r="H270" s="15"/>
    </row>
    <row r="271" spans="3:8" customFormat="1" ht="15" x14ac:dyDescent="0.25">
      <c r="C271" s="15"/>
      <c r="D271" s="15"/>
      <c r="E271" s="15"/>
      <c r="F271" s="15"/>
      <c r="G271" s="15"/>
      <c r="H271" s="15"/>
    </row>
    <row r="272" spans="3:8" customFormat="1" ht="15" x14ac:dyDescent="0.25">
      <c r="C272" s="15"/>
      <c r="D272" s="15"/>
      <c r="E272" s="15"/>
      <c r="F272" s="15"/>
      <c r="G272" s="15"/>
      <c r="H272" s="15"/>
    </row>
    <row r="273" spans="3:8" customFormat="1" ht="15" x14ac:dyDescent="0.25">
      <c r="C273" s="15"/>
      <c r="D273" s="15"/>
      <c r="E273" s="15"/>
      <c r="F273" s="15"/>
      <c r="G273" s="15"/>
      <c r="H273" s="15"/>
    </row>
    <row r="274" spans="3:8" customFormat="1" ht="15" x14ac:dyDescent="0.25">
      <c r="C274" s="15"/>
      <c r="D274" s="15"/>
      <c r="E274" s="15"/>
      <c r="F274" s="15"/>
      <c r="G274" s="15"/>
      <c r="H274" s="15"/>
    </row>
    <row r="275" spans="3:8" customFormat="1" ht="15" x14ac:dyDescent="0.25">
      <c r="C275" s="15"/>
      <c r="D275" s="15"/>
      <c r="E275" s="15"/>
      <c r="F275" s="15"/>
      <c r="G275" s="15"/>
      <c r="H275" s="15"/>
    </row>
    <row r="276" spans="3:8" customFormat="1" ht="15" x14ac:dyDescent="0.25">
      <c r="C276" s="15"/>
      <c r="D276" s="15"/>
      <c r="E276" s="15"/>
      <c r="F276" s="15"/>
      <c r="G276" s="15"/>
      <c r="H276" s="15"/>
    </row>
    <row r="277" spans="3:8" customFormat="1" ht="15" x14ac:dyDescent="0.25">
      <c r="C277" s="15"/>
      <c r="D277" s="15"/>
      <c r="E277" s="15"/>
      <c r="F277" s="15"/>
      <c r="G277" s="15"/>
      <c r="H277" s="15"/>
    </row>
    <row r="278" spans="3:8" customFormat="1" ht="15" x14ac:dyDescent="0.25">
      <c r="C278" s="15"/>
      <c r="D278" s="15"/>
      <c r="E278" s="15"/>
      <c r="F278" s="15"/>
      <c r="G278" s="15"/>
      <c r="H278" s="15"/>
    </row>
    <row r="279" spans="3:8" customFormat="1" ht="15" x14ac:dyDescent="0.25">
      <c r="C279" s="15"/>
      <c r="D279" s="15"/>
      <c r="E279" s="15"/>
      <c r="F279" s="15"/>
      <c r="G279" s="15"/>
      <c r="H279" s="15"/>
    </row>
    <row r="280" spans="3:8" customFormat="1" ht="15" x14ac:dyDescent="0.25">
      <c r="C280" s="15"/>
      <c r="D280" s="15"/>
      <c r="E280" s="15"/>
      <c r="F280" s="15"/>
      <c r="G280" s="15"/>
      <c r="H280" s="15"/>
    </row>
    <row r="281" spans="3:8" customFormat="1" ht="15" x14ac:dyDescent="0.25">
      <c r="C281" s="15"/>
      <c r="D281" s="15"/>
      <c r="E281" s="15"/>
      <c r="F281" s="15"/>
      <c r="G281" s="15"/>
      <c r="H281" s="15"/>
    </row>
    <row r="282" spans="3:8" customFormat="1" ht="15" x14ac:dyDescent="0.25">
      <c r="C282" s="15"/>
      <c r="D282" s="15"/>
      <c r="E282" s="15"/>
      <c r="F282" s="15"/>
      <c r="G282" s="15"/>
      <c r="H282" s="15"/>
    </row>
    <row r="283" spans="3:8" customFormat="1" ht="15" x14ac:dyDescent="0.25">
      <c r="C283" s="15"/>
      <c r="D283" s="15"/>
      <c r="E283" s="15"/>
      <c r="F283" s="15"/>
      <c r="G283" s="15"/>
      <c r="H283" s="15"/>
    </row>
    <row r="284" spans="3:8" customFormat="1" ht="15" x14ac:dyDescent="0.25">
      <c r="C284" s="15"/>
      <c r="D284" s="15"/>
      <c r="E284" s="15"/>
      <c r="F284" s="15"/>
      <c r="G284" s="15"/>
      <c r="H284" s="15"/>
    </row>
    <row r="285" spans="3:8" customFormat="1" ht="15" x14ac:dyDescent="0.25">
      <c r="C285" s="15"/>
      <c r="D285" s="15"/>
      <c r="E285" s="15"/>
      <c r="F285" s="15"/>
      <c r="G285" s="15"/>
      <c r="H285" s="15"/>
    </row>
    <row r="286" spans="3:8" customFormat="1" ht="15" x14ac:dyDescent="0.25">
      <c r="C286" s="15"/>
      <c r="D286" s="15"/>
      <c r="E286" s="15"/>
      <c r="F286" s="15"/>
      <c r="G286" s="15"/>
      <c r="H286" s="15"/>
    </row>
    <row r="287" spans="3:8" customFormat="1" ht="15" x14ac:dyDescent="0.25">
      <c r="C287" s="15"/>
      <c r="D287" s="15"/>
      <c r="E287" s="15"/>
      <c r="F287" s="15"/>
      <c r="G287" s="15"/>
      <c r="H287" s="15"/>
    </row>
    <row r="288" spans="3:8" customFormat="1" ht="15" x14ac:dyDescent="0.25">
      <c r="C288" s="15"/>
      <c r="D288" s="15"/>
      <c r="E288" s="15"/>
      <c r="F288" s="15"/>
      <c r="G288" s="15"/>
      <c r="H288" s="15"/>
    </row>
    <row r="289" spans="3:8" customFormat="1" ht="15" x14ac:dyDescent="0.25">
      <c r="C289" s="15"/>
      <c r="D289" s="15"/>
      <c r="E289" s="15"/>
      <c r="F289" s="15"/>
      <c r="G289" s="15"/>
      <c r="H289" s="15"/>
    </row>
    <row r="290" spans="3:8" customFormat="1" ht="15" x14ac:dyDescent="0.25">
      <c r="C290" s="15"/>
      <c r="D290" s="15"/>
      <c r="E290" s="15"/>
      <c r="F290" s="15"/>
      <c r="G290" s="15"/>
      <c r="H290" s="15"/>
    </row>
    <row r="291" spans="3:8" customFormat="1" ht="15" x14ac:dyDescent="0.25">
      <c r="C291" s="15"/>
      <c r="D291" s="15"/>
      <c r="E291" s="15"/>
      <c r="F291" s="15"/>
      <c r="G291" s="15"/>
      <c r="H291" s="15"/>
    </row>
    <row r="292" spans="3:8" customFormat="1" ht="15" x14ac:dyDescent="0.25">
      <c r="C292" s="15"/>
      <c r="D292" s="15"/>
      <c r="E292" s="15"/>
      <c r="F292" s="15"/>
      <c r="G292" s="15"/>
      <c r="H292" s="15"/>
    </row>
    <row r="293" spans="3:8" customFormat="1" ht="15" x14ac:dyDescent="0.25">
      <c r="C293" s="15"/>
      <c r="D293" s="15"/>
      <c r="E293" s="15"/>
      <c r="F293" s="15"/>
      <c r="G293" s="15"/>
      <c r="H293" s="15"/>
    </row>
    <row r="294" spans="3:8" customFormat="1" ht="15" x14ac:dyDescent="0.25">
      <c r="C294" s="15"/>
      <c r="D294" s="15"/>
      <c r="E294" s="15"/>
      <c r="F294" s="15"/>
      <c r="G294" s="15"/>
      <c r="H294" s="15"/>
    </row>
    <row r="295" spans="3:8" customFormat="1" ht="15" x14ac:dyDescent="0.25">
      <c r="C295" s="15"/>
      <c r="D295" s="15"/>
      <c r="E295" s="15"/>
      <c r="F295" s="15"/>
      <c r="G295" s="15"/>
      <c r="H295" s="15"/>
    </row>
    <row r="296" spans="3:8" customFormat="1" ht="15" x14ac:dyDescent="0.25">
      <c r="C296" s="15"/>
      <c r="D296" s="15"/>
      <c r="E296" s="15"/>
      <c r="F296" s="15"/>
      <c r="G296" s="15"/>
      <c r="H296" s="15"/>
    </row>
    <row r="297" spans="3:8" customFormat="1" ht="15" x14ac:dyDescent="0.25">
      <c r="C297" s="15"/>
      <c r="D297" s="15"/>
      <c r="E297" s="15"/>
      <c r="F297" s="15"/>
      <c r="G297" s="15"/>
      <c r="H297" s="15"/>
    </row>
    <row r="298" spans="3:8" customFormat="1" ht="15" x14ac:dyDescent="0.25">
      <c r="C298" s="15"/>
      <c r="D298" s="15"/>
      <c r="E298" s="15"/>
      <c r="F298" s="15"/>
      <c r="G298" s="15"/>
      <c r="H298" s="15"/>
    </row>
    <row r="299" spans="3:8" customFormat="1" ht="15" x14ac:dyDescent="0.25">
      <c r="C299" s="15"/>
      <c r="D299" s="15"/>
      <c r="E299" s="15"/>
      <c r="F299" s="15"/>
      <c r="G299" s="15"/>
      <c r="H299" s="15"/>
    </row>
    <row r="300" spans="3:8" customFormat="1" ht="15" x14ac:dyDescent="0.25">
      <c r="C300" s="15"/>
      <c r="D300" s="15"/>
      <c r="E300" s="15"/>
      <c r="F300" s="15"/>
      <c r="G300" s="15"/>
      <c r="H300" s="15"/>
    </row>
    <row r="301" spans="3:8" customFormat="1" ht="15" x14ac:dyDescent="0.25">
      <c r="C301" s="15"/>
      <c r="D301" s="15"/>
      <c r="E301" s="15"/>
      <c r="F301" s="15"/>
      <c r="G301" s="15"/>
      <c r="H301" s="15"/>
    </row>
    <row r="302" spans="3:8" customFormat="1" ht="15" x14ac:dyDescent="0.25">
      <c r="C302" s="15"/>
      <c r="D302" s="15"/>
      <c r="E302" s="15"/>
      <c r="F302" s="15"/>
      <c r="G302" s="15"/>
      <c r="H302" s="15"/>
    </row>
    <row r="303" spans="3:8" customFormat="1" ht="15" x14ac:dyDescent="0.25">
      <c r="C303" s="15"/>
      <c r="D303" s="15"/>
      <c r="E303" s="15"/>
      <c r="F303" s="15"/>
      <c r="G303" s="15"/>
      <c r="H303" s="15"/>
    </row>
    <row r="304" spans="3:8" customFormat="1" ht="15" x14ac:dyDescent="0.25">
      <c r="C304" s="15"/>
      <c r="D304" s="15"/>
      <c r="E304" s="15"/>
      <c r="F304" s="15"/>
      <c r="G304" s="15"/>
      <c r="H304" s="15"/>
    </row>
    <row r="305" spans="3:8" customFormat="1" ht="15" x14ac:dyDescent="0.25">
      <c r="C305" s="15"/>
      <c r="D305" s="15"/>
      <c r="E305" s="15"/>
      <c r="F305" s="15"/>
      <c r="G305" s="15"/>
      <c r="H305" s="15"/>
    </row>
    <row r="306" spans="3:8" customFormat="1" ht="15" x14ac:dyDescent="0.25">
      <c r="C306" s="15"/>
      <c r="D306" s="15"/>
      <c r="E306" s="15"/>
      <c r="F306" s="15"/>
      <c r="G306" s="15"/>
      <c r="H306" s="15"/>
    </row>
    <row r="307" spans="3:8" customFormat="1" ht="15" x14ac:dyDescent="0.25">
      <c r="C307" s="15"/>
      <c r="D307" s="15"/>
      <c r="E307" s="15"/>
      <c r="F307" s="15"/>
      <c r="G307" s="15"/>
      <c r="H307" s="15"/>
    </row>
    <row r="308" spans="3:8" customFormat="1" ht="15" x14ac:dyDescent="0.25">
      <c r="C308" s="15"/>
      <c r="D308" s="15"/>
      <c r="E308" s="15"/>
      <c r="F308" s="15"/>
      <c r="G308" s="15"/>
      <c r="H308" s="15"/>
    </row>
    <row r="309" spans="3:8" customFormat="1" ht="15" x14ac:dyDescent="0.25">
      <c r="C309" s="15"/>
      <c r="D309" s="15"/>
      <c r="E309" s="15"/>
      <c r="F309" s="15"/>
      <c r="G309" s="15"/>
      <c r="H309" s="15"/>
    </row>
    <row r="310" spans="3:8" customFormat="1" ht="15" x14ac:dyDescent="0.25">
      <c r="C310" s="15"/>
      <c r="D310" s="15"/>
      <c r="E310" s="15"/>
      <c r="F310" s="15"/>
      <c r="G310" s="15"/>
      <c r="H310" s="15"/>
    </row>
    <row r="311" spans="3:8" customFormat="1" ht="15" x14ac:dyDescent="0.25">
      <c r="C311" s="15"/>
      <c r="D311" s="15"/>
      <c r="E311" s="15"/>
      <c r="F311" s="15"/>
      <c r="G311" s="15"/>
      <c r="H311" s="15"/>
    </row>
    <row r="312" spans="3:8" customFormat="1" ht="15" x14ac:dyDescent="0.25">
      <c r="C312" s="15"/>
      <c r="D312" s="15"/>
      <c r="E312" s="15"/>
      <c r="F312" s="15"/>
      <c r="G312" s="15"/>
      <c r="H312" s="15"/>
    </row>
    <row r="313" spans="3:8" customFormat="1" ht="15" x14ac:dyDescent="0.25">
      <c r="C313" s="15"/>
      <c r="D313" s="15"/>
      <c r="E313" s="15"/>
      <c r="F313" s="15"/>
      <c r="G313" s="15"/>
      <c r="H313" s="15"/>
    </row>
    <row r="314" spans="3:8" customFormat="1" ht="15" x14ac:dyDescent="0.25">
      <c r="C314" s="15"/>
      <c r="D314" s="15"/>
      <c r="E314" s="15"/>
      <c r="F314" s="15"/>
      <c r="G314" s="15"/>
      <c r="H314" s="15"/>
    </row>
    <row r="315" spans="3:8" customFormat="1" ht="15" x14ac:dyDescent="0.25">
      <c r="C315" s="15"/>
      <c r="D315" s="15"/>
      <c r="E315" s="15"/>
      <c r="F315" s="15"/>
      <c r="G315" s="15"/>
      <c r="H315" s="15"/>
    </row>
    <row r="316" spans="3:8" customFormat="1" ht="15" x14ac:dyDescent="0.25">
      <c r="C316" s="15"/>
      <c r="D316" s="15"/>
      <c r="E316" s="15"/>
      <c r="F316" s="15"/>
      <c r="G316" s="15"/>
      <c r="H316" s="15"/>
    </row>
    <row r="317" spans="3:8" customFormat="1" ht="15" x14ac:dyDescent="0.25">
      <c r="C317" s="15"/>
      <c r="D317" s="15"/>
      <c r="E317" s="15"/>
      <c r="F317" s="15"/>
      <c r="G317" s="15"/>
      <c r="H317" s="15"/>
    </row>
    <row r="318" spans="3:8" customFormat="1" ht="15" x14ac:dyDescent="0.25">
      <c r="C318" s="15"/>
      <c r="D318" s="15"/>
      <c r="E318" s="15"/>
      <c r="F318" s="15"/>
      <c r="G318" s="15"/>
      <c r="H318" s="15"/>
    </row>
    <row r="319" spans="3:8" customFormat="1" ht="15" x14ac:dyDescent="0.25">
      <c r="C319" s="15"/>
      <c r="D319" s="15"/>
      <c r="E319" s="15"/>
      <c r="F319" s="15"/>
      <c r="G319" s="15"/>
      <c r="H319" s="15"/>
    </row>
    <row r="320" spans="3:8" customFormat="1" ht="15" x14ac:dyDescent="0.25">
      <c r="C320" s="15"/>
      <c r="D320" s="15"/>
      <c r="E320" s="15"/>
      <c r="F320" s="15"/>
      <c r="G320" s="15"/>
      <c r="H320" s="15"/>
    </row>
    <row r="321" spans="3:8" customFormat="1" ht="15" x14ac:dyDescent="0.25">
      <c r="C321" s="15"/>
      <c r="D321" s="15"/>
      <c r="E321" s="15"/>
      <c r="F321" s="15"/>
      <c r="G321" s="15"/>
      <c r="H321" s="15"/>
    </row>
    <row r="322" spans="3:8" customFormat="1" ht="15" x14ac:dyDescent="0.25">
      <c r="C322" s="15"/>
      <c r="D322" s="15"/>
      <c r="E322" s="15"/>
      <c r="F322" s="15"/>
      <c r="G322" s="15"/>
      <c r="H322" s="15"/>
    </row>
    <row r="323" spans="3:8" customFormat="1" ht="15" x14ac:dyDescent="0.25">
      <c r="C323" s="15"/>
      <c r="D323" s="15"/>
      <c r="E323" s="15"/>
      <c r="F323" s="15"/>
      <c r="G323" s="15"/>
      <c r="H323" s="15"/>
    </row>
    <row r="324" spans="3:8" customFormat="1" ht="15" x14ac:dyDescent="0.25">
      <c r="C324" s="15"/>
      <c r="D324" s="15"/>
      <c r="E324" s="15"/>
      <c r="F324" s="15"/>
      <c r="G324" s="15"/>
      <c r="H324" s="15"/>
    </row>
    <row r="325" spans="3:8" customFormat="1" ht="15" x14ac:dyDescent="0.25">
      <c r="C325" s="15"/>
      <c r="D325" s="15"/>
      <c r="E325" s="15"/>
      <c r="F325" s="15"/>
      <c r="G325" s="15"/>
      <c r="H325" s="15"/>
    </row>
    <row r="326" spans="3:8" customFormat="1" ht="15" x14ac:dyDescent="0.25">
      <c r="C326" s="15"/>
      <c r="D326" s="15"/>
      <c r="E326" s="15"/>
      <c r="F326" s="15"/>
      <c r="G326" s="15"/>
      <c r="H326" s="15"/>
    </row>
    <row r="327" spans="3:8" customFormat="1" ht="15" x14ac:dyDescent="0.25">
      <c r="C327" s="15"/>
      <c r="D327" s="15"/>
      <c r="E327" s="15"/>
      <c r="F327" s="15"/>
      <c r="G327" s="15"/>
      <c r="H327" s="15"/>
    </row>
    <row r="328" spans="3:8" customFormat="1" ht="15" x14ac:dyDescent="0.25">
      <c r="C328" s="15"/>
      <c r="D328" s="15"/>
      <c r="E328" s="15"/>
      <c r="F328" s="15"/>
      <c r="G328" s="15"/>
      <c r="H328" s="15"/>
    </row>
    <row r="329" spans="3:8" customFormat="1" ht="15" x14ac:dyDescent="0.25">
      <c r="C329" s="15"/>
      <c r="D329" s="15"/>
      <c r="E329" s="15"/>
      <c r="F329" s="15"/>
      <c r="G329" s="15"/>
      <c r="H329" s="15"/>
    </row>
    <row r="330" spans="3:8" customFormat="1" ht="15" x14ac:dyDescent="0.25">
      <c r="C330" s="15"/>
      <c r="D330" s="15"/>
      <c r="E330" s="15"/>
      <c r="F330" s="15"/>
      <c r="G330" s="15"/>
      <c r="H330" s="15"/>
    </row>
    <row r="331" spans="3:8" customFormat="1" ht="15" x14ac:dyDescent="0.25">
      <c r="C331" s="15"/>
      <c r="D331" s="15"/>
      <c r="E331" s="15"/>
      <c r="F331" s="15"/>
      <c r="G331" s="15"/>
      <c r="H331" s="15"/>
    </row>
    <row r="332" spans="3:8" customFormat="1" ht="15" x14ac:dyDescent="0.25">
      <c r="C332" s="15"/>
      <c r="D332" s="15"/>
      <c r="E332" s="15"/>
      <c r="F332" s="15"/>
      <c r="G332" s="15"/>
      <c r="H332" s="15"/>
    </row>
    <row r="333" spans="3:8" customFormat="1" ht="15" x14ac:dyDescent="0.25">
      <c r="C333" s="15"/>
      <c r="D333" s="15"/>
      <c r="E333" s="15"/>
      <c r="F333" s="15"/>
      <c r="G333" s="15"/>
      <c r="H333" s="15"/>
    </row>
    <row r="334" spans="3:8" customFormat="1" ht="15" x14ac:dyDescent="0.25">
      <c r="C334" s="15"/>
      <c r="D334" s="15"/>
      <c r="E334" s="15"/>
      <c r="F334" s="15"/>
      <c r="G334" s="15"/>
      <c r="H334" s="15"/>
    </row>
    <row r="335" spans="3:8" customFormat="1" ht="15" x14ac:dyDescent="0.25">
      <c r="C335" s="15"/>
      <c r="D335" s="15"/>
      <c r="E335" s="15"/>
      <c r="F335" s="15"/>
      <c r="G335" s="15"/>
      <c r="H335" s="15"/>
    </row>
    <row r="336" spans="3:8" customFormat="1" ht="15" x14ac:dyDescent="0.25">
      <c r="C336" s="15"/>
      <c r="D336" s="15"/>
      <c r="E336" s="15"/>
      <c r="F336" s="15"/>
      <c r="G336" s="15"/>
      <c r="H336" s="15"/>
    </row>
    <row r="337" spans="3:8" customFormat="1" ht="15" x14ac:dyDescent="0.25">
      <c r="C337" s="15"/>
      <c r="D337" s="15"/>
      <c r="E337" s="15"/>
      <c r="F337" s="15"/>
      <c r="G337" s="15"/>
      <c r="H337" s="15"/>
    </row>
    <row r="338" spans="3:8" customFormat="1" ht="15" x14ac:dyDescent="0.25">
      <c r="C338" s="15"/>
      <c r="D338" s="15"/>
      <c r="E338" s="15"/>
      <c r="F338" s="15"/>
      <c r="G338" s="15"/>
      <c r="H338" s="15"/>
    </row>
    <row r="339" spans="3:8" customFormat="1" ht="15" x14ac:dyDescent="0.25">
      <c r="C339" s="15"/>
      <c r="D339" s="15"/>
      <c r="E339" s="15"/>
      <c r="F339" s="15"/>
      <c r="G339" s="15"/>
      <c r="H339" s="15"/>
    </row>
    <row r="340" spans="3:8" customFormat="1" ht="15" x14ac:dyDescent="0.25">
      <c r="C340" s="15"/>
      <c r="D340" s="15"/>
      <c r="E340" s="15"/>
      <c r="F340" s="15"/>
      <c r="G340" s="15"/>
      <c r="H340" s="15"/>
    </row>
    <row r="341" spans="3:8" customFormat="1" ht="15" x14ac:dyDescent="0.25">
      <c r="C341" s="15"/>
      <c r="D341" s="15"/>
      <c r="E341" s="15"/>
      <c r="F341" s="15"/>
      <c r="G341" s="15"/>
      <c r="H341" s="15"/>
    </row>
    <row r="342" spans="3:8" customFormat="1" ht="15" x14ac:dyDescent="0.25">
      <c r="C342" s="15"/>
      <c r="D342" s="15"/>
      <c r="E342" s="15"/>
      <c r="F342" s="15"/>
      <c r="G342" s="15"/>
      <c r="H342" s="15"/>
    </row>
    <row r="343" spans="3:8" customFormat="1" ht="15" x14ac:dyDescent="0.25">
      <c r="C343" s="15"/>
      <c r="D343" s="15"/>
      <c r="E343" s="15"/>
      <c r="F343" s="15"/>
      <c r="G343" s="15"/>
      <c r="H343" s="15"/>
    </row>
    <row r="344" spans="3:8" customFormat="1" ht="15" x14ac:dyDescent="0.25">
      <c r="C344" s="15"/>
      <c r="D344" s="15"/>
      <c r="E344" s="15"/>
      <c r="F344" s="15"/>
      <c r="G344" s="15"/>
      <c r="H344" s="15"/>
    </row>
    <row r="345" spans="3:8" customFormat="1" ht="15" x14ac:dyDescent="0.25">
      <c r="C345" s="15"/>
      <c r="D345" s="15"/>
      <c r="E345" s="15"/>
      <c r="F345" s="15"/>
      <c r="G345" s="15"/>
      <c r="H345" s="15"/>
    </row>
    <row r="346" spans="3:8" customFormat="1" ht="15" x14ac:dyDescent="0.25">
      <c r="C346" s="15"/>
      <c r="D346" s="15"/>
      <c r="E346" s="15"/>
      <c r="F346" s="15"/>
      <c r="G346" s="15"/>
      <c r="H346" s="15"/>
    </row>
    <row r="347" spans="3:8" customFormat="1" ht="15" x14ac:dyDescent="0.25">
      <c r="C347" s="15"/>
      <c r="D347" s="15"/>
      <c r="E347" s="15"/>
      <c r="F347" s="15"/>
      <c r="G347" s="15"/>
      <c r="H347" s="15"/>
    </row>
    <row r="348" spans="3:8" customFormat="1" ht="15" x14ac:dyDescent="0.25">
      <c r="C348" s="15"/>
      <c r="D348" s="15"/>
      <c r="E348" s="15"/>
      <c r="F348" s="15"/>
      <c r="G348" s="15"/>
      <c r="H348" s="15"/>
    </row>
    <row r="349" spans="3:8" customFormat="1" ht="15" x14ac:dyDescent="0.25">
      <c r="C349" s="15"/>
      <c r="D349" s="15"/>
      <c r="E349" s="15"/>
      <c r="F349" s="15"/>
      <c r="G349" s="15"/>
      <c r="H349" s="15"/>
    </row>
    <row r="350" spans="3:8" customFormat="1" ht="15" x14ac:dyDescent="0.25">
      <c r="C350" s="15"/>
      <c r="D350" s="15"/>
      <c r="E350" s="15"/>
      <c r="F350" s="15"/>
      <c r="G350" s="15"/>
      <c r="H350" s="15"/>
    </row>
    <row r="351" spans="3:8" customFormat="1" ht="15" x14ac:dyDescent="0.25">
      <c r="C351" s="15"/>
      <c r="D351" s="15"/>
      <c r="E351" s="15"/>
      <c r="F351" s="15"/>
      <c r="G351" s="15"/>
      <c r="H351" s="15"/>
    </row>
    <row r="352" spans="3:8" customFormat="1" ht="15" x14ac:dyDescent="0.25">
      <c r="C352" s="15"/>
      <c r="D352" s="15"/>
      <c r="E352" s="15"/>
      <c r="F352" s="15"/>
      <c r="G352" s="15"/>
      <c r="H352" s="15"/>
    </row>
    <row r="353" spans="3:8" customFormat="1" ht="15" x14ac:dyDescent="0.25">
      <c r="C353" s="15"/>
      <c r="D353" s="15"/>
      <c r="E353" s="15"/>
      <c r="F353" s="15"/>
      <c r="G353" s="15"/>
      <c r="H353" s="15"/>
    </row>
    <row r="354" spans="3:8" customFormat="1" ht="15" x14ac:dyDescent="0.25">
      <c r="C354" s="15"/>
      <c r="D354" s="15"/>
      <c r="E354" s="15"/>
      <c r="F354" s="15"/>
      <c r="G354" s="15"/>
      <c r="H354" s="15"/>
    </row>
    <row r="355" spans="3:8" customFormat="1" ht="15" x14ac:dyDescent="0.25">
      <c r="C355" s="15"/>
      <c r="D355" s="15"/>
      <c r="E355" s="15"/>
      <c r="F355" s="15"/>
      <c r="G355" s="15"/>
      <c r="H355" s="15"/>
    </row>
    <row r="356" spans="3:8" customFormat="1" ht="15" x14ac:dyDescent="0.25">
      <c r="C356" s="15"/>
      <c r="D356" s="15"/>
      <c r="E356" s="15"/>
      <c r="F356" s="15"/>
      <c r="G356" s="15"/>
      <c r="H356" s="15"/>
    </row>
    <row r="357" spans="3:8" customFormat="1" ht="15" x14ac:dyDescent="0.25">
      <c r="C357" s="15"/>
      <c r="D357" s="15"/>
      <c r="E357" s="15"/>
      <c r="F357" s="15"/>
      <c r="G357" s="15"/>
      <c r="H357" s="15"/>
    </row>
    <row r="358" spans="3:8" customFormat="1" ht="15" x14ac:dyDescent="0.25">
      <c r="C358" s="15"/>
      <c r="D358" s="15"/>
      <c r="E358" s="15"/>
      <c r="F358" s="15"/>
      <c r="G358" s="15"/>
      <c r="H358" s="15"/>
    </row>
    <row r="359" spans="3:8" customFormat="1" ht="15" x14ac:dyDescent="0.25">
      <c r="C359" s="15"/>
      <c r="D359" s="15"/>
      <c r="E359" s="15"/>
      <c r="F359" s="15"/>
      <c r="G359" s="15"/>
      <c r="H359" s="15"/>
    </row>
    <row r="360" spans="3:8" customFormat="1" ht="15" x14ac:dyDescent="0.25">
      <c r="C360" s="15"/>
      <c r="D360" s="15"/>
      <c r="E360" s="15"/>
      <c r="F360" s="15"/>
      <c r="G360" s="15"/>
      <c r="H360" s="15"/>
    </row>
    <row r="361" spans="3:8" customFormat="1" ht="15" x14ac:dyDescent="0.25">
      <c r="C361" s="15"/>
      <c r="D361" s="15"/>
      <c r="E361" s="15"/>
      <c r="F361" s="15"/>
      <c r="G361" s="15"/>
      <c r="H361" s="15"/>
    </row>
    <row r="362" spans="3:8" customFormat="1" ht="15" x14ac:dyDescent="0.25">
      <c r="C362" s="15"/>
      <c r="D362" s="15"/>
      <c r="E362" s="15"/>
      <c r="F362" s="15"/>
      <c r="G362" s="15"/>
      <c r="H362" s="15"/>
    </row>
    <row r="363" spans="3:8" customFormat="1" ht="15" x14ac:dyDescent="0.25">
      <c r="C363" s="15"/>
      <c r="D363" s="15"/>
      <c r="E363" s="15"/>
      <c r="F363" s="15"/>
      <c r="G363" s="15"/>
      <c r="H363" s="15"/>
    </row>
    <row r="364" spans="3:8" customFormat="1" ht="15" x14ac:dyDescent="0.25">
      <c r="C364" s="15"/>
      <c r="D364" s="15"/>
      <c r="E364" s="15"/>
      <c r="F364" s="15"/>
      <c r="G364" s="15"/>
      <c r="H364" s="15"/>
    </row>
    <row r="365" spans="3:8" customFormat="1" ht="15" x14ac:dyDescent="0.25">
      <c r="C365" s="15"/>
      <c r="D365" s="15"/>
      <c r="E365" s="15"/>
      <c r="F365" s="15"/>
      <c r="G365" s="15"/>
      <c r="H365" s="15"/>
    </row>
    <row r="366" spans="3:8" customFormat="1" ht="15" x14ac:dyDescent="0.25">
      <c r="C366" s="15"/>
      <c r="D366" s="15"/>
      <c r="E366" s="15"/>
      <c r="F366" s="15"/>
      <c r="G366" s="15"/>
      <c r="H366" s="15"/>
    </row>
    <row r="367" spans="3:8" customFormat="1" ht="15" x14ac:dyDescent="0.25">
      <c r="C367" s="15"/>
      <c r="D367" s="15"/>
      <c r="E367" s="15"/>
      <c r="F367" s="15"/>
      <c r="G367" s="15"/>
      <c r="H367" s="15"/>
    </row>
    <row r="368" spans="3:8" customFormat="1" ht="15" x14ac:dyDescent="0.25">
      <c r="C368" s="15"/>
      <c r="D368" s="15"/>
      <c r="E368" s="15"/>
      <c r="F368" s="15"/>
      <c r="G368" s="15"/>
      <c r="H368" s="15"/>
    </row>
    <row r="369" spans="3:8" customFormat="1" ht="15" x14ac:dyDescent="0.25">
      <c r="C369" s="15"/>
      <c r="D369" s="15"/>
      <c r="E369" s="15"/>
      <c r="F369" s="15"/>
      <c r="G369" s="15"/>
      <c r="H369" s="15"/>
    </row>
    <row r="370" spans="3:8" customFormat="1" ht="15" x14ac:dyDescent="0.25">
      <c r="C370" s="15"/>
      <c r="D370" s="15"/>
      <c r="E370" s="15"/>
      <c r="F370" s="15"/>
      <c r="G370" s="15"/>
      <c r="H370" s="15"/>
    </row>
    <row r="371" spans="3:8" customFormat="1" ht="15" x14ac:dyDescent="0.25">
      <c r="C371" s="15"/>
      <c r="D371" s="15"/>
      <c r="E371" s="15"/>
      <c r="F371" s="15"/>
      <c r="G371" s="15"/>
      <c r="H371" s="15"/>
    </row>
    <row r="372" spans="3:8" customFormat="1" ht="15" x14ac:dyDescent="0.25">
      <c r="C372" s="15"/>
      <c r="D372" s="15"/>
      <c r="E372" s="15"/>
      <c r="F372" s="15"/>
      <c r="G372" s="15"/>
      <c r="H372" s="15"/>
    </row>
    <row r="373" spans="3:8" customFormat="1" ht="15" x14ac:dyDescent="0.25">
      <c r="C373" s="15"/>
      <c r="D373" s="15"/>
      <c r="E373" s="15"/>
      <c r="F373" s="15"/>
      <c r="G373" s="15"/>
      <c r="H373" s="15"/>
    </row>
    <row r="374" spans="3:8" customFormat="1" ht="15" x14ac:dyDescent="0.25">
      <c r="C374" s="15"/>
      <c r="D374" s="15"/>
      <c r="E374" s="15"/>
      <c r="F374" s="15"/>
      <c r="G374" s="15"/>
      <c r="H374" s="15"/>
    </row>
    <row r="375" spans="3:8" customFormat="1" ht="15" x14ac:dyDescent="0.25">
      <c r="C375" s="15"/>
      <c r="D375" s="15"/>
      <c r="E375" s="15"/>
      <c r="F375" s="15"/>
      <c r="G375" s="15"/>
      <c r="H375" s="15"/>
    </row>
    <row r="376" spans="3:8" customFormat="1" ht="15" x14ac:dyDescent="0.25">
      <c r="C376" s="15"/>
      <c r="D376" s="15"/>
      <c r="E376" s="15"/>
      <c r="F376" s="15"/>
      <c r="G376" s="15"/>
      <c r="H376" s="15"/>
    </row>
    <row r="377" spans="3:8" customFormat="1" ht="15" x14ac:dyDescent="0.25">
      <c r="C377" s="15"/>
      <c r="D377" s="15"/>
      <c r="E377" s="15"/>
      <c r="F377" s="15"/>
      <c r="G377" s="15"/>
      <c r="H377" s="15"/>
    </row>
    <row r="378" spans="3:8" customFormat="1" ht="15" x14ac:dyDescent="0.25">
      <c r="C378" s="15"/>
      <c r="D378" s="15"/>
      <c r="E378" s="15"/>
      <c r="F378" s="15"/>
      <c r="G378" s="15"/>
      <c r="H378" s="15"/>
    </row>
    <row r="379" spans="3:8" customFormat="1" ht="15" x14ac:dyDescent="0.25">
      <c r="C379" s="15"/>
      <c r="D379" s="15"/>
      <c r="E379" s="15"/>
      <c r="F379" s="15"/>
      <c r="G379" s="15"/>
      <c r="H379" s="15"/>
    </row>
    <row r="380" spans="3:8" customFormat="1" ht="15" x14ac:dyDescent="0.25">
      <c r="C380" s="15"/>
      <c r="D380" s="15"/>
      <c r="E380" s="15"/>
      <c r="F380" s="15"/>
      <c r="G380" s="15"/>
      <c r="H380" s="15"/>
    </row>
    <row r="381" spans="3:8" customFormat="1" ht="15" x14ac:dyDescent="0.25">
      <c r="C381" s="15"/>
      <c r="D381" s="15"/>
      <c r="E381" s="15"/>
      <c r="F381" s="15"/>
      <c r="G381" s="15"/>
      <c r="H381" s="15"/>
    </row>
    <row r="382" spans="3:8" customFormat="1" ht="15" x14ac:dyDescent="0.25">
      <c r="C382" s="15"/>
      <c r="D382" s="15"/>
      <c r="E382" s="15"/>
      <c r="F382" s="15"/>
      <c r="G382" s="15"/>
      <c r="H382" s="15"/>
    </row>
    <row r="383" spans="3:8" customFormat="1" ht="15" x14ac:dyDescent="0.25">
      <c r="C383" s="15"/>
      <c r="D383" s="15"/>
      <c r="E383" s="15"/>
      <c r="F383" s="15"/>
      <c r="G383" s="15"/>
      <c r="H383" s="15"/>
    </row>
    <row r="384" spans="3:8" customFormat="1" ht="15" x14ac:dyDescent="0.25">
      <c r="C384" s="15"/>
      <c r="D384" s="15"/>
      <c r="E384" s="15"/>
      <c r="F384" s="15"/>
      <c r="G384" s="15"/>
      <c r="H384" s="15"/>
    </row>
    <row r="385" spans="3:8" customFormat="1" ht="15" x14ac:dyDescent="0.25">
      <c r="C385" s="15"/>
      <c r="D385" s="15"/>
      <c r="E385" s="15"/>
      <c r="F385" s="15"/>
      <c r="G385" s="15"/>
      <c r="H385" s="15"/>
    </row>
    <row r="386" spans="3:8" customFormat="1" ht="15" x14ac:dyDescent="0.25">
      <c r="C386" s="15"/>
      <c r="D386" s="15"/>
      <c r="E386" s="15"/>
      <c r="F386" s="15"/>
      <c r="G386" s="15"/>
      <c r="H386" s="15"/>
    </row>
    <row r="387" spans="3:8" customFormat="1" ht="15" x14ac:dyDescent="0.25">
      <c r="C387" s="15"/>
      <c r="D387" s="15"/>
      <c r="E387" s="15"/>
      <c r="F387" s="15"/>
      <c r="G387" s="15"/>
      <c r="H387" s="15"/>
    </row>
    <row r="388" spans="3:8" customFormat="1" ht="15" x14ac:dyDescent="0.25">
      <c r="C388" s="15"/>
      <c r="D388" s="15"/>
      <c r="E388" s="15"/>
      <c r="F388" s="15"/>
      <c r="G388" s="15"/>
      <c r="H388" s="15"/>
    </row>
    <row r="389" spans="3:8" customFormat="1" ht="15" x14ac:dyDescent="0.25">
      <c r="C389" s="15"/>
      <c r="D389" s="15"/>
      <c r="E389" s="15"/>
      <c r="F389" s="15"/>
      <c r="G389" s="15"/>
      <c r="H389" s="15"/>
    </row>
    <row r="390" spans="3:8" customFormat="1" ht="15" x14ac:dyDescent="0.25">
      <c r="C390" s="15"/>
      <c r="D390" s="15"/>
      <c r="E390" s="15"/>
      <c r="F390" s="15"/>
      <c r="G390" s="15"/>
      <c r="H390" s="15"/>
    </row>
    <row r="391" spans="3:8" customFormat="1" ht="15" x14ac:dyDescent="0.25">
      <c r="C391" s="15"/>
      <c r="D391" s="15"/>
      <c r="E391" s="15"/>
      <c r="F391" s="15"/>
      <c r="G391" s="15"/>
      <c r="H391" s="15"/>
    </row>
    <row r="392" spans="3:8" customFormat="1" ht="15" x14ac:dyDescent="0.25">
      <c r="C392" s="15"/>
      <c r="D392" s="15"/>
      <c r="E392" s="15"/>
      <c r="F392" s="15"/>
      <c r="G392" s="15"/>
      <c r="H392" s="15"/>
    </row>
    <row r="393" spans="3:8" customFormat="1" ht="15" x14ac:dyDescent="0.25">
      <c r="C393" s="15"/>
      <c r="D393" s="15"/>
      <c r="E393" s="15"/>
      <c r="F393" s="15"/>
      <c r="G393" s="15"/>
      <c r="H393" s="15"/>
    </row>
    <row r="394" spans="3:8" customFormat="1" ht="15" x14ac:dyDescent="0.25">
      <c r="C394" s="15"/>
      <c r="D394" s="15"/>
      <c r="E394" s="15"/>
      <c r="F394" s="15"/>
      <c r="G394" s="15"/>
      <c r="H394" s="15"/>
    </row>
    <row r="395" spans="3:8" customFormat="1" ht="15" x14ac:dyDescent="0.25">
      <c r="C395" s="15"/>
      <c r="D395" s="15"/>
      <c r="E395" s="15"/>
      <c r="F395" s="15"/>
      <c r="G395" s="15"/>
      <c r="H395" s="15"/>
    </row>
    <row r="396" spans="3:8" customFormat="1" ht="15" x14ac:dyDescent="0.25">
      <c r="C396" s="15"/>
      <c r="D396" s="15"/>
      <c r="E396" s="15"/>
      <c r="F396" s="15"/>
      <c r="G396" s="15"/>
      <c r="H396" s="15"/>
    </row>
    <row r="397" spans="3:8" customFormat="1" ht="15" x14ac:dyDescent="0.25">
      <c r="C397" s="15"/>
      <c r="D397" s="15"/>
      <c r="E397" s="15"/>
      <c r="F397" s="15"/>
      <c r="G397" s="15"/>
      <c r="H397" s="15"/>
    </row>
    <row r="398" spans="3:8" customFormat="1" ht="15" x14ac:dyDescent="0.25">
      <c r="C398" s="15"/>
      <c r="D398" s="15"/>
      <c r="E398" s="15"/>
      <c r="F398" s="15"/>
      <c r="G398" s="15"/>
      <c r="H398" s="15"/>
    </row>
    <row r="399" spans="3:8" customFormat="1" ht="15" x14ac:dyDescent="0.25">
      <c r="C399" s="15"/>
      <c r="D399" s="15"/>
      <c r="E399" s="15"/>
      <c r="F399" s="15"/>
      <c r="G399" s="15"/>
      <c r="H399" s="15"/>
    </row>
    <row r="400" spans="3:8" customFormat="1" ht="15" x14ac:dyDescent="0.25">
      <c r="C400" s="15"/>
      <c r="D400" s="15"/>
      <c r="E400" s="15"/>
      <c r="F400" s="15"/>
      <c r="G400" s="15"/>
      <c r="H400" s="15"/>
    </row>
    <row r="401" spans="3:8" customFormat="1" ht="15" x14ac:dyDescent="0.25">
      <c r="C401" s="15"/>
      <c r="D401" s="15"/>
      <c r="E401" s="15"/>
      <c r="F401" s="15"/>
      <c r="G401" s="15"/>
      <c r="H401" s="15"/>
    </row>
    <row r="402" spans="3:8" customFormat="1" ht="15" x14ac:dyDescent="0.25">
      <c r="C402" s="15"/>
      <c r="D402" s="15"/>
      <c r="E402" s="15"/>
      <c r="F402" s="15"/>
      <c r="G402" s="15"/>
      <c r="H402" s="15"/>
    </row>
    <row r="403" spans="3:8" customFormat="1" ht="15" x14ac:dyDescent="0.25">
      <c r="C403" s="15"/>
      <c r="D403" s="15"/>
      <c r="E403" s="15"/>
      <c r="F403" s="15"/>
      <c r="G403" s="15"/>
      <c r="H403" s="15"/>
    </row>
    <row r="404" spans="3:8" customFormat="1" ht="15" x14ac:dyDescent="0.25">
      <c r="C404" s="15"/>
      <c r="D404" s="15"/>
      <c r="E404" s="15"/>
      <c r="F404" s="15"/>
      <c r="G404" s="15"/>
      <c r="H404" s="15"/>
    </row>
    <row r="405" spans="3:8" customFormat="1" ht="15" x14ac:dyDescent="0.25">
      <c r="C405" s="15"/>
      <c r="D405" s="15"/>
      <c r="E405" s="15"/>
      <c r="F405" s="15"/>
      <c r="G405" s="15"/>
      <c r="H405" s="15"/>
    </row>
    <row r="406" spans="3:8" customFormat="1" ht="15" x14ac:dyDescent="0.25">
      <c r="C406" s="15"/>
      <c r="D406" s="15"/>
      <c r="E406" s="15"/>
      <c r="F406" s="15"/>
      <c r="G406" s="15"/>
      <c r="H406" s="15"/>
    </row>
    <row r="407" spans="3:8" customFormat="1" ht="15" x14ac:dyDescent="0.25">
      <c r="C407" s="15"/>
      <c r="D407" s="15"/>
      <c r="E407" s="15"/>
      <c r="F407" s="15"/>
      <c r="G407" s="15"/>
      <c r="H407" s="15"/>
    </row>
    <row r="408" spans="3:8" customFormat="1" ht="15" x14ac:dyDescent="0.25">
      <c r="C408" s="15"/>
      <c r="D408" s="15"/>
      <c r="E408" s="15"/>
      <c r="F408" s="15"/>
      <c r="G408" s="15"/>
      <c r="H408" s="15"/>
    </row>
    <row r="409" spans="3:8" customFormat="1" ht="15" x14ac:dyDescent="0.25">
      <c r="C409" s="15"/>
      <c r="D409" s="15"/>
      <c r="E409" s="15"/>
      <c r="F409" s="15"/>
      <c r="G409" s="15"/>
      <c r="H409" s="15"/>
    </row>
    <row r="410" spans="3:8" customFormat="1" ht="15" x14ac:dyDescent="0.25">
      <c r="C410" s="15"/>
      <c r="D410" s="15"/>
      <c r="E410" s="15"/>
      <c r="F410" s="15"/>
      <c r="G410" s="15"/>
      <c r="H410" s="15"/>
    </row>
  </sheetData>
  <conditionalFormatting sqref="A1:B1 A2">
    <cfRule type="duplicateValues" dxfId="6" priority="1"/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5E60B8-5009-4C95-847A-29B7DDBC0E84}">
  <dimension ref="A1:F130"/>
  <sheetViews>
    <sheetView workbookViewId="0">
      <selection activeCell="C5" sqref="C5"/>
    </sheetView>
  </sheetViews>
  <sheetFormatPr baseColWidth="10" defaultRowHeight="15" x14ac:dyDescent="0.25"/>
  <cols>
    <col min="1" max="1" width="5" bestFit="1" customWidth="1"/>
    <col min="2" max="2" width="13.7109375" customWidth="1"/>
    <col min="3" max="3" width="10.5703125" style="2" bestFit="1" customWidth="1"/>
    <col min="4" max="4" width="17.42578125" style="2" bestFit="1" customWidth="1"/>
    <col min="5" max="5" width="12.140625" style="2" bestFit="1" customWidth="1"/>
    <col min="6" max="6" width="18.140625" bestFit="1" customWidth="1"/>
  </cols>
  <sheetData>
    <row r="1" spans="1:6" ht="24" x14ac:dyDescent="0.4">
      <c r="A1" s="27" t="s">
        <v>5</v>
      </c>
      <c r="B1" s="27"/>
      <c r="C1" s="27"/>
      <c r="D1" s="19">
        <v>45627</v>
      </c>
    </row>
    <row r="2" spans="1:6" ht="15.75" thickBot="1" x14ac:dyDescent="0.3"/>
    <row r="3" spans="1:6" ht="19.5" customHeight="1" x14ac:dyDescent="0.25">
      <c r="B3" s="28" t="s">
        <v>9</v>
      </c>
      <c r="C3" s="23" t="s">
        <v>7</v>
      </c>
      <c r="D3" s="23" t="s">
        <v>8</v>
      </c>
      <c r="E3" s="23" t="s">
        <v>10</v>
      </c>
      <c r="F3" s="24" t="s">
        <v>12</v>
      </c>
    </row>
    <row r="4" spans="1:6" ht="19.5" customHeight="1" thickBot="1" x14ac:dyDescent="0.3">
      <c r="B4" s="29"/>
      <c r="C4" s="25">
        <f>SUM(_xlfn.ANCHORARRAY(C5))</f>
        <v>88383</v>
      </c>
      <c r="D4" s="25">
        <f>SUM(_xlfn.ANCHORARRAY(D5))</f>
        <v>87814</v>
      </c>
      <c r="E4" s="25">
        <f>D4-C4</f>
        <v>-569</v>
      </c>
      <c r="F4" s="26"/>
    </row>
    <row r="5" spans="1:6" x14ac:dyDescent="0.25">
      <c r="B5" s="21" cm="1">
        <f t="array" ref="B5:B129">_xlfn._xlws.FILTER(tblChauffeurs[id],tblChauffeurs[Actif]="Actif")</f>
        <v>36</v>
      </c>
      <c r="C5" s="22" cm="1">
        <f t="array" ref="C5:C129">IFERROR(INDEX(tblSaisies[Recettes],MATCH($D$1&amp;_xlfn.ANCHORARRAY(B5),tblSaisies[Clé],0)),"-")</f>
        <v>852</v>
      </c>
      <c r="D5" s="22" cm="1">
        <f t="array" ref="D5:D129">IFERROR(INDEX(tblSaisies[Encaissement],MATCH($D$1&amp;_xlfn.ANCHORARRAY(B5),tblSaisies[Clé],0)),"-")</f>
        <v>0</v>
      </c>
      <c r="E5" s="22" cm="1">
        <f t="array" ref="E5:E129">IFERROR(_xlfn.ANCHORARRAY(D5)-_xlfn.ANCHORARRAY(C5),"-")</f>
        <v>-852</v>
      </c>
      <c r="F5" s="21" t="str" cm="1">
        <f t="array" ref="F5:F129">IF(_xlfn.ANCHORARRAY(D5)=0,"Retard de paiement",IF(COUNTIF(tblSaisies[Clé],$D$1&amp;_xlfn.ANCHORARRAY(B5))=0,"Pas d'encodage",""))</f>
        <v>Retard de paiement</v>
      </c>
    </row>
    <row r="6" spans="1:6" x14ac:dyDescent="0.25">
      <c r="B6" s="9">
        <v>37</v>
      </c>
      <c r="C6" s="20">
        <v>456</v>
      </c>
      <c r="D6" s="20">
        <v>456</v>
      </c>
      <c r="E6" s="20">
        <v>0</v>
      </c>
      <c r="F6" s="9" t="str">
        <v/>
      </c>
    </row>
    <row r="7" spans="1:6" x14ac:dyDescent="0.25">
      <c r="B7" s="9">
        <v>38</v>
      </c>
      <c r="C7" s="20">
        <v>1596</v>
      </c>
      <c r="D7" s="20">
        <v>1596</v>
      </c>
      <c r="E7" s="20">
        <v>0</v>
      </c>
      <c r="F7" s="9" t="str">
        <v/>
      </c>
    </row>
    <row r="8" spans="1:6" x14ac:dyDescent="0.25">
      <c r="B8" s="9">
        <v>40</v>
      </c>
      <c r="C8" s="20">
        <v>548</v>
      </c>
      <c r="D8" s="20">
        <v>548</v>
      </c>
      <c r="E8" s="20">
        <v>0</v>
      </c>
      <c r="F8" s="9" t="str">
        <v/>
      </c>
    </row>
    <row r="9" spans="1:6" x14ac:dyDescent="0.25">
      <c r="B9" s="9">
        <v>41</v>
      </c>
      <c r="C9" s="20">
        <v>612</v>
      </c>
      <c r="D9" s="20">
        <v>612</v>
      </c>
      <c r="E9" s="20">
        <v>0</v>
      </c>
      <c r="F9" s="9" t="str">
        <v/>
      </c>
    </row>
    <row r="10" spans="1:6" x14ac:dyDescent="0.25">
      <c r="B10" s="9">
        <v>42</v>
      </c>
      <c r="C10" s="20">
        <v>604</v>
      </c>
      <c r="D10" s="20">
        <v>604</v>
      </c>
      <c r="E10" s="20">
        <v>0</v>
      </c>
      <c r="F10" s="9" t="str">
        <v/>
      </c>
    </row>
    <row r="11" spans="1:6" x14ac:dyDescent="0.25">
      <c r="B11" s="9">
        <v>43</v>
      </c>
      <c r="C11" s="20">
        <v>1820</v>
      </c>
      <c r="D11" s="20">
        <v>1820</v>
      </c>
      <c r="E11" s="20">
        <v>0</v>
      </c>
      <c r="F11" s="9" t="str">
        <v/>
      </c>
    </row>
    <row r="12" spans="1:6" x14ac:dyDescent="0.25">
      <c r="B12" s="9">
        <v>44</v>
      </c>
      <c r="C12" s="20" t="str">
        <v>-</v>
      </c>
      <c r="D12" s="20" t="str">
        <v>-</v>
      </c>
      <c r="E12" s="20" t="str">
        <v>-</v>
      </c>
      <c r="F12" s="9" t="str">
        <v>Pas d'encodage</v>
      </c>
    </row>
    <row r="13" spans="1:6" x14ac:dyDescent="0.25">
      <c r="B13" s="9">
        <v>45</v>
      </c>
      <c r="C13" s="20">
        <v>1421</v>
      </c>
      <c r="D13" s="20">
        <v>1421</v>
      </c>
      <c r="E13" s="20">
        <v>0</v>
      </c>
      <c r="F13" s="9" t="str">
        <v/>
      </c>
    </row>
    <row r="14" spans="1:6" x14ac:dyDescent="0.25">
      <c r="B14" s="9">
        <v>46</v>
      </c>
      <c r="C14" s="20">
        <v>1869</v>
      </c>
      <c r="D14" s="20">
        <v>1870</v>
      </c>
      <c r="E14" s="20">
        <v>1</v>
      </c>
      <c r="F14" s="9" t="str">
        <v/>
      </c>
    </row>
    <row r="15" spans="1:6" x14ac:dyDescent="0.25">
      <c r="B15" s="9">
        <v>47</v>
      </c>
      <c r="C15" s="20">
        <v>1148</v>
      </c>
      <c r="D15" s="20">
        <v>1128</v>
      </c>
      <c r="E15" s="20">
        <v>-20</v>
      </c>
      <c r="F15" s="9" t="str">
        <v/>
      </c>
    </row>
    <row r="16" spans="1:6" x14ac:dyDescent="0.25">
      <c r="B16" s="9">
        <v>48</v>
      </c>
      <c r="C16" s="20">
        <v>1554</v>
      </c>
      <c r="D16" s="20">
        <v>1555.5</v>
      </c>
      <c r="E16" s="20">
        <v>1.5</v>
      </c>
      <c r="F16" s="9" t="str">
        <v/>
      </c>
    </row>
    <row r="17" spans="2:6" x14ac:dyDescent="0.25">
      <c r="B17" s="9">
        <v>49</v>
      </c>
      <c r="C17" s="20" t="str">
        <v>-</v>
      </c>
      <c r="D17" s="20" t="str">
        <v>-</v>
      </c>
      <c r="E17" s="20" t="str">
        <v>-</v>
      </c>
      <c r="F17" s="9" t="str">
        <v>Pas d'encodage</v>
      </c>
    </row>
    <row r="18" spans="2:6" x14ac:dyDescent="0.25">
      <c r="B18" s="9">
        <v>50</v>
      </c>
      <c r="C18" s="20">
        <v>1416</v>
      </c>
      <c r="D18" s="20">
        <v>1433</v>
      </c>
      <c r="E18" s="20">
        <v>17</v>
      </c>
      <c r="F18" s="9" t="str">
        <v/>
      </c>
    </row>
    <row r="19" spans="2:6" x14ac:dyDescent="0.25">
      <c r="B19" s="9">
        <v>51</v>
      </c>
      <c r="C19" s="20">
        <v>828</v>
      </c>
      <c r="D19" s="20">
        <v>828</v>
      </c>
      <c r="E19" s="20">
        <v>0</v>
      </c>
      <c r="F19" s="9" t="str">
        <v/>
      </c>
    </row>
    <row r="20" spans="2:6" x14ac:dyDescent="0.25">
      <c r="B20" s="9">
        <v>52</v>
      </c>
      <c r="C20" s="20" t="str">
        <v>-</v>
      </c>
      <c r="D20" s="20" t="str">
        <v>-</v>
      </c>
      <c r="E20" s="20" t="str">
        <v>-</v>
      </c>
      <c r="F20" s="9" t="str">
        <v>Pas d'encodage</v>
      </c>
    </row>
    <row r="21" spans="2:6" x14ac:dyDescent="0.25">
      <c r="B21" s="9">
        <v>53</v>
      </c>
      <c r="C21" s="20" t="str">
        <v>-</v>
      </c>
      <c r="D21" s="20" t="str">
        <v>-</v>
      </c>
      <c r="E21" s="20" t="str">
        <v>-</v>
      </c>
      <c r="F21" s="9" t="str">
        <v>Pas d'encodage</v>
      </c>
    </row>
    <row r="22" spans="2:6" x14ac:dyDescent="0.25">
      <c r="B22" s="9">
        <v>54</v>
      </c>
      <c r="C22" s="20">
        <v>1324</v>
      </c>
      <c r="D22" s="20">
        <v>1323</v>
      </c>
      <c r="E22" s="20">
        <v>-1</v>
      </c>
      <c r="F22" s="9" t="str">
        <v/>
      </c>
    </row>
    <row r="23" spans="2:6" x14ac:dyDescent="0.25">
      <c r="B23" s="9">
        <v>55</v>
      </c>
      <c r="C23" s="20">
        <v>736</v>
      </c>
      <c r="D23" s="20">
        <v>736</v>
      </c>
      <c r="E23" s="20">
        <v>0</v>
      </c>
      <c r="F23" s="9" t="str">
        <v/>
      </c>
    </row>
    <row r="24" spans="2:6" x14ac:dyDescent="0.25">
      <c r="B24" s="9">
        <v>56</v>
      </c>
      <c r="C24" s="20" t="str">
        <v>-</v>
      </c>
      <c r="D24" s="20" t="str">
        <v>-</v>
      </c>
      <c r="E24" s="20" t="str">
        <v>-</v>
      </c>
      <c r="F24" s="9" t="str">
        <v>Pas d'encodage</v>
      </c>
    </row>
    <row r="25" spans="2:6" x14ac:dyDescent="0.25">
      <c r="B25" s="9">
        <v>57</v>
      </c>
      <c r="C25" s="20">
        <v>1160</v>
      </c>
      <c r="D25" s="20">
        <v>1160</v>
      </c>
      <c r="E25" s="20">
        <v>0</v>
      </c>
      <c r="F25" s="9" t="str">
        <v/>
      </c>
    </row>
    <row r="26" spans="2:6" x14ac:dyDescent="0.25">
      <c r="B26" s="9">
        <v>58</v>
      </c>
      <c r="C26" s="20">
        <v>804</v>
      </c>
      <c r="D26" s="20">
        <v>804</v>
      </c>
      <c r="E26" s="20">
        <v>0</v>
      </c>
      <c r="F26" s="9" t="str">
        <v/>
      </c>
    </row>
    <row r="27" spans="2:6" x14ac:dyDescent="0.25">
      <c r="B27" s="9">
        <v>59</v>
      </c>
      <c r="C27" s="20">
        <v>616</v>
      </c>
      <c r="D27" s="20">
        <v>616</v>
      </c>
      <c r="E27" s="20">
        <v>0</v>
      </c>
      <c r="F27" s="9" t="str">
        <v/>
      </c>
    </row>
    <row r="28" spans="2:6" x14ac:dyDescent="0.25">
      <c r="B28" s="9">
        <v>60</v>
      </c>
      <c r="C28" s="20">
        <v>2072</v>
      </c>
      <c r="D28" s="20">
        <v>2072</v>
      </c>
      <c r="E28" s="20">
        <v>0</v>
      </c>
      <c r="F28" s="9" t="str">
        <v/>
      </c>
    </row>
    <row r="29" spans="2:6" x14ac:dyDescent="0.25">
      <c r="B29" s="9">
        <v>61</v>
      </c>
      <c r="C29" s="20" t="str">
        <v>-</v>
      </c>
      <c r="D29" s="20" t="str">
        <v>-</v>
      </c>
      <c r="E29" s="20" t="str">
        <v>-</v>
      </c>
      <c r="F29" s="9" t="str">
        <v>Pas d'encodage</v>
      </c>
    </row>
    <row r="30" spans="2:6" x14ac:dyDescent="0.25">
      <c r="B30" s="9">
        <v>62</v>
      </c>
      <c r="C30" s="20" t="str">
        <v>-</v>
      </c>
      <c r="D30" s="20" t="str">
        <v>-</v>
      </c>
      <c r="E30" s="20" t="str">
        <v>-</v>
      </c>
      <c r="F30" s="9" t="str">
        <v>Pas d'encodage</v>
      </c>
    </row>
    <row r="31" spans="2:6" x14ac:dyDescent="0.25">
      <c r="B31" s="9">
        <v>63</v>
      </c>
      <c r="C31" s="20" t="str">
        <v>-</v>
      </c>
      <c r="D31" s="20" t="str">
        <v>-</v>
      </c>
      <c r="E31" s="20" t="str">
        <v>-</v>
      </c>
      <c r="F31" s="9" t="str">
        <v>Pas d'encodage</v>
      </c>
    </row>
    <row r="32" spans="2:6" x14ac:dyDescent="0.25">
      <c r="B32" s="9">
        <v>64</v>
      </c>
      <c r="C32" s="20">
        <v>780</v>
      </c>
      <c r="D32" s="20">
        <v>780</v>
      </c>
      <c r="E32" s="20">
        <v>0</v>
      </c>
      <c r="F32" s="9" t="str">
        <v/>
      </c>
    </row>
    <row r="33" spans="2:6" x14ac:dyDescent="0.25">
      <c r="B33" s="9">
        <v>65</v>
      </c>
      <c r="C33" s="20" t="str">
        <v>-</v>
      </c>
      <c r="D33" s="20" t="str">
        <v>-</v>
      </c>
      <c r="E33" s="20" t="str">
        <v>-</v>
      </c>
      <c r="F33" s="9" t="str">
        <v>Pas d'encodage</v>
      </c>
    </row>
    <row r="34" spans="2:6" x14ac:dyDescent="0.25">
      <c r="B34" s="9">
        <v>66</v>
      </c>
      <c r="C34" s="20" t="str">
        <v>-</v>
      </c>
      <c r="D34" s="20" t="str">
        <v>-</v>
      </c>
      <c r="E34" s="20" t="str">
        <v>-</v>
      </c>
      <c r="F34" s="9" t="str">
        <v>Pas d'encodage</v>
      </c>
    </row>
    <row r="35" spans="2:6" x14ac:dyDescent="0.25">
      <c r="B35" s="9">
        <v>67</v>
      </c>
      <c r="C35" s="20">
        <v>1148</v>
      </c>
      <c r="D35" s="20">
        <v>1143</v>
      </c>
      <c r="E35" s="20">
        <v>-5</v>
      </c>
      <c r="F35" s="9" t="str">
        <v/>
      </c>
    </row>
    <row r="36" spans="2:6" x14ac:dyDescent="0.25">
      <c r="B36" s="9">
        <v>68</v>
      </c>
      <c r="C36" s="20" t="str">
        <v>-</v>
      </c>
      <c r="D36" s="20" t="str">
        <v>-</v>
      </c>
      <c r="E36" s="20" t="str">
        <v>-</v>
      </c>
      <c r="F36" s="9" t="str">
        <v>Pas d'encodage</v>
      </c>
    </row>
    <row r="37" spans="2:6" x14ac:dyDescent="0.25">
      <c r="B37" s="9">
        <v>69</v>
      </c>
      <c r="C37" s="20">
        <v>1228</v>
      </c>
      <c r="D37" s="20">
        <v>1228</v>
      </c>
      <c r="E37" s="20">
        <v>0</v>
      </c>
      <c r="F37" s="9" t="str">
        <v/>
      </c>
    </row>
    <row r="38" spans="2:6" x14ac:dyDescent="0.25">
      <c r="B38" s="9">
        <v>70</v>
      </c>
      <c r="C38" s="20" t="str">
        <v>-</v>
      </c>
      <c r="D38" s="20" t="str">
        <v>-</v>
      </c>
      <c r="E38" s="20" t="str">
        <v>-</v>
      </c>
      <c r="F38" s="9" t="str">
        <v>Pas d'encodage</v>
      </c>
    </row>
    <row r="39" spans="2:6" x14ac:dyDescent="0.25">
      <c r="B39" s="9">
        <v>71</v>
      </c>
      <c r="C39" s="20">
        <v>656</v>
      </c>
      <c r="D39" s="20">
        <v>656</v>
      </c>
      <c r="E39" s="20">
        <v>0</v>
      </c>
      <c r="F39" s="9" t="str">
        <v/>
      </c>
    </row>
    <row r="40" spans="2:6" x14ac:dyDescent="0.25">
      <c r="B40" s="9">
        <v>72</v>
      </c>
      <c r="C40" s="20">
        <v>1016</v>
      </c>
      <c r="D40" s="20">
        <v>1016</v>
      </c>
      <c r="E40" s="20">
        <v>0</v>
      </c>
      <c r="F40" s="9" t="str">
        <v/>
      </c>
    </row>
    <row r="41" spans="2:6" x14ac:dyDescent="0.25">
      <c r="B41" s="9">
        <v>73</v>
      </c>
      <c r="C41" s="20">
        <v>1012</v>
      </c>
      <c r="D41" s="20">
        <v>1002</v>
      </c>
      <c r="E41" s="20">
        <v>-10</v>
      </c>
      <c r="F41" s="9" t="str">
        <v/>
      </c>
    </row>
    <row r="42" spans="2:6" x14ac:dyDescent="0.25">
      <c r="B42" s="9">
        <v>74</v>
      </c>
      <c r="C42" s="20">
        <v>1568</v>
      </c>
      <c r="D42" s="20">
        <v>1718</v>
      </c>
      <c r="E42" s="20">
        <v>150</v>
      </c>
      <c r="F42" s="9" t="str">
        <v/>
      </c>
    </row>
    <row r="43" spans="2:6" x14ac:dyDescent="0.25">
      <c r="B43" s="9">
        <v>75</v>
      </c>
      <c r="C43" s="20">
        <v>720</v>
      </c>
      <c r="D43" s="20">
        <v>720</v>
      </c>
      <c r="E43" s="20">
        <v>0</v>
      </c>
      <c r="F43" s="9" t="str">
        <v/>
      </c>
    </row>
    <row r="44" spans="2:6" x14ac:dyDescent="0.25">
      <c r="B44" s="9">
        <v>76</v>
      </c>
      <c r="C44" s="20" t="str">
        <v>-</v>
      </c>
      <c r="D44" s="20" t="str">
        <v>-</v>
      </c>
      <c r="E44" s="20" t="str">
        <v>-</v>
      </c>
      <c r="F44" s="9" t="str">
        <v>Pas d'encodage</v>
      </c>
    </row>
    <row r="45" spans="2:6" x14ac:dyDescent="0.25">
      <c r="B45" s="9">
        <v>77</v>
      </c>
      <c r="C45" s="20" t="str">
        <v>-</v>
      </c>
      <c r="D45" s="20" t="str">
        <v>-</v>
      </c>
      <c r="E45" s="20" t="str">
        <v>-</v>
      </c>
      <c r="F45" s="9" t="str">
        <v>Pas d'encodage</v>
      </c>
    </row>
    <row r="46" spans="2:6" x14ac:dyDescent="0.25">
      <c r="B46" s="9">
        <v>78</v>
      </c>
      <c r="C46" s="20" t="str">
        <v>-</v>
      </c>
      <c r="D46" s="20" t="str">
        <v>-</v>
      </c>
      <c r="E46" s="20" t="str">
        <v>-</v>
      </c>
      <c r="F46" s="9" t="str">
        <v>Pas d'encodage</v>
      </c>
    </row>
    <row r="47" spans="2:6" x14ac:dyDescent="0.25">
      <c r="B47" s="9">
        <v>79</v>
      </c>
      <c r="C47" s="20">
        <v>1024</v>
      </c>
      <c r="D47" s="20">
        <v>1015</v>
      </c>
      <c r="E47" s="20">
        <v>-9</v>
      </c>
      <c r="F47" s="9" t="str">
        <v/>
      </c>
    </row>
    <row r="48" spans="2:6" x14ac:dyDescent="0.25">
      <c r="B48" s="9">
        <v>80</v>
      </c>
      <c r="C48" s="20">
        <v>792</v>
      </c>
      <c r="D48" s="20">
        <v>792</v>
      </c>
      <c r="E48" s="20">
        <v>0</v>
      </c>
      <c r="F48" s="9" t="str">
        <v/>
      </c>
    </row>
    <row r="49" spans="2:6" x14ac:dyDescent="0.25">
      <c r="B49" s="9">
        <v>81</v>
      </c>
      <c r="C49" s="20" t="str">
        <v>-</v>
      </c>
      <c r="D49" s="20" t="str">
        <v>-</v>
      </c>
      <c r="E49" s="20" t="str">
        <v>-</v>
      </c>
      <c r="F49" s="9" t="str">
        <v>Pas d'encodage</v>
      </c>
    </row>
    <row r="50" spans="2:6" x14ac:dyDescent="0.25">
      <c r="B50" s="9">
        <v>82</v>
      </c>
      <c r="C50" s="20">
        <v>284</v>
      </c>
      <c r="D50" s="20">
        <v>284</v>
      </c>
      <c r="E50" s="20">
        <v>0</v>
      </c>
      <c r="F50" s="9" t="str">
        <v/>
      </c>
    </row>
    <row r="51" spans="2:6" x14ac:dyDescent="0.25">
      <c r="B51" s="9">
        <v>83</v>
      </c>
      <c r="C51" s="20" t="str">
        <v>-</v>
      </c>
      <c r="D51" s="20" t="str">
        <v>-</v>
      </c>
      <c r="E51" s="20" t="str">
        <v>-</v>
      </c>
      <c r="F51" s="9" t="str">
        <v>Pas d'encodage</v>
      </c>
    </row>
    <row r="52" spans="2:6" x14ac:dyDescent="0.25">
      <c r="B52" s="9">
        <v>84</v>
      </c>
      <c r="C52" s="20">
        <v>1020</v>
      </c>
      <c r="D52" s="20">
        <v>1020</v>
      </c>
      <c r="E52" s="20">
        <v>0</v>
      </c>
      <c r="F52" s="9" t="str">
        <v/>
      </c>
    </row>
    <row r="53" spans="2:6" x14ac:dyDescent="0.25">
      <c r="B53" s="9">
        <v>85</v>
      </c>
      <c r="C53" s="20">
        <v>1414</v>
      </c>
      <c r="D53" s="20">
        <v>1414</v>
      </c>
      <c r="E53" s="20">
        <v>0</v>
      </c>
      <c r="F53" s="9" t="str">
        <v/>
      </c>
    </row>
    <row r="54" spans="2:6" x14ac:dyDescent="0.25">
      <c r="B54" s="9">
        <v>86</v>
      </c>
      <c r="C54" s="20" t="str">
        <v>-</v>
      </c>
      <c r="D54" s="20" t="str">
        <v>-</v>
      </c>
      <c r="E54" s="20" t="str">
        <v>-</v>
      </c>
      <c r="F54" s="9" t="str">
        <v>Pas d'encodage</v>
      </c>
    </row>
    <row r="55" spans="2:6" x14ac:dyDescent="0.25">
      <c r="B55" s="9">
        <v>87</v>
      </c>
      <c r="C55" s="20">
        <v>1008</v>
      </c>
      <c r="D55" s="20">
        <v>1008</v>
      </c>
      <c r="E55" s="20">
        <v>0</v>
      </c>
      <c r="F55" s="9" t="str">
        <v/>
      </c>
    </row>
    <row r="56" spans="2:6" x14ac:dyDescent="0.25">
      <c r="B56" s="9">
        <v>88</v>
      </c>
      <c r="C56" s="20" t="str">
        <v>-</v>
      </c>
      <c r="D56" s="20" t="str">
        <v>-</v>
      </c>
      <c r="E56" s="20" t="str">
        <v>-</v>
      </c>
      <c r="F56" s="9" t="str">
        <v>Pas d'encodage</v>
      </c>
    </row>
    <row r="57" spans="2:6" x14ac:dyDescent="0.25">
      <c r="B57" s="9">
        <v>89</v>
      </c>
      <c r="C57" s="20" t="str">
        <v>-</v>
      </c>
      <c r="D57" s="20" t="str">
        <v>-</v>
      </c>
      <c r="E57" s="20" t="str">
        <v>-</v>
      </c>
      <c r="F57" s="9" t="str">
        <v>Pas d'encodage</v>
      </c>
    </row>
    <row r="58" spans="2:6" x14ac:dyDescent="0.25">
      <c r="B58" s="9">
        <v>90</v>
      </c>
      <c r="C58" s="20" t="str">
        <v>-</v>
      </c>
      <c r="D58" s="20" t="str">
        <v>-</v>
      </c>
      <c r="E58" s="20" t="str">
        <v>-</v>
      </c>
      <c r="F58" s="9" t="str">
        <v>Pas d'encodage</v>
      </c>
    </row>
    <row r="59" spans="2:6" x14ac:dyDescent="0.25">
      <c r="B59" s="9">
        <v>91</v>
      </c>
      <c r="C59" s="20" t="str">
        <v>-</v>
      </c>
      <c r="D59" s="20" t="str">
        <v>-</v>
      </c>
      <c r="E59" s="20" t="str">
        <v>-</v>
      </c>
      <c r="F59" s="9" t="str">
        <v>Pas d'encodage</v>
      </c>
    </row>
    <row r="60" spans="2:6" x14ac:dyDescent="0.25">
      <c r="B60" s="9">
        <v>92</v>
      </c>
      <c r="C60" s="20" t="str">
        <v>-</v>
      </c>
      <c r="D60" s="20" t="str">
        <v>-</v>
      </c>
      <c r="E60" s="20" t="str">
        <v>-</v>
      </c>
      <c r="F60" s="9" t="str">
        <v>Pas d'encodage</v>
      </c>
    </row>
    <row r="61" spans="2:6" x14ac:dyDescent="0.25">
      <c r="B61" s="9">
        <v>93</v>
      </c>
      <c r="C61" s="20">
        <v>868</v>
      </c>
      <c r="D61" s="20">
        <v>870</v>
      </c>
      <c r="E61" s="20">
        <v>2</v>
      </c>
      <c r="F61" s="9" t="str">
        <v/>
      </c>
    </row>
    <row r="62" spans="2:6" x14ac:dyDescent="0.25">
      <c r="B62" s="9">
        <v>94</v>
      </c>
      <c r="C62" s="20" t="str">
        <v>-</v>
      </c>
      <c r="D62" s="20" t="str">
        <v>-</v>
      </c>
      <c r="E62" s="20" t="str">
        <v>-</v>
      </c>
      <c r="F62" s="9" t="str">
        <v>Pas d'encodage</v>
      </c>
    </row>
    <row r="63" spans="2:6" x14ac:dyDescent="0.25">
      <c r="B63" s="9">
        <v>95</v>
      </c>
      <c r="C63" s="20" t="str">
        <v>-</v>
      </c>
      <c r="D63" s="20" t="str">
        <v>-</v>
      </c>
      <c r="E63" s="20" t="str">
        <v>-</v>
      </c>
      <c r="F63" s="9" t="str">
        <v>Pas d'encodage</v>
      </c>
    </row>
    <row r="64" spans="2:6" x14ac:dyDescent="0.25">
      <c r="B64" s="9">
        <v>96</v>
      </c>
      <c r="C64" s="20">
        <v>1064</v>
      </c>
      <c r="D64" s="20">
        <v>1064</v>
      </c>
      <c r="E64" s="20">
        <v>0</v>
      </c>
      <c r="F64" s="9" t="str">
        <v/>
      </c>
    </row>
    <row r="65" spans="2:6" x14ac:dyDescent="0.25">
      <c r="B65" s="9">
        <v>97</v>
      </c>
      <c r="C65" s="20" t="str">
        <v>-</v>
      </c>
      <c r="D65" s="20" t="str">
        <v>-</v>
      </c>
      <c r="E65" s="20" t="str">
        <v>-</v>
      </c>
      <c r="F65" s="9" t="str">
        <v>Pas d'encodage</v>
      </c>
    </row>
    <row r="66" spans="2:6" x14ac:dyDescent="0.25">
      <c r="B66" s="9">
        <v>98</v>
      </c>
      <c r="C66" s="20" t="str">
        <v>-</v>
      </c>
      <c r="D66" s="20" t="str">
        <v>-</v>
      </c>
      <c r="E66" s="20" t="str">
        <v>-</v>
      </c>
      <c r="F66" s="9" t="str">
        <v>Pas d'encodage</v>
      </c>
    </row>
    <row r="67" spans="2:6" x14ac:dyDescent="0.25">
      <c r="B67" s="9">
        <v>99</v>
      </c>
      <c r="C67" s="20">
        <v>1112</v>
      </c>
      <c r="D67" s="20">
        <v>1112</v>
      </c>
      <c r="E67" s="20">
        <v>0</v>
      </c>
      <c r="F67" s="9" t="str">
        <v/>
      </c>
    </row>
    <row r="68" spans="2:6" x14ac:dyDescent="0.25">
      <c r="B68" s="9">
        <v>100</v>
      </c>
      <c r="C68" s="20">
        <v>1628</v>
      </c>
      <c r="D68" s="20">
        <v>1628</v>
      </c>
      <c r="E68" s="20">
        <v>0</v>
      </c>
      <c r="F68" s="9" t="str">
        <v/>
      </c>
    </row>
    <row r="69" spans="2:6" x14ac:dyDescent="0.25">
      <c r="B69" s="9">
        <v>101</v>
      </c>
      <c r="C69" s="20">
        <v>992</v>
      </c>
      <c r="D69" s="20">
        <v>992</v>
      </c>
      <c r="E69" s="20">
        <v>0</v>
      </c>
      <c r="F69" s="9" t="str">
        <v/>
      </c>
    </row>
    <row r="70" spans="2:6" x14ac:dyDescent="0.25">
      <c r="B70" s="9">
        <v>102</v>
      </c>
      <c r="C70" s="20">
        <v>812</v>
      </c>
      <c r="D70" s="20">
        <v>812</v>
      </c>
      <c r="E70" s="20">
        <v>0</v>
      </c>
      <c r="F70" s="9" t="str">
        <v/>
      </c>
    </row>
    <row r="71" spans="2:6" x14ac:dyDescent="0.25">
      <c r="B71" s="9">
        <v>103</v>
      </c>
      <c r="C71" s="20" t="str">
        <v>-</v>
      </c>
      <c r="D71" s="20" t="str">
        <v>-</v>
      </c>
      <c r="E71" s="20" t="str">
        <v>-</v>
      </c>
      <c r="F71" s="9" t="str">
        <v>Pas d'encodage</v>
      </c>
    </row>
    <row r="72" spans="2:6" x14ac:dyDescent="0.25">
      <c r="B72" s="9">
        <v>104</v>
      </c>
      <c r="C72" s="20">
        <v>900</v>
      </c>
      <c r="D72" s="20">
        <v>885.5</v>
      </c>
      <c r="E72" s="20">
        <v>-14.5</v>
      </c>
      <c r="F72" s="9" t="str">
        <v/>
      </c>
    </row>
    <row r="73" spans="2:6" x14ac:dyDescent="0.25">
      <c r="B73" s="9">
        <v>105</v>
      </c>
      <c r="C73" s="20" t="str">
        <v>-</v>
      </c>
      <c r="D73" s="20" t="str">
        <v>-</v>
      </c>
      <c r="E73" s="20" t="str">
        <v>-</v>
      </c>
      <c r="F73" s="9" t="str">
        <v>Pas d'encodage</v>
      </c>
    </row>
    <row r="74" spans="2:6" x14ac:dyDescent="0.25">
      <c r="B74" s="9">
        <v>106</v>
      </c>
      <c r="C74" s="20">
        <v>1128</v>
      </c>
      <c r="D74" s="20">
        <v>1128</v>
      </c>
      <c r="E74" s="20">
        <v>0</v>
      </c>
      <c r="F74" s="9" t="str">
        <v/>
      </c>
    </row>
    <row r="75" spans="2:6" x14ac:dyDescent="0.25">
      <c r="B75" s="9">
        <v>107</v>
      </c>
      <c r="C75" s="20">
        <v>848</v>
      </c>
      <c r="D75" s="20">
        <v>848</v>
      </c>
      <c r="E75" s="20">
        <v>0</v>
      </c>
      <c r="F75" s="9" t="str">
        <v/>
      </c>
    </row>
    <row r="76" spans="2:6" x14ac:dyDescent="0.25">
      <c r="B76" s="9">
        <v>108</v>
      </c>
      <c r="C76" s="20">
        <v>524</v>
      </c>
      <c r="D76" s="20">
        <v>524</v>
      </c>
      <c r="E76" s="20">
        <v>0</v>
      </c>
      <c r="F76" s="9" t="str">
        <v/>
      </c>
    </row>
    <row r="77" spans="2:6" x14ac:dyDescent="0.25">
      <c r="B77" s="9">
        <v>109</v>
      </c>
      <c r="C77" s="20">
        <v>1200</v>
      </c>
      <c r="D77" s="20">
        <v>1200</v>
      </c>
      <c r="E77" s="20">
        <v>0</v>
      </c>
      <c r="F77" s="9" t="str">
        <v/>
      </c>
    </row>
    <row r="78" spans="2:6" x14ac:dyDescent="0.25">
      <c r="B78" s="9">
        <v>110</v>
      </c>
      <c r="C78" s="20">
        <v>1176</v>
      </c>
      <c r="D78" s="20">
        <v>1176</v>
      </c>
      <c r="E78" s="20">
        <v>0</v>
      </c>
      <c r="F78" s="9" t="str">
        <v/>
      </c>
    </row>
    <row r="79" spans="2:6" x14ac:dyDescent="0.25">
      <c r="B79" s="9">
        <v>111</v>
      </c>
      <c r="C79" s="20">
        <v>861</v>
      </c>
      <c r="D79" s="20">
        <v>861</v>
      </c>
      <c r="E79" s="20">
        <v>0</v>
      </c>
      <c r="F79" s="9" t="str">
        <v/>
      </c>
    </row>
    <row r="80" spans="2:6" x14ac:dyDescent="0.25">
      <c r="B80" s="9">
        <v>112</v>
      </c>
      <c r="C80" s="20">
        <v>808</v>
      </c>
      <c r="D80" s="20">
        <v>807</v>
      </c>
      <c r="E80" s="20">
        <v>-1</v>
      </c>
      <c r="F80" s="9" t="str">
        <v/>
      </c>
    </row>
    <row r="81" spans="2:6" x14ac:dyDescent="0.25">
      <c r="B81" s="9">
        <v>113</v>
      </c>
      <c r="C81" s="20" t="str">
        <v>-</v>
      </c>
      <c r="D81" s="20" t="str">
        <v>-</v>
      </c>
      <c r="E81" s="20" t="str">
        <v>-</v>
      </c>
      <c r="F81" s="9" t="str">
        <v>Pas d'encodage</v>
      </c>
    </row>
    <row r="82" spans="2:6" x14ac:dyDescent="0.25">
      <c r="B82" s="9">
        <v>114</v>
      </c>
      <c r="C82" s="20">
        <v>496</v>
      </c>
      <c r="D82" s="20">
        <v>496</v>
      </c>
      <c r="E82" s="20">
        <v>0</v>
      </c>
      <c r="F82" s="9" t="str">
        <v/>
      </c>
    </row>
    <row r="83" spans="2:6" x14ac:dyDescent="0.25">
      <c r="B83" s="9">
        <v>115</v>
      </c>
      <c r="C83" s="20" t="str">
        <v>-</v>
      </c>
      <c r="D83" s="20" t="str">
        <v>-</v>
      </c>
      <c r="E83" s="20" t="str">
        <v>-</v>
      </c>
      <c r="F83" s="9" t="str">
        <v>Pas d'encodage</v>
      </c>
    </row>
    <row r="84" spans="2:6" x14ac:dyDescent="0.25">
      <c r="B84" s="9">
        <v>116</v>
      </c>
      <c r="C84" s="20" t="str">
        <v>-</v>
      </c>
      <c r="D84" s="20" t="str">
        <v>-</v>
      </c>
      <c r="E84" s="20" t="str">
        <v>-</v>
      </c>
      <c r="F84" s="9" t="str">
        <v>Pas d'encodage</v>
      </c>
    </row>
    <row r="85" spans="2:6" x14ac:dyDescent="0.25">
      <c r="B85" s="9">
        <v>117</v>
      </c>
      <c r="C85" s="20">
        <v>2068</v>
      </c>
      <c r="D85" s="20">
        <v>2073</v>
      </c>
      <c r="E85" s="20">
        <v>5</v>
      </c>
      <c r="F85" s="9" t="str">
        <v/>
      </c>
    </row>
    <row r="86" spans="2:6" x14ac:dyDescent="0.25">
      <c r="B86" s="9">
        <v>118</v>
      </c>
      <c r="C86" s="20" t="str">
        <v>-</v>
      </c>
      <c r="D86" s="20" t="str">
        <v>-</v>
      </c>
      <c r="E86" s="20" t="str">
        <v>-</v>
      </c>
      <c r="F86" s="9" t="str">
        <v>Pas d'encodage</v>
      </c>
    </row>
    <row r="87" spans="2:6" x14ac:dyDescent="0.25">
      <c r="B87" s="9">
        <v>119</v>
      </c>
      <c r="C87" s="20">
        <v>988</v>
      </c>
      <c r="D87" s="20">
        <v>988</v>
      </c>
      <c r="E87" s="20">
        <v>0</v>
      </c>
      <c r="F87" s="9" t="str">
        <v/>
      </c>
    </row>
    <row r="88" spans="2:6" x14ac:dyDescent="0.25">
      <c r="B88" s="9">
        <v>120</v>
      </c>
      <c r="C88" s="20">
        <v>1632</v>
      </c>
      <c r="D88" s="20">
        <v>1632</v>
      </c>
      <c r="E88" s="20">
        <v>0</v>
      </c>
      <c r="F88" s="9" t="str">
        <v/>
      </c>
    </row>
    <row r="89" spans="2:6" x14ac:dyDescent="0.25">
      <c r="B89" s="9">
        <v>121</v>
      </c>
      <c r="C89" s="20">
        <v>1376</v>
      </c>
      <c r="D89" s="20">
        <v>1376</v>
      </c>
      <c r="E89" s="20">
        <v>0</v>
      </c>
      <c r="F89" s="9" t="str">
        <v/>
      </c>
    </row>
    <row r="90" spans="2:6" x14ac:dyDescent="0.25">
      <c r="B90" s="9">
        <v>122</v>
      </c>
      <c r="C90" s="20">
        <v>2124</v>
      </c>
      <c r="D90" s="20">
        <v>2124</v>
      </c>
      <c r="E90" s="20">
        <v>0</v>
      </c>
      <c r="F90" s="9" t="str">
        <v/>
      </c>
    </row>
    <row r="91" spans="2:6" x14ac:dyDescent="0.25">
      <c r="B91" s="9">
        <v>123</v>
      </c>
      <c r="C91" s="20">
        <v>1953</v>
      </c>
      <c r="D91" s="20">
        <v>1953</v>
      </c>
      <c r="E91" s="20">
        <v>0</v>
      </c>
      <c r="F91" s="9" t="str">
        <v/>
      </c>
    </row>
    <row r="92" spans="2:6" x14ac:dyDescent="0.25">
      <c r="B92" s="9">
        <v>124</v>
      </c>
      <c r="C92" s="20">
        <v>428</v>
      </c>
      <c r="D92" s="20">
        <v>428</v>
      </c>
      <c r="E92" s="20">
        <v>0</v>
      </c>
      <c r="F92" s="9" t="str">
        <v/>
      </c>
    </row>
    <row r="93" spans="2:6" x14ac:dyDescent="0.25">
      <c r="B93" s="9">
        <v>125</v>
      </c>
      <c r="C93" s="20" t="str">
        <v>-</v>
      </c>
      <c r="D93" s="20" t="str">
        <v>-</v>
      </c>
      <c r="E93" s="20" t="str">
        <v>-</v>
      </c>
      <c r="F93" s="9" t="str">
        <v>Pas d'encodage</v>
      </c>
    </row>
    <row r="94" spans="2:6" x14ac:dyDescent="0.25">
      <c r="B94" s="9">
        <v>126</v>
      </c>
      <c r="C94" s="20">
        <v>1112</v>
      </c>
      <c r="D94" s="20">
        <v>1132</v>
      </c>
      <c r="E94" s="20">
        <v>20</v>
      </c>
      <c r="F94" s="9" t="str">
        <v/>
      </c>
    </row>
    <row r="95" spans="2:6" x14ac:dyDescent="0.25">
      <c r="B95" s="9">
        <v>127</v>
      </c>
      <c r="C95" s="20">
        <v>968</v>
      </c>
      <c r="D95" s="20">
        <v>968</v>
      </c>
      <c r="E95" s="20">
        <v>0</v>
      </c>
      <c r="F95" s="9" t="str">
        <v/>
      </c>
    </row>
    <row r="96" spans="2:6" x14ac:dyDescent="0.25">
      <c r="B96" s="9">
        <v>128</v>
      </c>
      <c r="C96" s="20">
        <v>1984</v>
      </c>
      <c r="D96" s="20">
        <v>1994</v>
      </c>
      <c r="E96" s="20">
        <v>10</v>
      </c>
      <c r="F96" s="9" t="str">
        <v/>
      </c>
    </row>
    <row r="97" spans="2:6" x14ac:dyDescent="0.25">
      <c r="B97" s="9">
        <v>129</v>
      </c>
      <c r="C97" s="20">
        <v>452</v>
      </c>
      <c r="D97" s="20">
        <v>452</v>
      </c>
      <c r="E97" s="20">
        <v>0</v>
      </c>
      <c r="F97" s="9" t="str">
        <v/>
      </c>
    </row>
    <row r="98" spans="2:6" x14ac:dyDescent="0.25">
      <c r="B98" s="9">
        <v>130</v>
      </c>
      <c r="C98" s="20" t="str">
        <v>-</v>
      </c>
      <c r="D98" s="20" t="str">
        <v>-</v>
      </c>
      <c r="E98" s="20" t="str">
        <v>-</v>
      </c>
      <c r="F98" s="9" t="str">
        <v>Pas d'encodage</v>
      </c>
    </row>
    <row r="99" spans="2:6" x14ac:dyDescent="0.25">
      <c r="B99" s="9">
        <v>131</v>
      </c>
      <c r="C99" s="20">
        <v>1572</v>
      </c>
      <c r="D99" s="20">
        <v>1572</v>
      </c>
      <c r="E99" s="20">
        <v>0</v>
      </c>
      <c r="F99" s="9" t="str">
        <v/>
      </c>
    </row>
    <row r="100" spans="2:6" x14ac:dyDescent="0.25">
      <c r="B100" s="9">
        <v>132</v>
      </c>
      <c r="C100" s="20">
        <v>972</v>
      </c>
      <c r="D100" s="20">
        <v>972</v>
      </c>
      <c r="E100" s="20">
        <v>0</v>
      </c>
      <c r="F100" s="9" t="str">
        <v/>
      </c>
    </row>
    <row r="101" spans="2:6" x14ac:dyDescent="0.25">
      <c r="B101" s="9">
        <v>133</v>
      </c>
      <c r="C101" s="20">
        <v>1032</v>
      </c>
      <c r="D101" s="20">
        <v>1032</v>
      </c>
      <c r="E101" s="20">
        <v>0</v>
      </c>
      <c r="F101" s="9" t="str">
        <v/>
      </c>
    </row>
    <row r="102" spans="2:6" x14ac:dyDescent="0.25">
      <c r="B102" s="9">
        <v>134</v>
      </c>
      <c r="C102" s="20" t="str">
        <v>-</v>
      </c>
      <c r="D102" s="20" t="str">
        <v>-</v>
      </c>
      <c r="E102" s="20" t="str">
        <v>-</v>
      </c>
      <c r="F102" s="9" t="str">
        <v>Pas d'encodage</v>
      </c>
    </row>
    <row r="103" spans="2:6" x14ac:dyDescent="0.25">
      <c r="B103" s="9">
        <v>135</v>
      </c>
      <c r="C103" s="20" t="str">
        <v>-</v>
      </c>
      <c r="D103" s="20" t="str">
        <v>-</v>
      </c>
      <c r="E103" s="20" t="str">
        <v>-</v>
      </c>
      <c r="F103" s="9" t="str">
        <v>Pas d'encodage</v>
      </c>
    </row>
    <row r="104" spans="2:6" x14ac:dyDescent="0.25">
      <c r="B104" s="9">
        <v>136</v>
      </c>
      <c r="C104" s="20">
        <v>1008</v>
      </c>
      <c r="D104" s="20">
        <v>1008</v>
      </c>
      <c r="E104" s="20">
        <v>0</v>
      </c>
      <c r="F104" s="9" t="str">
        <v/>
      </c>
    </row>
    <row r="105" spans="2:6" x14ac:dyDescent="0.25">
      <c r="B105" s="9">
        <v>137</v>
      </c>
      <c r="C105" s="20">
        <v>1016</v>
      </c>
      <c r="D105" s="20">
        <v>1016</v>
      </c>
      <c r="E105" s="20">
        <v>0</v>
      </c>
      <c r="F105" s="9" t="str">
        <v/>
      </c>
    </row>
    <row r="106" spans="2:6" x14ac:dyDescent="0.25">
      <c r="B106" s="9">
        <v>138</v>
      </c>
      <c r="C106" s="20" t="str">
        <v>-</v>
      </c>
      <c r="D106" s="20" t="str">
        <v>-</v>
      </c>
      <c r="E106" s="20" t="str">
        <v>-</v>
      </c>
      <c r="F106" s="9" t="str">
        <v>Pas d'encodage</v>
      </c>
    </row>
    <row r="107" spans="2:6" x14ac:dyDescent="0.25">
      <c r="B107" s="9">
        <v>139</v>
      </c>
      <c r="C107" s="20" t="str">
        <v>-</v>
      </c>
      <c r="D107" s="20" t="str">
        <v>-</v>
      </c>
      <c r="E107" s="20" t="str">
        <v>-</v>
      </c>
      <c r="F107" s="9" t="str">
        <v>Pas d'encodage</v>
      </c>
    </row>
    <row r="108" spans="2:6" x14ac:dyDescent="0.25">
      <c r="B108" s="9">
        <v>140</v>
      </c>
      <c r="C108" s="20">
        <v>1588</v>
      </c>
      <c r="D108" s="20">
        <v>1643</v>
      </c>
      <c r="E108" s="20">
        <v>55</v>
      </c>
      <c r="F108" s="9" t="str">
        <v/>
      </c>
    </row>
    <row r="109" spans="2:6" x14ac:dyDescent="0.25">
      <c r="B109" s="9">
        <v>141</v>
      </c>
      <c r="C109" s="20">
        <v>396</v>
      </c>
      <c r="D109" s="20">
        <v>476</v>
      </c>
      <c r="E109" s="20">
        <v>80</v>
      </c>
      <c r="F109" s="9" t="str">
        <v/>
      </c>
    </row>
    <row r="110" spans="2:6" x14ac:dyDescent="0.25">
      <c r="B110" s="9">
        <v>142</v>
      </c>
      <c r="C110" s="20">
        <v>2548</v>
      </c>
      <c r="D110" s="20">
        <v>2548</v>
      </c>
      <c r="E110" s="20">
        <v>0</v>
      </c>
      <c r="F110" s="9" t="str">
        <v/>
      </c>
    </row>
    <row r="111" spans="2:6" x14ac:dyDescent="0.25">
      <c r="B111" s="9">
        <v>143</v>
      </c>
      <c r="C111" s="20" t="str">
        <v>-</v>
      </c>
      <c r="D111" s="20" t="str">
        <v>-</v>
      </c>
      <c r="E111" s="20" t="str">
        <v>-</v>
      </c>
      <c r="F111" s="9" t="str">
        <v>Pas d'encodage</v>
      </c>
    </row>
    <row r="112" spans="2:6" x14ac:dyDescent="0.25">
      <c r="B112" s="9">
        <v>144</v>
      </c>
      <c r="C112" s="20">
        <v>1715</v>
      </c>
      <c r="D112" s="20">
        <v>1717</v>
      </c>
      <c r="E112" s="20">
        <v>2</v>
      </c>
      <c r="F112" s="9" t="str">
        <v/>
      </c>
    </row>
    <row r="113" spans="2:6" x14ac:dyDescent="0.25">
      <c r="B113" s="9">
        <v>145</v>
      </c>
      <c r="C113" s="20" t="str">
        <v>-</v>
      </c>
      <c r="D113" s="20" t="str">
        <v>-</v>
      </c>
      <c r="E113" s="20" t="str">
        <v>-</v>
      </c>
      <c r="F113" s="9" t="str">
        <v>Pas d'encodage</v>
      </c>
    </row>
    <row r="114" spans="2:6" x14ac:dyDescent="0.25">
      <c r="B114" s="9">
        <v>146</v>
      </c>
      <c r="C114" s="20">
        <v>1883</v>
      </c>
      <c r="D114" s="20">
        <v>1883</v>
      </c>
      <c r="E114" s="20">
        <v>0</v>
      </c>
      <c r="F114" s="9" t="str">
        <v/>
      </c>
    </row>
    <row r="115" spans="2:6" x14ac:dyDescent="0.25">
      <c r="B115" s="9">
        <v>147</v>
      </c>
      <c r="C115" s="20" t="str">
        <v>-</v>
      </c>
      <c r="D115" s="20" t="str">
        <v>-</v>
      </c>
      <c r="E115" s="20" t="str">
        <v>-</v>
      </c>
      <c r="F115" s="9" t="str">
        <v>Pas d'encodage</v>
      </c>
    </row>
    <row r="116" spans="2:6" x14ac:dyDescent="0.25">
      <c r="B116" s="9">
        <v>148</v>
      </c>
      <c r="C116" s="20">
        <v>1556</v>
      </c>
      <c r="D116" s="20">
        <v>1556</v>
      </c>
      <c r="E116" s="20">
        <v>0</v>
      </c>
      <c r="F116" s="9" t="str">
        <v/>
      </c>
    </row>
    <row r="117" spans="2:6" x14ac:dyDescent="0.25">
      <c r="B117" s="9">
        <v>149</v>
      </c>
      <c r="C117" s="20" t="str">
        <v>-</v>
      </c>
      <c r="D117" s="20" t="str">
        <v>-</v>
      </c>
      <c r="E117" s="20" t="str">
        <v>-</v>
      </c>
      <c r="F117" s="9" t="str">
        <v>Pas d'encodage</v>
      </c>
    </row>
    <row r="118" spans="2:6" x14ac:dyDescent="0.25">
      <c r="B118" s="9">
        <v>150</v>
      </c>
      <c r="C118" s="20">
        <v>2149</v>
      </c>
      <c r="D118" s="20">
        <v>2150</v>
      </c>
      <c r="E118" s="20">
        <v>1</v>
      </c>
      <c r="F118" s="9" t="str">
        <v/>
      </c>
    </row>
    <row r="119" spans="2:6" x14ac:dyDescent="0.25">
      <c r="B119" s="9">
        <v>151</v>
      </c>
      <c r="C119" s="20">
        <v>2072</v>
      </c>
      <c r="D119" s="20">
        <v>2072</v>
      </c>
      <c r="E119" s="20">
        <v>0</v>
      </c>
      <c r="F119" s="9" t="str">
        <v/>
      </c>
    </row>
    <row r="120" spans="2:6" x14ac:dyDescent="0.25">
      <c r="B120" s="9">
        <v>152</v>
      </c>
      <c r="C120" s="20" t="str">
        <v>-</v>
      </c>
      <c r="D120" s="20" t="str">
        <v>-</v>
      </c>
      <c r="E120" s="20" t="str">
        <v>-</v>
      </c>
      <c r="F120" s="9" t="str">
        <v>Pas d'encodage</v>
      </c>
    </row>
    <row r="121" spans="2:6" x14ac:dyDescent="0.25">
      <c r="B121" s="9">
        <v>153</v>
      </c>
      <c r="C121" s="20" t="str">
        <v>-</v>
      </c>
      <c r="D121" s="20" t="str">
        <v>-</v>
      </c>
      <c r="E121" s="20" t="str">
        <v>-</v>
      </c>
      <c r="F121" s="9" t="str">
        <v>Pas d'encodage</v>
      </c>
    </row>
    <row r="122" spans="2:6" x14ac:dyDescent="0.25">
      <c r="B122" s="9">
        <v>154</v>
      </c>
      <c r="C122" s="20">
        <v>948</v>
      </c>
      <c r="D122" s="20">
        <v>948</v>
      </c>
      <c r="E122" s="20">
        <v>0</v>
      </c>
      <c r="F122" s="9" t="str">
        <v/>
      </c>
    </row>
    <row r="123" spans="2:6" x14ac:dyDescent="0.25">
      <c r="B123" s="9">
        <v>155</v>
      </c>
      <c r="C123" s="20">
        <v>820</v>
      </c>
      <c r="D123" s="20">
        <v>820</v>
      </c>
      <c r="E123" s="20">
        <v>0</v>
      </c>
      <c r="F123" s="9" t="str">
        <v/>
      </c>
    </row>
    <row r="124" spans="2:6" x14ac:dyDescent="0.25">
      <c r="B124" s="9">
        <v>156</v>
      </c>
      <c r="C124" s="20" t="str">
        <v>-</v>
      </c>
      <c r="D124" s="20" t="str">
        <v>-</v>
      </c>
      <c r="E124" s="20" t="str">
        <v>-</v>
      </c>
      <c r="F124" s="9" t="str">
        <v>Pas d'encodage</v>
      </c>
    </row>
    <row r="125" spans="2:6" x14ac:dyDescent="0.25">
      <c r="B125" s="9">
        <v>157</v>
      </c>
      <c r="C125" s="20" t="str">
        <v>-</v>
      </c>
      <c r="D125" s="20" t="str">
        <v>-</v>
      </c>
      <c r="E125" s="20" t="str">
        <v>-</v>
      </c>
      <c r="F125" s="9" t="str">
        <v>Pas d'encodage</v>
      </c>
    </row>
    <row r="126" spans="2:6" x14ac:dyDescent="0.25">
      <c r="B126" s="9">
        <v>158</v>
      </c>
      <c r="C126" s="20">
        <v>968</v>
      </c>
      <c r="D126" s="20">
        <v>967.5</v>
      </c>
      <c r="E126" s="20">
        <v>-0.5</v>
      </c>
      <c r="F126" s="9" t="str">
        <v/>
      </c>
    </row>
    <row r="127" spans="2:6" x14ac:dyDescent="0.25">
      <c r="B127" s="9">
        <v>159</v>
      </c>
      <c r="C127" s="20" t="str">
        <v>-</v>
      </c>
      <c r="D127" s="20" t="str">
        <v>-</v>
      </c>
      <c r="E127" s="20" t="str">
        <v>-</v>
      </c>
      <c r="F127" s="9" t="str">
        <v>Pas d'encodage</v>
      </c>
    </row>
    <row r="128" spans="2:6" x14ac:dyDescent="0.25">
      <c r="B128" s="9">
        <v>160</v>
      </c>
      <c r="C128" s="20" t="str">
        <v>-</v>
      </c>
      <c r="D128" s="20" t="str">
        <v>-</v>
      </c>
      <c r="E128" s="20" t="str">
        <v>-</v>
      </c>
      <c r="F128" s="9" t="str">
        <v>Pas d'encodage</v>
      </c>
    </row>
    <row r="129" spans="2:6" x14ac:dyDescent="0.25">
      <c r="B129" s="9">
        <v>161</v>
      </c>
      <c r="C129" s="20">
        <v>1532</v>
      </c>
      <c r="D129" s="20">
        <v>1531.5</v>
      </c>
      <c r="E129" s="20">
        <v>-0.5</v>
      </c>
      <c r="F129" s="9" t="str">
        <v/>
      </c>
    </row>
    <row r="130" spans="2:6" x14ac:dyDescent="0.25">
      <c r="B130" s="9"/>
      <c r="C130" s="20"/>
      <c r="D130" s="20"/>
      <c r="E130" s="20"/>
      <c r="F130" s="9"/>
    </row>
  </sheetData>
  <mergeCells count="2">
    <mergeCell ref="A1:C1"/>
    <mergeCell ref="B3:B4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2AEE07-7841-42B8-9EB1-EAC1AC62BBED}">
  <dimension ref="A1:F77"/>
  <sheetViews>
    <sheetView workbookViewId="0">
      <selection activeCell="F2" sqref="F2"/>
    </sheetView>
  </sheetViews>
  <sheetFormatPr baseColWidth="10" defaultRowHeight="15" x14ac:dyDescent="0.25"/>
  <cols>
    <col min="2" max="2" width="12.28515625" customWidth="1"/>
    <col min="4" max="4" width="15.85546875" customWidth="1"/>
    <col min="5" max="5" width="8" bestFit="1" customWidth="1"/>
    <col min="6" max="6" width="13.28515625" bestFit="1" customWidth="1"/>
  </cols>
  <sheetData>
    <row r="1" spans="1:6" x14ac:dyDescent="0.25">
      <c r="A1" t="s">
        <v>5</v>
      </c>
      <c r="B1" t="s">
        <v>6</v>
      </c>
      <c r="C1" t="s">
        <v>7</v>
      </c>
      <c r="D1" t="s">
        <v>8</v>
      </c>
      <c r="E1" t="s">
        <v>11</v>
      </c>
      <c r="F1" t="s">
        <v>22</v>
      </c>
    </row>
    <row r="2" spans="1:6" x14ac:dyDescent="0.25">
      <c r="A2" s="1">
        <v>45627</v>
      </c>
      <c r="B2">
        <v>36</v>
      </c>
      <c r="C2">
        <v>852</v>
      </c>
      <c r="D2">
        <v>0</v>
      </c>
      <c r="E2" t="str">
        <f>tblSaisies[[#This Row],[Date]]&amp;tblSaisies[[#This Row],[Chauffeur]]</f>
        <v>4562736</v>
      </c>
      <c r="F2" s="1" t="str">
        <f>MONTH(tblSaisies[[#This Row],[Date]])&amp;YEAR(tblSaisies[[#This Row],[Date]])</f>
        <v>122024</v>
      </c>
    </row>
    <row r="3" spans="1:6" x14ac:dyDescent="0.25">
      <c r="A3" s="1">
        <v>45627</v>
      </c>
      <c r="B3">
        <v>37</v>
      </c>
      <c r="C3">
        <v>456</v>
      </c>
      <c r="D3">
        <v>456</v>
      </c>
      <c r="E3" t="str">
        <f>tblSaisies[[#This Row],[Date]]&amp;tblSaisies[[#This Row],[Chauffeur]]</f>
        <v>4562737</v>
      </c>
      <c r="F3" s="1" t="str">
        <f>MONTH(tblSaisies[[#This Row],[Date]])&amp;YEAR(tblSaisies[[#This Row],[Date]])</f>
        <v>122024</v>
      </c>
    </row>
    <row r="4" spans="1:6" x14ac:dyDescent="0.25">
      <c r="A4" s="1">
        <v>45627</v>
      </c>
      <c r="B4">
        <v>38</v>
      </c>
      <c r="C4">
        <v>1596</v>
      </c>
      <c r="D4">
        <v>1596</v>
      </c>
      <c r="E4" t="str">
        <f>tblSaisies[[#This Row],[Date]]&amp;tblSaisies[[#This Row],[Chauffeur]]</f>
        <v>4562738</v>
      </c>
      <c r="F4" s="1" t="str">
        <f>MONTH(tblSaisies[[#This Row],[Date]])&amp;YEAR(tblSaisies[[#This Row],[Date]])</f>
        <v>122024</v>
      </c>
    </row>
    <row r="5" spans="1:6" x14ac:dyDescent="0.25">
      <c r="A5" s="1">
        <v>45627</v>
      </c>
      <c r="B5">
        <v>40</v>
      </c>
      <c r="C5">
        <v>548</v>
      </c>
      <c r="D5">
        <v>548</v>
      </c>
      <c r="E5" t="str">
        <f>tblSaisies[[#This Row],[Date]]&amp;tblSaisies[[#This Row],[Chauffeur]]</f>
        <v>4562740</v>
      </c>
      <c r="F5" s="1" t="str">
        <f>MONTH(tblSaisies[[#This Row],[Date]])&amp;YEAR(tblSaisies[[#This Row],[Date]])</f>
        <v>122024</v>
      </c>
    </row>
    <row r="6" spans="1:6" x14ac:dyDescent="0.25">
      <c r="A6" s="1">
        <v>45627</v>
      </c>
      <c r="B6">
        <v>41</v>
      </c>
      <c r="C6">
        <v>612</v>
      </c>
      <c r="D6">
        <v>612</v>
      </c>
      <c r="E6" t="str">
        <f>tblSaisies[[#This Row],[Date]]&amp;tblSaisies[[#This Row],[Chauffeur]]</f>
        <v>4562741</v>
      </c>
      <c r="F6" s="1" t="str">
        <f>MONTH(tblSaisies[[#This Row],[Date]])&amp;YEAR(tblSaisies[[#This Row],[Date]])</f>
        <v>122024</v>
      </c>
    </row>
    <row r="7" spans="1:6" x14ac:dyDescent="0.25">
      <c r="A7" s="1">
        <v>45627</v>
      </c>
      <c r="B7">
        <v>42</v>
      </c>
      <c r="C7">
        <v>604</v>
      </c>
      <c r="D7">
        <v>604</v>
      </c>
      <c r="E7" t="str">
        <f>tblSaisies[[#This Row],[Date]]&amp;tblSaisies[[#This Row],[Chauffeur]]</f>
        <v>4562742</v>
      </c>
      <c r="F7" s="1" t="str">
        <f>MONTH(tblSaisies[[#This Row],[Date]])&amp;YEAR(tblSaisies[[#This Row],[Date]])</f>
        <v>122024</v>
      </c>
    </row>
    <row r="8" spans="1:6" x14ac:dyDescent="0.25">
      <c r="A8" s="1">
        <v>45627</v>
      </c>
      <c r="B8">
        <v>43</v>
      </c>
      <c r="C8">
        <v>1820</v>
      </c>
      <c r="D8">
        <v>1820</v>
      </c>
      <c r="E8" t="str">
        <f>tblSaisies[[#This Row],[Date]]&amp;tblSaisies[[#This Row],[Chauffeur]]</f>
        <v>4562743</v>
      </c>
      <c r="F8" s="1" t="str">
        <f>MONTH(tblSaisies[[#This Row],[Date]])&amp;YEAR(tblSaisies[[#This Row],[Date]])</f>
        <v>122024</v>
      </c>
    </row>
    <row r="9" spans="1:6" x14ac:dyDescent="0.25">
      <c r="A9" s="1">
        <v>45627</v>
      </c>
      <c r="B9">
        <v>45</v>
      </c>
      <c r="C9">
        <v>1421</v>
      </c>
      <c r="D9">
        <v>1421</v>
      </c>
      <c r="E9" t="str">
        <f>tblSaisies[[#This Row],[Date]]&amp;tblSaisies[[#This Row],[Chauffeur]]</f>
        <v>4562745</v>
      </c>
      <c r="F9" s="1" t="str">
        <f>MONTH(tblSaisies[[#This Row],[Date]])&amp;YEAR(tblSaisies[[#This Row],[Date]])</f>
        <v>122024</v>
      </c>
    </row>
    <row r="10" spans="1:6" x14ac:dyDescent="0.25">
      <c r="A10" s="1">
        <v>45627</v>
      </c>
      <c r="B10">
        <v>46</v>
      </c>
      <c r="C10">
        <v>1869</v>
      </c>
      <c r="D10">
        <v>1870</v>
      </c>
      <c r="E10" t="str">
        <f>tblSaisies[[#This Row],[Date]]&amp;tblSaisies[[#This Row],[Chauffeur]]</f>
        <v>4562746</v>
      </c>
      <c r="F10" s="1" t="str">
        <f>MONTH(tblSaisies[[#This Row],[Date]])&amp;YEAR(tblSaisies[[#This Row],[Date]])</f>
        <v>122024</v>
      </c>
    </row>
    <row r="11" spans="1:6" x14ac:dyDescent="0.25">
      <c r="A11" s="1">
        <v>45627</v>
      </c>
      <c r="B11">
        <v>47</v>
      </c>
      <c r="C11">
        <v>1148</v>
      </c>
      <c r="D11">
        <v>1128</v>
      </c>
      <c r="E11" t="str">
        <f>tblSaisies[[#This Row],[Date]]&amp;tblSaisies[[#This Row],[Chauffeur]]</f>
        <v>4562747</v>
      </c>
      <c r="F11" s="1" t="str">
        <f>MONTH(tblSaisies[[#This Row],[Date]])&amp;YEAR(tblSaisies[[#This Row],[Date]])</f>
        <v>122024</v>
      </c>
    </row>
    <row r="12" spans="1:6" x14ac:dyDescent="0.25">
      <c r="A12" s="1">
        <v>45627</v>
      </c>
      <c r="B12">
        <v>48</v>
      </c>
      <c r="C12">
        <v>1554</v>
      </c>
      <c r="D12">
        <v>1555.5</v>
      </c>
      <c r="E12" t="str">
        <f>tblSaisies[[#This Row],[Date]]&amp;tblSaisies[[#This Row],[Chauffeur]]</f>
        <v>4562748</v>
      </c>
      <c r="F12" s="1" t="str">
        <f>MONTH(tblSaisies[[#This Row],[Date]])&amp;YEAR(tblSaisies[[#This Row],[Date]])</f>
        <v>122024</v>
      </c>
    </row>
    <row r="13" spans="1:6" x14ac:dyDescent="0.25">
      <c r="A13" s="1">
        <v>45627</v>
      </c>
      <c r="B13">
        <v>50</v>
      </c>
      <c r="C13">
        <v>1416</v>
      </c>
      <c r="D13">
        <v>1433</v>
      </c>
      <c r="E13" t="str">
        <f>tblSaisies[[#This Row],[Date]]&amp;tblSaisies[[#This Row],[Chauffeur]]</f>
        <v>4562750</v>
      </c>
      <c r="F13" s="1" t="str">
        <f>MONTH(tblSaisies[[#This Row],[Date]])&amp;YEAR(tblSaisies[[#This Row],[Date]])</f>
        <v>122024</v>
      </c>
    </row>
    <row r="14" spans="1:6" x14ac:dyDescent="0.25">
      <c r="A14" s="1">
        <v>45627</v>
      </c>
      <c r="B14">
        <v>51</v>
      </c>
      <c r="C14">
        <v>828</v>
      </c>
      <c r="D14">
        <v>828</v>
      </c>
      <c r="E14" t="str">
        <f>tblSaisies[[#This Row],[Date]]&amp;tblSaisies[[#This Row],[Chauffeur]]</f>
        <v>4562751</v>
      </c>
      <c r="F14" s="1" t="str">
        <f>MONTH(tblSaisies[[#This Row],[Date]])&amp;YEAR(tblSaisies[[#This Row],[Date]])</f>
        <v>122024</v>
      </c>
    </row>
    <row r="15" spans="1:6" x14ac:dyDescent="0.25">
      <c r="A15" s="1">
        <v>45627</v>
      </c>
      <c r="B15">
        <v>54</v>
      </c>
      <c r="C15">
        <v>1324</v>
      </c>
      <c r="D15">
        <v>1323</v>
      </c>
      <c r="E15" t="str">
        <f>tblSaisies[[#This Row],[Date]]&amp;tblSaisies[[#This Row],[Chauffeur]]</f>
        <v>4562754</v>
      </c>
      <c r="F15" s="1" t="str">
        <f>MONTH(tblSaisies[[#This Row],[Date]])&amp;YEAR(tblSaisies[[#This Row],[Date]])</f>
        <v>122024</v>
      </c>
    </row>
    <row r="16" spans="1:6" x14ac:dyDescent="0.25">
      <c r="A16" s="1">
        <v>45627</v>
      </c>
      <c r="B16">
        <v>55</v>
      </c>
      <c r="C16">
        <v>736</v>
      </c>
      <c r="D16">
        <v>736</v>
      </c>
      <c r="E16" t="str">
        <f>tblSaisies[[#This Row],[Date]]&amp;tblSaisies[[#This Row],[Chauffeur]]</f>
        <v>4562755</v>
      </c>
      <c r="F16" s="1" t="str">
        <f>MONTH(tblSaisies[[#This Row],[Date]])&amp;YEAR(tblSaisies[[#This Row],[Date]])</f>
        <v>122024</v>
      </c>
    </row>
    <row r="17" spans="1:6" x14ac:dyDescent="0.25">
      <c r="A17" s="1">
        <v>45627</v>
      </c>
      <c r="B17">
        <v>57</v>
      </c>
      <c r="C17">
        <v>1160</v>
      </c>
      <c r="D17">
        <v>1160</v>
      </c>
      <c r="E17" t="str">
        <f>tblSaisies[[#This Row],[Date]]&amp;tblSaisies[[#This Row],[Chauffeur]]</f>
        <v>4562757</v>
      </c>
      <c r="F17" s="1" t="str">
        <f>MONTH(tblSaisies[[#This Row],[Date]])&amp;YEAR(tblSaisies[[#This Row],[Date]])</f>
        <v>122024</v>
      </c>
    </row>
    <row r="18" spans="1:6" x14ac:dyDescent="0.25">
      <c r="A18" s="1">
        <v>45627</v>
      </c>
      <c r="B18">
        <v>58</v>
      </c>
      <c r="C18">
        <v>804</v>
      </c>
      <c r="D18">
        <v>804</v>
      </c>
      <c r="E18" t="str">
        <f>tblSaisies[[#This Row],[Date]]&amp;tblSaisies[[#This Row],[Chauffeur]]</f>
        <v>4562758</v>
      </c>
      <c r="F18" s="1" t="str">
        <f>MONTH(tblSaisies[[#This Row],[Date]])&amp;YEAR(tblSaisies[[#This Row],[Date]])</f>
        <v>122024</v>
      </c>
    </row>
    <row r="19" spans="1:6" x14ac:dyDescent="0.25">
      <c r="A19" s="1">
        <v>45627</v>
      </c>
      <c r="B19">
        <v>59</v>
      </c>
      <c r="C19">
        <v>616</v>
      </c>
      <c r="D19">
        <v>616</v>
      </c>
      <c r="E19" t="str">
        <f>tblSaisies[[#This Row],[Date]]&amp;tblSaisies[[#This Row],[Chauffeur]]</f>
        <v>4562759</v>
      </c>
      <c r="F19" s="1" t="str">
        <f>MONTH(tblSaisies[[#This Row],[Date]])&amp;YEAR(tblSaisies[[#This Row],[Date]])</f>
        <v>122024</v>
      </c>
    </row>
    <row r="20" spans="1:6" x14ac:dyDescent="0.25">
      <c r="A20" s="1">
        <v>45627</v>
      </c>
      <c r="B20">
        <v>60</v>
      </c>
      <c r="C20">
        <v>2072</v>
      </c>
      <c r="D20">
        <v>2072</v>
      </c>
      <c r="E20" t="str">
        <f>tblSaisies[[#This Row],[Date]]&amp;tblSaisies[[#This Row],[Chauffeur]]</f>
        <v>4562760</v>
      </c>
      <c r="F20" s="1" t="str">
        <f>MONTH(tblSaisies[[#This Row],[Date]])&amp;YEAR(tblSaisies[[#This Row],[Date]])</f>
        <v>122024</v>
      </c>
    </row>
    <row r="21" spans="1:6" x14ac:dyDescent="0.25">
      <c r="A21" s="1">
        <v>45627</v>
      </c>
      <c r="B21">
        <v>64</v>
      </c>
      <c r="C21">
        <v>780</v>
      </c>
      <c r="D21">
        <v>780</v>
      </c>
      <c r="E21" t="str">
        <f>tblSaisies[[#This Row],[Date]]&amp;tblSaisies[[#This Row],[Chauffeur]]</f>
        <v>4562764</v>
      </c>
      <c r="F21" s="1" t="str">
        <f>MONTH(tblSaisies[[#This Row],[Date]])&amp;YEAR(tblSaisies[[#This Row],[Date]])</f>
        <v>122024</v>
      </c>
    </row>
    <row r="22" spans="1:6" x14ac:dyDescent="0.25">
      <c r="A22" s="1">
        <v>45627</v>
      </c>
      <c r="B22">
        <v>67</v>
      </c>
      <c r="C22">
        <v>1148</v>
      </c>
      <c r="D22">
        <v>1143</v>
      </c>
      <c r="E22" t="str">
        <f>tblSaisies[[#This Row],[Date]]&amp;tblSaisies[[#This Row],[Chauffeur]]</f>
        <v>4562767</v>
      </c>
      <c r="F22" s="1" t="str">
        <f>MONTH(tblSaisies[[#This Row],[Date]])&amp;YEAR(tblSaisies[[#This Row],[Date]])</f>
        <v>122024</v>
      </c>
    </row>
    <row r="23" spans="1:6" x14ac:dyDescent="0.25">
      <c r="A23" s="1">
        <v>45627</v>
      </c>
      <c r="B23">
        <v>69</v>
      </c>
      <c r="C23">
        <v>1228</v>
      </c>
      <c r="D23">
        <v>1228</v>
      </c>
      <c r="E23" t="str">
        <f>tblSaisies[[#This Row],[Date]]&amp;tblSaisies[[#This Row],[Chauffeur]]</f>
        <v>4562769</v>
      </c>
      <c r="F23" s="1" t="str">
        <f>MONTH(tblSaisies[[#This Row],[Date]])&amp;YEAR(tblSaisies[[#This Row],[Date]])</f>
        <v>122024</v>
      </c>
    </row>
    <row r="24" spans="1:6" x14ac:dyDescent="0.25">
      <c r="A24" s="1">
        <v>45627</v>
      </c>
      <c r="B24">
        <v>71</v>
      </c>
      <c r="C24">
        <v>656</v>
      </c>
      <c r="D24">
        <v>656</v>
      </c>
      <c r="E24" t="str">
        <f>tblSaisies[[#This Row],[Date]]&amp;tblSaisies[[#This Row],[Chauffeur]]</f>
        <v>4562771</v>
      </c>
      <c r="F24" s="1" t="str">
        <f>MONTH(tblSaisies[[#This Row],[Date]])&amp;YEAR(tblSaisies[[#This Row],[Date]])</f>
        <v>122024</v>
      </c>
    </row>
    <row r="25" spans="1:6" x14ac:dyDescent="0.25">
      <c r="A25" s="1">
        <v>45627</v>
      </c>
      <c r="B25">
        <v>72</v>
      </c>
      <c r="C25">
        <v>1016</v>
      </c>
      <c r="D25">
        <v>1016</v>
      </c>
      <c r="E25" t="str">
        <f>tblSaisies[[#This Row],[Date]]&amp;tblSaisies[[#This Row],[Chauffeur]]</f>
        <v>4562772</v>
      </c>
      <c r="F25" s="1" t="str">
        <f>MONTH(tblSaisies[[#This Row],[Date]])&amp;YEAR(tblSaisies[[#This Row],[Date]])</f>
        <v>122024</v>
      </c>
    </row>
    <row r="26" spans="1:6" x14ac:dyDescent="0.25">
      <c r="A26" s="1">
        <v>45627</v>
      </c>
      <c r="B26">
        <v>73</v>
      </c>
      <c r="C26">
        <v>1012</v>
      </c>
      <c r="D26">
        <v>1002</v>
      </c>
      <c r="E26" t="str">
        <f>tblSaisies[[#This Row],[Date]]&amp;tblSaisies[[#This Row],[Chauffeur]]</f>
        <v>4562773</v>
      </c>
      <c r="F26" s="1" t="str">
        <f>MONTH(tblSaisies[[#This Row],[Date]])&amp;YEAR(tblSaisies[[#This Row],[Date]])</f>
        <v>122024</v>
      </c>
    </row>
    <row r="27" spans="1:6" x14ac:dyDescent="0.25">
      <c r="A27" s="1">
        <v>45627</v>
      </c>
      <c r="B27">
        <v>74</v>
      </c>
      <c r="C27">
        <v>1568</v>
      </c>
      <c r="D27">
        <v>1718</v>
      </c>
      <c r="E27" t="str">
        <f>tblSaisies[[#This Row],[Date]]&amp;tblSaisies[[#This Row],[Chauffeur]]</f>
        <v>4562774</v>
      </c>
      <c r="F27" s="1" t="str">
        <f>MONTH(tblSaisies[[#This Row],[Date]])&amp;YEAR(tblSaisies[[#This Row],[Date]])</f>
        <v>122024</v>
      </c>
    </row>
    <row r="28" spans="1:6" x14ac:dyDescent="0.25">
      <c r="A28" s="1">
        <v>45627</v>
      </c>
      <c r="B28">
        <v>75</v>
      </c>
      <c r="C28">
        <v>720</v>
      </c>
      <c r="D28">
        <v>720</v>
      </c>
      <c r="E28" t="str">
        <f>tblSaisies[[#This Row],[Date]]&amp;tblSaisies[[#This Row],[Chauffeur]]</f>
        <v>4562775</v>
      </c>
      <c r="F28" s="1" t="str">
        <f>MONTH(tblSaisies[[#This Row],[Date]])&amp;YEAR(tblSaisies[[#This Row],[Date]])</f>
        <v>122024</v>
      </c>
    </row>
    <row r="29" spans="1:6" x14ac:dyDescent="0.25">
      <c r="A29" s="1">
        <v>45627</v>
      </c>
      <c r="B29">
        <v>79</v>
      </c>
      <c r="C29">
        <v>1024</v>
      </c>
      <c r="D29">
        <v>1015</v>
      </c>
      <c r="E29" t="str">
        <f>tblSaisies[[#This Row],[Date]]&amp;tblSaisies[[#This Row],[Chauffeur]]</f>
        <v>4562779</v>
      </c>
      <c r="F29" s="1" t="str">
        <f>MONTH(tblSaisies[[#This Row],[Date]])&amp;YEAR(tblSaisies[[#This Row],[Date]])</f>
        <v>122024</v>
      </c>
    </row>
    <row r="30" spans="1:6" x14ac:dyDescent="0.25">
      <c r="A30" s="1">
        <v>45627</v>
      </c>
      <c r="B30">
        <v>80</v>
      </c>
      <c r="C30">
        <v>792</v>
      </c>
      <c r="D30">
        <v>792</v>
      </c>
      <c r="E30" t="str">
        <f>tblSaisies[[#This Row],[Date]]&amp;tblSaisies[[#This Row],[Chauffeur]]</f>
        <v>4562780</v>
      </c>
      <c r="F30" s="1" t="str">
        <f>MONTH(tblSaisies[[#This Row],[Date]])&amp;YEAR(tblSaisies[[#This Row],[Date]])</f>
        <v>122024</v>
      </c>
    </row>
    <row r="31" spans="1:6" x14ac:dyDescent="0.25">
      <c r="A31" s="1">
        <v>45627</v>
      </c>
      <c r="B31">
        <v>82</v>
      </c>
      <c r="C31">
        <v>284</v>
      </c>
      <c r="D31">
        <v>284</v>
      </c>
      <c r="E31" t="str">
        <f>tblSaisies[[#This Row],[Date]]&amp;tblSaisies[[#This Row],[Chauffeur]]</f>
        <v>4562782</v>
      </c>
      <c r="F31" s="1" t="str">
        <f>MONTH(tblSaisies[[#This Row],[Date]])&amp;YEAR(tblSaisies[[#This Row],[Date]])</f>
        <v>122024</v>
      </c>
    </row>
    <row r="32" spans="1:6" x14ac:dyDescent="0.25">
      <c r="A32" s="1">
        <v>45627</v>
      </c>
      <c r="B32">
        <v>84</v>
      </c>
      <c r="C32">
        <v>1020</v>
      </c>
      <c r="D32">
        <v>1020</v>
      </c>
      <c r="E32" t="str">
        <f>tblSaisies[[#This Row],[Date]]&amp;tblSaisies[[#This Row],[Chauffeur]]</f>
        <v>4562784</v>
      </c>
      <c r="F32" s="1" t="str">
        <f>MONTH(tblSaisies[[#This Row],[Date]])&amp;YEAR(tblSaisies[[#This Row],[Date]])</f>
        <v>122024</v>
      </c>
    </row>
    <row r="33" spans="1:6" x14ac:dyDescent="0.25">
      <c r="A33" s="1">
        <v>45627</v>
      </c>
      <c r="B33">
        <v>85</v>
      </c>
      <c r="C33">
        <v>1414</v>
      </c>
      <c r="D33">
        <v>1414</v>
      </c>
      <c r="E33" t="str">
        <f>tblSaisies[[#This Row],[Date]]&amp;tblSaisies[[#This Row],[Chauffeur]]</f>
        <v>4562785</v>
      </c>
      <c r="F33" s="1" t="str">
        <f>MONTH(tblSaisies[[#This Row],[Date]])&amp;YEAR(tblSaisies[[#This Row],[Date]])</f>
        <v>122024</v>
      </c>
    </row>
    <row r="34" spans="1:6" x14ac:dyDescent="0.25">
      <c r="A34" s="1">
        <v>45627</v>
      </c>
      <c r="B34">
        <v>87</v>
      </c>
      <c r="C34">
        <v>1008</v>
      </c>
      <c r="D34">
        <v>1008</v>
      </c>
      <c r="E34" t="str">
        <f>tblSaisies[[#This Row],[Date]]&amp;tblSaisies[[#This Row],[Chauffeur]]</f>
        <v>4562787</v>
      </c>
      <c r="F34" s="1" t="str">
        <f>MONTH(tblSaisies[[#This Row],[Date]])&amp;YEAR(tblSaisies[[#This Row],[Date]])</f>
        <v>122024</v>
      </c>
    </row>
    <row r="35" spans="1:6" x14ac:dyDescent="0.25">
      <c r="A35" s="1">
        <v>45627</v>
      </c>
      <c r="B35">
        <v>93</v>
      </c>
      <c r="C35">
        <v>868</v>
      </c>
      <c r="D35">
        <v>870</v>
      </c>
      <c r="E35" t="str">
        <f>tblSaisies[[#This Row],[Date]]&amp;tblSaisies[[#This Row],[Chauffeur]]</f>
        <v>4562793</v>
      </c>
      <c r="F35" s="1" t="str">
        <f>MONTH(tblSaisies[[#This Row],[Date]])&amp;YEAR(tblSaisies[[#This Row],[Date]])</f>
        <v>122024</v>
      </c>
    </row>
    <row r="36" spans="1:6" x14ac:dyDescent="0.25">
      <c r="A36" s="1">
        <v>45627</v>
      </c>
      <c r="B36">
        <v>96</v>
      </c>
      <c r="C36">
        <v>1064</v>
      </c>
      <c r="D36">
        <v>1064</v>
      </c>
      <c r="E36" t="str">
        <f>tblSaisies[[#This Row],[Date]]&amp;tblSaisies[[#This Row],[Chauffeur]]</f>
        <v>4562796</v>
      </c>
      <c r="F36" s="1" t="str">
        <f>MONTH(tblSaisies[[#This Row],[Date]])&amp;YEAR(tblSaisies[[#This Row],[Date]])</f>
        <v>122024</v>
      </c>
    </row>
    <row r="37" spans="1:6" x14ac:dyDescent="0.25">
      <c r="A37" s="1">
        <v>45627</v>
      </c>
      <c r="B37">
        <v>99</v>
      </c>
      <c r="C37">
        <v>1112</v>
      </c>
      <c r="D37">
        <v>1112</v>
      </c>
      <c r="E37" t="str">
        <f>tblSaisies[[#This Row],[Date]]&amp;tblSaisies[[#This Row],[Chauffeur]]</f>
        <v>4562799</v>
      </c>
      <c r="F37" s="1" t="str">
        <f>MONTH(tblSaisies[[#This Row],[Date]])&amp;YEAR(tblSaisies[[#This Row],[Date]])</f>
        <v>122024</v>
      </c>
    </row>
    <row r="38" spans="1:6" x14ac:dyDescent="0.25">
      <c r="A38" s="1">
        <v>45627</v>
      </c>
      <c r="B38">
        <v>100</v>
      </c>
      <c r="C38">
        <v>1628</v>
      </c>
      <c r="D38">
        <v>1628</v>
      </c>
      <c r="E38" t="str">
        <f>tblSaisies[[#This Row],[Date]]&amp;tblSaisies[[#This Row],[Chauffeur]]</f>
        <v>45627100</v>
      </c>
      <c r="F38" s="1" t="str">
        <f>MONTH(tblSaisies[[#This Row],[Date]])&amp;YEAR(tblSaisies[[#This Row],[Date]])</f>
        <v>122024</v>
      </c>
    </row>
    <row r="39" spans="1:6" x14ac:dyDescent="0.25">
      <c r="A39" s="1">
        <v>45627</v>
      </c>
      <c r="B39">
        <v>101</v>
      </c>
      <c r="C39">
        <v>992</v>
      </c>
      <c r="D39">
        <v>992</v>
      </c>
      <c r="E39" t="str">
        <f>tblSaisies[[#This Row],[Date]]&amp;tblSaisies[[#This Row],[Chauffeur]]</f>
        <v>45627101</v>
      </c>
      <c r="F39" s="1" t="str">
        <f>MONTH(tblSaisies[[#This Row],[Date]])&amp;YEAR(tblSaisies[[#This Row],[Date]])</f>
        <v>122024</v>
      </c>
    </row>
    <row r="40" spans="1:6" x14ac:dyDescent="0.25">
      <c r="A40" s="1">
        <v>45627</v>
      </c>
      <c r="B40">
        <v>102</v>
      </c>
      <c r="C40">
        <v>812</v>
      </c>
      <c r="D40">
        <v>812</v>
      </c>
      <c r="E40" t="str">
        <f>tblSaisies[[#This Row],[Date]]&amp;tblSaisies[[#This Row],[Chauffeur]]</f>
        <v>45627102</v>
      </c>
      <c r="F40" s="1" t="str">
        <f>MONTH(tblSaisies[[#This Row],[Date]])&amp;YEAR(tblSaisies[[#This Row],[Date]])</f>
        <v>122024</v>
      </c>
    </row>
    <row r="41" spans="1:6" x14ac:dyDescent="0.25">
      <c r="A41" s="1">
        <v>45627</v>
      </c>
      <c r="B41">
        <v>104</v>
      </c>
      <c r="C41">
        <v>900</v>
      </c>
      <c r="D41">
        <v>885.5</v>
      </c>
      <c r="E41" t="str">
        <f>tblSaisies[[#This Row],[Date]]&amp;tblSaisies[[#This Row],[Chauffeur]]</f>
        <v>45627104</v>
      </c>
      <c r="F41" s="1" t="str">
        <f>MONTH(tblSaisies[[#This Row],[Date]])&amp;YEAR(tblSaisies[[#This Row],[Date]])</f>
        <v>122024</v>
      </c>
    </row>
    <row r="42" spans="1:6" x14ac:dyDescent="0.25">
      <c r="A42" s="1">
        <v>45627</v>
      </c>
      <c r="B42">
        <v>106</v>
      </c>
      <c r="C42">
        <v>1128</v>
      </c>
      <c r="D42">
        <v>1128</v>
      </c>
      <c r="E42" t="str">
        <f>tblSaisies[[#This Row],[Date]]&amp;tblSaisies[[#This Row],[Chauffeur]]</f>
        <v>45627106</v>
      </c>
      <c r="F42" s="1" t="str">
        <f>MONTH(tblSaisies[[#This Row],[Date]])&amp;YEAR(tblSaisies[[#This Row],[Date]])</f>
        <v>122024</v>
      </c>
    </row>
    <row r="43" spans="1:6" x14ac:dyDescent="0.25">
      <c r="A43" s="1">
        <v>45627</v>
      </c>
      <c r="B43">
        <v>107</v>
      </c>
      <c r="C43">
        <v>848</v>
      </c>
      <c r="D43">
        <v>848</v>
      </c>
      <c r="E43" t="str">
        <f>tblSaisies[[#This Row],[Date]]&amp;tblSaisies[[#This Row],[Chauffeur]]</f>
        <v>45627107</v>
      </c>
      <c r="F43" s="1" t="str">
        <f>MONTH(tblSaisies[[#This Row],[Date]])&amp;YEAR(tblSaisies[[#This Row],[Date]])</f>
        <v>122024</v>
      </c>
    </row>
    <row r="44" spans="1:6" x14ac:dyDescent="0.25">
      <c r="A44" s="1">
        <v>45627</v>
      </c>
      <c r="B44">
        <v>108</v>
      </c>
      <c r="C44">
        <v>524</v>
      </c>
      <c r="D44">
        <v>524</v>
      </c>
      <c r="E44" t="str">
        <f>tblSaisies[[#This Row],[Date]]&amp;tblSaisies[[#This Row],[Chauffeur]]</f>
        <v>45627108</v>
      </c>
      <c r="F44" s="1" t="str">
        <f>MONTH(tblSaisies[[#This Row],[Date]])&amp;YEAR(tblSaisies[[#This Row],[Date]])</f>
        <v>122024</v>
      </c>
    </row>
    <row r="45" spans="1:6" x14ac:dyDescent="0.25">
      <c r="A45" s="1">
        <v>45627</v>
      </c>
      <c r="B45">
        <v>109</v>
      </c>
      <c r="C45">
        <v>1200</v>
      </c>
      <c r="D45">
        <v>1200</v>
      </c>
      <c r="E45" t="str">
        <f>tblSaisies[[#This Row],[Date]]&amp;tblSaisies[[#This Row],[Chauffeur]]</f>
        <v>45627109</v>
      </c>
      <c r="F45" s="1" t="str">
        <f>MONTH(tblSaisies[[#This Row],[Date]])&amp;YEAR(tblSaisies[[#This Row],[Date]])</f>
        <v>122024</v>
      </c>
    </row>
    <row r="46" spans="1:6" x14ac:dyDescent="0.25">
      <c r="A46" s="1">
        <v>45627</v>
      </c>
      <c r="B46">
        <v>110</v>
      </c>
      <c r="C46">
        <v>1176</v>
      </c>
      <c r="D46">
        <v>1176</v>
      </c>
      <c r="E46" t="str">
        <f>tblSaisies[[#This Row],[Date]]&amp;tblSaisies[[#This Row],[Chauffeur]]</f>
        <v>45627110</v>
      </c>
      <c r="F46" s="1" t="str">
        <f>MONTH(tblSaisies[[#This Row],[Date]])&amp;YEAR(tblSaisies[[#This Row],[Date]])</f>
        <v>122024</v>
      </c>
    </row>
    <row r="47" spans="1:6" x14ac:dyDescent="0.25">
      <c r="A47" s="1">
        <v>45627</v>
      </c>
      <c r="B47">
        <v>111</v>
      </c>
      <c r="C47">
        <v>861</v>
      </c>
      <c r="D47">
        <v>861</v>
      </c>
      <c r="E47" t="str">
        <f>tblSaisies[[#This Row],[Date]]&amp;tblSaisies[[#This Row],[Chauffeur]]</f>
        <v>45627111</v>
      </c>
      <c r="F47" s="1" t="str">
        <f>MONTH(tblSaisies[[#This Row],[Date]])&amp;YEAR(tblSaisies[[#This Row],[Date]])</f>
        <v>122024</v>
      </c>
    </row>
    <row r="48" spans="1:6" x14ac:dyDescent="0.25">
      <c r="A48" s="1">
        <v>45627</v>
      </c>
      <c r="B48">
        <v>112</v>
      </c>
      <c r="C48">
        <v>808</v>
      </c>
      <c r="D48">
        <v>807</v>
      </c>
      <c r="E48" t="str">
        <f>tblSaisies[[#This Row],[Date]]&amp;tblSaisies[[#This Row],[Chauffeur]]</f>
        <v>45627112</v>
      </c>
      <c r="F48" s="1" t="str">
        <f>MONTH(tblSaisies[[#This Row],[Date]])&amp;YEAR(tblSaisies[[#This Row],[Date]])</f>
        <v>122024</v>
      </c>
    </row>
    <row r="49" spans="1:6" x14ac:dyDescent="0.25">
      <c r="A49" s="1">
        <v>45627</v>
      </c>
      <c r="B49">
        <v>114</v>
      </c>
      <c r="C49">
        <v>496</v>
      </c>
      <c r="D49">
        <v>496</v>
      </c>
      <c r="E49" t="str">
        <f>tblSaisies[[#This Row],[Date]]&amp;tblSaisies[[#This Row],[Chauffeur]]</f>
        <v>45627114</v>
      </c>
      <c r="F49" s="1" t="str">
        <f>MONTH(tblSaisies[[#This Row],[Date]])&amp;YEAR(tblSaisies[[#This Row],[Date]])</f>
        <v>122024</v>
      </c>
    </row>
    <row r="50" spans="1:6" x14ac:dyDescent="0.25">
      <c r="A50" s="1">
        <v>45627</v>
      </c>
      <c r="B50">
        <v>117</v>
      </c>
      <c r="C50">
        <v>2068</v>
      </c>
      <c r="D50">
        <v>2073</v>
      </c>
      <c r="E50" t="str">
        <f>tblSaisies[[#This Row],[Date]]&amp;tblSaisies[[#This Row],[Chauffeur]]</f>
        <v>45627117</v>
      </c>
      <c r="F50" s="1" t="str">
        <f>MONTH(tblSaisies[[#This Row],[Date]])&amp;YEAR(tblSaisies[[#This Row],[Date]])</f>
        <v>122024</v>
      </c>
    </row>
    <row r="51" spans="1:6" x14ac:dyDescent="0.25">
      <c r="A51" s="1">
        <v>45627</v>
      </c>
      <c r="B51">
        <v>119</v>
      </c>
      <c r="C51">
        <v>988</v>
      </c>
      <c r="D51">
        <v>988</v>
      </c>
      <c r="E51" t="str">
        <f>tblSaisies[[#This Row],[Date]]&amp;tblSaisies[[#This Row],[Chauffeur]]</f>
        <v>45627119</v>
      </c>
      <c r="F51" s="1" t="str">
        <f>MONTH(tblSaisies[[#This Row],[Date]])&amp;YEAR(tblSaisies[[#This Row],[Date]])</f>
        <v>122024</v>
      </c>
    </row>
    <row r="52" spans="1:6" x14ac:dyDescent="0.25">
      <c r="A52" s="1">
        <v>45627</v>
      </c>
      <c r="B52">
        <v>120</v>
      </c>
      <c r="C52">
        <v>1632</v>
      </c>
      <c r="D52">
        <v>1632</v>
      </c>
      <c r="E52" t="str">
        <f>tblSaisies[[#This Row],[Date]]&amp;tblSaisies[[#This Row],[Chauffeur]]</f>
        <v>45627120</v>
      </c>
      <c r="F52" s="1" t="str">
        <f>MONTH(tblSaisies[[#This Row],[Date]])&amp;YEAR(tblSaisies[[#This Row],[Date]])</f>
        <v>122024</v>
      </c>
    </row>
    <row r="53" spans="1:6" x14ac:dyDescent="0.25">
      <c r="A53" s="1">
        <v>45627</v>
      </c>
      <c r="B53">
        <v>121</v>
      </c>
      <c r="C53">
        <v>1376</v>
      </c>
      <c r="D53">
        <v>1376</v>
      </c>
      <c r="E53" t="str">
        <f>tblSaisies[[#This Row],[Date]]&amp;tblSaisies[[#This Row],[Chauffeur]]</f>
        <v>45627121</v>
      </c>
      <c r="F53" s="1" t="str">
        <f>MONTH(tblSaisies[[#This Row],[Date]])&amp;YEAR(tblSaisies[[#This Row],[Date]])</f>
        <v>122024</v>
      </c>
    </row>
    <row r="54" spans="1:6" x14ac:dyDescent="0.25">
      <c r="A54" s="1">
        <v>45627</v>
      </c>
      <c r="B54">
        <v>122</v>
      </c>
      <c r="C54">
        <v>2124</v>
      </c>
      <c r="D54">
        <v>2124</v>
      </c>
      <c r="E54" t="str">
        <f>tblSaisies[[#This Row],[Date]]&amp;tblSaisies[[#This Row],[Chauffeur]]</f>
        <v>45627122</v>
      </c>
      <c r="F54" s="1" t="str">
        <f>MONTH(tblSaisies[[#This Row],[Date]])&amp;YEAR(tblSaisies[[#This Row],[Date]])</f>
        <v>122024</v>
      </c>
    </row>
    <row r="55" spans="1:6" x14ac:dyDescent="0.25">
      <c r="A55" s="1">
        <v>45627</v>
      </c>
      <c r="B55">
        <v>123</v>
      </c>
      <c r="C55">
        <v>1953</v>
      </c>
      <c r="D55">
        <v>1953</v>
      </c>
      <c r="E55" t="str">
        <f>tblSaisies[[#This Row],[Date]]&amp;tblSaisies[[#This Row],[Chauffeur]]</f>
        <v>45627123</v>
      </c>
      <c r="F55" s="1" t="str">
        <f>MONTH(tblSaisies[[#This Row],[Date]])&amp;YEAR(tblSaisies[[#This Row],[Date]])</f>
        <v>122024</v>
      </c>
    </row>
    <row r="56" spans="1:6" x14ac:dyDescent="0.25">
      <c r="A56" s="1">
        <v>45627</v>
      </c>
      <c r="B56">
        <v>124</v>
      </c>
      <c r="C56">
        <v>428</v>
      </c>
      <c r="D56">
        <v>428</v>
      </c>
      <c r="E56" t="str">
        <f>tblSaisies[[#This Row],[Date]]&amp;tblSaisies[[#This Row],[Chauffeur]]</f>
        <v>45627124</v>
      </c>
      <c r="F56" s="1" t="str">
        <f>MONTH(tblSaisies[[#This Row],[Date]])&amp;YEAR(tblSaisies[[#This Row],[Date]])</f>
        <v>122024</v>
      </c>
    </row>
    <row r="57" spans="1:6" x14ac:dyDescent="0.25">
      <c r="A57" s="1">
        <v>45627</v>
      </c>
      <c r="B57">
        <v>126</v>
      </c>
      <c r="C57">
        <v>1112</v>
      </c>
      <c r="D57">
        <v>1132</v>
      </c>
      <c r="E57" t="str">
        <f>tblSaisies[[#This Row],[Date]]&amp;tblSaisies[[#This Row],[Chauffeur]]</f>
        <v>45627126</v>
      </c>
      <c r="F57" s="1" t="str">
        <f>MONTH(tblSaisies[[#This Row],[Date]])&amp;YEAR(tblSaisies[[#This Row],[Date]])</f>
        <v>122024</v>
      </c>
    </row>
    <row r="58" spans="1:6" x14ac:dyDescent="0.25">
      <c r="A58" s="1">
        <v>45627</v>
      </c>
      <c r="B58">
        <v>127</v>
      </c>
      <c r="C58">
        <v>968</v>
      </c>
      <c r="D58">
        <v>968</v>
      </c>
      <c r="E58" t="str">
        <f>tblSaisies[[#This Row],[Date]]&amp;tblSaisies[[#This Row],[Chauffeur]]</f>
        <v>45627127</v>
      </c>
      <c r="F58" s="1" t="str">
        <f>MONTH(tblSaisies[[#This Row],[Date]])&amp;YEAR(tblSaisies[[#This Row],[Date]])</f>
        <v>122024</v>
      </c>
    </row>
    <row r="59" spans="1:6" x14ac:dyDescent="0.25">
      <c r="A59" s="1">
        <v>45627</v>
      </c>
      <c r="B59">
        <v>128</v>
      </c>
      <c r="C59">
        <v>1984</v>
      </c>
      <c r="D59">
        <v>1994</v>
      </c>
      <c r="E59" t="str">
        <f>tblSaisies[[#This Row],[Date]]&amp;tblSaisies[[#This Row],[Chauffeur]]</f>
        <v>45627128</v>
      </c>
      <c r="F59" s="1" t="str">
        <f>MONTH(tblSaisies[[#This Row],[Date]])&amp;YEAR(tblSaisies[[#This Row],[Date]])</f>
        <v>122024</v>
      </c>
    </row>
    <row r="60" spans="1:6" x14ac:dyDescent="0.25">
      <c r="A60" s="1">
        <v>45627</v>
      </c>
      <c r="B60">
        <v>129</v>
      </c>
      <c r="C60">
        <v>452</v>
      </c>
      <c r="D60">
        <v>452</v>
      </c>
      <c r="E60" t="str">
        <f>tblSaisies[[#This Row],[Date]]&amp;tblSaisies[[#This Row],[Chauffeur]]</f>
        <v>45627129</v>
      </c>
      <c r="F60" s="1" t="str">
        <f>MONTH(tblSaisies[[#This Row],[Date]])&amp;YEAR(tblSaisies[[#This Row],[Date]])</f>
        <v>122024</v>
      </c>
    </row>
    <row r="61" spans="1:6" x14ac:dyDescent="0.25">
      <c r="A61" s="1">
        <v>45627</v>
      </c>
      <c r="B61">
        <v>131</v>
      </c>
      <c r="C61">
        <v>1572</v>
      </c>
      <c r="D61">
        <v>1572</v>
      </c>
      <c r="E61" t="str">
        <f>tblSaisies[[#This Row],[Date]]&amp;tblSaisies[[#This Row],[Chauffeur]]</f>
        <v>45627131</v>
      </c>
      <c r="F61" s="1" t="str">
        <f>MONTH(tblSaisies[[#This Row],[Date]])&amp;YEAR(tblSaisies[[#This Row],[Date]])</f>
        <v>122024</v>
      </c>
    </row>
    <row r="62" spans="1:6" x14ac:dyDescent="0.25">
      <c r="A62" s="1">
        <v>45627</v>
      </c>
      <c r="B62">
        <v>132</v>
      </c>
      <c r="C62">
        <v>972</v>
      </c>
      <c r="D62">
        <v>972</v>
      </c>
      <c r="E62" t="str">
        <f>tblSaisies[[#This Row],[Date]]&amp;tblSaisies[[#This Row],[Chauffeur]]</f>
        <v>45627132</v>
      </c>
      <c r="F62" s="1" t="str">
        <f>MONTH(tblSaisies[[#This Row],[Date]])&amp;YEAR(tblSaisies[[#This Row],[Date]])</f>
        <v>122024</v>
      </c>
    </row>
    <row r="63" spans="1:6" x14ac:dyDescent="0.25">
      <c r="A63" s="1">
        <v>45627</v>
      </c>
      <c r="B63">
        <v>133</v>
      </c>
      <c r="C63">
        <v>1032</v>
      </c>
      <c r="D63">
        <v>1032</v>
      </c>
      <c r="E63" t="str">
        <f>tblSaisies[[#This Row],[Date]]&amp;tblSaisies[[#This Row],[Chauffeur]]</f>
        <v>45627133</v>
      </c>
      <c r="F63" s="1" t="str">
        <f>MONTH(tblSaisies[[#This Row],[Date]])&amp;YEAR(tblSaisies[[#This Row],[Date]])</f>
        <v>122024</v>
      </c>
    </row>
    <row r="64" spans="1:6" x14ac:dyDescent="0.25">
      <c r="A64" s="1">
        <v>45627</v>
      </c>
      <c r="B64">
        <v>136</v>
      </c>
      <c r="C64">
        <v>1008</v>
      </c>
      <c r="D64">
        <v>1008</v>
      </c>
      <c r="E64" t="str">
        <f>tblSaisies[[#This Row],[Date]]&amp;tblSaisies[[#This Row],[Chauffeur]]</f>
        <v>45627136</v>
      </c>
      <c r="F64" s="1" t="str">
        <f>MONTH(tblSaisies[[#This Row],[Date]])&amp;YEAR(tblSaisies[[#This Row],[Date]])</f>
        <v>122024</v>
      </c>
    </row>
    <row r="65" spans="1:6" x14ac:dyDescent="0.25">
      <c r="A65" s="1">
        <v>45627</v>
      </c>
      <c r="B65">
        <v>137</v>
      </c>
      <c r="C65">
        <v>1016</v>
      </c>
      <c r="D65">
        <v>1016</v>
      </c>
      <c r="E65" t="str">
        <f>tblSaisies[[#This Row],[Date]]&amp;tblSaisies[[#This Row],[Chauffeur]]</f>
        <v>45627137</v>
      </c>
      <c r="F65" s="1" t="str">
        <f>MONTH(tblSaisies[[#This Row],[Date]])&amp;YEAR(tblSaisies[[#This Row],[Date]])</f>
        <v>122024</v>
      </c>
    </row>
    <row r="66" spans="1:6" x14ac:dyDescent="0.25">
      <c r="A66" s="1">
        <v>45627</v>
      </c>
      <c r="B66">
        <v>140</v>
      </c>
      <c r="C66">
        <v>1588</v>
      </c>
      <c r="D66">
        <v>1643</v>
      </c>
      <c r="E66" t="str">
        <f>tblSaisies[[#This Row],[Date]]&amp;tblSaisies[[#This Row],[Chauffeur]]</f>
        <v>45627140</v>
      </c>
      <c r="F66" s="1" t="str">
        <f>MONTH(tblSaisies[[#This Row],[Date]])&amp;YEAR(tblSaisies[[#This Row],[Date]])</f>
        <v>122024</v>
      </c>
    </row>
    <row r="67" spans="1:6" x14ac:dyDescent="0.25">
      <c r="A67" s="1">
        <v>45627</v>
      </c>
      <c r="B67">
        <v>141</v>
      </c>
      <c r="C67">
        <v>396</v>
      </c>
      <c r="D67">
        <v>476</v>
      </c>
      <c r="E67" t="str">
        <f>tblSaisies[[#This Row],[Date]]&amp;tblSaisies[[#This Row],[Chauffeur]]</f>
        <v>45627141</v>
      </c>
      <c r="F67" s="1" t="str">
        <f>MONTH(tblSaisies[[#This Row],[Date]])&amp;YEAR(tblSaisies[[#This Row],[Date]])</f>
        <v>122024</v>
      </c>
    </row>
    <row r="68" spans="1:6" x14ac:dyDescent="0.25">
      <c r="A68" s="1">
        <v>45627</v>
      </c>
      <c r="B68">
        <v>142</v>
      </c>
      <c r="C68">
        <v>2548</v>
      </c>
      <c r="D68">
        <v>2548</v>
      </c>
      <c r="E68" t="str">
        <f>tblSaisies[[#This Row],[Date]]&amp;tblSaisies[[#This Row],[Chauffeur]]</f>
        <v>45627142</v>
      </c>
      <c r="F68" s="1" t="str">
        <f>MONTH(tblSaisies[[#This Row],[Date]])&amp;YEAR(tblSaisies[[#This Row],[Date]])</f>
        <v>122024</v>
      </c>
    </row>
    <row r="69" spans="1:6" x14ac:dyDescent="0.25">
      <c r="A69" s="1">
        <v>45627</v>
      </c>
      <c r="B69">
        <v>144</v>
      </c>
      <c r="C69">
        <v>1715</v>
      </c>
      <c r="D69">
        <v>1717</v>
      </c>
      <c r="E69" t="str">
        <f>tblSaisies[[#This Row],[Date]]&amp;tblSaisies[[#This Row],[Chauffeur]]</f>
        <v>45627144</v>
      </c>
      <c r="F69" s="1" t="str">
        <f>MONTH(tblSaisies[[#This Row],[Date]])&amp;YEAR(tblSaisies[[#This Row],[Date]])</f>
        <v>122024</v>
      </c>
    </row>
    <row r="70" spans="1:6" x14ac:dyDescent="0.25">
      <c r="A70" s="1">
        <v>45627</v>
      </c>
      <c r="B70">
        <v>146</v>
      </c>
      <c r="C70">
        <v>1883</v>
      </c>
      <c r="D70">
        <v>1883</v>
      </c>
      <c r="E70" t="str">
        <f>tblSaisies[[#This Row],[Date]]&amp;tblSaisies[[#This Row],[Chauffeur]]</f>
        <v>45627146</v>
      </c>
      <c r="F70" s="1" t="str">
        <f>MONTH(tblSaisies[[#This Row],[Date]])&amp;YEAR(tblSaisies[[#This Row],[Date]])</f>
        <v>122024</v>
      </c>
    </row>
    <row r="71" spans="1:6" x14ac:dyDescent="0.25">
      <c r="A71" s="1">
        <v>45627</v>
      </c>
      <c r="B71">
        <v>148</v>
      </c>
      <c r="C71">
        <v>1556</v>
      </c>
      <c r="D71">
        <v>1556</v>
      </c>
      <c r="E71" t="str">
        <f>tblSaisies[[#This Row],[Date]]&amp;tblSaisies[[#This Row],[Chauffeur]]</f>
        <v>45627148</v>
      </c>
      <c r="F71" s="1" t="str">
        <f>MONTH(tblSaisies[[#This Row],[Date]])&amp;YEAR(tblSaisies[[#This Row],[Date]])</f>
        <v>122024</v>
      </c>
    </row>
    <row r="72" spans="1:6" x14ac:dyDescent="0.25">
      <c r="A72" s="1">
        <v>45627</v>
      </c>
      <c r="B72">
        <v>150</v>
      </c>
      <c r="C72">
        <v>2149</v>
      </c>
      <c r="D72">
        <v>2150</v>
      </c>
      <c r="E72" t="str">
        <f>tblSaisies[[#This Row],[Date]]&amp;tblSaisies[[#This Row],[Chauffeur]]</f>
        <v>45627150</v>
      </c>
      <c r="F72" s="1" t="str">
        <f>MONTH(tblSaisies[[#This Row],[Date]])&amp;YEAR(tblSaisies[[#This Row],[Date]])</f>
        <v>122024</v>
      </c>
    </row>
    <row r="73" spans="1:6" x14ac:dyDescent="0.25">
      <c r="A73" s="1">
        <v>45627</v>
      </c>
      <c r="B73">
        <v>151</v>
      </c>
      <c r="C73">
        <v>2072</v>
      </c>
      <c r="D73">
        <v>2072</v>
      </c>
      <c r="E73" t="str">
        <f>tblSaisies[[#This Row],[Date]]&amp;tblSaisies[[#This Row],[Chauffeur]]</f>
        <v>45627151</v>
      </c>
      <c r="F73" s="1" t="str">
        <f>MONTH(tblSaisies[[#This Row],[Date]])&amp;YEAR(tblSaisies[[#This Row],[Date]])</f>
        <v>122024</v>
      </c>
    </row>
    <row r="74" spans="1:6" x14ac:dyDescent="0.25">
      <c r="A74" s="1">
        <v>45627</v>
      </c>
      <c r="B74">
        <v>154</v>
      </c>
      <c r="C74">
        <v>948</v>
      </c>
      <c r="D74">
        <v>948</v>
      </c>
      <c r="E74" t="str">
        <f>tblSaisies[[#This Row],[Date]]&amp;tblSaisies[[#This Row],[Chauffeur]]</f>
        <v>45627154</v>
      </c>
      <c r="F74" s="1" t="str">
        <f>MONTH(tblSaisies[[#This Row],[Date]])&amp;YEAR(tblSaisies[[#This Row],[Date]])</f>
        <v>122024</v>
      </c>
    </row>
    <row r="75" spans="1:6" x14ac:dyDescent="0.25">
      <c r="A75" s="1">
        <v>45627</v>
      </c>
      <c r="B75">
        <v>155</v>
      </c>
      <c r="C75">
        <v>820</v>
      </c>
      <c r="D75">
        <v>820</v>
      </c>
      <c r="E75" t="str">
        <f>tblSaisies[[#This Row],[Date]]&amp;tblSaisies[[#This Row],[Chauffeur]]</f>
        <v>45627155</v>
      </c>
      <c r="F75" s="1" t="str">
        <f>MONTH(tblSaisies[[#This Row],[Date]])&amp;YEAR(tblSaisies[[#This Row],[Date]])</f>
        <v>122024</v>
      </c>
    </row>
    <row r="76" spans="1:6" x14ac:dyDescent="0.25">
      <c r="A76" s="1">
        <v>45627</v>
      </c>
      <c r="B76">
        <v>158</v>
      </c>
      <c r="C76">
        <v>968</v>
      </c>
      <c r="D76">
        <v>967.5</v>
      </c>
      <c r="E76" t="str">
        <f>tblSaisies[[#This Row],[Date]]&amp;tblSaisies[[#This Row],[Chauffeur]]</f>
        <v>45627158</v>
      </c>
      <c r="F76" s="1" t="str">
        <f>MONTH(tblSaisies[[#This Row],[Date]])&amp;YEAR(tblSaisies[[#This Row],[Date]])</f>
        <v>122024</v>
      </c>
    </row>
    <row r="77" spans="1:6" x14ac:dyDescent="0.25">
      <c r="A77" s="1">
        <v>45627</v>
      </c>
      <c r="B77">
        <v>161</v>
      </c>
      <c r="C77">
        <v>1532</v>
      </c>
      <c r="D77">
        <v>1531.5</v>
      </c>
      <c r="E77" t="str">
        <f>tblSaisies[[#This Row],[Date]]&amp;tblSaisies[[#This Row],[Chauffeur]]</f>
        <v>45627161</v>
      </c>
      <c r="F77" s="1" t="str">
        <f>MONTH(tblSaisies[[#This Row],[Date]])&amp;YEAR(tblSaisies[[#This Row],[Date]])</f>
        <v>122024</v>
      </c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A1AD93-9B51-4A3E-B34F-9E1874B9B76D}">
  <dimension ref="A1:L127"/>
  <sheetViews>
    <sheetView workbookViewId="0">
      <selection activeCell="L2" sqref="L2"/>
    </sheetView>
  </sheetViews>
  <sheetFormatPr baseColWidth="10" defaultRowHeight="15" x14ac:dyDescent="0.25"/>
  <cols>
    <col min="1" max="1" width="5" bestFit="1" customWidth="1"/>
    <col min="2" max="2" width="17.28515625" bestFit="1" customWidth="1"/>
    <col min="3" max="3" width="15.28515625" bestFit="1" customWidth="1"/>
    <col min="4" max="4" width="15.7109375" bestFit="1" customWidth="1"/>
    <col min="8" max="8" width="4.85546875" customWidth="1"/>
    <col min="9" max="9" width="17.140625" customWidth="1"/>
    <col min="10" max="10" width="16.7109375" customWidth="1"/>
    <col min="11" max="11" width="13.85546875" customWidth="1"/>
    <col min="12" max="12" width="10.140625" customWidth="1"/>
  </cols>
  <sheetData>
    <row r="1" spans="1:12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H1" t="s">
        <v>0</v>
      </c>
      <c r="I1" t="s">
        <v>1</v>
      </c>
      <c r="J1" t="s">
        <v>19</v>
      </c>
      <c r="K1" t="s">
        <v>20</v>
      </c>
      <c r="L1" t="s">
        <v>21</v>
      </c>
    </row>
    <row r="2" spans="1:12" x14ac:dyDescent="0.25">
      <c r="A2">
        <v>36</v>
      </c>
      <c r="C2" s="1">
        <v>45261</v>
      </c>
      <c r="D2" s="1"/>
      <c r="E2" t="str">
        <f>IF(COUNTIFS(tblAbsences[Présent],"Absent",tblAbsences[id],tblChauffeurs[[#This Row],[id]])=1,"Inactif",IF(tblChauffeurs[[#This Row],[date de sortie]]&gt;0,IF(AND(SyntheseJour!$D$1&gt;=tblChauffeurs[[#This Row],[date d''entrée]],SyntheseJour!$D$1&lt;=tblChauffeurs[[#This Row],[date de sortie]]),"Actif","Inactif"),IF(SyntheseJour!$D$1&gt;=tblChauffeurs[[#This Row],[date d''entrée]],"Actif","Inactif")))</f>
        <v>Actif</v>
      </c>
      <c r="H2">
        <v>39</v>
      </c>
      <c r="J2" s="1">
        <v>45507</v>
      </c>
      <c r="K2" s="1">
        <v>45507</v>
      </c>
      <c r="L2" t="str">
        <f>IF(AND(tblAbsences[[#This Row],[Début absence]]&lt;=SyntheseJour!$D$1,tblAbsences[[#This Row],[Fin absence]]&gt;=SyntheseJour!$D$1),"Absent","")</f>
        <v/>
      </c>
    </row>
    <row r="3" spans="1:12" x14ac:dyDescent="0.25">
      <c r="A3">
        <v>37</v>
      </c>
      <c r="C3" s="1">
        <v>45627</v>
      </c>
      <c r="E3" t="str">
        <f>IF(COUNTIFS(tblAbsences[Présent],"Absent",tblAbsences[id],tblChauffeurs[[#This Row],[id]])=1,"Inactif",IF(tblChauffeurs[[#This Row],[date de sortie]]&gt;0,IF(AND(SyntheseJour!$D$1&gt;=tblChauffeurs[[#This Row],[date d''entrée]],SyntheseJour!$D$1&lt;=tblChauffeurs[[#This Row],[date de sortie]]),"Actif","Inactif"),IF(SyntheseJour!$D$1&gt;=tblChauffeurs[[#This Row],[date d''entrée]],"Actif","Inactif")))</f>
        <v>Actif</v>
      </c>
      <c r="H3">
        <v>39</v>
      </c>
      <c r="J3" s="1">
        <v>45611</v>
      </c>
      <c r="K3" s="1">
        <v>45641</v>
      </c>
      <c r="L3" t="str">
        <f>IF(AND(tblAbsences[[#This Row],[Début absence]]&lt;=SyntheseJour!$D$1,tblAbsences[[#This Row],[Fin absence]]&gt;=SyntheseJour!$D$1),"Absent","")</f>
        <v>Absent</v>
      </c>
    </row>
    <row r="4" spans="1:12" x14ac:dyDescent="0.25">
      <c r="A4">
        <v>38</v>
      </c>
      <c r="C4" s="1">
        <v>45627</v>
      </c>
      <c r="E4" t="str">
        <f>IF(COUNTIFS(tblAbsences[Présent],"Absent",tblAbsences[id],tblChauffeurs[[#This Row],[id]])=1,"Inactif",IF(tblChauffeurs[[#This Row],[date de sortie]]&gt;0,IF(AND(SyntheseJour!$D$1&gt;=tblChauffeurs[[#This Row],[date d''entrée]],SyntheseJour!$D$1&lt;=tblChauffeurs[[#This Row],[date de sortie]]),"Actif","Inactif"),IF(SyntheseJour!$D$1&gt;=tblChauffeurs[[#This Row],[date d''entrée]],"Actif","Inactif")))</f>
        <v>Actif</v>
      </c>
    </row>
    <row r="5" spans="1:12" x14ac:dyDescent="0.25">
      <c r="A5">
        <v>39</v>
      </c>
      <c r="C5" s="1">
        <v>45627</v>
      </c>
      <c r="E5" t="str">
        <f>IF(COUNTIFS(tblAbsences[Présent],"Absent",tblAbsences[id],tblChauffeurs[[#This Row],[id]])=1,"Inactif",IF(tblChauffeurs[[#This Row],[date de sortie]]&gt;0,IF(AND(SyntheseJour!$D$1&gt;=tblChauffeurs[[#This Row],[date d''entrée]],SyntheseJour!$D$1&lt;=tblChauffeurs[[#This Row],[date de sortie]]),"Actif","Inactif"),IF(SyntheseJour!$D$1&gt;=tblChauffeurs[[#This Row],[date d''entrée]],"Actif","Inactif")))</f>
        <v>Inactif</v>
      </c>
    </row>
    <row r="6" spans="1:12" x14ac:dyDescent="0.25">
      <c r="A6">
        <v>40</v>
      </c>
      <c r="C6" s="1">
        <v>45627</v>
      </c>
      <c r="E6" t="str">
        <f>IF(COUNTIFS(tblAbsences[Présent],"Absent",tblAbsences[id],tblChauffeurs[[#This Row],[id]])=1,"Inactif",IF(tblChauffeurs[[#This Row],[date de sortie]]&gt;0,IF(AND(SyntheseJour!$D$1&gt;=tblChauffeurs[[#This Row],[date d''entrée]],SyntheseJour!$D$1&lt;=tblChauffeurs[[#This Row],[date de sortie]]),"Actif","Inactif"),IF(SyntheseJour!$D$1&gt;=tblChauffeurs[[#This Row],[date d''entrée]],"Actif","Inactif")))</f>
        <v>Actif</v>
      </c>
    </row>
    <row r="7" spans="1:12" x14ac:dyDescent="0.25">
      <c r="A7">
        <v>41</v>
      </c>
      <c r="C7" s="1">
        <v>45627</v>
      </c>
      <c r="E7" t="str">
        <f>IF(COUNTIFS(tblAbsences[Présent],"Absent",tblAbsences[id],tblChauffeurs[[#This Row],[id]])=1,"Inactif",IF(tblChauffeurs[[#This Row],[date de sortie]]&gt;0,IF(AND(SyntheseJour!$D$1&gt;=tblChauffeurs[[#This Row],[date d''entrée]],SyntheseJour!$D$1&lt;=tblChauffeurs[[#This Row],[date de sortie]]),"Actif","Inactif"),IF(SyntheseJour!$D$1&gt;=tblChauffeurs[[#This Row],[date d''entrée]],"Actif","Inactif")))</f>
        <v>Actif</v>
      </c>
    </row>
    <row r="8" spans="1:12" x14ac:dyDescent="0.25">
      <c r="A8">
        <v>42</v>
      </c>
      <c r="C8" s="1">
        <v>45627</v>
      </c>
      <c r="E8" t="str">
        <f>IF(COUNTIFS(tblAbsences[Présent],"Absent",tblAbsences[id],tblChauffeurs[[#This Row],[id]])=1,"Inactif",IF(tblChauffeurs[[#This Row],[date de sortie]]&gt;0,IF(AND(SyntheseJour!$D$1&gt;=tblChauffeurs[[#This Row],[date d''entrée]],SyntheseJour!$D$1&lt;=tblChauffeurs[[#This Row],[date de sortie]]),"Actif","Inactif"),IF(SyntheseJour!$D$1&gt;=tblChauffeurs[[#This Row],[date d''entrée]],"Actif","Inactif")))</f>
        <v>Actif</v>
      </c>
    </row>
    <row r="9" spans="1:12" x14ac:dyDescent="0.25">
      <c r="A9">
        <v>43</v>
      </c>
      <c r="C9" s="1">
        <v>45627</v>
      </c>
      <c r="E9" t="str">
        <f>IF(COUNTIFS(tblAbsences[Présent],"Absent",tblAbsences[id],tblChauffeurs[[#This Row],[id]])=1,"Inactif",IF(tblChauffeurs[[#This Row],[date de sortie]]&gt;0,IF(AND(SyntheseJour!$D$1&gt;=tblChauffeurs[[#This Row],[date d''entrée]],SyntheseJour!$D$1&lt;=tblChauffeurs[[#This Row],[date de sortie]]),"Actif","Inactif"),IF(SyntheseJour!$D$1&gt;=tblChauffeurs[[#This Row],[date d''entrée]],"Actif","Inactif")))</f>
        <v>Actif</v>
      </c>
    </row>
    <row r="10" spans="1:12" x14ac:dyDescent="0.25">
      <c r="A10">
        <v>44</v>
      </c>
      <c r="C10" s="1">
        <v>45627</v>
      </c>
      <c r="E10" t="str">
        <f>IF(COUNTIFS(tblAbsences[Présent],"Absent",tblAbsences[id],tblChauffeurs[[#This Row],[id]])=1,"Inactif",IF(tblChauffeurs[[#This Row],[date de sortie]]&gt;0,IF(AND(SyntheseJour!$D$1&gt;=tblChauffeurs[[#This Row],[date d''entrée]],SyntheseJour!$D$1&lt;=tblChauffeurs[[#This Row],[date de sortie]]),"Actif","Inactif"),IF(SyntheseJour!$D$1&gt;=tblChauffeurs[[#This Row],[date d''entrée]],"Actif","Inactif")))</f>
        <v>Actif</v>
      </c>
    </row>
    <row r="11" spans="1:12" x14ac:dyDescent="0.25">
      <c r="A11">
        <v>45</v>
      </c>
      <c r="C11" s="1">
        <v>45627</v>
      </c>
      <c r="E11" t="str">
        <f>IF(COUNTIFS(tblAbsences[Présent],"Absent",tblAbsences[id],tblChauffeurs[[#This Row],[id]])=1,"Inactif",IF(tblChauffeurs[[#This Row],[date de sortie]]&gt;0,IF(AND(SyntheseJour!$D$1&gt;=tblChauffeurs[[#This Row],[date d''entrée]],SyntheseJour!$D$1&lt;=tblChauffeurs[[#This Row],[date de sortie]]),"Actif","Inactif"),IF(SyntheseJour!$D$1&gt;=tblChauffeurs[[#This Row],[date d''entrée]],"Actif","Inactif")))</f>
        <v>Actif</v>
      </c>
    </row>
    <row r="12" spans="1:12" x14ac:dyDescent="0.25">
      <c r="A12">
        <v>46</v>
      </c>
      <c r="C12" s="1">
        <v>45627</v>
      </c>
      <c r="E12" t="str">
        <f>IF(COUNTIFS(tblAbsences[Présent],"Absent",tblAbsences[id],tblChauffeurs[[#This Row],[id]])=1,"Inactif",IF(tblChauffeurs[[#This Row],[date de sortie]]&gt;0,IF(AND(SyntheseJour!$D$1&gt;=tblChauffeurs[[#This Row],[date d''entrée]],SyntheseJour!$D$1&lt;=tblChauffeurs[[#This Row],[date de sortie]]),"Actif","Inactif"),IF(SyntheseJour!$D$1&gt;=tblChauffeurs[[#This Row],[date d''entrée]],"Actif","Inactif")))</f>
        <v>Actif</v>
      </c>
    </row>
    <row r="13" spans="1:12" x14ac:dyDescent="0.25">
      <c r="A13">
        <v>47</v>
      </c>
      <c r="C13" s="1">
        <v>45627</v>
      </c>
      <c r="E13" t="str">
        <f>IF(COUNTIFS(tblAbsences[Présent],"Absent",tblAbsences[id],tblChauffeurs[[#This Row],[id]])=1,"Inactif",IF(tblChauffeurs[[#This Row],[date de sortie]]&gt;0,IF(AND(SyntheseJour!$D$1&gt;=tblChauffeurs[[#This Row],[date d''entrée]],SyntheseJour!$D$1&lt;=tblChauffeurs[[#This Row],[date de sortie]]),"Actif","Inactif"),IF(SyntheseJour!$D$1&gt;=tblChauffeurs[[#This Row],[date d''entrée]],"Actif","Inactif")))</f>
        <v>Actif</v>
      </c>
    </row>
    <row r="14" spans="1:12" x14ac:dyDescent="0.25">
      <c r="A14">
        <v>48</v>
      </c>
      <c r="C14" s="1">
        <v>45627</v>
      </c>
      <c r="E14" t="str">
        <f>IF(COUNTIFS(tblAbsences[Présent],"Absent",tblAbsences[id],tblChauffeurs[[#This Row],[id]])=1,"Inactif",IF(tblChauffeurs[[#This Row],[date de sortie]]&gt;0,IF(AND(SyntheseJour!$D$1&gt;=tblChauffeurs[[#This Row],[date d''entrée]],SyntheseJour!$D$1&lt;=tblChauffeurs[[#This Row],[date de sortie]]),"Actif","Inactif"),IF(SyntheseJour!$D$1&gt;=tblChauffeurs[[#This Row],[date d''entrée]],"Actif","Inactif")))</f>
        <v>Actif</v>
      </c>
    </row>
    <row r="15" spans="1:12" x14ac:dyDescent="0.25">
      <c r="A15">
        <v>49</v>
      </c>
      <c r="C15" s="1">
        <v>45627</v>
      </c>
      <c r="E15" t="str">
        <f>IF(COUNTIFS(tblAbsences[Présent],"Absent",tblAbsences[id],tblChauffeurs[[#This Row],[id]])=1,"Inactif",IF(tblChauffeurs[[#This Row],[date de sortie]]&gt;0,IF(AND(SyntheseJour!$D$1&gt;=tblChauffeurs[[#This Row],[date d''entrée]],SyntheseJour!$D$1&lt;=tblChauffeurs[[#This Row],[date de sortie]]),"Actif","Inactif"),IF(SyntheseJour!$D$1&gt;=tblChauffeurs[[#This Row],[date d''entrée]],"Actif","Inactif")))</f>
        <v>Actif</v>
      </c>
    </row>
    <row r="16" spans="1:12" x14ac:dyDescent="0.25">
      <c r="A16">
        <v>50</v>
      </c>
      <c r="C16" s="1">
        <v>45627</v>
      </c>
      <c r="E16" t="str">
        <f>IF(COUNTIFS(tblAbsences[Présent],"Absent",tblAbsences[id],tblChauffeurs[[#This Row],[id]])=1,"Inactif",IF(tblChauffeurs[[#This Row],[date de sortie]]&gt;0,IF(AND(SyntheseJour!$D$1&gt;=tblChauffeurs[[#This Row],[date d''entrée]],SyntheseJour!$D$1&lt;=tblChauffeurs[[#This Row],[date de sortie]]),"Actif","Inactif"),IF(SyntheseJour!$D$1&gt;=tblChauffeurs[[#This Row],[date d''entrée]],"Actif","Inactif")))</f>
        <v>Actif</v>
      </c>
    </row>
    <row r="17" spans="1:5" x14ac:dyDescent="0.25">
      <c r="A17">
        <v>51</v>
      </c>
      <c r="C17" s="1">
        <v>45627</v>
      </c>
      <c r="E17" t="str">
        <f>IF(COUNTIFS(tblAbsences[Présent],"Absent",tblAbsences[id],tblChauffeurs[[#This Row],[id]])=1,"Inactif",IF(tblChauffeurs[[#This Row],[date de sortie]]&gt;0,IF(AND(SyntheseJour!$D$1&gt;=tblChauffeurs[[#This Row],[date d''entrée]],SyntheseJour!$D$1&lt;=tblChauffeurs[[#This Row],[date de sortie]]),"Actif","Inactif"),IF(SyntheseJour!$D$1&gt;=tblChauffeurs[[#This Row],[date d''entrée]],"Actif","Inactif")))</f>
        <v>Actif</v>
      </c>
    </row>
    <row r="18" spans="1:5" x14ac:dyDescent="0.25">
      <c r="A18">
        <v>52</v>
      </c>
      <c r="C18" s="1">
        <v>45627</v>
      </c>
      <c r="E18" t="str">
        <f>IF(COUNTIFS(tblAbsences[Présent],"Absent",tblAbsences[id],tblChauffeurs[[#This Row],[id]])=1,"Inactif",IF(tblChauffeurs[[#This Row],[date de sortie]]&gt;0,IF(AND(SyntheseJour!$D$1&gt;=tblChauffeurs[[#This Row],[date d''entrée]],SyntheseJour!$D$1&lt;=tblChauffeurs[[#This Row],[date de sortie]]),"Actif","Inactif"),IF(SyntheseJour!$D$1&gt;=tblChauffeurs[[#This Row],[date d''entrée]],"Actif","Inactif")))</f>
        <v>Actif</v>
      </c>
    </row>
    <row r="19" spans="1:5" x14ac:dyDescent="0.25">
      <c r="A19">
        <v>53</v>
      </c>
      <c r="C19" s="1">
        <v>45627</v>
      </c>
      <c r="E19" t="str">
        <f>IF(COUNTIFS(tblAbsences[Présent],"Absent",tblAbsences[id],tblChauffeurs[[#This Row],[id]])=1,"Inactif",IF(tblChauffeurs[[#This Row],[date de sortie]]&gt;0,IF(AND(SyntheseJour!$D$1&gt;=tblChauffeurs[[#This Row],[date d''entrée]],SyntheseJour!$D$1&lt;=tblChauffeurs[[#This Row],[date de sortie]]),"Actif","Inactif"),IF(SyntheseJour!$D$1&gt;=tblChauffeurs[[#This Row],[date d''entrée]],"Actif","Inactif")))</f>
        <v>Actif</v>
      </c>
    </row>
    <row r="20" spans="1:5" x14ac:dyDescent="0.25">
      <c r="A20">
        <v>54</v>
      </c>
      <c r="C20" s="1">
        <v>45627</v>
      </c>
      <c r="E20" t="str">
        <f>IF(COUNTIFS(tblAbsences[Présent],"Absent",tblAbsences[id],tblChauffeurs[[#This Row],[id]])=1,"Inactif",IF(tblChauffeurs[[#This Row],[date de sortie]]&gt;0,IF(AND(SyntheseJour!$D$1&gt;=tblChauffeurs[[#This Row],[date d''entrée]],SyntheseJour!$D$1&lt;=tblChauffeurs[[#This Row],[date de sortie]]),"Actif","Inactif"),IF(SyntheseJour!$D$1&gt;=tblChauffeurs[[#This Row],[date d''entrée]],"Actif","Inactif")))</f>
        <v>Actif</v>
      </c>
    </row>
    <row r="21" spans="1:5" x14ac:dyDescent="0.25">
      <c r="A21">
        <v>55</v>
      </c>
      <c r="C21" s="1">
        <v>45627</v>
      </c>
      <c r="E21" t="str">
        <f>IF(COUNTIFS(tblAbsences[Présent],"Absent",tblAbsences[id],tblChauffeurs[[#This Row],[id]])=1,"Inactif",IF(tblChauffeurs[[#This Row],[date de sortie]]&gt;0,IF(AND(SyntheseJour!$D$1&gt;=tblChauffeurs[[#This Row],[date d''entrée]],SyntheseJour!$D$1&lt;=tblChauffeurs[[#This Row],[date de sortie]]),"Actif","Inactif"),IF(SyntheseJour!$D$1&gt;=tblChauffeurs[[#This Row],[date d''entrée]],"Actif","Inactif")))</f>
        <v>Actif</v>
      </c>
    </row>
    <row r="22" spans="1:5" x14ac:dyDescent="0.25">
      <c r="A22">
        <v>56</v>
      </c>
      <c r="C22" s="1">
        <v>45627</v>
      </c>
      <c r="E22" t="str">
        <f>IF(COUNTIFS(tblAbsences[Présent],"Absent",tblAbsences[id],tblChauffeurs[[#This Row],[id]])=1,"Inactif",IF(tblChauffeurs[[#This Row],[date de sortie]]&gt;0,IF(AND(SyntheseJour!$D$1&gt;=tblChauffeurs[[#This Row],[date d''entrée]],SyntheseJour!$D$1&lt;=tblChauffeurs[[#This Row],[date de sortie]]),"Actif","Inactif"),IF(SyntheseJour!$D$1&gt;=tblChauffeurs[[#This Row],[date d''entrée]],"Actif","Inactif")))</f>
        <v>Actif</v>
      </c>
    </row>
    <row r="23" spans="1:5" x14ac:dyDescent="0.25">
      <c r="A23">
        <v>57</v>
      </c>
      <c r="C23" s="1">
        <v>45627</v>
      </c>
      <c r="E23" t="str">
        <f>IF(COUNTIFS(tblAbsences[Présent],"Absent",tblAbsences[id],tblChauffeurs[[#This Row],[id]])=1,"Inactif",IF(tblChauffeurs[[#This Row],[date de sortie]]&gt;0,IF(AND(SyntheseJour!$D$1&gt;=tblChauffeurs[[#This Row],[date d''entrée]],SyntheseJour!$D$1&lt;=tblChauffeurs[[#This Row],[date de sortie]]),"Actif","Inactif"),IF(SyntheseJour!$D$1&gt;=tblChauffeurs[[#This Row],[date d''entrée]],"Actif","Inactif")))</f>
        <v>Actif</v>
      </c>
    </row>
    <row r="24" spans="1:5" x14ac:dyDescent="0.25">
      <c r="A24">
        <v>58</v>
      </c>
      <c r="C24" s="1">
        <v>45627</v>
      </c>
      <c r="E24" t="str">
        <f>IF(COUNTIFS(tblAbsences[Présent],"Absent",tblAbsences[id],tblChauffeurs[[#This Row],[id]])=1,"Inactif",IF(tblChauffeurs[[#This Row],[date de sortie]]&gt;0,IF(AND(SyntheseJour!$D$1&gt;=tblChauffeurs[[#This Row],[date d''entrée]],SyntheseJour!$D$1&lt;=tblChauffeurs[[#This Row],[date de sortie]]),"Actif","Inactif"),IF(SyntheseJour!$D$1&gt;=tblChauffeurs[[#This Row],[date d''entrée]],"Actif","Inactif")))</f>
        <v>Actif</v>
      </c>
    </row>
    <row r="25" spans="1:5" x14ac:dyDescent="0.25">
      <c r="A25">
        <v>59</v>
      </c>
      <c r="C25" s="1">
        <v>45627</v>
      </c>
      <c r="E25" t="str">
        <f>IF(COUNTIFS(tblAbsences[Présent],"Absent",tblAbsences[id],tblChauffeurs[[#This Row],[id]])=1,"Inactif",IF(tblChauffeurs[[#This Row],[date de sortie]]&gt;0,IF(AND(SyntheseJour!$D$1&gt;=tblChauffeurs[[#This Row],[date d''entrée]],SyntheseJour!$D$1&lt;=tblChauffeurs[[#This Row],[date de sortie]]),"Actif","Inactif"),IF(SyntheseJour!$D$1&gt;=tblChauffeurs[[#This Row],[date d''entrée]],"Actif","Inactif")))</f>
        <v>Actif</v>
      </c>
    </row>
    <row r="26" spans="1:5" x14ac:dyDescent="0.25">
      <c r="A26">
        <v>60</v>
      </c>
      <c r="C26" s="1">
        <v>45627</v>
      </c>
      <c r="E26" t="str">
        <f>IF(COUNTIFS(tblAbsences[Présent],"Absent",tblAbsences[id],tblChauffeurs[[#This Row],[id]])=1,"Inactif",IF(tblChauffeurs[[#This Row],[date de sortie]]&gt;0,IF(AND(SyntheseJour!$D$1&gt;=tblChauffeurs[[#This Row],[date d''entrée]],SyntheseJour!$D$1&lt;=tblChauffeurs[[#This Row],[date de sortie]]),"Actif","Inactif"),IF(SyntheseJour!$D$1&gt;=tblChauffeurs[[#This Row],[date d''entrée]],"Actif","Inactif")))</f>
        <v>Actif</v>
      </c>
    </row>
    <row r="27" spans="1:5" x14ac:dyDescent="0.25">
      <c r="A27">
        <v>61</v>
      </c>
      <c r="C27" s="1">
        <v>45627</v>
      </c>
      <c r="E27" t="str">
        <f>IF(COUNTIFS(tblAbsences[Présent],"Absent",tblAbsences[id],tblChauffeurs[[#This Row],[id]])=1,"Inactif",IF(tblChauffeurs[[#This Row],[date de sortie]]&gt;0,IF(AND(SyntheseJour!$D$1&gt;=tblChauffeurs[[#This Row],[date d''entrée]],SyntheseJour!$D$1&lt;=tblChauffeurs[[#This Row],[date de sortie]]),"Actif","Inactif"),IF(SyntheseJour!$D$1&gt;=tblChauffeurs[[#This Row],[date d''entrée]],"Actif","Inactif")))</f>
        <v>Actif</v>
      </c>
    </row>
    <row r="28" spans="1:5" x14ac:dyDescent="0.25">
      <c r="A28">
        <v>62</v>
      </c>
      <c r="C28" s="1">
        <v>45627</v>
      </c>
      <c r="E28" t="str">
        <f>IF(COUNTIFS(tblAbsences[Présent],"Absent",tblAbsences[id],tblChauffeurs[[#This Row],[id]])=1,"Inactif",IF(tblChauffeurs[[#This Row],[date de sortie]]&gt;0,IF(AND(SyntheseJour!$D$1&gt;=tblChauffeurs[[#This Row],[date d''entrée]],SyntheseJour!$D$1&lt;=tblChauffeurs[[#This Row],[date de sortie]]),"Actif","Inactif"),IF(SyntheseJour!$D$1&gt;=tblChauffeurs[[#This Row],[date d''entrée]],"Actif","Inactif")))</f>
        <v>Actif</v>
      </c>
    </row>
    <row r="29" spans="1:5" x14ac:dyDescent="0.25">
      <c r="A29">
        <v>63</v>
      </c>
      <c r="C29" s="1">
        <v>45627</v>
      </c>
      <c r="E29" t="str">
        <f>IF(COUNTIFS(tblAbsences[Présent],"Absent",tblAbsences[id],tblChauffeurs[[#This Row],[id]])=1,"Inactif",IF(tblChauffeurs[[#This Row],[date de sortie]]&gt;0,IF(AND(SyntheseJour!$D$1&gt;=tblChauffeurs[[#This Row],[date d''entrée]],SyntheseJour!$D$1&lt;=tblChauffeurs[[#This Row],[date de sortie]]),"Actif","Inactif"),IF(SyntheseJour!$D$1&gt;=tblChauffeurs[[#This Row],[date d''entrée]],"Actif","Inactif")))</f>
        <v>Actif</v>
      </c>
    </row>
    <row r="30" spans="1:5" x14ac:dyDescent="0.25">
      <c r="A30">
        <v>64</v>
      </c>
      <c r="C30" s="1">
        <v>45627</v>
      </c>
      <c r="E30" t="str">
        <f>IF(COUNTIFS(tblAbsences[Présent],"Absent",tblAbsences[id],tblChauffeurs[[#This Row],[id]])=1,"Inactif",IF(tblChauffeurs[[#This Row],[date de sortie]]&gt;0,IF(AND(SyntheseJour!$D$1&gt;=tblChauffeurs[[#This Row],[date d''entrée]],SyntheseJour!$D$1&lt;=tblChauffeurs[[#This Row],[date de sortie]]),"Actif","Inactif"),IF(SyntheseJour!$D$1&gt;=tblChauffeurs[[#This Row],[date d''entrée]],"Actif","Inactif")))</f>
        <v>Actif</v>
      </c>
    </row>
    <row r="31" spans="1:5" x14ac:dyDescent="0.25">
      <c r="A31">
        <v>65</v>
      </c>
      <c r="C31" s="1">
        <v>45627</v>
      </c>
      <c r="E31" t="str">
        <f>IF(COUNTIFS(tblAbsences[Présent],"Absent",tblAbsences[id],tblChauffeurs[[#This Row],[id]])=1,"Inactif",IF(tblChauffeurs[[#This Row],[date de sortie]]&gt;0,IF(AND(SyntheseJour!$D$1&gt;=tblChauffeurs[[#This Row],[date d''entrée]],SyntheseJour!$D$1&lt;=tblChauffeurs[[#This Row],[date de sortie]]),"Actif","Inactif"),IF(SyntheseJour!$D$1&gt;=tblChauffeurs[[#This Row],[date d''entrée]],"Actif","Inactif")))</f>
        <v>Actif</v>
      </c>
    </row>
    <row r="32" spans="1:5" x14ac:dyDescent="0.25">
      <c r="A32">
        <v>66</v>
      </c>
      <c r="C32" s="1">
        <v>45627</v>
      </c>
      <c r="E32" t="str">
        <f>IF(COUNTIFS(tblAbsences[Présent],"Absent",tblAbsences[id],tblChauffeurs[[#This Row],[id]])=1,"Inactif",IF(tblChauffeurs[[#This Row],[date de sortie]]&gt;0,IF(AND(SyntheseJour!$D$1&gt;=tblChauffeurs[[#This Row],[date d''entrée]],SyntheseJour!$D$1&lt;=tblChauffeurs[[#This Row],[date de sortie]]),"Actif","Inactif"),IF(SyntheseJour!$D$1&gt;=tblChauffeurs[[#This Row],[date d''entrée]],"Actif","Inactif")))</f>
        <v>Actif</v>
      </c>
    </row>
    <row r="33" spans="1:5" x14ac:dyDescent="0.25">
      <c r="A33">
        <v>67</v>
      </c>
      <c r="C33" s="1">
        <v>45627</v>
      </c>
      <c r="E33" t="str">
        <f>IF(COUNTIFS(tblAbsences[Présent],"Absent",tblAbsences[id],tblChauffeurs[[#This Row],[id]])=1,"Inactif",IF(tblChauffeurs[[#This Row],[date de sortie]]&gt;0,IF(AND(SyntheseJour!$D$1&gt;=tblChauffeurs[[#This Row],[date d''entrée]],SyntheseJour!$D$1&lt;=tblChauffeurs[[#This Row],[date de sortie]]),"Actif","Inactif"),IF(SyntheseJour!$D$1&gt;=tblChauffeurs[[#This Row],[date d''entrée]],"Actif","Inactif")))</f>
        <v>Actif</v>
      </c>
    </row>
    <row r="34" spans="1:5" x14ac:dyDescent="0.25">
      <c r="A34">
        <v>68</v>
      </c>
      <c r="C34" s="1">
        <v>45627</v>
      </c>
      <c r="E34" t="str">
        <f>IF(COUNTIFS(tblAbsences[Présent],"Absent",tblAbsences[id],tblChauffeurs[[#This Row],[id]])=1,"Inactif",IF(tblChauffeurs[[#This Row],[date de sortie]]&gt;0,IF(AND(SyntheseJour!$D$1&gt;=tblChauffeurs[[#This Row],[date d''entrée]],SyntheseJour!$D$1&lt;=tblChauffeurs[[#This Row],[date de sortie]]),"Actif","Inactif"),IF(SyntheseJour!$D$1&gt;=tblChauffeurs[[#This Row],[date d''entrée]],"Actif","Inactif")))</f>
        <v>Actif</v>
      </c>
    </row>
    <row r="35" spans="1:5" x14ac:dyDescent="0.25">
      <c r="A35">
        <v>69</v>
      </c>
      <c r="C35" s="1">
        <v>45627</v>
      </c>
      <c r="E35" t="str">
        <f>IF(COUNTIFS(tblAbsences[Présent],"Absent",tblAbsences[id],tblChauffeurs[[#This Row],[id]])=1,"Inactif",IF(tblChauffeurs[[#This Row],[date de sortie]]&gt;0,IF(AND(SyntheseJour!$D$1&gt;=tblChauffeurs[[#This Row],[date d''entrée]],SyntheseJour!$D$1&lt;=tblChauffeurs[[#This Row],[date de sortie]]),"Actif","Inactif"),IF(SyntheseJour!$D$1&gt;=tblChauffeurs[[#This Row],[date d''entrée]],"Actif","Inactif")))</f>
        <v>Actif</v>
      </c>
    </row>
    <row r="36" spans="1:5" x14ac:dyDescent="0.25">
      <c r="A36">
        <v>70</v>
      </c>
      <c r="C36" s="1">
        <v>45627</v>
      </c>
      <c r="E36" t="str">
        <f>IF(COUNTIFS(tblAbsences[Présent],"Absent",tblAbsences[id],tblChauffeurs[[#This Row],[id]])=1,"Inactif",IF(tblChauffeurs[[#This Row],[date de sortie]]&gt;0,IF(AND(SyntheseJour!$D$1&gt;=tblChauffeurs[[#This Row],[date d''entrée]],SyntheseJour!$D$1&lt;=tblChauffeurs[[#This Row],[date de sortie]]),"Actif","Inactif"),IF(SyntheseJour!$D$1&gt;=tblChauffeurs[[#This Row],[date d''entrée]],"Actif","Inactif")))</f>
        <v>Actif</v>
      </c>
    </row>
    <row r="37" spans="1:5" x14ac:dyDescent="0.25">
      <c r="A37">
        <v>71</v>
      </c>
      <c r="C37" s="1">
        <v>45627</v>
      </c>
      <c r="E37" t="str">
        <f>IF(COUNTIFS(tblAbsences[Présent],"Absent",tblAbsences[id],tblChauffeurs[[#This Row],[id]])=1,"Inactif",IF(tblChauffeurs[[#This Row],[date de sortie]]&gt;0,IF(AND(SyntheseJour!$D$1&gt;=tblChauffeurs[[#This Row],[date d''entrée]],SyntheseJour!$D$1&lt;=tblChauffeurs[[#This Row],[date de sortie]]),"Actif","Inactif"),IF(SyntheseJour!$D$1&gt;=tblChauffeurs[[#This Row],[date d''entrée]],"Actif","Inactif")))</f>
        <v>Actif</v>
      </c>
    </row>
    <row r="38" spans="1:5" x14ac:dyDescent="0.25">
      <c r="A38">
        <v>72</v>
      </c>
      <c r="C38" s="1">
        <v>45627</v>
      </c>
      <c r="E38" t="str">
        <f>IF(COUNTIFS(tblAbsences[Présent],"Absent",tblAbsences[id],tblChauffeurs[[#This Row],[id]])=1,"Inactif",IF(tblChauffeurs[[#This Row],[date de sortie]]&gt;0,IF(AND(SyntheseJour!$D$1&gt;=tblChauffeurs[[#This Row],[date d''entrée]],SyntheseJour!$D$1&lt;=tblChauffeurs[[#This Row],[date de sortie]]),"Actif","Inactif"),IF(SyntheseJour!$D$1&gt;=tblChauffeurs[[#This Row],[date d''entrée]],"Actif","Inactif")))</f>
        <v>Actif</v>
      </c>
    </row>
    <row r="39" spans="1:5" x14ac:dyDescent="0.25">
      <c r="A39">
        <v>73</v>
      </c>
      <c r="C39" s="1">
        <v>45627</v>
      </c>
      <c r="E39" t="str">
        <f>IF(COUNTIFS(tblAbsences[Présent],"Absent",tblAbsences[id],tblChauffeurs[[#This Row],[id]])=1,"Inactif",IF(tblChauffeurs[[#This Row],[date de sortie]]&gt;0,IF(AND(SyntheseJour!$D$1&gt;=tblChauffeurs[[#This Row],[date d''entrée]],SyntheseJour!$D$1&lt;=tblChauffeurs[[#This Row],[date de sortie]]),"Actif","Inactif"),IF(SyntheseJour!$D$1&gt;=tblChauffeurs[[#This Row],[date d''entrée]],"Actif","Inactif")))</f>
        <v>Actif</v>
      </c>
    </row>
    <row r="40" spans="1:5" x14ac:dyDescent="0.25">
      <c r="A40">
        <v>74</v>
      </c>
      <c r="C40" s="1">
        <v>45627</v>
      </c>
      <c r="E40" t="str">
        <f>IF(COUNTIFS(tblAbsences[Présent],"Absent",tblAbsences[id],tblChauffeurs[[#This Row],[id]])=1,"Inactif",IF(tblChauffeurs[[#This Row],[date de sortie]]&gt;0,IF(AND(SyntheseJour!$D$1&gt;=tblChauffeurs[[#This Row],[date d''entrée]],SyntheseJour!$D$1&lt;=tblChauffeurs[[#This Row],[date de sortie]]),"Actif","Inactif"),IF(SyntheseJour!$D$1&gt;=tblChauffeurs[[#This Row],[date d''entrée]],"Actif","Inactif")))</f>
        <v>Actif</v>
      </c>
    </row>
    <row r="41" spans="1:5" x14ac:dyDescent="0.25">
      <c r="A41">
        <v>75</v>
      </c>
      <c r="C41" s="1">
        <v>45627</v>
      </c>
      <c r="E41" t="str">
        <f>IF(COUNTIFS(tblAbsences[Présent],"Absent",tblAbsences[id],tblChauffeurs[[#This Row],[id]])=1,"Inactif",IF(tblChauffeurs[[#This Row],[date de sortie]]&gt;0,IF(AND(SyntheseJour!$D$1&gt;=tblChauffeurs[[#This Row],[date d''entrée]],SyntheseJour!$D$1&lt;=tblChauffeurs[[#This Row],[date de sortie]]),"Actif","Inactif"),IF(SyntheseJour!$D$1&gt;=tblChauffeurs[[#This Row],[date d''entrée]],"Actif","Inactif")))</f>
        <v>Actif</v>
      </c>
    </row>
    <row r="42" spans="1:5" x14ac:dyDescent="0.25">
      <c r="A42">
        <v>76</v>
      </c>
      <c r="C42" s="1">
        <v>45627</v>
      </c>
      <c r="E42" t="str">
        <f>IF(COUNTIFS(tblAbsences[Présent],"Absent",tblAbsences[id],tblChauffeurs[[#This Row],[id]])=1,"Inactif",IF(tblChauffeurs[[#This Row],[date de sortie]]&gt;0,IF(AND(SyntheseJour!$D$1&gt;=tblChauffeurs[[#This Row],[date d''entrée]],SyntheseJour!$D$1&lt;=tblChauffeurs[[#This Row],[date de sortie]]),"Actif","Inactif"),IF(SyntheseJour!$D$1&gt;=tblChauffeurs[[#This Row],[date d''entrée]],"Actif","Inactif")))</f>
        <v>Actif</v>
      </c>
    </row>
    <row r="43" spans="1:5" x14ac:dyDescent="0.25">
      <c r="A43">
        <v>77</v>
      </c>
      <c r="C43" s="1">
        <v>45627</v>
      </c>
      <c r="E43" t="str">
        <f>IF(COUNTIFS(tblAbsences[Présent],"Absent",tblAbsences[id],tblChauffeurs[[#This Row],[id]])=1,"Inactif",IF(tblChauffeurs[[#This Row],[date de sortie]]&gt;0,IF(AND(SyntheseJour!$D$1&gt;=tblChauffeurs[[#This Row],[date d''entrée]],SyntheseJour!$D$1&lt;=tblChauffeurs[[#This Row],[date de sortie]]),"Actif","Inactif"),IF(SyntheseJour!$D$1&gt;=tblChauffeurs[[#This Row],[date d''entrée]],"Actif","Inactif")))</f>
        <v>Actif</v>
      </c>
    </row>
    <row r="44" spans="1:5" x14ac:dyDescent="0.25">
      <c r="A44">
        <v>78</v>
      </c>
      <c r="C44" s="1">
        <v>45627</v>
      </c>
      <c r="E44" t="str">
        <f>IF(COUNTIFS(tblAbsences[Présent],"Absent",tblAbsences[id],tblChauffeurs[[#This Row],[id]])=1,"Inactif",IF(tblChauffeurs[[#This Row],[date de sortie]]&gt;0,IF(AND(SyntheseJour!$D$1&gt;=tblChauffeurs[[#This Row],[date d''entrée]],SyntheseJour!$D$1&lt;=tblChauffeurs[[#This Row],[date de sortie]]),"Actif","Inactif"),IF(SyntheseJour!$D$1&gt;=tblChauffeurs[[#This Row],[date d''entrée]],"Actif","Inactif")))</f>
        <v>Actif</v>
      </c>
    </row>
    <row r="45" spans="1:5" x14ac:dyDescent="0.25">
      <c r="A45">
        <v>79</v>
      </c>
      <c r="C45" s="1">
        <v>45627</v>
      </c>
      <c r="E45" t="str">
        <f>IF(COUNTIFS(tblAbsences[Présent],"Absent",tblAbsences[id],tblChauffeurs[[#This Row],[id]])=1,"Inactif",IF(tblChauffeurs[[#This Row],[date de sortie]]&gt;0,IF(AND(SyntheseJour!$D$1&gt;=tblChauffeurs[[#This Row],[date d''entrée]],SyntheseJour!$D$1&lt;=tblChauffeurs[[#This Row],[date de sortie]]),"Actif","Inactif"),IF(SyntheseJour!$D$1&gt;=tblChauffeurs[[#This Row],[date d''entrée]],"Actif","Inactif")))</f>
        <v>Actif</v>
      </c>
    </row>
    <row r="46" spans="1:5" x14ac:dyDescent="0.25">
      <c r="A46">
        <v>80</v>
      </c>
      <c r="C46" s="1">
        <v>45627</v>
      </c>
      <c r="E46" t="str">
        <f>IF(COUNTIFS(tblAbsences[Présent],"Absent",tblAbsences[id],tblChauffeurs[[#This Row],[id]])=1,"Inactif",IF(tblChauffeurs[[#This Row],[date de sortie]]&gt;0,IF(AND(SyntheseJour!$D$1&gt;=tblChauffeurs[[#This Row],[date d''entrée]],SyntheseJour!$D$1&lt;=tblChauffeurs[[#This Row],[date de sortie]]),"Actif","Inactif"),IF(SyntheseJour!$D$1&gt;=tblChauffeurs[[#This Row],[date d''entrée]],"Actif","Inactif")))</f>
        <v>Actif</v>
      </c>
    </row>
    <row r="47" spans="1:5" x14ac:dyDescent="0.25">
      <c r="A47">
        <v>81</v>
      </c>
      <c r="C47" s="1">
        <v>45627</v>
      </c>
      <c r="E47" t="str">
        <f>IF(COUNTIFS(tblAbsences[Présent],"Absent",tblAbsences[id],tblChauffeurs[[#This Row],[id]])=1,"Inactif",IF(tblChauffeurs[[#This Row],[date de sortie]]&gt;0,IF(AND(SyntheseJour!$D$1&gt;=tblChauffeurs[[#This Row],[date d''entrée]],SyntheseJour!$D$1&lt;=tblChauffeurs[[#This Row],[date de sortie]]),"Actif","Inactif"),IF(SyntheseJour!$D$1&gt;=tblChauffeurs[[#This Row],[date d''entrée]],"Actif","Inactif")))</f>
        <v>Actif</v>
      </c>
    </row>
    <row r="48" spans="1:5" x14ac:dyDescent="0.25">
      <c r="A48">
        <v>82</v>
      </c>
      <c r="C48" s="1">
        <v>45627</v>
      </c>
      <c r="E48" t="str">
        <f>IF(COUNTIFS(tblAbsences[Présent],"Absent",tblAbsences[id],tblChauffeurs[[#This Row],[id]])=1,"Inactif",IF(tblChauffeurs[[#This Row],[date de sortie]]&gt;0,IF(AND(SyntheseJour!$D$1&gt;=tblChauffeurs[[#This Row],[date d''entrée]],SyntheseJour!$D$1&lt;=tblChauffeurs[[#This Row],[date de sortie]]),"Actif","Inactif"),IF(SyntheseJour!$D$1&gt;=tblChauffeurs[[#This Row],[date d''entrée]],"Actif","Inactif")))</f>
        <v>Actif</v>
      </c>
    </row>
    <row r="49" spans="1:5" x14ac:dyDescent="0.25">
      <c r="A49">
        <v>83</v>
      </c>
      <c r="C49" s="1">
        <v>45627</v>
      </c>
      <c r="E49" t="str">
        <f>IF(COUNTIFS(tblAbsences[Présent],"Absent",tblAbsences[id],tblChauffeurs[[#This Row],[id]])=1,"Inactif",IF(tblChauffeurs[[#This Row],[date de sortie]]&gt;0,IF(AND(SyntheseJour!$D$1&gt;=tblChauffeurs[[#This Row],[date d''entrée]],SyntheseJour!$D$1&lt;=tblChauffeurs[[#This Row],[date de sortie]]),"Actif","Inactif"),IF(SyntheseJour!$D$1&gt;=tblChauffeurs[[#This Row],[date d''entrée]],"Actif","Inactif")))</f>
        <v>Actif</v>
      </c>
    </row>
    <row r="50" spans="1:5" x14ac:dyDescent="0.25">
      <c r="A50">
        <v>84</v>
      </c>
      <c r="C50" s="1">
        <v>45627</v>
      </c>
      <c r="E50" t="str">
        <f>IF(COUNTIFS(tblAbsences[Présent],"Absent",tblAbsences[id],tblChauffeurs[[#This Row],[id]])=1,"Inactif",IF(tblChauffeurs[[#This Row],[date de sortie]]&gt;0,IF(AND(SyntheseJour!$D$1&gt;=tblChauffeurs[[#This Row],[date d''entrée]],SyntheseJour!$D$1&lt;=tblChauffeurs[[#This Row],[date de sortie]]),"Actif","Inactif"),IF(SyntheseJour!$D$1&gt;=tblChauffeurs[[#This Row],[date d''entrée]],"Actif","Inactif")))</f>
        <v>Actif</v>
      </c>
    </row>
    <row r="51" spans="1:5" x14ac:dyDescent="0.25">
      <c r="A51">
        <v>85</v>
      </c>
      <c r="C51" s="1">
        <v>45627</v>
      </c>
      <c r="E51" t="str">
        <f>IF(COUNTIFS(tblAbsences[Présent],"Absent",tblAbsences[id],tblChauffeurs[[#This Row],[id]])=1,"Inactif",IF(tblChauffeurs[[#This Row],[date de sortie]]&gt;0,IF(AND(SyntheseJour!$D$1&gt;=tblChauffeurs[[#This Row],[date d''entrée]],SyntheseJour!$D$1&lt;=tblChauffeurs[[#This Row],[date de sortie]]),"Actif","Inactif"),IF(SyntheseJour!$D$1&gt;=tblChauffeurs[[#This Row],[date d''entrée]],"Actif","Inactif")))</f>
        <v>Actif</v>
      </c>
    </row>
    <row r="52" spans="1:5" x14ac:dyDescent="0.25">
      <c r="A52">
        <v>86</v>
      </c>
      <c r="C52" s="1">
        <v>45627</v>
      </c>
      <c r="E52" t="str">
        <f>IF(COUNTIFS(tblAbsences[Présent],"Absent",tblAbsences[id],tblChauffeurs[[#This Row],[id]])=1,"Inactif",IF(tblChauffeurs[[#This Row],[date de sortie]]&gt;0,IF(AND(SyntheseJour!$D$1&gt;=tblChauffeurs[[#This Row],[date d''entrée]],SyntheseJour!$D$1&lt;=tblChauffeurs[[#This Row],[date de sortie]]),"Actif","Inactif"),IF(SyntheseJour!$D$1&gt;=tblChauffeurs[[#This Row],[date d''entrée]],"Actif","Inactif")))</f>
        <v>Actif</v>
      </c>
    </row>
    <row r="53" spans="1:5" x14ac:dyDescent="0.25">
      <c r="A53">
        <v>87</v>
      </c>
      <c r="C53" s="1">
        <v>45627</v>
      </c>
      <c r="E53" t="str">
        <f>IF(COUNTIFS(tblAbsences[Présent],"Absent",tblAbsences[id],tblChauffeurs[[#This Row],[id]])=1,"Inactif",IF(tblChauffeurs[[#This Row],[date de sortie]]&gt;0,IF(AND(SyntheseJour!$D$1&gt;=tblChauffeurs[[#This Row],[date d''entrée]],SyntheseJour!$D$1&lt;=tblChauffeurs[[#This Row],[date de sortie]]),"Actif","Inactif"),IF(SyntheseJour!$D$1&gt;=tblChauffeurs[[#This Row],[date d''entrée]],"Actif","Inactif")))</f>
        <v>Actif</v>
      </c>
    </row>
    <row r="54" spans="1:5" x14ac:dyDescent="0.25">
      <c r="A54">
        <v>88</v>
      </c>
      <c r="C54" s="1">
        <v>45627</v>
      </c>
      <c r="E54" t="str">
        <f>IF(COUNTIFS(tblAbsences[Présent],"Absent",tblAbsences[id],tblChauffeurs[[#This Row],[id]])=1,"Inactif",IF(tblChauffeurs[[#This Row],[date de sortie]]&gt;0,IF(AND(SyntheseJour!$D$1&gt;=tblChauffeurs[[#This Row],[date d''entrée]],SyntheseJour!$D$1&lt;=tblChauffeurs[[#This Row],[date de sortie]]),"Actif","Inactif"),IF(SyntheseJour!$D$1&gt;=tblChauffeurs[[#This Row],[date d''entrée]],"Actif","Inactif")))</f>
        <v>Actif</v>
      </c>
    </row>
    <row r="55" spans="1:5" x14ac:dyDescent="0.25">
      <c r="A55">
        <v>89</v>
      </c>
      <c r="C55" s="1">
        <v>45627</v>
      </c>
      <c r="E55" t="str">
        <f>IF(COUNTIFS(tblAbsences[Présent],"Absent",tblAbsences[id],tblChauffeurs[[#This Row],[id]])=1,"Inactif",IF(tblChauffeurs[[#This Row],[date de sortie]]&gt;0,IF(AND(SyntheseJour!$D$1&gt;=tblChauffeurs[[#This Row],[date d''entrée]],SyntheseJour!$D$1&lt;=tblChauffeurs[[#This Row],[date de sortie]]),"Actif","Inactif"),IF(SyntheseJour!$D$1&gt;=tblChauffeurs[[#This Row],[date d''entrée]],"Actif","Inactif")))</f>
        <v>Actif</v>
      </c>
    </row>
    <row r="56" spans="1:5" x14ac:dyDescent="0.25">
      <c r="A56">
        <v>90</v>
      </c>
      <c r="C56" s="1">
        <v>45627</v>
      </c>
      <c r="E56" t="str">
        <f>IF(COUNTIFS(tblAbsences[Présent],"Absent",tblAbsences[id],tblChauffeurs[[#This Row],[id]])=1,"Inactif",IF(tblChauffeurs[[#This Row],[date de sortie]]&gt;0,IF(AND(SyntheseJour!$D$1&gt;=tblChauffeurs[[#This Row],[date d''entrée]],SyntheseJour!$D$1&lt;=tblChauffeurs[[#This Row],[date de sortie]]),"Actif","Inactif"),IF(SyntheseJour!$D$1&gt;=tblChauffeurs[[#This Row],[date d''entrée]],"Actif","Inactif")))</f>
        <v>Actif</v>
      </c>
    </row>
    <row r="57" spans="1:5" x14ac:dyDescent="0.25">
      <c r="A57">
        <v>91</v>
      </c>
      <c r="C57" s="1">
        <v>45627</v>
      </c>
      <c r="E57" t="str">
        <f>IF(COUNTIFS(tblAbsences[Présent],"Absent",tblAbsences[id],tblChauffeurs[[#This Row],[id]])=1,"Inactif",IF(tblChauffeurs[[#This Row],[date de sortie]]&gt;0,IF(AND(SyntheseJour!$D$1&gt;=tblChauffeurs[[#This Row],[date d''entrée]],SyntheseJour!$D$1&lt;=tblChauffeurs[[#This Row],[date de sortie]]),"Actif","Inactif"),IF(SyntheseJour!$D$1&gt;=tblChauffeurs[[#This Row],[date d''entrée]],"Actif","Inactif")))</f>
        <v>Actif</v>
      </c>
    </row>
    <row r="58" spans="1:5" x14ac:dyDescent="0.25">
      <c r="A58">
        <v>92</v>
      </c>
      <c r="C58" s="1">
        <v>45627</v>
      </c>
      <c r="E58" t="str">
        <f>IF(COUNTIFS(tblAbsences[Présent],"Absent",tblAbsences[id],tblChauffeurs[[#This Row],[id]])=1,"Inactif",IF(tblChauffeurs[[#This Row],[date de sortie]]&gt;0,IF(AND(SyntheseJour!$D$1&gt;=tblChauffeurs[[#This Row],[date d''entrée]],SyntheseJour!$D$1&lt;=tblChauffeurs[[#This Row],[date de sortie]]),"Actif","Inactif"),IF(SyntheseJour!$D$1&gt;=tblChauffeurs[[#This Row],[date d''entrée]],"Actif","Inactif")))</f>
        <v>Actif</v>
      </c>
    </row>
    <row r="59" spans="1:5" x14ac:dyDescent="0.25">
      <c r="A59">
        <v>93</v>
      </c>
      <c r="C59" s="1">
        <v>45627</v>
      </c>
      <c r="E59" t="str">
        <f>IF(COUNTIFS(tblAbsences[Présent],"Absent",tblAbsences[id],tblChauffeurs[[#This Row],[id]])=1,"Inactif",IF(tblChauffeurs[[#This Row],[date de sortie]]&gt;0,IF(AND(SyntheseJour!$D$1&gt;=tblChauffeurs[[#This Row],[date d''entrée]],SyntheseJour!$D$1&lt;=tblChauffeurs[[#This Row],[date de sortie]]),"Actif","Inactif"),IF(SyntheseJour!$D$1&gt;=tblChauffeurs[[#This Row],[date d''entrée]],"Actif","Inactif")))</f>
        <v>Actif</v>
      </c>
    </row>
    <row r="60" spans="1:5" x14ac:dyDescent="0.25">
      <c r="A60">
        <v>94</v>
      </c>
      <c r="C60" s="1">
        <v>45627</v>
      </c>
      <c r="E60" t="str">
        <f>IF(COUNTIFS(tblAbsences[Présent],"Absent",tblAbsences[id],tblChauffeurs[[#This Row],[id]])=1,"Inactif",IF(tblChauffeurs[[#This Row],[date de sortie]]&gt;0,IF(AND(SyntheseJour!$D$1&gt;=tblChauffeurs[[#This Row],[date d''entrée]],SyntheseJour!$D$1&lt;=tblChauffeurs[[#This Row],[date de sortie]]),"Actif","Inactif"),IF(SyntheseJour!$D$1&gt;=tblChauffeurs[[#This Row],[date d''entrée]],"Actif","Inactif")))</f>
        <v>Actif</v>
      </c>
    </row>
    <row r="61" spans="1:5" x14ac:dyDescent="0.25">
      <c r="A61">
        <v>95</v>
      </c>
      <c r="C61" s="1">
        <v>45627</v>
      </c>
      <c r="E61" t="str">
        <f>IF(COUNTIFS(tblAbsences[Présent],"Absent",tblAbsences[id],tblChauffeurs[[#This Row],[id]])=1,"Inactif",IF(tblChauffeurs[[#This Row],[date de sortie]]&gt;0,IF(AND(SyntheseJour!$D$1&gt;=tblChauffeurs[[#This Row],[date d''entrée]],SyntheseJour!$D$1&lt;=tblChauffeurs[[#This Row],[date de sortie]]),"Actif","Inactif"),IF(SyntheseJour!$D$1&gt;=tblChauffeurs[[#This Row],[date d''entrée]],"Actif","Inactif")))</f>
        <v>Actif</v>
      </c>
    </row>
    <row r="62" spans="1:5" x14ac:dyDescent="0.25">
      <c r="A62">
        <v>96</v>
      </c>
      <c r="C62" s="1">
        <v>45627</v>
      </c>
      <c r="E62" t="str">
        <f>IF(COUNTIFS(tblAbsences[Présent],"Absent",tblAbsences[id],tblChauffeurs[[#This Row],[id]])=1,"Inactif",IF(tblChauffeurs[[#This Row],[date de sortie]]&gt;0,IF(AND(SyntheseJour!$D$1&gt;=tblChauffeurs[[#This Row],[date d''entrée]],SyntheseJour!$D$1&lt;=tblChauffeurs[[#This Row],[date de sortie]]),"Actif","Inactif"),IF(SyntheseJour!$D$1&gt;=tblChauffeurs[[#This Row],[date d''entrée]],"Actif","Inactif")))</f>
        <v>Actif</v>
      </c>
    </row>
    <row r="63" spans="1:5" x14ac:dyDescent="0.25">
      <c r="A63">
        <v>97</v>
      </c>
      <c r="C63" s="1">
        <v>45627</v>
      </c>
      <c r="E63" t="str">
        <f>IF(COUNTIFS(tblAbsences[Présent],"Absent",tblAbsences[id],tblChauffeurs[[#This Row],[id]])=1,"Inactif",IF(tblChauffeurs[[#This Row],[date de sortie]]&gt;0,IF(AND(SyntheseJour!$D$1&gt;=tblChauffeurs[[#This Row],[date d''entrée]],SyntheseJour!$D$1&lt;=tblChauffeurs[[#This Row],[date de sortie]]),"Actif","Inactif"),IF(SyntheseJour!$D$1&gt;=tblChauffeurs[[#This Row],[date d''entrée]],"Actif","Inactif")))</f>
        <v>Actif</v>
      </c>
    </row>
    <row r="64" spans="1:5" x14ac:dyDescent="0.25">
      <c r="A64">
        <v>98</v>
      </c>
      <c r="C64" s="1">
        <v>45627</v>
      </c>
      <c r="E64" t="str">
        <f>IF(COUNTIFS(tblAbsences[Présent],"Absent",tblAbsences[id],tblChauffeurs[[#This Row],[id]])=1,"Inactif",IF(tblChauffeurs[[#This Row],[date de sortie]]&gt;0,IF(AND(SyntheseJour!$D$1&gt;=tblChauffeurs[[#This Row],[date d''entrée]],SyntheseJour!$D$1&lt;=tblChauffeurs[[#This Row],[date de sortie]]),"Actif","Inactif"),IF(SyntheseJour!$D$1&gt;=tblChauffeurs[[#This Row],[date d''entrée]],"Actif","Inactif")))</f>
        <v>Actif</v>
      </c>
    </row>
    <row r="65" spans="1:5" x14ac:dyDescent="0.25">
      <c r="A65">
        <v>99</v>
      </c>
      <c r="C65" s="1">
        <v>45627</v>
      </c>
      <c r="E65" t="str">
        <f>IF(COUNTIFS(tblAbsences[Présent],"Absent",tblAbsences[id],tblChauffeurs[[#This Row],[id]])=1,"Inactif",IF(tblChauffeurs[[#This Row],[date de sortie]]&gt;0,IF(AND(SyntheseJour!$D$1&gt;=tblChauffeurs[[#This Row],[date d''entrée]],SyntheseJour!$D$1&lt;=tblChauffeurs[[#This Row],[date de sortie]]),"Actif","Inactif"),IF(SyntheseJour!$D$1&gt;=tblChauffeurs[[#This Row],[date d''entrée]],"Actif","Inactif")))</f>
        <v>Actif</v>
      </c>
    </row>
    <row r="66" spans="1:5" x14ac:dyDescent="0.25">
      <c r="A66">
        <v>100</v>
      </c>
      <c r="C66" s="1">
        <v>45627</v>
      </c>
      <c r="E66" t="str">
        <f>IF(COUNTIFS(tblAbsences[Présent],"Absent",tblAbsences[id],tblChauffeurs[[#This Row],[id]])=1,"Inactif",IF(tblChauffeurs[[#This Row],[date de sortie]]&gt;0,IF(AND(SyntheseJour!$D$1&gt;=tblChauffeurs[[#This Row],[date d''entrée]],SyntheseJour!$D$1&lt;=tblChauffeurs[[#This Row],[date de sortie]]),"Actif","Inactif"),IF(SyntheseJour!$D$1&gt;=tblChauffeurs[[#This Row],[date d''entrée]],"Actif","Inactif")))</f>
        <v>Actif</v>
      </c>
    </row>
    <row r="67" spans="1:5" x14ac:dyDescent="0.25">
      <c r="A67">
        <v>101</v>
      </c>
      <c r="C67" s="1">
        <v>45627</v>
      </c>
      <c r="E67" t="str">
        <f>IF(COUNTIFS(tblAbsences[Présent],"Absent",tblAbsences[id],tblChauffeurs[[#This Row],[id]])=1,"Inactif",IF(tblChauffeurs[[#This Row],[date de sortie]]&gt;0,IF(AND(SyntheseJour!$D$1&gt;=tblChauffeurs[[#This Row],[date d''entrée]],SyntheseJour!$D$1&lt;=tblChauffeurs[[#This Row],[date de sortie]]),"Actif","Inactif"),IF(SyntheseJour!$D$1&gt;=tblChauffeurs[[#This Row],[date d''entrée]],"Actif","Inactif")))</f>
        <v>Actif</v>
      </c>
    </row>
    <row r="68" spans="1:5" x14ac:dyDescent="0.25">
      <c r="A68">
        <v>102</v>
      </c>
      <c r="C68" s="1">
        <v>45627</v>
      </c>
      <c r="E68" t="str">
        <f>IF(COUNTIFS(tblAbsences[Présent],"Absent",tblAbsences[id],tblChauffeurs[[#This Row],[id]])=1,"Inactif",IF(tblChauffeurs[[#This Row],[date de sortie]]&gt;0,IF(AND(SyntheseJour!$D$1&gt;=tblChauffeurs[[#This Row],[date d''entrée]],SyntheseJour!$D$1&lt;=tblChauffeurs[[#This Row],[date de sortie]]),"Actif","Inactif"),IF(SyntheseJour!$D$1&gt;=tblChauffeurs[[#This Row],[date d''entrée]],"Actif","Inactif")))</f>
        <v>Actif</v>
      </c>
    </row>
    <row r="69" spans="1:5" x14ac:dyDescent="0.25">
      <c r="A69">
        <v>103</v>
      </c>
      <c r="C69" s="1">
        <v>45627</v>
      </c>
      <c r="E69" t="str">
        <f>IF(COUNTIFS(tblAbsences[Présent],"Absent",tblAbsences[id],tblChauffeurs[[#This Row],[id]])=1,"Inactif",IF(tblChauffeurs[[#This Row],[date de sortie]]&gt;0,IF(AND(SyntheseJour!$D$1&gt;=tblChauffeurs[[#This Row],[date d''entrée]],SyntheseJour!$D$1&lt;=tblChauffeurs[[#This Row],[date de sortie]]),"Actif","Inactif"),IF(SyntheseJour!$D$1&gt;=tblChauffeurs[[#This Row],[date d''entrée]],"Actif","Inactif")))</f>
        <v>Actif</v>
      </c>
    </row>
    <row r="70" spans="1:5" x14ac:dyDescent="0.25">
      <c r="A70">
        <v>104</v>
      </c>
      <c r="C70" s="1">
        <v>45627</v>
      </c>
      <c r="E70" t="str">
        <f>IF(COUNTIFS(tblAbsences[Présent],"Absent",tblAbsences[id],tblChauffeurs[[#This Row],[id]])=1,"Inactif",IF(tblChauffeurs[[#This Row],[date de sortie]]&gt;0,IF(AND(SyntheseJour!$D$1&gt;=tblChauffeurs[[#This Row],[date d''entrée]],SyntheseJour!$D$1&lt;=tblChauffeurs[[#This Row],[date de sortie]]),"Actif","Inactif"),IF(SyntheseJour!$D$1&gt;=tblChauffeurs[[#This Row],[date d''entrée]],"Actif","Inactif")))</f>
        <v>Actif</v>
      </c>
    </row>
    <row r="71" spans="1:5" x14ac:dyDescent="0.25">
      <c r="A71">
        <v>105</v>
      </c>
      <c r="C71" s="1">
        <v>45627</v>
      </c>
      <c r="E71" t="str">
        <f>IF(COUNTIFS(tblAbsences[Présent],"Absent",tblAbsences[id],tblChauffeurs[[#This Row],[id]])=1,"Inactif",IF(tblChauffeurs[[#This Row],[date de sortie]]&gt;0,IF(AND(SyntheseJour!$D$1&gt;=tblChauffeurs[[#This Row],[date d''entrée]],SyntheseJour!$D$1&lt;=tblChauffeurs[[#This Row],[date de sortie]]),"Actif","Inactif"),IF(SyntheseJour!$D$1&gt;=tblChauffeurs[[#This Row],[date d''entrée]],"Actif","Inactif")))</f>
        <v>Actif</v>
      </c>
    </row>
    <row r="72" spans="1:5" x14ac:dyDescent="0.25">
      <c r="A72">
        <v>106</v>
      </c>
      <c r="C72" s="1">
        <v>45627</v>
      </c>
      <c r="E72" t="str">
        <f>IF(COUNTIFS(tblAbsences[Présent],"Absent",tblAbsences[id],tblChauffeurs[[#This Row],[id]])=1,"Inactif",IF(tblChauffeurs[[#This Row],[date de sortie]]&gt;0,IF(AND(SyntheseJour!$D$1&gt;=tblChauffeurs[[#This Row],[date d''entrée]],SyntheseJour!$D$1&lt;=tblChauffeurs[[#This Row],[date de sortie]]),"Actif","Inactif"),IF(SyntheseJour!$D$1&gt;=tblChauffeurs[[#This Row],[date d''entrée]],"Actif","Inactif")))</f>
        <v>Actif</v>
      </c>
    </row>
    <row r="73" spans="1:5" x14ac:dyDescent="0.25">
      <c r="A73">
        <v>107</v>
      </c>
      <c r="C73" s="1">
        <v>45627</v>
      </c>
      <c r="E73" t="str">
        <f>IF(COUNTIFS(tblAbsences[Présent],"Absent",tblAbsences[id],tblChauffeurs[[#This Row],[id]])=1,"Inactif",IF(tblChauffeurs[[#This Row],[date de sortie]]&gt;0,IF(AND(SyntheseJour!$D$1&gt;=tblChauffeurs[[#This Row],[date d''entrée]],SyntheseJour!$D$1&lt;=tblChauffeurs[[#This Row],[date de sortie]]),"Actif","Inactif"),IF(SyntheseJour!$D$1&gt;=tblChauffeurs[[#This Row],[date d''entrée]],"Actif","Inactif")))</f>
        <v>Actif</v>
      </c>
    </row>
    <row r="74" spans="1:5" x14ac:dyDescent="0.25">
      <c r="A74">
        <v>108</v>
      </c>
      <c r="C74" s="1">
        <v>45627</v>
      </c>
      <c r="E74" t="str">
        <f>IF(COUNTIFS(tblAbsences[Présent],"Absent",tblAbsences[id],tblChauffeurs[[#This Row],[id]])=1,"Inactif",IF(tblChauffeurs[[#This Row],[date de sortie]]&gt;0,IF(AND(SyntheseJour!$D$1&gt;=tblChauffeurs[[#This Row],[date d''entrée]],SyntheseJour!$D$1&lt;=tblChauffeurs[[#This Row],[date de sortie]]),"Actif","Inactif"),IF(SyntheseJour!$D$1&gt;=tblChauffeurs[[#This Row],[date d''entrée]],"Actif","Inactif")))</f>
        <v>Actif</v>
      </c>
    </row>
    <row r="75" spans="1:5" x14ac:dyDescent="0.25">
      <c r="A75">
        <v>109</v>
      </c>
      <c r="C75" s="1">
        <v>45627</v>
      </c>
      <c r="E75" t="str">
        <f>IF(COUNTIFS(tblAbsences[Présent],"Absent",tblAbsences[id],tblChauffeurs[[#This Row],[id]])=1,"Inactif",IF(tblChauffeurs[[#This Row],[date de sortie]]&gt;0,IF(AND(SyntheseJour!$D$1&gt;=tblChauffeurs[[#This Row],[date d''entrée]],SyntheseJour!$D$1&lt;=tblChauffeurs[[#This Row],[date de sortie]]),"Actif","Inactif"),IF(SyntheseJour!$D$1&gt;=tblChauffeurs[[#This Row],[date d''entrée]],"Actif","Inactif")))</f>
        <v>Actif</v>
      </c>
    </row>
    <row r="76" spans="1:5" x14ac:dyDescent="0.25">
      <c r="A76">
        <v>110</v>
      </c>
      <c r="C76" s="1">
        <v>45627</v>
      </c>
      <c r="E76" t="str">
        <f>IF(COUNTIFS(tblAbsences[Présent],"Absent",tblAbsences[id],tblChauffeurs[[#This Row],[id]])=1,"Inactif",IF(tblChauffeurs[[#This Row],[date de sortie]]&gt;0,IF(AND(SyntheseJour!$D$1&gt;=tblChauffeurs[[#This Row],[date d''entrée]],SyntheseJour!$D$1&lt;=tblChauffeurs[[#This Row],[date de sortie]]),"Actif","Inactif"),IF(SyntheseJour!$D$1&gt;=tblChauffeurs[[#This Row],[date d''entrée]],"Actif","Inactif")))</f>
        <v>Actif</v>
      </c>
    </row>
    <row r="77" spans="1:5" x14ac:dyDescent="0.25">
      <c r="A77">
        <v>111</v>
      </c>
      <c r="C77" s="1">
        <v>45627</v>
      </c>
      <c r="E77" t="str">
        <f>IF(COUNTIFS(tblAbsences[Présent],"Absent",tblAbsences[id],tblChauffeurs[[#This Row],[id]])=1,"Inactif",IF(tblChauffeurs[[#This Row],[date de sortie]]&gt;0,IF(AND(SyntheseJour!$D$1&gt;=tblChauffeurs[[#This Row],[date d''entrée]],SyntheseJour!$D$1&lt;=tblChauffeurs[[#This Row],[date de sortie]]),"Actif","Inactif"),IF(SyntheseJour!$D$1&gt;=tblChauffeurs[[#This Row],[date d''entrée]],"Actif","Inactif")))</f>
        <v>Actif</v>
      </c>
    </row>
    <row r="78" spans="1:5" x14ac:dyDescent="0.25">
      <c r="A78">
        <v>112</v>
      </c>
      <c r="C78" s="1">
        <v>45627</v>
      </c>
      <c r="E78" t="str">
        <f>IF(COUNTIFS(tblAbsences[Présent],"Absent",tblAbsences[id],tblChauffeurs[[#This Row],[id]])=1,"Inactif",IF(tblChauffeurs[[#This Row],[date de sortie]]&gt;0,IF(AND(SyntheseJour!$D$1&gt;=tblChauffeurs[[#This Row],[date d''entrée]],SyntheseJour!$D$1&lt;=tblChauffeurs[[#This Row],[date de sortie]]),"Actif","Inactif"),IF(SyntheseJour!$D$1&gt;=tblChauffeurs[[#This Row],[date d''entrée]],"Actif","Inactif")))</f>
        <v>Actif</v>
      </c>
    </row>
    <row r="79" spans="1:5" x14ac:dyDescent="0.25">
      <c r="A79">
        <v>113</v>
      </c>
      <c r="C79" s="1">
        <v>45627</v>
      </c>
      <c r="E79" t="str">
        <f>IF(COUNTIFS(tblAbsences[Présent],"Absent",tblAbsences[id],tblChauffeurs[[#This Row],[id]])=1,"Inactif",IF(tblChauffeurs[[#This Row],[date de sortie]]&gt;0,IF(AND(SyntheseJour!$D$1&gt;=tblChauffeurs[[#This Row],[date d''entrée]],SyntheseJour!$D$1&lt;=tblChauffeurs[[#This Row],[date de sortie]]),"Actif","Inactif"),IF(SyntheseJour!$D$1&gt;=tblChauffeurs[[#This Row],[date d''entrée]],"Actif","Inactif")))</f>
        <v>Actif</v>
      </c>
    </row>
    <row r="80" spans="1:5" x14ac:dyDescent="0.25">
      <c r="A80">
        <v>114</v>
      </c>
      <c r="C80" s="1">
        <v>45627</v>
      </c>
      <c r="E80" t="str">
        <f>IF(COUNTIFS(tblAbsences[Présent],"Absent",tblAbsences[id],tblChauffeurs[[#This Row],[id]])=1,"Inactif",IF(tblChauffeurs[[#This Row],[date de sortie]]&gt;0,IF(AND(SyntheseJour!$D$1&gt;=tblChauffeurs[[#This Row],[date d''entrée]],SyntheseJour!$D$1&lt;=tblChauffeurs[[#This Row],[date de sortie]]),"Actif","Inactif"),IF(SyntheseJour!$D$1&gt;=tblChauffeurs[[#This Row],[date d''entrée]],"Actif","Inactif")))</f>
        <v>Actif</v>
      </c>
    </row>
    <row r="81" spans="1:5" x14ac:dyDescent="0.25">
      <c r="A81">
        <v>115</v>
      </c>
      <c r="C81" s="1">
        <v>45627</v>
      </c>
      <c r="E81" t="str">
        <f>IF(COUNTIFS(tblAbsences[Présent],"Absent",tblAbsences[id],tblChauffeurs[[#This Row],[id]])=1,"Inactif",IF(tblChauffeurs[[#This Row],[date de sortie]]&gt;0,IF(AND(SyntheseJour!$D$1&gt;=tblChauffeurs[[#This Row],[date d''entrée]],SyntheseJour!$D$1&lt;=tblChauffeurs[[#This Row],[date de sortie]]),"Actif","Inactif"),IF(SyntheseJour!$D$1&gt;=tblChauffeurs[[#This Row],[date d''entrée]],"Actif","Inactif")))</f>
        <v>Actif</v>
      </c>
    </row>
    <row r="82" spans="1:5" x14ac:dyDescent="0.25">
      <c r="A82">
        <v>116</v>
      </c>
      <c r="C82" s="1">
        <v>45627</v>
      </c>
      <c r="E82" t="str">
        <f>IF(COUNTIFS(tblAbsences[Présent],"Absent",tblAbsences[id],tblChauffeurs[[#This Row],[id]])=1,"Inactif",IF(tblChauffeurs[[#This Row],[date de sortie]]&gt;0,IF(AND(SyntheseJour!$D$1&gt;=tblChauffeurs[[#This Row],[date d''entrée]],SyntheseJour!$D$1&lt;=tblChauffeurs[[#This Row],[date de sortie]]),"Actif","Inactif"),IF(SyntheseJour!$D$1&gt;=tblChauffeurs[[#This Row],[date d''entrée]],"Actif","Inactif")))</f>
        <v>Actif</v>
      </c>
    </row>
    <row r="83" spans="1:5" x14ac:dyDescent="0.25">
      <c r="A83">
        <v>117</v>
      </c>
      <c r="C83" s="1">
        <v>45627</v>
      </c>
      <c r="E83" t="str">
        <f>IF(COUNTIFS(tblAbsences[Présent],"Absent",tblAbsences[id],tblChauffeurs[[#This Row],[id]])=1,"Inactif",IF(tblChauffeurs[[#This Row],[date de sortie]]&gt;0,IF(AND(SyntheseJour!$D$1&gt;=tblChauffeurs[[#This Row],[date d''entrée]],SyntheseJour!$D$1&lt;=tblChauffeurs[[#This Row],[date de sortie]]),"Actif","Inactif"),IF(SyntheseJour!$D$1&gt;=tblChauffeurs[[#This Row],[date d''entrée]],"Actif","Inactif")))</f>
        <v>Actif</v>
      </c>
    </row>
    <row r="84" spans="1:5" x14ac:dyDescent="0.25">
      <c r="A84">
        <v>118</v>
      </c>
      <c r="C84" s="1">
        <v>45627</v>
      </c>
      <c r="E84" t="str">
        <f>IF(COUNTIFS(tblAbsences[Présent],"Absent",tblAbsences[id],tblChauffeurs[[#This Row],[id]])=1,"Inactif",IF(tblChauffeurs[[#This Row],[date de sortie]]&gt;0,IF(AND(SyntheseJour!$D$1&gt;=tblChauffeurs[[#This Row],[date d''entrée]],SyntheseJour!$D$1&lt;=tblChauffeurs[[#This Row],[date de sortie]]),"Actif","Inactif"),IF(SyntheseJour!$D$1&gt;=tblChauffeurs[[#This Row],[date d''entrée]],"Actif","Inactif")))</f>
        <v>Actif</v>
      </c>
    </row>
    <row r="85" spans="1:5" x14ac:dyDescent="0.25">
      <c r="A85">
        <v>119</v>
      </c>
      <c r="C85" s="1">
        <v>45627</v>
      </c>
      <c r="E85" t="str">
        <f>IF(COUNTIFS(tblAbsences[Présent],"Absent",tblAbsences[id],tblChauffeurs[[#This Row],[id]])=1,"Inactif",IF(tblChauffeurs[[#This Row],[date de sortie]]&gt;0,IF(AND(SyntheseJour!$D$1&gt;=tblChauffeurs[[#This Row],[date d''entrée]],SyntheseJour!$D$1&lt;=tblChauffeurs[[#This Row],[date de sortie]]),"Actif","Inactif"),IF(SyntheseJour!$D$1&gt;=tblChauffeurs[[#This Row],[date d''entrée]],"Actif","Inactif")))</f>
        <v>Actif</v>
      </c>
    </row>
    <row r="86" spans="1:5" x14ac:dyDescent="0.25">
      <c r="A86">
        <v>120</v>
      </c>
      <c r="C86" s="1">
        <v>45627</v>
      </c>
      <c r="E86" t="str">
        <f>IF(COUNTIFS(tblAbsences[Présent],"Absent",tblAbsences[id],tblChauffeurs[[#This Row],[id]])=1,"Inactif",IF(tblChauffeurs[[#This Row],[date de sortie]]&gt;0,IF(AND(SyntheseJour!$D$1&gt;=tblChauffeurs[[#This Row],[date d''entrée]],SyntheseJour!$D$1&lt;=tblChauffeurs[[#This Row],[date de sortie]]),"Actif","Inactif"),IF(SyntheseJour!$D$1&gt;=tblChauffeurs[[#This Row],[date d''entrée]],"Actif","Inactif")))</f>
        <v>Actif</v>
      </c>
    </row>
    <row r="87" spans="1:5" x14ac:dyDescent="0.25">
      <c r="A87">
        <v>121</v>
      </c>
      <c r="C87" s="1">
        <v>45627</v>
      </c>
      <c r="E87" t="str">
        <f>IF(COUNTIFS(tblAbsences[Présent],"Absent",tblAbsences[id],tblChauffeurs[[#This Row],[id]])=1,"Inactif",IF(tblChauffeurs[[#This Row],[date de sortie]]&gt;0,IF(AND(SyntheseJour!$D$1&gt;=tblChauffeurs[[#This Row],[date d''entrée]],SyntheseJour!$D$1&lt;=tblChauffeurs[[#This Row],[date de sortie]]),"Actif","Inactif"),IF(SyntheseJour!$D$1&gt;=tblChauffeurs[[#This Row],[date d''entrée]],"Actif","Inactif")))</f>
        <v>Actif</v>
      </c>
    </row>
    <row r="88" spans="1:5" x14ac:dyDescent="0.25">
      <c r="A88">
        <v>122</v>
      </c>
      <c r="C88" s="1">
        <v>45627</v>
      </c>
      <c r="E88" t="str">
        <f>IF(COUNTIFS(tblAbsences[Présent],"Absent",tblAbsences[id],tblChauffeurs[[#This Row],[id]])=1,"Inactif",IF(tblChauffeurs[[#This Row],[date de sortie]]&gt;0,IF(AND(SyntheseJour!$D$1&gt;=tblChauffeurs[[#This Row],[date d''entrée]],SyntheseJour!$D$1&lt;=tblChauffeurs[[#This Row],[date de sortie]]),"Actif","Inactif"),IF(SyntheseJour!$D$1&gt;=tblChauffeurs[[#This Row],[date d''entrée]],"Actif","Inactif")))</f>
        <v>Actif</v>
      </c>
    </row>
    <row r="89" spans="1:5" x14ac:dyDescent="0.25">
      <c r="A89">
        <v>123</v>
      </c>
      <c r="C89" s="1">
        <v>45627</v>
      </c>
      <c r="E89" t="str">
        <f>IF(COUNTIFS(tblAbsences[Présent],"Absent",tblAbsences[id],tblChauffeurs[[#This Row],[id]])=1,"Inactif",IF(tblChauffeurs[[#This Row],[date de sortie]]&gt;0,IF(AND(SyntheseJour!$D$1&gt;=tblChauffeurs[[#This Row],[date d''entrée]],SyntheseJour!$D$1&lt;=tblChauffeurs[[#This Row],[date de sortie]]),"Actif","Inactif"),IF(SyntheseJour!$D$1&gt;=tblChauffeurs[[#This Row],[date d''entrée]],"Actif","Inactif")))</f>
        <v>Actif</v>
      </c>
    </row>
    <row r="90" spans="1:5" x14ac:dyDescent="0.25">
      <c r="A90">
        <v>124</v>
      </c>
      <c r="C90" s="1">
        <v>45627</v>
      </c>
      <c r="E90" t="str">
        <f>IF(COUNTIFS(tblAbsences[Présent],"Absent",tblAbsences[id],tblChauffeurs[[#This Row],[id]])=1,"Inactif",IF(tblChauffeurs[[#This Row],[date de sortie]]&gt;0,IF(AND(SyntheseJour!$D$1&gt;=tblChauffeurs[[#This Row],[date d''entrée]],SyntheseJour!$D$1&lt;=tblChauffeurs[[#This Row],[date de sortie]]),"Actif","Inactif"),IF(SyntheseJour!$D$1&gt;=tblChauffeurs[[#This Row],[date d''entrée]],"Actif","Inactif")))</f>
        <v>Actif</v>
      </c>
    </row>
    <row r="91" spans="1:5" x14ac:dyDescent="0.25">
      <c r="A91">
        <v>125</v>
      </c>
      <c r="C91" s="1">
        <v>45627</v>
      </c>
      <c r="E91" t="str">
        <f>IF(COUNTIFS(tblAbsences[Présent],"Absent",tblAbsences[id],tblChauffeurs[[#This Row],[id]])=1,"Inactif",IF(tblChauffeurs[[#This Row],[date de sortie]]&gt;0,IF(AND(SyntheseJour!$D$1&gt;=tblChauffeurs[[#This Row],[date d''entrée]],SyntheseJour!$D$1&lt;=tblChauffeurs[[#This Row],[date de sortie]]),"Actif","Inactif"),IF(SyntheseJour!$D$1&gt;=tblChauffeurs[[#This Row],[date d''entrée]],"Actif","Inactif")))</f>
        <v>Actif</v>
      </c>
    </row>
    <row r="92" spans="1:5" x14ac:dyDescent="0.25">
      <c r="A92">
        <v>126</v>
      </c>
      <c r="C92" s="1">
        <v>45627</v>
      </c>
      <c r="E92" t="str">
        <f>IF(COUNTIFS(tblAbsences[Présent],"Absent",tblAbsences[id],tblChauffeurs[[#This Row],[id]])=1,"Inactif",IF(tblChauffeurs[[#This Row],[date de sortie]]&gt;0,IF(AND(SyntheseJour!$D$1&gt;=tblChauffeurs[[#This Row],[date d''entrée]],SyntheseJour!$D$1&lt;=tblChauffeurs[[#This Row],[date de sortie]]),"Actif","Inactif"),IF(SyntheseJour!$D$1&gt;=tblChauffeurs[[#This Row],[date d''entrée]],"Actif","Inactif")))</f>
        <v>Actif</v>
      </c>
    </row>
    <row r="93" spans="1:5" x14ac:dyDescent="0.25">
      <c r="A93">
        <v>127</v>
      </c>
      <c r="C93" s="1">
        <v>45627</v>
      </c>
      <c r="E93" t="str">
        <f>IF(COUNTIFS(tblAbsences[Présent],"Absent",tblAbsences[id],tblChauffeurs[[#This Row],[id]])=1,"Inactif",IF(tblChauffeurs[[#This Row],[date de sortie]]&gt;0,IF(AND(SyntheseJour!$D$1&gt;=tblChauffeurs[[#This Row],[date d''entrée]],SyntheseJour!$D$1&lt;=tblChauffeurs[[#This Row],[date de sortie]]),"Actif","Inactif"),IF(SyntheseJour!$D$1&gt;=tblChauffeurs[[#This Row],[date d''entrée]],"Actif","Inactif")))</f>
        <v>Actif</v>
      </c>
    </row>
    <row r="94" spans="1:5" x14ac:dyDescent="0.25">
      <c r="A94">
        <v>128</v>
      </c>
      <c r="C94" s="1">
        <v>45627</v>
      </c>
      <c r="E94" t="str">
        <f>IF(COUNTIFS(tblAbsences[Présent],"Absent",tblAbsences[id],tblChauffeurs[[#This Row],[id]])=1,"Inactif",IF(tblChauffeurs[[#This Row],[date de sortie]]&gt;0,IF(AND(SyntheseJour!$D$1&gt;=tblChauffeurs[[#This Row],[date d''entrée]],SyntheseJour!$D$1&lt;=tblChauffeurs[[#This Row],[date de sortie]]),"Actif","Inactif"),IF(SyntheseJour!$D$1&gt;=tblChauffeurs[[#This Row],[date d''entrée]],"Actif","Inactif")))</f>
        <v>Actif</v>
      </c>
    </row>
    <row r="95" spans="1:5" x14ac:dyDescent="0.25">
      <c r="A95">
        <v>129</v>
      </c>
      <c r="C95" s="1">
        <v>45627</v>
      </c>
      <c r="E95" t="str">
        <f>IF(COUNTIFS(tblAbsences[Présent],"Absent",tblAbsences[id],tblChauffeurs[[#This Row],[id]])=1,"Inactif",IF(tblChauffeurs[[#This Row],[date de sortie]]&gt;0,IF(AND(SyntheseJour!$D$1&gt;=tblChauffeurs[[#This Row],[date d''entrée]],SyntheseJour!$D$1&lt;=tblChauffeurs[[#This Row],[date de sortie]]),"Actif","Inactif"),IF(SyntheseJour!$D$1&gt;=tblChauffeurs[[#This Row],[date d''entrée]],"Actif","Inactif")))</f>
        <v>Actif</v>
      </c>
    </row>
    <row r="96" spans="1:5" x14ac:dyDescent="0.25">
      <c r="A96">
        <v>130</v>
      </c>
      <c r="C96" s="1">
        <v>45627</v>
      </c>
      <c r="E96" t="str">
        <f>IF(COUNTIFS(tblAbsences[Présent],"Absent",tblAbsences[id],tblChauffeurs[[#This Row],[id]])=1,"Inactif",IF(tblChauffeurs[[#This Row],[date de sortie]]&gt;0,IF(AND(SyntheseJour!$D$1&gt;=tblChauffeurs[[#This Row],[date d''entrée]],SyntheseJour!$D$1&lt;=tblChauffeurs[[#This Row],[date de sortie]]),"Actif","Inactif"),IF(SyntheseJour!$D$1&gt;=tblChauffeurs[[#This Row],[date d''entrée]],"Actif","Inactif")))</f>
        <v>Actif</v>
      </c>
    </row>
    <row r="97" spans="1:5" x14ac:dyDescent="0.25">
      <c r="A97">
        <v>131</v>
      </c>
      <c r="C97" s="1">
        <v>45627</v>
      </c>
      <c r="E97" t="str">
        <f>IF(COUNTIFS(tblAbsences[Présent],"Absent",tblAbsences[id],tblChauffeurs[[#This Row],[id]])=1,"Inactif",IF(tblChauffeurs[[#This Row],[date de sortie]]&gt;0,IF(AND(SyntheseJour!$D$1&gt;=tblChauffeurs[[#This Row],[date d''entrée]],SyntheseJour!$D$1&lt;=tblChauffeurs[[#This Row],[date de sortie]]),"Actif","Inactif"),IF(SyntheseJour!$D$1&gt;=tblChauffeurs[[#This Row],[date d''entrée]],"Actif","Inactif")))</f>
        <v>Actif</v>
      </c>
    </row>
    <row r="98" spans="1:5" x14ac:dyDescent="0.25">
      <c r="A98">
        <v>132</v>
      </c>
      <c r="C98" s="1">
        <v>45627</v>
      </c>
      <c r="E98" t="str">
        <f>IF(COUNTIFS(tblAbsences[Présent],"Absent",tblAbsences[id],tblChauffeurs[[#This Row],[id]])=1,"Inactif",IF(tblChauffeurs[[#This Row],[date de sortie]]&gt;0,IF(AND(SyntheseJour!$D$1&gt;=tblChauffeurs[[#This Row],[date d''entrée]],SyntheseJour!$D$1&lt;=tblChauffeurs[[#This Row],[date de sortie]]),"Actif","Inactif"),IF(SyntheseJour!$D$1&gt;=tblChauffeurs[[#This Row],[date d''entrée]],"Actif","Inactif")))</f>
        <v>Actif</v>
      </c>
    </row>
    <row r="99" spans="1:5" x14ac:dyDescent="0.25">
      <c r="A99">
        <v>133</v>
      </c>
      <c r="C99" s="1">
        <v>45627</v>
      </c>
      <c r="E99" t="str">
        <f>IF(COUNTIFS(tblAbsences[Présent],"Absent",tblAbsences[id],tblChauffeurs[[#This Row],[id]])=1,"Inactif",IF(tblChauffeurs[[#This Row],[date de sortie]]&gt;0,IF(AND(SyntheseJour!$D$1&gt;=tblChauffeurs[[#This Row],[date d''entrée]],SyntheseJour!$D$1&lt;=tblChauffeurs[[#This Row],[date de sortie]]),"Actif","Inactif"),IF(SyntheseJour!$D$1&gt;=tblChauffeurs[[#This Row],[date d''entrée]],"Actif","Inactif")))</f>
        <v>Actif</v>
      </c>
    </row>
    <row r="100" spans="1:5" x14ac:dyDescent="0.25">
      <c r="A100">
        <v>134</v>
      </c>
      <c r="C100" s="1">
        <v>45627</v>
      </c>
      <c r="E100" t="str">
        <f>IF(COUNTIFS(tblAbsences[Présent],"Absent",tblAbsences[id],tblChauffeurs[[#This Row],[id]])=1,"Inactif",IF(tblChauffeurs[[#This Row],[date de sortie]]&gt;0,IF(AND(SyntheseJour!$D$1&gt;=tblChauffeurs[[#This Row],[date d''entrée]],SyntheseJour!$D$1&lt;=tblChauffeurs[[#This Row],[date de sortie]]),"Actif","Inactif"),IF(SyntheseJour!$D$1&gt;=tblChauffeurs[[#This Row],[date d''entrée]],"Actif","Inactif")))</f>
        <v>Actif</v>
      </c>
    </row>
    <row r="101" spans="1:5" x14ac:dyDescent="0.25">
      <c r="A101">
        <v>135</v>
      </c>
      <c r="C101" s="1">
        <v>45627</v>
      </c>
      <c r="E101" t="str">
        <f>IF(COUNTIFS(tblAbsences[Présent],"Absent",tblAbsences[id],tblChauffeurs[[#This Row],[id]])=1,"Inactif",IF(tblChauffeurs[[#This Row],[date de sortie]]&gt;0,IF(AND(SyntheseJour!$D$1&gt;=tblChauffeurs[[#This Row],[date d''entrée]],SyntheseJour!$D$1&lt;=tblChauffeurs[[#This Row],[date de sortie]]),"Actif","Inactif"),IF(SyntheseJour!$D$1&gt;=tblChauffeurs[[#This Row],[date d''entrée]],"Actif","Inactif")))</f>
        <v>Actif</v>
      </c>
    </row>
    <row r="102" spans="1:5" x14ac:dyDescent="0.25">
      <c r="A102">
        <v>136</v>
      </c>
      <c r="C102" s="1">
        <v>45627</v>
      </c>
      <c r="E102" t="str">
        <f>IF(COUNTIFS(tblAbsences[Présent],"Absent",tblAbsences[id],tblChauffeurs[[#This Row],[id]])=1,"Inactif",IF(tblChauffeurs[[#This Row],[date de sortie]]&gt;0,IF(AND(SyntheseJour!$D$1&gt;=tblChauffeurs[[#This Row],[date d''entrée]],SyntheseJour!$D$1&lt;=tblChauffeurs[[#This Row],[date de sortie]]),"Actif","Inactif"),IF(SyntheseJour!$D$1&gt;=tblChauffeurs[[#This Row],[date d''entrée]],"Actif","Inactif")))</f>
        <v>Actif</v>
      </c>
    </row>
    <row r="103" spans="1:5" x14ac:dyDescent="0.25">
      <c r="A103">
        <v>137</v>
      </c>
      <c r="C103" s="1">
        <v>45627</v>
      </c>
      <c r="E103" t="str">
        <f>IF(COUNTIFS(tblAbsences[Présent],"Absent",tblAbsences[id],tblChauffeurs[[#This Row],[id]])=1,"Inactif",IF(tblChauffeurs[[#This Row],[date de sortie]]&gt;0,IF(AND(SyntheseJour!$D$1&gt;=tblChauffeurs[[#This Row],[date d''entrée]],SyntheseJour!$D$1&lt;=tblChauffeurs[[#This Row],[date de sortie]]),"Actif","Inactif"),IF(SyntheseJour!$D$1&gt;=tblChauffeurs[[#This Row],[date d''entrée]],"Actif","Inactif")))</f>
        <v>Actif</v>
      </c>
    </row>
    <row r="104" spans="1:5" x14ac:dyDescent="0.25">
      <c r="A104">
        <v>138</v>
      </c>
      <c r="C104" s="1">
        <v>45627</v>
      </c>
      <c r="E104" t="str">
        <f>IF(COUNTIFS(tblAbsences[Présent],"Absent",tblAbsences[id],tblChauffeurs[[#This Row],[id]])=1,"Inactif",IF(tblChauffeurs[[#This Row],[date de sortie]]&gt;0,IF(AND(SyntheseJour!$D$1&gt;=tblChauffeurs[[#This Row],[date d''entrée]],SyntheseJour!$D$1&lt;=tblChauffeurs[[#This Row],[date de sortie]]),"Actif","Inactif"),IF(SyntheseJour!$D$1&gt;=tblChauffeurs[[#This Row],[date d''entrée]],"Actif","Inactif")))</f>
        <v>Actif</v>
      </c>
    </row>
    <row r="105" spans="1:5" x14ac:dyDescent="0.25">
      <c r="A105">
        <v>139</v>
      </c>
      <c r="C105" s="1">
        <v>45627</v>
      </c>
      <c r="E105" t="str">
        <f>IF(COUNTIFS(tblAbsences[Présent],"Absent",tblAbsences[id],tblChauffeurs[[#This Row],[id]])=1,"Inactif",IF(tblChauffeurs[[#This Row],[date de sortie]]&gt;0,IF(AND(SyntheseJour!$D$1&gt;=tblChauffeurs[[#This Row],[date d''entrée]],SyntheseJour!$D$1&lt;=tblChauffeurs[[#This Row],[date de sortie]]),"Actif","Inactif"),IF(SyntheseJour!$D$1&gt;=tblChauffeurs[[#This Row],[date d''entrée]],"Actif","Inactif")))</f>
        <v>Actif</v>
      </c>
    </row>
    <row r="106" spans="1:5" x14ac:dyDescent="0.25">
      <c r="A106">
        <v>140</v>
      </c>
      <c r="C106" s="1">
        <v>45627</v>
      </c>
      <c r="E106" t="str">
        <f>IF(COUNTIFS(tblAbsences[Présent],"Absent",tblAbsences[id],tblChauffeurs[[#This Row],[id]])=1,"Inactif",IF(tblChauffeurs[[#This Row],[date de sortie]]&gt;0,IF(AND(SyntheseJour!$D$1&gt;=tblChauffeurs[[#This Row],[date d''entrée]],SyntheseJour!$D$1&lt;=tblChauffeurs[[#This Row],[date de sortie]]),"Actif","Inactif"),IF(SyntheseJour!$D$1&gt;=tblChauffeurs[[#This Row],[date d''entrée]],"Actif","Inactif")))</f>
        <v>Actif</v>
      </c>
    </row>
    <row r="107" spans="1:5" x14ac:dyDescent="0.25">
      <c r="A107">
        <v>141</v>
      </c>
      <c r="C107" s="1">
        <v>45627</v>
      </c>
      <c r="E107" t="str">
        <f>IF(COUNTIFS(tblAbsences[Présent],"Absent",tblAbsences[id],tblChauffeurs[[#This Row],[id]])=1,"Inactif",IF(tblChauffeurs[[#This Row],[date de sortie]]&gt;0,IF(AND(SyntheseJour!$D$1&gt;=tblChauffeurs[[#This Row],[date d''entrée]],SyntheseJour!$D$1&lt;=tblChauffeurs[[#This Row],[date de sortie]]),"Actif","Inactif"),IF(SyntheseJour!$D$1&gt;=tblChauffeurs[[#This Row],[date d''entrée]],"Actif","Inactif")))</f>
        <v>Actif</v>
      </c>
    </row>
    <row r="108" spans="1:5" x14ac:dyDescent="0.25">
      <c r="A108">
        <v>142</v>
      </c>
      <c r="C108" s="1">
        <v>45627</v>
      </c>
      <c r="E108" t="str">
        <f>IF(COUNTIFS(tblAbsences[Présent],"Absent",tblAbsences[id],tblChauffeurs[[#This Row],[id]])=1,"Inactif",IF(tblChauffeurs[[#This Row],[date de sortie]]&gt;0,IF(AND(SyntheseJour!$D$1&gt;=tblChauffeurs[[#This Row],[date d''entrée]],SyntheseJour!$D$1&lt;=tblChauffeurs[[#This Row],[date de sortie]]),"Actif","Inactif"),IF(SyntheseJour!$D$1&gt;=tblChauffeurs[[#This Row],[date d''entrée]],"Actif","Inactif")))</f>
        <v>Actif</v>
      </c>
    </row>
    <row r="109" spans="1:5" x14ac:dyDescent="0.25">
      <c r="A109">
        <v>143</v>
      </c>
      <c r="C109" s="1">
        <v>45627</v>
      </c>
      <c r="E109" t="str">
        <f>IF(COUNTIFS(tblAbsences[Présent],"Absent",tblAbsences[id],tblChauffeurs[[#This Row],[id]])=1,"Inactif",IF(tblChauffeurs[[#This Row],[date de sortie]]&gt;0,IF(AND(SyntheseJour!$D$1&gt;=tblChauffeurs[[#This Row],[date d''entrée]],SyntheseJour!$D$1&lt;=tblChauffeurs[[#This Row],[date de sortie]]),"Actif","Inactif"),IF(SyntheseJour!$D$1&gt;=tblChauffeurs[[#This Row],[date d''entrée]],"Actif","Inactif")))</f>
        <v>Actif</v>
      </c>
    </row>
    <row r="110" spans="1:5" x14ac:dyDescent="0.25">
      <c r="A110">
        <v>144</v>
      </c>
      <c r="C110" s="1">
        <v>45627</v>
      </c>
      <c r="E110" t="str">
        <f>IF(COUNTIFS(tblAbsences[Présent],"Absent",tblAbsences[id],tblChauffeurs[[#This Row],[id]])=1,"Inactif",IF(tblChauffeurs[[#This Row],[date de sortie]]&gt;0,IF(AND(SyntheseJour!$D$1&gt;=tblChauffeurs[[#This Row],[date d''entrée]],SyntheseJour!$D$1&lt;=tblChauffeurs[[#This Row],[date de sortie]]),"Actif","Inactif"),IF(SyntheseJour!$D$1&gt;=tblChauffeurs[[#This Row],[date d''entrée]],"Actif","Inactif")))</f>
        <v>Actif</v>
      </c>
    </row>
    <row r="111" spans="1:5" x14ac:dyDescent="0.25">
      <c r="A111">
        <v>145</v>
      </c>
      <c r="C111" s="1">
        <v>45627</v>
      </c>
      <c r="E111" t="str">
        <f>IF(COUNTIFS(tblAbsences[Présent],"Absent",tblAbsences[id],tblChauffeurs[[#This Row],[id]])=1,"Inactif",IF(tblChauffeurs[[#This Row],[date de sortie]]&gt;0,IF(AND(SyntheseJour!$D$1&gt;=tblChauffeurs[[#This Row],[date d''entrée]],SyntheseJour!$D$1&lt;=tblChauffeurs[[#This Row],[date de sortie]]),"Actif","Inactif"),IF(SyntheseJour!$D$1&gt;=tblChauffeurs[[#This Row],[date d''entrée]],"Actif","Inactif")))</f>
        <v>Actif</v>
      </c>
    </row>
    <row r="112" spans="1:5" x14ac:dyDescent="0.25">
      <c r="A112">
        <v>146</v>
      </c>
      <c r="C112" s="1">
        <v>45627</v>
      </c>
      <c r="E112" t="str">
        <f>IF(COUNTIFS(tblAbsences[Présent],"Absent",tblAbsences[id],tblChauffeurs[[#This Row],[id]])=1,"Inactif",IF(tblChauffeurs[[#This Row],[date de sortie]]&gt;0,IF(AND(SyntheseJour!$D$1&gt;=tblChauffeurs[[#This Row],[date d''entrée]],SyntheseJour!$D$1&lt;=tblChauffeurs[[#This Row],[date de sortie]]),"Actif","Inactif"),IF(SyntheseJour!$D$1&gt;=tblChauffeurs[[#This Row],[date d''entrée]],"Actif","Inactif")))</f>
        <v>Actif</v>
      </c>
    </row>
    <row r="113" spans="1:5" x14ac:dyDescent="0.25">
      <c r="A113">
        <v>147</v>
      </c>
      <c r="C113" s="1">
        <v>45627</v>
      </c>
      <c r="E113" t="str">
        <f>IF(COUNTIFS(tblAbsences[Présent],"Absent",tblAbsences[id],tblChauffeurs[[#This Row],[id]])=1,"Inactif",IF(tblChauffeurs[[#This Row],[date de sortie]]&gt;0,IF(AND(SyntheseJour!$D$1&gt;=tblChauffeurs[[#This Row],[date d''entrée]],SyntheseJour!$D$1&lt;=tblChauffeurs[[#This Row],[date de sortie]]),"Actif","Inactif"),IF(SyntheseJour!$D$1&gt;=tblChauffeurs[[#This Row],[date d''entrée]],"Actif","Inactif")))</f>
        <v>Actif</v>
      </c>
    </row>
    <row r="114" spans="1:5" x14ac:dyDescent="0.25">
      <c r="A114">
        <v>148</v>
      </c>
      <c r="C114" s="1">
        <v>45627</v>
      </c>
      <c r="E114" t="str">
        <f>IF(COUNTIFS(tblAbsences[Présent],"Absent",tblAbsences[id],tblChauffeurs[[#This Row],[id]])=1,"Inactif",IF(tblChauffeurs[[#This Row],[date de sortie]]&gt;0,IF(AND(SyntheseJour!$D$1&gt;=tblChauffeurs[[#This Row],[date d''entrée]],SyntheseJour!$D$1&lt;=tblChauffeurs[[#This Row],[date de sortie]]),"Actif","Inactif"),IF(SyntheseJour!$D$1&gt;=tblChauffeurs[[#This Row],[date d''entrée]],"Actif","Inactif")))</f>
        <v>Actif</v>
      </c>
    </row>
    <row r="115" spans="1:5" x14ac:dyDescent="0.25">
      <c r="A115">
        <v>149</v>
      </c>
      <c r="C115" s="1">
        <v>45627</v>
      </c>
      <c r="E115" t="str">
        <f>IF(COUNTIFS(tblAbsences[Présent],"Absent",tblAbsences[id],tblChauffeurs[[#This Row],[id]])=1,"Inactif",IF(tblChauffeurs[[#This Row],[date de sortie]]&gt;0,IF(AND(SyntheseJour!$D$1&gt;=tblChauffeurs[[#This Row],[date d''entrée]],SyntheseJour!$D$1&lt;=tblChauffeurs[[#This Row],[date de sortie]]),"Actif","Inactif"),IF(SyntheseJour!$D$1&gt;=tblChauffeurs[[#This Row],[date d''entrée]],"Actif","Inactif")))</f>
        <v>Actif</v>
      </c>
    </row>
    <row r="116" spans="1:5" x14ac:dyDescent="0.25">
      <c r="A116">
        <v>150</v>
      </c>
      <c r="C116" s="1">
        <v>45627</v>
      </c>
      <c r="E116" t="str">
        <f>IF(COUNTIFS(tblAbsences[Présent],"Absent",tblAbsences[id],tblChauffeurs[[#This Row],[id]])=1,"Inactif",IF(tblChauffeurs[[#This Row],[date de sortie]]&gt;0,IF(AND(SyntheseJour!$D$1&gt;=tblChauffeurs[[#This Row],[date d''entrée]],SyntheseJour!$D$1&lt;=tblChauffeurs[[#This Row],[date de sortie]]),"Actif","Inactif"),IF(SyntheseJour!$D$1&gt;=tblChauffeurs[[#This Row],[date d''entrée]],"Actif","Inactif")))</f>
        <v>Actif</v>
      </c>
    </row>
    <row r="117" spans="1:5" x14ac:dyDescent="0.25">
      <c r="A117">
        <v>151</v>
      </c>
      <c r="C117" s="1">
        <v>45627</v>
      </c>
      <c r="E117" t="str">
        <f>IF(COUNTIFS(tblAbsences[Présent],"Absent",tblAbsences[id],tblChauffeurs[[#This Row],[id]])=1,"Inactif",IF(tblChauffeurs[[#This Row],[date de sortie]]&gt;0,IF(AND(SyntheseJour!$D$1&gt;=tblChauffeurs[[#This Row],[date d''entrée]],SyntheseJour!$D$1&lt;=tblChauffeurs[[#This Row],[date de sortie]]),"Actif","Inactif"),IF(SyntheseJour!$D$1&gt;=tblChauffeurs[[#This Row],[date d''entrée]],"Actif","Inactif")))</f>
        <v>Actif</v>
      </c>
    </row>
    <row r="118" spans="1:5" x14ac:dyDescent="0.25">
      <c r="A118">
        <v>152</v>
      </c>
      <c r="C118" s="1">
        <v>45627</v>
      </c>
      <c r="E118" t="str">
        <f>IF(COUNTIFS(tblAbsences[Présent],"Absent",tblAbsences[id],tblChauffeurs[[#This Row],[id]])=1,"Inactif",IF(tblChauffeurs[[#This Row],[date de sortie]]&gt;0,IF(AND(SyntheseJour!$D$1&gt;=tblChauffeurs[[#This Row],[date d''entrée]],SyntheseJour!$D$1&lt;=tblChauffeurs[[#This Row],[date de sortie]]),"Actif","Inactif"),IF(SyntheseJour!$D$1&gt;=tblChauffeurs[[#This Row],[date d''entrée]],"Actif","Inactif")))</f>
        <v>Actif</v>
      </c>
    </row>
    <row r="119" spans="1:5" x14ac:dyDescent="0.25">
      <c r="A119">
        <v>153</v>
      </c>
      <c r="C119" s="1">
        <v>45627</v>
      </c>
      <c r="E119" t="str">
        <f>IF(COUNTIFS(tblAbsences[Présent],"Absent",tblAbsences[id],tblChauffeurs[[#This Row],[id]])=1,"Inactif",IF(tblChauffeurs[[#This Row],[date de sortie]]&gt;0,IF(AND(SyntheseJour!$D$1&gt;=tblChauffeurs[[#This Row],[date d''entrée]],SyntheseJour!$D$1&lt;=tblChauffeurs[[#This Row],[date de sortie]]),"Actif","Inactif"),IF(SyntheseJour!$D$1&gt;=tblChauffeurs[[#This Row],[date d''entrée]],"Actif","Inactif")))</f>
        <v>Actif</v>
      </c>
    </row>
    <row r="120" spans="1:5" x14ac:dyDescent="0.25">
      <c r="A120">
        <v>154</v>
      </c>
      <c r="C120" s="1">
        <v>45627</v>
      </c>
      <c r="E120" t="str">
        <f>IF(COUNTIFS(tblAbsences[Présent],"Absent",tblAbsences[id],tblChauffeurs[[#This Row],[id]])=1,"Inactif",IF(tblChauffeurs[[#This Row],[date de sortie]]&gt;0,IF(AND(SyntheseJour!$D$1&gt;=tblChauffeurs[[#This Row],[date d''entrée]],SyntheseJour!$D$1&lt;=tblChauffeurs[[#This Row],[date de sortie]]),"Actif","Inactif"),IF(SyntheseJour!$D$1&gt;=tblChauffeurs[[#This Row],[date d''entrée]],"Actif","Inactif")))</f>
        <v>Actif</v>
      </c>
    </row>
    <row r="121" spans="1:5" x14ac:dyDescent="0.25">
      <c r="A121">
        <v>155</v>
      </c>
      <c r="C121" s="1">
        <v>45627</v>
      </c>
      <c r="E121" t="str">
        <f>IF(COUNTIFS(tblAbsences[Présent],"Absent",tblAbsences[id],tblChauffeurs[[#This Row],[id]])=1,"Inactif",IF(tblChauffeurs[[#This Row],[date de sortie]]&gt;0,IF(AND(SyntheseJour!$D$1&gt;=tblChauffeurs[[#This Row],[date d''entrée]],SyntheseJour!$D$1&lt;=tblChauffeurs[[#This Row],[date de sortie]]),"Actif","Inactif"),IF(SyntheseJour!$D$1&gt;=tblChauffeurs[[#This Row],[date d''entrée]],"Actif","Inactif")))</f>
        <v>Actif</v>
      </c>
    </row>
    <row r="122" spans="1:5" x14ac:dyDescent="0.25">
      <c r="A122">
        <v>156</v>
      </c>
      <c r="C122" s="1">
        <v>45627</v>
      </c>
      <c r="E122" t="str">
        <f>IF(COUNTIFS(tblAbsences[Présent],"Absent",tblAbsences[id],tblChauffeurs[[#This Row],[id]])=1,"Inactif",IF(tblChauffeurs[[#This Row],[date de sortie]]&gt;0,IF(AND(SyntheseJour!$D$1&gt;=tblChauffeurs[[#This Row],[date d''entrée]],SyntheseJour!$D$1&lt;=tblChauffeurs[[#This Row],[date de sortie]]),"Actif","Inactif"),IF(SyntheseJour!$D$1&gt;=tblChauffeurs[[#This Row],[date d''entrée]],"Actif","Inactif")))</f>
        <v>Actif</v>
      </c>
    </row>
    <row r="123" spans="1:5" x14ac:dyDescent="0.25">
      <c r="A123">
        <v>157</v>
      </c>
      <c r="C123" s="1">
        <v>45627</v>
      </c>
      <c r="E123" t="str">
        <f>IF(COUNTIFS(tblAbsences[Présent],"Absent",tblAbsences[id],tblChauffeurs[[#This Row],[id]])=1,"Inactif",IF(tblChauffeurs[[#This Row],[date de sortie]]&gt;0,IF(AND(SyntheseJour!$D$1&gt;=tblChauffeurs[[#This Row],[date d''entrée]],SyntheseJour!$D$1&lt;=tblChauffeurs[[#This Row],[date de sortie]]),"Actif","Inactif"),IF(SyntheseJour!$D$1&gt;=tblChauffeurs[[#This Row],[date d''entrée]],"Actif","Inactif")))</f>
        <v>Actif</v>
      </c>
    </row>
    <row r="124" spans="1:5" x14ac:dyDescent="0.25">
      <c r="A124">
        <v>158</v>
      </c>
      <c r="C124" s="1">
        <v>45627</v>
      </c>
      <c r="E124" t="str">
        <f>IF(COUNTIFS(tblAbsences[Présent],"Absent",tblAbsences[id],tblChauffeurs[[#This Row],[id]])=1,"Inactif",IF(tblChauffeurs[[#This Row],[date de sortie]]&gt;0,IF(AND(SyntheseJour!$D$1&gt;=tblChauffeurs[[#This Row],[date d''entrée]],SyntheseJour!$D$1&lt;=tblChauffeurs[[#This Row],[date de sortie]]),"Actif","Inactif"),IF(SyntheseJour!$D$1&gt;=tblChauffeurs[[#This Row],[date d''entrée]],"Actif","Inactif")))</f>
        <v>Actif</v>
      </c>
    </row>
    <row r="125" spans="1:5" x14ac:dyDescent="0.25">
      <c r="A125">
        <v>159</v>
      </c>
      <c r="C125" s="1">
        <v>45627</v>
      </c>
      <c r="E125" t="str">
        <f>IF(COUNTIFS(tblAbsences[Présent],"Absent",tblAbsences[id],tblChauffeurs[[#This Row],[id]])=1,"Inactif",IF(tblChauffeurs[[#This Row],[date de sortie]]&gt;0,IF(AND(SyntheseJour!$D$1&gt;=tblChauffeurs[[#This Row],[date d''entrée]],SyntheseJour!$D$1&lt;=tblChauffeurs[[#This Row],[date de sortie]]),"Actif","Inactif"),IF(SyntheseJour!$D$1&gt;=tblChauffeurs[[#This Row],[date d''entrée]],"Actif","Inactif")))</f>
        <v>Actif</v>
      </c>
    </row>
    <row r="126" spans="1:5" x14ac:dyDescent="0.25">
      <c r="A126">
        <v>160</v>
      </c>
      <c r="C126" s="1">
        <v>45627</v>
      </c>
      <c r="E126" t="str">
        <f>IF(COUNTIFS(tblAbsences[Présent],"Absent",tblAbsences[id],tblChauffeurs[[#This Row],[id]])=1,"Inactif",IF(tblChauffeurs[[#This Row],[date de sortie]]&gt;0,IF(AND(SyntheseJour!$D$1&gt;=tblChauffeurs[[#This Row],[date d''entrée]],SyntheseJour!$D$1&lt;=tblChauffeurs[[#This Row],[date de sortie]]),"Actif","Inactif"),IF(SyntheseJour!$D$1&gt;=tblChauffeurs[[#This Row],[date d''entrée]],"Actif","Inactif")))</f>
        <v>Actif</v>
      </c>
    </row>
    <row r="127" spans="1:5" x14ac:dyDescent="0.25">
      <c r="A127">
        <v>161</v>
      </c>
      <c r="C127" s="1">
        <v>45627</v>
      </c>
      <c r="E127" t="str">
        <f>IF(COUNTIFS(tblAbsences[Présent],"Absent",tblAbsences[id],tblChauffeurs[[#This Row],[id]])=1,"Inactif",IF(tblChauffeurs[[#This Row],[date de sortie]]&gt;0,IF(AND(SyntheseJour!$D$1&gt;=tblChauffeurs[[#This Row],[date d''entrée]],SyntheseJour!$D$1&lt;=tblChauffeurs[[#This Row],[date de sortie]]),"Actif","Inactif"),IF(SyntheseJour!$D$1&gt;=tblChauffeurs[[#This Row],[date d''entrée]],"Actif","Inactif")))</f>
        <v>Actif</v>
      </c>
    </row>
  </sheetData>
  <pageMargins left="0.7" right="0.7" top="0.75" bottom="0.75" header="0.3" footer="0.3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RecapMois</vt:lpstr>
      <vt:lpstr>RecapJour</vt:lpstr>
      <vt:lpstr>SyntheseJour</vt:lpstr>
      <vt:lpstr>dataSaisie</vt:lpstr>
      <vt:lpstr>dataChauffeurs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Jean-pierre BONTRONT</dc:creator>
  <cp:lastModifiedBy>Jean-pierre BONTRONT</cp:lastModifiedBy>
  <dcterms:created xsi:type="dcterms:W3CDTF">2024-12-20T11:24:59Z</dcterms:created>
  <dcterms:modified xsi:type="dcterms:W3CDTF">2024-12-21T07:34:34Z</dcterms:modified>
</cp:coreProperties>
</file>