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F3BCE8C6-099F-4C1A-85EF-FBEFD51531A5}" xr6:coauthVersionLast="36" xr6:coauthVersionMax="36" xr10:uidLastSave="{00000000-0000-0000-0000-000000000000}"/>
  <bookViews>
    <workbookView xWindow="0" yWindow="0" windowWidth="28800" windowHeight="12225" activeTab="1" xr2:uid="{00000000-000D-0000-FFFF-FFFF00000000}"/>
  </bookViews>
  <sheets>
    <sheet name="COFFRE" sheetId="1" r:id="rId1"/>
    <sheet name="COFFRE (2)" sheetId="3" r:id="rId2"/>
    <sheet name="ARRIVEE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3" l="1"/>
  <c r="F10" i="3"/>
  <c r="E10" i="3"/>
  <c r="D10" i="3"/>
  <c r="G9" i="3"/>
  <c r="F9" i="3"/>
  <c r="E9" i="3"/>
  <c r="D9" i="3"/>
  <c r="G8" i="3"/>
  <c r="F8" i="3"/>
  <c r="E8" i="3"/>
  <c r="D8" i="3"/>
  <c r="G7" i="3"/>
  <c r="F7" i="3"/>
  <c r="E7" i="3"/>
  <c r="D7" i="3"/>
  <c r="G6" i="3"/>
  <c r="F6" i="3"/>
  <c r="E6" i="3"/>
  <c r="D6" i="3"/>
  <c r="G5" i="3"/>
  <c r="F5" i="3"/>
  <c r="E5" i="3"/>
  <c r="D5" i="3"/>
  <c r="G4" i="3"/>
  <c r="F4" i="3"/>
  <c r="E4" i="3"/>
  <c r="G3" i="3"/>
  <c r="F3" i="3"/>
  <c r="E3" i="3"/>
  <c r="G2" i="3"/>
  <c r="F2" i="3"/>
  <c r="E2" i="3"/>
  <c r="D4" i="3"/>
  <c r="D3" i="3"/>
  <c r="D2" i="3"/>
  <c r="R13" i="2"/>
  <c r="R12" i="2"/>
  <c r="R11" i="2"/>
  <c r="R10" i="2"/>
  <c r="R9" i="2"/>
  <c r="R8" i="2"/>
  <c r="R7" i="2"/>
  <c r="R6" i="2"/>
  <c r="R5" i="2"/>
  <c r="R4" i="2"/>
  <c r="R3" i="2"/>
  <c r="Q4" i="2"/>
  <c r="Q5" i="2"/>
  <c r="Q6" i="2"/>
  <c r="Q7" i="2"/>
  <c r="Q8" i="2"/>
  <c r="Q9" i="2"/>
  <c r="Q10" i="2"/>
  <c r="Q11" i="2"/>
  <c r="Q12" i="2"/>
  <c r="Q13" i="2"/>
  <c r="Q3" i="2"/>
  <c r="J3" i="2" l="1"/>
  <c r="K3" i="2" s="1"/>
  <c r="L3" i="2"/>
  <c r="M3" i="2" s="1"/>
  <c r="N3" i="2"/>
  <c r="O3" i="2" s="1"/>
  <c r="J4" i="2"/>
  <c r="L4" i="2"/>
  <c r="M4" i="2" s="1"/>
  <c r="N4" i="2"/>
  <c r="J5" i="2"/>
  <c r="L5" i="2"/>
  <c r="N5" i="2"/>
  <c r="J6" i="2"/>
  <c r="L6" i="2"/>
  <c r="N6" i="2"/>
  <c r="H5" i="2"/>
  <c r="H6" i="2"/>
  <c r="H4" i="2"/>
  <c r="H3" i="2"/>
  <c r="O6" i="2" l="1"/>
  <c r="K6" i="2"/>
  <c r="M5" i="2"/>
  <c r="O4" i="2"/>
  <c r="K4" i="2"/>
  <c r="M6" i="2"/>
  <c r="O5" i="2"/>
  <c r="K5" i="2"/>
  <c r="I3" i="2"/>
  <c r="I4" i="2"/>
  <c r="I5" i="2"/>
  <c r="I6" i="2"/>
  <c r="G3" i="1" l="1"/>
  <c r="F3" i="1"/>
  <c r="E3" i="1"/>
  <c r="E2" i="1"/>
  <c r="G2" i="1"/>
  <c r="D2" i="1"/>
  <c r="D3" i="1"/>
  <c r="F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GARDIEN Nicolas</author>
  </authors>
  <commentList>
    <comment ref="D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GARDIEN Nicolas:</t>
        </r>
        <r>
          <rPr>
            <sz val="9"/>
            <color indexed="81"/>
            <rFont val="Tahoma"/>
            <family val="2"/>
          </rPr>
          <t xml:space="preserve">
Ici se retrouve la colonne APPT correspondante au code associé du premier concerné
</t>
        </r>
      </text>
    </comment>
    <comment ref="E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GARDIEN Nicolas:</t>
        </r>
        <r>
          <rPr>
            <sz val="9"/>
            <color indexed="81"/>
            <rFont val="Tahoma"/>
            <family val="2"/>
          </rPr>
          <t xml:space="preserve">
Ici se retrouve la colonne APPT correspondante au code associé du second concerné</t>
        </r>
      </text>
    </comment>
    <comment ref="D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GARDIEN Nicolas:
Ici se retrouve la colonne NOM correspondante au code associé du premier concerné</t>
        </r>
      </text>
    </comment>
    <comment ref="E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GARDIEN Nicolas:</t>
        </r>
        <r>
          <rPr>
            <sz val="9"/>
            <color indexed="81"/>
            <rFont val="Tahoma"/>
            <family val="2"/>
          </rPr>
          <t xml:space="preserve">
Ici se retrouve la colonne NOM correspondante au code associé du second concerné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GARDIEN Nicolas</author>
  </authors>
  <commentList>
    <comment ref="D2" authorId="0" shapeId="0" xr:uid="{A365B521-4536-432B-A386-FD3E85061E05}">
      <text>
        <r>
          <rPr>
            <b/>
            <sz val="9"/>
            <color indexed="81"/>
            <rFont val="Tahoma"/>
            <family val="2"/>
          </rPr>
          <t>GARDIEN Nicolas:</t>
        </r>
        <r>
          <rPr>
            <sz val="9"/>
            <color indexed="81"/>
            <rFont val="Tahoma"/>
            <family val="2"/>
          </rPr>
          <t xml:space="preserve">
Ici se retrouve la colonne APPT correspondante au code associé du premier concerné
</t>
        </r>
      </text>
    </comment>
    <comment ref="E2" authorId="0" shapeId="0" xr:uid="{55954273-FBCF-4BD0-A044-BDD75AD60DEC}">
      <text>
        <r>
          <rPr>
            <b/>
            <sz val="9"/>
            <color indexed="81"/>
            <rFont val="Tahoma"/>
            <family val="2"/>
          </rPr>
          <t>GARDIEN Nicolas:</t>
        </r>
        <r>
          <rPr>
            <sz val="9"/>
            <color indexed="81"/>
            <rFont val="Tahoma"/>
            <family val="2"/>
          </rPr>
          <t xml:space="preserve">
Ici se retrouve la colonne APPT correspondante au code associé du second concerné</t>
        </r>
      </text>
    </comment>
    <comment ref="D3" authorId="0" shapeId="0" xr:uid="{AF71CED3-D72B-4794-BFDD-F44A51BE6114}">
      <text>
        <r>
          <rPr>
            <b/>
            <sz val="9"/>
            <color indexed="81"/>
            <rFont val="Tahoma"/>
            <family val="2"/>
          </rPr>
          <t>GARDIEN Nicolas:
Ici se retrouve la colonne NOM correspondante au code associé du premier concerné</t>
        </r>
      </text>
    </comment>
    <comment ref="E3" authorId="0" shapeId="0" xr:uid="{D11C1948-C51C-416C-84CF-AAD9954F4403}">
      <text>
        <r>
          <rPr>
            <b/>
            <sz val="9"/>
            <color indexed="81"/>
            <rFont val="Tahoma"/>
            <family val="2"/>
          </rPr>
          <t>GARDIEN Nicolas:</t>
        </r>
        <r>
          <rPr>
            <sz val="9"/>
            <color indexed="81"/>
            <rFont val="Tahoma"/>
            <family val="2"/>
          </rPr>
          <t xml:space="preserve">
Ici se retrouve la colonne NOM correspondante au code associé du second concerné</t>
        </r>
      </text>
    </comment>
  </commentList>
</comments>
</file>

<file path=xl/sharedStrings.xml><?xml version="1.0" encoding="utf-8"?>
<sst xmlns="http://schemas.openxmlformats.org/spreadsheetml/2006/main" count="40" uniqueCount="20">
  <si>
    <t>NOM</t>
  </si>
  <si>
    <t>CODE</t>
  </si>
  <si>
    <t xml:space="preserve">DATE ARRIVEE </t>
  </si>
  <si>
    <t>DATE DEPART</t>
  </si>
  <si>
    <t>A</t>
  </si>
  <si>
    <t>B</t>
  </si>
  <si>
    <t>C</t>
  </si>
  <si>
    <t>D</t>
  </si>
  <si>
    <t>APPT</t>
  </si>
  <si>
    <t>Nom</t>
  </si>
  <si>
    <t>FORMULE COMPLETE :(</t>
  </si>
  <si>
    <t>_</t>
  </si>
  <si>
    <t>=SI(NB.SI(ARRIVEE!$Y$19;"2");ARRIVEE!$B$19;SI(NB.SI(ARRIVEE!$Y$20;"2");ARRIVEE!$B$20;SI(NB.SI(ARRIVEE!$Y$21;"2");ARRIVEE!$B$21;SI(NB.SI(ARRIVEE!$Y$22;"2");ARRIVEE!$B$22;SI(NB.SI(ARRIVEE!$Y$23;"2");ARRIVEE!$B$23;SI(NB.SI(ARRIVEE!$Y$24;"2");ARRIVEE!$B$24;SI(NB.SI(ARRIVEE!$Y$25;"2");ARRIVEE!$B$25;SI(NB.SI(ARRIVEE!$Y$26;"2");ARRIVEE!$B$26;SI(NB.SI(ARRIVEE!$Y$27;"2");ARRIVEE!$B$27;SI(NB.SI(ARRIVEE!$Y$28;"2");ARRIVEE!$B$28;SI(NB.SI(ARRIVEE!$Y$29;"2");ARRIVEE!$B$29;SI(NB.SI(ARRIVEE!$Y$30;"2");ARRIVEE!$B$30;SI(NB.SI(ARRIVEE!$Y$31;"2");ARRIVEE!$B$31;SI(NB.SI(ARRIVEE!$Y$32;"2");ARRIVEE!$B$32;SI(NB.SI(ARRIVEE!$Y$33;"2");ARRIVEE!$B$33;SI(NB.SI(ARRIVEE!$Y$34;"2");ARRIVEE!$B$34;SI(NB.SI(ARRIVEE!$Y$35;"2");ARRIVEE!$B$35;SI(NB.SI(ARRIVEE!$Y$36;"2");ARRIVEE!$B$36;SI(NB.SI(ARRIVEE!$Y$37;"2");ARRIVEE!$B$37;SI(NB.SI(ARRIVEE!$Y$38;"2");ARRIVEE!$B$38;SI(NB.SI(ARRIVEE!$Y$39;"2");ARRIVEE!$B$39;SI(NB.SI(ARRIVEE!$Y$40;"2");ARRIVEE!$B$40;SI(NB.SI(ARRIVEE!$Y$41;"2");ARRIVEE!$B$41;SI(NB.SI(ARRIVEE!$Y$42;"2");ARRIVEE!$B$42;SI(NB.SI(ARRIVEE!$Y$43;"2");ARRIVEE!$B$43;SI(NB.SI(ARRIVEE!$Y$44;"2");ARRIVEE!$B$44;SI(NB.SI(ARRIVEE!$Y$45;"2");ARRIVEE!$B$45;SI(NB.SI(ARRIVEE!$Y$46;"2");ARRIVEE!$B$46;SI(NB.SI(ARRIVEE!$Y$47;"2");ARRIVEE!$B$47;SI(NB.SI(ARRIVEE!$Y$48;"2");ARRIVEE!$B$48;SI(NB.SI(ARRIVEE!$Y$49;"2");ARRIVEE!$B$49;SI(NB.SI(ARRIVEE!$Y$50;"2");ARRIVEE!$B$50;""))))))))))))))))))))))))))))))))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</si>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</sst>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i/>
      <sz val="12"/>
      <name val="Arial"/>
      <family val="2"/>
    </font>
    <font>
      <sz val="10"/>
      <color theme="0"/>
      <name val="Arial Narrow"/>
      <family val="2"/>
    </font>
    <font>
      <sz val="10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shrinkToFit="1"/>
    </xf>
    <xf numFmtId="14" fontId="0" fillId="0" borderId="0" xfId="0" applyNumberFormat="1"/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8" fillId="6" borderId="14" xfId="0" applyFont="1" applyFill="1" applyBorder="1" applyAlignment="1" applyProtection="1">
      <alignment vertical="center"/>
    </xf>
    <xf numFmtId="0" fontId="0" fillId="0" borderId="14" xfId="0" applyBorder="1"/>
    <xf numFmtId="0" fontId="11" fillId="7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7" fillId="4" borderId="14" xfId="0" applyFont="1" applyFill="1" applyBorder="1" applyAlignment="1" applyProtection="1">
      <alignment horizontal="center"/>
    </xf>
    <xf numFmtId="0" fontId="7" fillId="5" borderId="14" xfId="0" applyFont="1" applyFill="1" applyBorder="1" applyAlignment="1" applyProtection="1">
      <alignment horizontal="center"/>
    </xf>
    <xf numFmtId="0" fontId="0" fillId="0" borderId="15" xfId="0" applyBorder="1" applyAlignment="1">
      <alignment horizontal="center"/>
    </xf>
    <xf numFmtId="0" fontId="0" fillId="7" borderId="0" xfId="0" applyFill="1" applyAlignment="1">
      <alignment horizontal="center" wrapText="1"/>
    </xf>
    <xf numFmtId="0" fontId="0" fillId="7" borderId="0" xfId="0" quotePrefix="1" applyFill="1" applyAlignment="1">
      <alignment horizontal="center" wrapText="1"/>
    </xf>
    <xf numFmtId="0" fontId="12" fillId="0" borderId="0" xfId="0" applyFont="1"/>
  </cellXfs>
  <cellStyles count="1">
    <cellStyle name="Normal" xfId="0" builtinId="0"/>
  </cellStyles>
  <dxfs count="1">
    <dxf>
      <font>
        <color theme="8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O14"/>
  <sheetViews>
    <sheetView workbookViewId="0">
      <selection activeCell="D3" sqref="D3"/>
    </sheetView>
  </sheetViews>
  <sheetFormatPr baseColWidth="10" defaultRowHeight="15" x14ac:dyDescent="0.25"/>
  <cols>
    <col min="4" max="7" width="25.85546875" customWidth="1"/>
  </cols>
  <sheetData>
    <row r="1" spans="2:15" ht="15.75" thickBot="1" x14ac:dyDescent="0.3"/>
    <row r="2" spans="2:15" ht="15.75" thickBot="1" x14ac:dyDescent="0.3">
      <c r="B2" s="26">
        <v>1</v>
      </c>
      <c r="C2" s="1" t="s">
        <v>9</v>
      </c>
      <c r="D2" s="2" t="str">
        <f>IF(COUNTIF(ARRIVEE!$I$3,"1"),ARRIVEE!$B$3,IF(COUNTIF(ARRIVEE!$I$4,"1"),ARRIVEE!$B$4,IF(COUNTIF(ARRIVEE!$I$5,"1"),ARRIVEE!$B$5,IF(COUNTIF(ARRIVEE!$I$6,"1"),))))</f>
        <v>A</v>
      </c>
      <c r="E2" s="2" t="str">
        <f>IF(COUNTIF(ARRIVEE!$I$3,"2"),ARRIVEE!$B$3,IF(COUNTIF(ARRIVEE!$I$4,"2"),ARRIVEE!$B$4,IF(COUNTIF(ARRIVEE!$I$5,"2"),ARRIVEE!$B$5,IF(COUNTIF(ARRIVEE!$I$6,"2"),))))</f>
        <v>C</v>
      </c>
      <c r="F2" s="2" t="str">
        <f>IF(COUNTIF(ARRIVEE!$I$3,"3"),ARRIVEE!$B$3,IF(COUNTIF(ARRIVEE!$I$4,"3"),ARRIVEE!$B$4,IF(COUNTIF(ARRIVEE!$I$5,"3"),ARRIVEE!$B$5,IF(COUNTIF(ARRIVEE!$I$6,"3"),ARRIVEE!$B$6))))</f>
        <v>D</v>
      </c>
      <c r="G2" s="3" t="b">
        <f>IF(COUNTIF(ARRIVEE!$I$3,"4"),ARRIVEE!$B$3,IF(COUNTIF(ARRIVEE!$I$4,"4"),ARRIVEE!$B$4,IF(COUNTIF(ARRIVEE!$I$5,"4"),ARRIVEE!$B$5,IF(COUNTIF(ARRIVEE!$I$6,"4"),ARRIVEE!$B$6))))</f>
        <v>0</v>
      </c>
    </row>
    <row r="3" spans="2:15" x14ac:dyDescent="0.25">
      <c r="B3" s="27"/>
      <c r="C3" s="1" t="s">
        <v>8</v>
      </c>
      <c r="D3" s="5">
        <f>IF(COUNTIF(ARRIVEE!$I$3,"1"),ARRIVEE!$E$3,IF(COUNTIF(ARRIVEE!$I$4,"1"),ARRIVEE!$B$4,IF(COUNTIF(ARRIVEE!$I$5,"1"),ARRIVEE!$B$5,IF(COUNTIF(ARRIVEE!$I$6,"1"),ARRIVEE!$B$6))))</f>
        <v>12</v>
      </c>
      <c r="E3" s="5">
        <f>IF(COUNTIF(ARRIVEE!$I$3,"2"),ARRIVEE!$E$3,IF(COUNTIF(ARRIVEE!$I$4,"2"),ARRIVEE!$E$4,IF(COUNTIF(ARRIVEE!$I$5,"2"),ARRIVEE!$E$5,IF(COUNTIF(ARRIVEE!$I$6,"2"),ARRIVEE!$E$6))))</f>
        <v>14</v>
      </c>
      <c r="F3" s="5">
        <f>IF(COUNTIF(ARRIVEE!$I$3,"3"),ARRIVEE!$E$3,IF(COUNTIF(ARRIVEE!$I$4,"3"),ARRIVEE!$E$4,IF(COUNTIF(ARRIVEE!$I$5,"3"),ARRIVEE!$E$5,IF(COUNTIF(ARRIVEE!$I$6,"3"),ARRIVEE!$E$6))))</f>
        <v>15</v>
      </c>
      <c r="G3" s="19" t="b">
        <f>IF(COUNTIF(ARRIVEE!$I$3,"4"),ARRIVEE!$E$3,IF(COUNTIF(ARRIVEE!$I$4,"4"),ARRIVEE!$E$4,IF(COUNTIF(ARRIVEE!$I$5,"4"),ARRIVEE!$E$5,IF(COUNTIF(ARRIVEE!$I$6,"4"),ARRIVEE!$E$6))))</f>
        <v>0</v>
      </c>
    </row>
    <row r="4" spans="2:15" ht="15.75" thickBot="1" x14ac:dyDescent="0.3">
      <c r="B4" s="28"/>
      <c r="C4" s="6" t="s">
        <v>1</v>
      </c>
      <c r="D4" s="7">
        <v>1</v>
      </c>
      <c r="E4" s="7">
        <v>1</v>
      </c>
      <c r="F4" s="7">
        <v>1</v>
      </c>
      <c r="G4" s="8">
        <v>1</v>
      </c>
    </row>
    <row r="5" spans="2:15" x14ac:dyDescent="0.25">
      <c r="B5" s="27">
        <v>2</v>
      </c>
      <c r="C5" s="9" t="s">
        <v>9</v>
      </c>
      <c r="D5" s="10"/>
      <c r="E5" s="10"/>
      <c r="F5" s="11"/>
      <c r="G5" s="11"/>
    </row>
    <row r="6" spans="2:15" x14ac:dyDescent="0.25">
      <c r="B6" s="27"/>
      <c r="C6" s="12" t="s">
        <v>8</v>
      </c>
      <c r="D6" s="13"/>
      <c r="E6" s="13"/>
      <c r="F6" s="14"/>
      <c r="G6" s="14"/>
    </row>
    <row r="7" spans="2:15" ht="15.75" thickBot="1" x14ac:dyDescent="0.3">
      <c r="B7" s="28"/>
      <c r="C7" s="15" t="s">
        <v>1</v>
      </c>
      <c r="D7" s="16">
        <v>2</v>
      </c>
      <c r="E7" s="16">
        <v>2</v>
      </c>
      <c r="F7" s="17">
        <v>2</v>
      </c>
      <c r="G7" s="17">
        <v>2</v>
      </c>
    </row>
    <row r="8" spans="2:15" x14ac:dyDescent="0.25">
      <c r="B8" s="27">
        <v>3</v>
      </c>
      <c r="C8" s="18" t="s">
        <v>9</v>
      </c>
      <c r="D8" s="2"/>
      <c r="E8" s="2"/>
      <c r="F8" s="2"/>
      <c r="G8" s="3"/>
    </row>
    <row r="9" spans="2:15" x14ac:dyDescent="0.25">
      <c r="B9" s="27"/>
      <c r="C9" s="4" t="s">
        <v>8</v>
      </c>
      <c r="D9" s="5"/>
      <c r="E9" s="5"/>
      <c r="F9" s="5"/>
      <c r="G9" s="19"/>
    </row>
    <row r="10" spans="2:15" ht="15.75" thickBot="1" x14ac:dyDescent="0.3">
      <c r="B10" s="28"/>
      <c r="C10" s="6" t="s">
        <v>1</v>
      </c>
      <c r="D10" s="7">
        <v>3</v>
      </c>
      <c r="E10" s="7">
        <v>3</v>
      </c>
      <c r="F10" s="7">
        <v>3</v>
      </c>
      <c r="G10" s="8">
        <v>3</v>
      </c>
    </row>
    <row r="13" spans="2:15" ht="15.75" x14ac:dyDescent="0.25">
      <c r="C13" t="s">
        <v>11</v>
      </c>
      <c r="D13" s="25" t="s">
        <v>10</v>
      </c>
    </row>
    <row r="14" spans="2:15" ht="204.75" customHeight="1" x14ac:dyDescent="0.25">
      <c r="D14" s="33" t="s">
        <v>12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</row>
  </sheetData>
  <mergeCells count="4">
    <mergeCell ref="B2:B4"/>
    <mergeCell ref="B5:B7"/>
    <mergeCell ref="B8:B10"/>
    <mergeCell ref="D14:O1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BEAE9-5CFE-4301-AE5C-B11CDAAAEA1D}">
  <sheetPr codeName="Feuil3"/>
  <dimension ref="B1:O14"/>
  <sheetViews>
    <sheetView tabSelected="1" workbookViewId="0">
      <selection activeCell="D4" sqref="D4"/>
    </sheetView>
  </sheetViews>
  <sheetFormatPr baseColWidth="10" defaultRowHeight="15" x14ac:dyDescent="0.25"/>
  <cols>
    <col min="4" max="7" width="25.85546875" customWidth="1"/>
  </cols>
  <sheetData>
    <row r="1" spans="2:15" ht="15.75" thickBot="1" x14ac:dyDescent="0.3"/>
    <row r="2" spans="2:15" ht="15.75" thickBot="1" x14ac:dyDescent="0.3">
      <c r="B2" s="26">
        <v>1</v>
      </c>
      <c r="C2" s="1" t="s">
        <v>9</v>
      </c>
      <c r="D2" s="2" t="str">
        <f>IFERROR(INDEX(ARRIVEE!$B$3:$B$13,VLOOKUP(ROUNDUP((ROW()-1)/3,0)&amp;"-"&amp;COLUMN()-3,ARRIVEE!$Q$3:$R$14,2,FALSE)),"")</f>
        <v>A</v>
      </c>
      <c r="E2" s="2" t="str">
        <f>IFERROR(INDEX(ARRIVEE!$B$3:$B$13,VLOOKUP(ROUNDUP((ROW()-1)/3,0)&amp;"-"&amp;COLUMN()-3,ARRIVEE!$Q$3:$R$14,2,FALSE)),"")</f>
        <v>C</v>
      </c>
      <c r="F2" s="2" t="str">
        <f>IFERROR(INDEX(ARRIVEE!$B$3:$B$13,VLOOKUP(ROUNDUP((ROW()-1)/3,0)&amp;"-"&amp;COLUMN()-3,ARRIVEE!$Q$3:$R$14,2,FALSE)),"")</f>
        <v>D</v>
      </c>
      <c r="G2" s="3" t="str">
        <f>IFERROR(INDEX(ARRIVEE!$B$3:$B$13,VLOOKUP(ROUNDUP((ROW()-1)/3,0)&amp;"-"&amp;COLUMN()-3,ARRIVEE!$Q$3:$R$14,2,FALSE)),"")</f>
        <v>H</v>
      </c>
    </row>
    <row r="3" spans="2:15" x14ac:dyDescent="0.25">
      <c r="B3" s="27"/>
      <c r="C3" s="1" t="s">
        <v>8</v>
      </c>
      <c r="D3" s="5">
        <f>IFERROR(INDEX(ARRIVEE!$E$3:$E$13,VLOOKUP(ROUNDUP((ROW()-1)/3,0)&amp;"-"&amp;COLUMN()-3,ARRIVEE!$Q$3:$R$14,2,FALSE)),"")</f>
        <v>12</v>
      </c>
      <c r="E3" s="5">
        <f>IFERROR(INDEX(ARRIVEE!$E$3:$E$13,VLOOKUP(ROUNDUP((ROW()-1)/3,0)&amp;"-"&amp;COLUMN()-3,ARRIVEE!$Q$3:$R$14,2,FALSE)),"")</f>
        <v>14</v>
      </c>
      <c r="F3" s="5">
        <f>IFERROR(INDEX(ARRIVEE!$E$3:$E$13,VLOOKUP(ROUNDUP((ROW()-1)/3,0)&amp;"-"&amp;COLUMN()-3,ARRIVEE!$Q$3:$R$14,2,FALSE)),"")</f>
        <v>15</v>
      </c>
      <c r="G3" s="19">
        <f>IFERROR(INDEX(ARRIVEE!$E$3:$E$13,VLOOKUP(ROUNDUP((ROW()-1)/3,0)&amp;"-"&amp;COLUMN()-3,ARRIVEE!$Q$3:$R$14,2,FALSE)),"")</f>
        <v>19</v>
      </c>
    </row>
    <row r="4" spans="2:15" ht="15.75" thickBot="1" x14ac:dyDescent="0.3">
      <c r="B4" s="28"/>
      <c r="C4" s="6" t="s">
        <v>1</v>
      </c>
      <c r="D4" s="7">
        <f>IFERROR(INDEX(ARRIVEE!$F$3:$F$13,VLOOKUP(ROUNDUP((ROW()-1)/3,0)&amp;"-"&amp;COLUMN()-3,ARRIVEE!$Q$3:$R$14,2,FALSE)),"")</f>
        <v>1</v>
      </c>
      <c r="E4" s="7">
        <f>IFERROR(INDEX(ARRIVEE!$F$3:$F$13,VLOOKUP(ROUNDUP((ROW()-1)/3,0)&amp;"-"&amp;COLUMN()-3,ARRIVEE!$Q$3:$R$14,2,FALSE)),"")</f>
        <v>1</v>
      </c>
      <c r="F4" s="7">
        <f>IFERROR(INDEX(ARRIVEE!$F$3:$F$13,VLOOKUP(ROUNDUP((ROW()-1)/3,0)&amp;"-"&amp;COLUMN()-3,ARRIVEE!$Q$3:$R$14,2,FALSE)),"")</f>
        <v>1</v>
      </c>
      <c r="G4" s="8">
        <f>IFERROR(INDEX(ARRIVEE!$F$3:$F$13,VLOOKUP(ROUNDUP((ROW()-1)/3,0)&amp;"-"&amp;COLUMN()-3,ARRIVEE!$Q$3:$R$14,2,FALSE)),"")</f>
        <v>1</v>
      </c>
    </row>
    <row r="5" spans="2:15" x14ac:dyDescent="0.25">
      <c r="B5" s="27">
        <v>2</v>
      </c>
      <c r="C5" s="9" t="s">
        <v>9</v>
      </c>
      <c r="D5" s="10" t="str">
        <f>IFERROR(INDEX(ARRIVEE!$B$3:$B$13,VLOOKUP(ROUNDUP((ROW()-1)/3,0)&amp;"-"&amp;COLUMN()-3,ARRIVEE!$Q$3:$R$14,2,FALSE)),"")</f>
        <v>B</v>
      </c>
      <c r="E5" s="10" t="str">
        <f>IFERROR(INDEX(ARRIVEE!$B$3:$B$13,VLOOKUP(ROUNDUP((ROW()-1)/3,0)&amp;"-"&amp;COLUMN()-3,ARRIVEE!$Q$3:$R$14,2,FALSE)),"")</f>
        <v>E</v>
      </c>
      <c r="F5" s="11" t="str">
        <f>IFERROR(INDEX(ARRIVEE!$B$3:$B$13,VLOOKUP(ROUNDUP((ROW()-1)/3,0)&amp;"-"&amp;COLUMN()-3,ARRIVEE!$Q$3:$R$14,2,FALSE)),"")</f>
        <v>F</v>
      </c>
      <c r="G5" s="11" t="str">
        <f>IFERROR(INDEX(ARRIVEE!$B$3:$B$13,VLOOKUP(ROUNDUP((ROW()-1)/3,0)&amp;"-"&amp;COLUMN()-3,ARRIVEE!$Q$3:$R$14,2,FALSE)),"")</f>
        <v/>
      </c>
    </row>
    <row r="6" spans="2:15" x14ac:dyDescent="0.25">
      <c r="B6" s="27"/>
      <c r="C6" s="12" t="s">
        <v>8</v>
      </c>
      <c r="D6" s="13">
        <f>IFERROR(INDEX(ARRIVEE!$E$3:$E$13,VLOOKUP(ROUNDUP((ROW()-1)/3,0)&amp;"-"&amp;COLUMN()-3,ARRIVEE!$Q$3:$R$14,2,FALSE)),"")</f>
        <v>13</v>
      </c>
      <c r="E6" s="13">
        <f>IFERROR(INDEX(ARRIVEE!$E$3:$E$13,VLOOKUP(ROUNDUP((ROW()-1)/3,0)&amp;"-"&amp;COLUMN()-3,ARRIVEE!$Q$3:$R$14,2,FALSE)),"")</f>
        <v>16</v>
      </c>
      <c r="F6" s="14">
        <f>IFERROR(INDEX(ARRIVEE!$E$3:$E$13,VLOOKUP(ROUNDUP((ROW()-1)/3,0)&amp;"-"&amp;COLUMN()-3,ARRIVEE!$Q$3:$R$14,2,FALSE)),"")</f>
        <v>17</v>
      </c>
      <c r="G6" s="14" t="str">
        <f>IFERROR(INDEX(ARRIVEE!$E$3:$E$13,VLOOKUP(ROUNDUP((ROW()-1)/3,0)&amp;"-"&amp;COLUMN()-3,ARRIVEE!$Q$3:$R$14,2,FALSE)),"")</f>
        <v/>
      </c>
    </row>
    <row r="7" spans="2:15" ht="15.75" thickBot="1" x14ac:dyDescent="0.3">
      <c r="B7" s="28"/>
      <c r="C7" s="15" t="s">
        <v>1</v>
      </c>
      <c r="D7" s="16">
        <f>IFERROR(INDEX(ARRIVEE!$F$3:$F$13,VLOOKUP(ROUNDUP((ROW()-1)/3,0)&amp;"-"&amp;COLUMN()-3,ARRIVEE!$Q$3:$R$14,2,FALSE)),"")</f>
        <v>2</v>
      </c>
      <c r="E7" s="16">
        <f>IFERROR(INDEX(ARRIVEE!$F$3:$F$13,VLOOKUP(ROUNDUP((ROW()-1)/3,0)&amp;"-"&amp;COLUMN()-3,ARRIVEE!$Q$3:$R$14,2,FALSE)),"")</f>
        <v>2</v>
      </c>
      <c r="F7" s="17">
        <f>IFERROR(INDEX(ARRIVEE!$F$3:$F$13,VLOOKUP(ROUNDUP((ROW()-1)/3,0)&amp;"-"&amp;COLUMN()-3,ARRIVEE!$Q$3:$R$14,2,FALSE)),"")</f>
        <v>2</v>
      </c>
      <c r="G7" s="17" t="str">
        <f>IFERROR(INDEX(ARRIVEE!$F$3:$F$13,VLOOKUP(ROUNDUP((ROW()-1)/3,0)&amp;"-"&amp;COLUMN()-3,ARRIVEE!$Q$3:$R$14,2,FALSE)),"")</f>
        <v/>
      </c>
    </row>
    <row r="8" spans="2:15" x14ac:dyDescent="0.25">
      <c r="B8" s="27">
        <v>3</v>
      </c>
      <c r="C8" s="18" t="s">
        <v>9</v>
      </c>
      <c r="D8" s="2" t="str">
        <f>IFERROR(INDEX(ARRIVEE!$B$3:$B$13,VLOOKUP(ROUNDUP((ROW()-1)/3,0)&amp;"-"&amp;COLUMN()-3,ARRIVEE!$Q$3:$R$14,2,FALSE)),"")</f>
        <v>G</v>
      </c>
      <c r="E8" s="2" t="str">
        <f>IFERROR(INDEX(ARRIVEE!$B$3:$B$13,VLOOKUP(ROUNDUP((ROW()-1)/3,0)&amp;"-"&amp;COLUMN()-3,ARRIVEE!$Q$3:$R$14,2,FALSE)),"")</f>
        <v>I</v>
      </c>
      <c r="F8" s="2" t="str">
        <f>IFERROR(INDEX(ARRIVEE!$B$3:$B$13,VLOOKUP(ROUNDUP((ROW()-1)/3,0)&amp;"-"&amp;COLUMN()-3,ARRIVEE!$Q$3:$R$14,2,FALSE)),"")</f>
        <v>J</v>
      </c>
      <c r="G8" s="3" t="str">
        <f>IFERROR(INDEX(ARRIVEE!$B$3:$B$13,VLOOKUP(ROUNDUP((ROW()-1)/3,0)&amp;"-"&amp;COLUMN()-3,ARRIVEE!$Q$3:$R$14,2,FALSE)),"")</f>
        <v>K</v>
      </c>
    </row>
    <row r="9" spans="2:15" x14ac:dyDescent="0.25">
      <c r="B9" s="27"/>
      <c r="C9" s="4" t="s">
        <v>8</v>
      </c>
      <c r="D9" s="5">
        <f>IFERROR(INDEX(ARRIVEE!$E$3:$E$13,VLOOKUP(ROUNDUP((ROW()-1)/3,0)&amp;"-"&amp;COLUMN()-3,ARRIVEE!$Q$3:$R$14,2,FALSE)),"")</f>
        <v>18</v>
      </c>
      <c r="E9" s="5">
        <f>IFERROR(INDEX(ARRIVEE!$E$3:$E$13,VLOOKUP(ROUNDUP((ROW()-1)/3,0)&amp;"-"&amp;COLUMN()-3,ARRIVEE!$Q$3:$R$14,2,FALSE)),"")</f>
        <v>20</v>
      </c>
      <c r="F9" s="5">
        <f>IFERROR(INDEX(ARRIVEE!$E$3:$E$13,VLOOKUP(ROUNDUP((ROW()-1)/3,0)&amp;"-"&amp;COLUMN()-3,ARRIVEE!$Q$3:$R$14,2,FALSE)),"")</f>
        <v>21</v>
      </c>
      <c r="G9" s="19">
        <f>IFERROR(INDEX(ARRIVEE!$E$3:$E$13,VLOOKUP(ROUNDUP((ROW()-1)/3,0)&amp;"-"&amp;COLUMN()-3,ARRIVEE!$Q$3:$R$14,2,FALSE)),"")</f>
        <v>22</v>
      </c>
    </row>
    <row r="10" spans="2:15" ht="15.75" thickBot="1" x14ac:dyDescent="0.3">
      <c r="B10" s="28"/>
      <c r="C10" s="6" t="s">
        <v>1</v>
      </c>
      <c r="D10" s="7">
        <f>IFERROR(INDEX(ARRIVEE!$F$3:$F$13,VLOOKUP(ROUNDUP((ROW()-1)/3,0)&amp;"-"&amp;COLUMN()-3,ARRIVEE!$Q$3:$R$14,2,FALSE)),"")</f>
        <v>3</v>
      </c>
      <c r="E10" s="7">
        <f>IFERROR(INDEX(ARRIVEE!$F$3:$F$13,VLOOKUP(ROUNDUP((ROW()-1)/3,0)&amp;"-"&amp;COLUMN()-3,ARRIVEE!$Q$3:$R$14,2,FALSE)),"")</f>
        <v>3</v>
      </c>
      <c r="F10" s="7">
        <f>IFERROR(INDEX(ARRIVEE!$F$3:$F$13,VLOOKUP(ROUNDUP((ROW()-1)/3,0)&amp;"-"&amp;COLUMN()-3,ARRIVEE!$Q$3:$R$14,2,FALSE)),"")</f>
        <v>3</v>
      </c>
      <c r="G10" s="8">
        <f>IFERROR(INDEX(ARRIVEE!$F$3:$F$13,VLOOKUP(ROUNDUP((ROW()-1)/3,0)&amp;"-"&amp;COLUMN()-3,ARRIVEE!$Q$3:$R$14,2,FALSE)),"")</f>
        <v>3</v>
      </c>
    </row>
    <row r="13" spans="2:15" ht="15.75" x14ac:dyDescent="0.25">
      <c r="C13" t="s">
        <v>11</v>
      </c>
      <c r="D13" s="25" t="s">
        <v>10</v>
      </c>
    </row>
    <row r="14" spans="2:15" ht="204.75" customHeight="1" x14ac:dyDescent="0.25">
      <c r="D14" s="33" t="s">
        <v>12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</row>
  </sheetData>
  <mergeCells count="4">
    <mergeCell ref="B2:B4"/>
    <mergeCell ref="B5:B7"/>
    <mergeCell ref="B8:B10"/>
    <mergeCell ref="D14:O1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R13"/>
  <sheetViews>
    <sheetView workbookViewId="0">
      <selection activeCell="Q4" sqref="Q4"/>
    </sheetView>
  </sheetViews>
  <sheetFormatPr baseColWidth="10" defaultRowHeight="15" x14ac:dyDescent="0.25"/>
  <cols>
    <col min="2" max="2" width="23.42578125" bestFit="1" customWidth="1"/>
    <col min="3" max="3" width="13.85546875" style="20" bestFit="1" customWidth="1"/>
    <col min="4" max="4" width="12.85546875" style="20" bestFit="1" customWidth="1"/>
    <col min="5" max="5" width="12.28515625" bestFit="1" customWidth="1"/>
    <col min="6" max="6" width="7.5703125" customWidth="1"/>
    <col min="8" max="15" width="4.5703125" customWidth="1"/>
    <col min="17" max="18" width="5.5703125" customWidth="1"/>
  </cols>
  <sheetData>
    <row r="1" spans="2:18" x14ac:dyDescent="0.25">
      <c r="H1" s="31"/>
      <c r="I1" s="31"/>
      <c r="J1" s="31"/>
      <c r="K1" s="31"/>
      <c r="L1" s="31"/>
      <c r="M1" s="31"/>
      <c r="N1" s="31"/>
      <c r="O1" s="31"/>
    </row>
    <row r="2" spans="2:18" x14ac:dyDescent="0.25">
      <c r="B2" s="21" t="s">
        <v>0</v>
      </c>
      <c r="C2" s="22" t="s">
        <v>2</v>
      </c>
      <c r="D2" s="22" t="s">
        <v>3</v>
      </c>
      <c r="E2" s="21" t="s">
        <v>8</v>
      </c>
      <c r="F2" s="21" t="s">
        <v>1</v>
      </c>
      <c r="H2" s="29">
        <v>1</v>
      </c>
      <c r="I2" s="29"/>
      <c r="J2" s="30">
        <v>2</v>
      </c>
      <c r="K2" s="30"/>
      <c r="L2" s="30">
        <v>3</v>
      </c>
      <c r="M2" s="30"/>
      <c r="N2" s="30">
        <v>4</v>
      </c>
      <c r="O2" s="30"/>
    </row>
    <row r="3" spans="2:18" x14ac:dyDescent="0.25">
      <c r="B3" s="21" t="s">
        <v>4</v>
      </c>
      <c r="C3" s="22">
        <v>43878</v>
      </c>
      <c r="D3" s="22">
        <v>43881</v>
      </c>
      <c r="E3" s="21">
        <v>12</v>
      </c>
      <c r="F3" s="21">
        <v>1</v>
      </c>
      <c r="H3" s="23">
        <f>COUNTIF($F$3:$F$3,H2)</f>
        <v>1</v>
      </c>
      <c r="I3" s="23">
        <f>SUM(H3)</f>
        <v>1</v>
      </c>
      <c r="J3" s="23">
        <f t="shared" ref="J3" si="0">COUNTIF($F$3:$F$3,J2)</f>
        <v>0</v>
      </c>
      <c r="K3" s="23">
        <f t="shared" ref="K3" si="1">SUM(J3)</f>
        <v>0</v>
      </c>
      <c r="L3" s="23">
        <f t="shared" ref="L3" si="2">COUNTIF($F$3:$F$3,L2)</f>
        <v>0</v>
      </c>
      <c r="M3" s="23">
        <f t="shared" ref="M3" si="3">SUM(L3)</f>
        <v>0</v>
      </c>
      <c r="N3" s="23">
        <f t="shared" ref="N3" si="4">COUNTIF($F$3:$F$3,N2)</f>
        <v>0</v>
      </c>
      <c r="O3" s="23">
        <f t="shared" ref="O3" si="5">SUM(N3)</f>
        <v>0</v>
      </c>
      <c r="Q3" s="34" t="str">
        <f>F3&amp;"-"&amp;COUNTIF($F$3:F3,F3)</f>
        <v>1-1</v>
      </c>
      <c r="R3" s="34">
        <f>ROW()-2</f>
        <v>1</v>
      </c>
    </row>
    <row r="4" spans="2:18" x14ac:dyDescent="0.25">
      <c r="B4" s="21" t="s">
        <v>5</v>
      </c>
      <c r="C4" s="22">
        <v>43878</v>
      </c>
      <c r="D4" s="22">
        <v>43882</v>
      </c>
      <c r="E4" s="21">
        <v>13</v>
      </c>
      <c r="F4" s="21">
        <v>2</v>
      </c>
      <c r="H4" s="23">
        <f>COUNTIF($F4,H$2)</f>
        <v>0</v>
      </c>
      <c r="I4" s="23">
        <f>SUM(H3:H4)</f>
        <v>1</v>
      </c>
      <c r="J4" s="23">
        <f t="shared" ref="J4" si="6">COUNTIF($F4,J$2)</f>
        <v>1</v>
      </c>
      <c r="K4" s="23">
        <f t="shared" ref="K4" si="7">SUM(J3:J4)</f>
        <v>1</v>
      </c>
      <c r="L4" s="23">
        <f t="shared" ref="L4" si="8">COUNTIF($F4,L$2)</f>
        <v>0</v>
      </c>
      <c r="M4" s="23">
        <f t="shared" ref="M4" si="9">SUM(L3:L4)</f>
        <v>0</v>
      </c>
      <c r="N4" s="23">
        <f t="shared" ref="N4" si="10">COUNTIF($F4,N$2)</f>
        <v>0</v>
      </c>
      <c r="O4" s="23">
        <f t="shared" ref="O4" si="11">SUM(N3:N4)</f>
        <v>0</v>
      </c>
      <c r="Q4" s="34" t="str">
        <f>F4&amp;"-"&amp;COUNTIF($F$3:F4,F4)</f>
        <v>2-1</v>
      </c>
      <c r="R4" s="34">
        <f t="shared" ref="R4:R14" si="12">ROW()-2</f>
        <v>2</v>
      </c>
    </row>
    <row r="5" spans="2:18" x14ac:dyDescent="0.25">
      <c r="B5" s="21" t="s">
        <v>6</v>
      </c>
      <c r="C5" s="22">
        <v>43878</v>
      </c>
      <c r="D5" s="22">
        <v>43882</v>
      </c>
      <c r="E5" s="21">
        <v>14</v>
      </c>
      <c r="F5" s="21">
        <v>1</v>
      </c>
      <c r="H5" s="23">
        <f t="shared" ref="H5:N6" si="13">COUNTIF($F5,H$2)</f>
        <v>1</v>
      </c>
      <c r="I5" s="23">
        <f>SUM(H3:H5)</f>
        <v>2</v>
      </c>
      <c r="J5" s="23">
        <f t="shared" si="13"/>
        <v>0</v>
      </c>
      <c r="K5" s="23">
        <f t="shared" ref="K5" si="14">SUM(J3:J5)</f>
        <v>1</v>
      </c>
      <c r="L5" s="23">
        <f t="shared" si="13"/>
        <v>0</v>
      </c>
      <c r="M5" s="23">
        <f t="shared" ref="M5" si="15">SUM(L3:L5)</f>
        <v>0</v>
      </c>
      <c r="N5" s="23">
        <f t="shared" si="13"/>
        <v>0</v>
      </c>
      <c r="O5" s="23">
        <f t="shared" ref="O5" si="16">SUM(N3:N5)</f>
        <v>0</v>
      </c>
      <c r="Q5" s="34" t="str">
        <f>F5&amp;"-"&amp;COUNTIF($F$3:F5,F5)</f>
        <v>1-2</v>
      </c>
      <c r="R5" s="34">
        <f t="shared" si="12"/>
        <v>3</v>
      </c>
    </row>
    <row r="6" spans="2:18" x14ac:dyDescent="0.25">
      <c r="B6" s="21" t="s">
        <v>7</v>
      </c>
      <c r="C6" s="22">
        <v>43878</v>
      </c>
      <c r="D6" s="22">
        <v>43882</v>
      </c>
      <c r="E6" s="21">
        <v>15</v>
      </c>
      <c r="F6" s="21">
        <v>1</v>
      </c>
      <c r="H6" s="23">
        <f t="shared" si="13"/>
        <v>1</v>
      </c>
      <c r="I6" s="23">
        <f>SUM(H3:H6)</f>
        <v>3</v>
      </c>
      <c r="J6" s="23">
        <f t="shared" si="13"/>
        <v>0</v>
      </c>
      <c r="K6" s="23">
        <f t="shared" ref="K6" si="17">SUM(J3:J6)</f>
        <v>1</v>
      </c>
      <c r="L6" s="23">
        <f t="shared" si="13"/>
        <v>0</v>
      </c>
      <c r="M6" s="23">
        <f t="shared" ref="M6" si="18">SUM(L3:L6)</f>
        <v>0</v>
      </c>
      <c r="N6" s="23">
        <f t="shared" si="13"/>
        <v>0</v>
      </c>
      <c r="O6" s="23">
        <f t="shared" ref="O6" si="19">SUM(N3:N6)</f>
        <v>0</v>
      </c>
      <c r="Q6" s="34" t="str">
        <f>F6&amp;"-"&amp;COUNTIF($F$3:F6,F6)</f>
        <v>1-3</v>
      </c>
      <c r="R6" s="34">
        <f t="shared" si="12"/>
        <v>4</v>
      </c>
    </row>
    <row r="7" spans="2:18" x14ac:dyDescent="0.25">
      <c r="B7" s="21" t="s">
        <v>13</v>
      </c>
      <c r="C7" s="22">
        <v>43878</v>
      </c>
      <c r="D7" s="22">
        <v>43881</v>
      </c>
      <c r="E7" s="21">
        <v>16</v>
      </c>
      <c r="F7" s="21">
        <v>2</v>
      </c>
      <c r="H7" s="24"/>
      <c r="I7" s="24"/>
      <c r="J7" s="24"/>
      <c r="K7" s="24"/>
      <c r="L7" s="24"/>
      <c r="M7" s="24"/>
      <c r="N7" s="24"/>
      <c r="O7" s="24"/>
      <c r="Q7" s="34" t="str">
        <f>F7&amp;"-"&amp;COUNTIF($F$3:F7,F7)</f>
        <v>2-2</v>
      </c>
      <c r="R7" s="34">
        <f t="shared" si="12"/>
        <v>5</v>
      </c>
    </row>
    <row r="8" spans="2:18" x14ac:dyDescent="0.25">
      <c r="B8" s="21" t="s">
        <v>14</v>
      </c>
      <c r="C8" s="22">
        <v>43878</v>
      </c>
      <c r="D8" s="22">
        <v>43882</v>
      </c>
      <c r="E8" s="21">
        <v>17</v>
      </c>
      <c r="F8" s="21">
        <v>2</v>
      </c>
      <c r="Q8" s="34" t="str">
        <f>F8&amp;"-"&amp;COUNTIF($F$3:F8,F8)</f>
        <v>2-3</v>
      </c>
      <c r="R8" s="34">
        <f t="shared" si="12"/>
        <v>6</v>
      </c>
    </row>
    <row r="9" spans="2:18" x14ac:dyDescent="0.25">
      <c r="B9" s="21" t="s">
        <v>15</v>
      </c>
      <c r="C9" s="22">
        <v>43878</v>
      </c>
      <c r="D9" s="22">
        <v>43882</v>
      </c>
      <c r="E9" s="21">
        <v>18</v>
      </c>
      <c r="F9" s="21">
        <v>3</v>
      </c>
      <c r="Q9" s="34" t="str">
        <f>F9&amp;"-"&amp;COUNTIF($F$3:F9,F9)</f>
        <v>3-1</v>
      </c>
      <c r="R9" s="34">
        <f t="shared" si="12"/>
        <v>7</v>
      </c>
    </row>
    <row r="10" spans="2:18" x14ac:dyDescent="0.25">
      <c r="B10" s="21" t="s">
        <v>16</v>
      </c>
      <c r="C10" s="22">
        <v>43878</v>
      </c>
      <c r="D10" s="22">
        <v>43882</v>
      </c>
      <c r="E10" s="21">
        <v>19</v>
      </c>
      <c r="F10" s="21">
        <v>1</v>
      </c>
      <c r="Q10" s="34" t="str">
        <f>F10&amp;"-"&amp;COUNTIF($F$3:F10,F10)</f>
        <v>1-4</v>
      </c>
      <c r="R10" s="34">
        <f t="shared" si="12"/>
        <v>8</v>
      </c>
    </row>
    <row r="11" spans="2:18" x14ac:dyDescent="0.25">
      <c r="B11" s="21" t="s">
        <v>17</v>
      </c>
      <c r="C11" s="22">
        <v>43878</v>
      </c>
      <c r="D11" s="22">
        <v>43881</v>
      </c>
      <c r="E11" s="21">
        <v>20</v>
      </c>
      <c r="F11" s="21">
        <v>3</v>
      </c>
      <c r="Q11" s="34" t="str">
        <f>F11&amp;"-"&amp;COUNTIF($F$3:F11,F11)</f>
        <v>3-2</v>
      </c>
      <c r="R11" s="34">
        <f t="shared" si="12"/>
        <v>9</v>
      </c>
    </row>
    <row r="12" spans="2:18" x14ac:dyDescent="0.25">
      <c r="B12" s="21" t="s">
        <v>18</v>
      </c>
      <c r="C12" s="22">
        <v>43878</v>
      </c>
      <c r="D12" s="22">
        <v>43882</v>
      </c>
      <c r="E12" s="21">
        <v>21</v>
      </c>
      <c r="F12" s="21">
        <v>3</v>
      </c>
      <c r="Q12" s="34" t="str">
        <f>F12&amp;"-"&amp;COUNTIF($F$3:F12,F12)</f>
        <v>3-3</v>
      </c>
      <c r="R12" s="34">
        <f t="shared" si="12"/>
        <v>10</v>
      </c>
    </row>
    <row r="13" spans="2:18" x14ac:dyDescent="0.25">
      <c r="B13" s="21" t="s">
        <v>19</v>
      </c>
      <c r="C13" s="22">
        <v>43878</v>
      </c>
      <c r="D13" s="22">
        <v>43882</v>
      </c>
      <c r="E13" s="21">
        <v>22</v>
      </c>
      <c r="F13" s="21">
        <v>3</v>
      </c>
      <c r="Q13" s="34" t="str">
        <f>F13&amp;"-"&amp;COUNTIF($F$3:F13,F13)</f>
        <v>3-4</v>
      </c>
      <c r="R13" s="34">
        <f t="shared" si="12"/>
        <v>11</v>
      </c>
    </row>
  </sheetData>
  <mergeCells count="5">
    <mergeCell ref="H2:I2"/>
    <mergeCell ref="J2:K2"/>
    <mergeCell ref="L2:M2"/>
    <mergeCell ref="N2:O2"/>
    <mergeCell ref="H1:O1"/>
  </mergeCells>
  <conditionalFormatting sqref="H3:O6">
    <cfRule type="cellIs" dxfId="0" priority="1" operator="equal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F2E6937-2C66-48FB-B5EA-133C54FDAF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COFFRE</vt:lpstr>
      <vt:lpstr>COFFRE (2)</vt:lpstr>
      <vt:lpstr>ARRIVEE</vt:lpstr>
    </vt:vector>
  </TitlesOfParts>
  <Company>Groupe Réside Études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GARDIEN Nicolas</dc:creator>
  <cp:lastModifiedBy>Jean-pierre</cp:lastModifiedBy>
  <dcterms:created xsi:type="dcterms:W3CDTF">2020-02-15T10:39:02Z</dcterms:created>
  <dcterms:modified xsi:type="dcterms:W3CDTF">2020-02-15T18:59:39Z</dcterms:modified>
</cp:coreProperties>
</file>