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1570" windowHeight="9045" tabRatio="764" activeTab="1"/>
  </bookViews>
  <sheets>
    <sheet name="Jours fériés" sheetId="32" r:id="rId1"/>
    <sheet name="Feuil1" sheetId="33" r:id="rId2"/>
  </sheets>
  <functionGroups builtInGroupCount="18"/>
  <definedNames>
    <definedName name="PlageACFinal" comment="Plage dynamique pour graph. cdes AC finalisées">OFFSET(#REF!,0,0,COUNTA(#REF!)-1)</definedName>
    <definedName name="PlageACFinalMois" comment="Plage dynamique AC total mois pour graphique ">OFFSET(#REF!,0,0,COUNTA(#REF!)-1)</definedName>
    <definedName name="PlageAPFinal" comment="Plage dynamique AP finalisée par le client">OFFSET(#REF!,0,0,COUNTA(#REF!)-1)</definedName>
    <definedName name="PlageAPFinalMois" comment="Plage dynamique cdes par mois pour graphique">OFFSET(#REF!,0,0,COUNTA(#REF!)-1)</definedName>
    <definedName name="PlageAutoTot" comment="Plage dynamique toutes marques imprimées en auto">OFFSET(#REF!,0,0,COUNTA(#REF!)-1)</definedName>
    <definedName name="PlageCAAC" comment="Plage dynamique CA pour AC">OFFSET(#REF!,0,0,COUNTA(#REF!)-1)</definedName>
    <definedName name="PlageCAAP" comment="Plage dynamique CA pour AP">OFFSET(#REF!,0,0,COUNTA(#REF!)-1)</definedName>
    <definedName name="PlageCATot" comment="Plage dynamique CA pour le total">OFFSET(#REF!,0,0,COUNTA(#REF!)-1)</definedName>
    <definedName name="PlageDate" comment="Plage dynamique dates">OFFSET(#REF!,0,0,COUNTA(#REF!)-2)</definedName>
    <definedName name="PlageDateMois" comment="Plage dynamique de dates pour graphique mois">OFFSET(#REF!,0,0,COUNTA(#REF!)-2)</definedName>
    <definedName name="PlageTotFinal" comment="Plage dynamique cdes finalisées par le client">OFFSET(#REF!,0,0,COUNTA(#REF!)-1)</definedName>
    <definedName name="PlageTotFinalMois" comment="Plage dynamique cdes totales par mois pour graphique">OFFSET(#REF!,0,0,COUNTA(#REF!)-1)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7" i="33" l="1"/>
  <c r="I8" i="33"/>
  <c r="I9" i="33"/>
  <c r="I10" i="33"/>
  <c r="I11" i="33"/>
  <c r="I12" i="33"/>
  <c r="I13" i="33"/>
  <c r="I14" i="33"/>
  <c r="I15" i="33"/>
  <c r="I16" i="33"/>
  <c r="I17" i="33"/>
  <c r="I18" i="33"/>
  <c r="I19" i="33"/>
  <c r="I20" i="33"/>
  <c r="I21" i="33"/>
  <c r="I22" i="33"/>
  <c r="I23" i="33"/>
  <c r="I24" i="33"/>
  <c r="I25" i="33"/>
  <c r="I26" i="33"/>
  <c r="I27" i="33"/>
  <c r="I28" i="33"/>
  <c r="I29" i="33"/>
  <c r="I30" i="33"/>
  <c r="I31" i="33"/>
  <c r="I32" i="33"/>
  <c r="I33" i="33"/>
  <c r="I34" i="33"/>
  <c r="I35" i="33"/>
  <c r="I36" i="33"/>
  <c r="I37" i="33"/>
  <c r="I38" i="33"/>
  <c r="I39" i="33"/>
  <c r="I40" i="33"/>
  <c r="I41" i="33"/>
  <c r="I42" i="33"/>
  <c r="I43" i="33"/>
  <c r="I44" i="33"/>
  <c r="I45" i="33"/>
  <c r="I46" i="33"/>
  <c r="I47" i="33"/>
  <c r="I48" i="33"/>
  <c r="I49" i="33"/>
  <c r="I50" i="33"/>
  <c r="I51" i="33"/>
  <c r="I52" i="33"/>
  <c r="I53" i="33"/>
  <c r="I54" i="33"/>
  <c r="I55" i="33"/>
  <c r="I56" i="33"/>
  <c r="I57" i="33"/>
  <c r="I58" i="33"/>
  <c r="I59" i="33"/>
  <c r="I60" i="33"/>
  <c r="I61" i="33"/>
  <c r="I62" i="33"/>
  <c r="I63" i="33"/>
  <c r="I64" i="33"/>
  <c r="I65" i="33"/>
  <c r="I66" i="33"/>
  <c r="I67" i="33"/>
  <c r="I68" i="33"/>
  <c r="I69" i="33"/>
  <c r="I70" i="33"/>
  <c r="I71" i="33"/>
  <c r="I72" i="33"/>
  <c r="I73" i="33"/>
  <c r="I74" i="33"/>
  <c r="I75" i="33"/>
  <c r="I76" i="33"/>
  <c r="I77" i="33"/>
  <c r="I78" i="33"/>
  <c r="G7" i="33"/>
  <c r="G15" i="33"/>
  <c r="G14" i="33"/>
  <c r="G13" i="33"/>
  <c r="G8" i="33"/>
  <c r="F14" i="33"/>
  <c r="F13" i="33"/>
  <c r="G11" i="33"/>
  <c r="L15" i="33"/>
  <c r="M15" i="33"/>
  <c r="N15" i="33"/>
  <c r="L14" i="33"/>
  <c r="M14" i="33"/>
  <c r="N14" i="33"/>
  <c r="L13" i="33"/>
  <c r="M13" i="33"/>
  <c r="N13" i="33"/>
  <c r="G12" i="33"/>
  <c r="G10" i="33"/>
  <c r="G9" i="33"/>
  <c r="F15" i="33"/>
  <c r="L7" i="33"/>
  <c r="L8" i="33"/>
  <c r="L9" i="33"/>
  <c r="L10" i="33"/>
  <c r="L11" i="33"/>
  <c r="L12" i="33"/>
  <c r="G16" i="33"/>
  <c r="L16" i="33"/>
  <c r="G17" i="33"/>
  <c r="L17" i="33"/>
  <c r="G18" i="33"/>
  <c r="L18" i="33"/>
  <c r="G19" i="33"/>
  <c r="L19" i="33"/>
  <c r="G20" i="33"/>
  <c r="L20" i="33"/>
  <c r="G21" i="33"/>
  <c r="L21" i="33"/>
  <c r="G22" i="33"/>
  <c r="L22" i="33"/>
  <c r="G23" i="33"/>
  <c r="L23" i="33"/>
  <c r="G24" i="33"/>
  <c r="L24" i="33"/>
  <c r="G25" i="33"/>
  <c r="L25" i="33"/>
  <c r="G26" i="33"/>
  <c r="L26" i="33"/>
  <c r="G27" i="33"/>
  <c r="L27" i="33"/>
  <c r="G28" i="33"/>
  <c r="L28" i="33"/>
  <c r="G29" i="33"/>
  <c r="L29" i="33"/>
  <c r="G30" i="33"/>
  <c r="L30" i="33"/>
  <c r="G31" i="33"/>
  <c r="L31" i="33"/>
  <c r="G32" i="33"/>
  <c r="L32" i="33"/>
  <c r="G33" i="33"/>
  <c r="L33" i="33"/>
  <c r="G34" i="33"/>
  <c r="L34" i="33"/>
  <c r="G35" i="33"/>
  <c r="L35" i="33"/>
  <c r="G36" i="33"/>
  <c r="L36" i="33"/>
  <c r="G37" i="33"/>
  <c r="L37" i="33"/>
  <c r="G38" i="33"/>
  <c r="L38" i="33"/>
  <c r="G39" i="33"/>
  <c r="L39" i="33"/>
  <c r="G40" i="33"/>
  <c r="L40" i="33"/>
  <c r="G41" i="33"/>
  <c r="L41" i="33"/>
  <c r="G42" i="33"/>
  <c r="L42" i="33"/>
  <c r="G43" i="33"/>
  <c r="L43" i="33"/>
  <c r="G44" i="33"/>
  <c r="L44" i="33"/>
  <c r="G45" i="33"/>
  <c r="L45" i="33"/>
  <c r="G46" i="33"/>
  <c r="L46" i="33"/>
  <c r="G47" i="33"/>
  <c r="L47" i="33"/>
  <c r="G48" i="33"/>
  <c r="L48" i="33"/>
  <c r="G49" i="33"/>
  <c r="L49" i="33"/>
  <c r="G50" i="33"/>
  <c r="L50" i="33"/>
  <c r="G51" i="33"/>
  <c r="L51" i="33"/>
  <c r="G52" i="33"/>
  <c r="L52" i="33"/>
  <c r="G53" i="33"/>
  <c r="L53" i="33"/>
  <c r="G54" i="33"/>
  <c r="L54" i="33"/>
  <c r="G55" i="33"/>
  <c r="L55" i="33"/>
  <c r="G56" i="33"/>
  <c r="L56" i="33"/>
  <c r="G57" i="33"/>
  <c r="L57" i="33"/>
  <c r="G58" i="33"/>
  <c r="L58" i="33"/>
  <c r="G59" i="33"/>
  <c r="L59" i="33"/>
  <c r="G60" i="33"/>
  <c r="L60" i="33"/>
  <c r="G61" i="33"/>
  <c r="L61" i="33"/>
  <c r="G62" i="33"/>
  <c r="L62" i="33"/>
  <c r="G63" i="33"/>
  <c r="L63" i="33"/>
  <c r="G64" i="33"/>
  <c r="L64" i="33"/>
  <c r="G65" i="33"/>
  <c r="L65" i="33"/>
  <c r="G66" i="33"/>
  <c r="L66" i="33"/>
  <c r="G67" i="33"/>
  <c r="L67" i="33"/>
  <c r="G68" i="33"/>
  <c r="L68" i="33"/>
  <c r="G69" i="33"/>
  <c r="L69" i="33"/>
  <c r="G70" i="33"/>
  <c r="L70" i="33"/>
  <c r="G71" i="33"/>
  <c r="L71" i="33"/>
  <c r="G72" i="33"/>
  <c r="L72" i="33"/>
  <c r="G73" i="33"/>
  <c r="L73" i="33"/>
  <c r="G74" i="33"/>
  <c r="L74" i="33"/>
  <c r="G75" i="33"/>
  <c r="L75" i="33"/>
  <c r="G76" i="33"/>
  <c r="L76" i="33"/>
  <c r="G77" i="33"/>
  <c r="L77" i="33"/>
  <c r="G78" i="33"/>
  <c r="L78" i="33"/>
  <c r="M7" i="33"/>
  <c r="N7" i="33"/>
  <c r="M8" i="33"/>
  <c r="N8" i="33"/>
  <c r="M9" i="33"/>
  <c r="N9" i="33"/>
  <c r="M10" i="33"/>
  <c r="N10" i="33"/>
  <c r="M11" i="33"/>
  <c r="N11" i="33"/>
  <c r="M12" i="33"/>
  <c r="N12" i="33"/>
  <c r="M16" i="33"/>
  <c r="N16" i="33"/>
  <c r="M17" i="33"/>
  <c r="N17" i="33"/>
  <c r="M18" i="33"/>
  <c r="N18" i="33"/>
  <c r="M19" i="33"/>
  <c r="N19" i="33"/>
  <c r="M20" i="33"/>
  <c r="N20" i="33"/>
  <c r="M21" i="33"/>
  <c r="N21" i="33"/>
  <c r="M22" i="33"/>
  <c r="N22" i="33"/>
  <c r="M23" i="33"/>
  <c r="N23" i="33"/>
  <c r="M24" i="33"/>
  <c r="N24" i="33"/>
  <c r="M25" i="33"/>
  <c r="N25" i="33"/>
  <c r="M26" i="33"/>
  <c r="N26" i="33"/>
  <c r="M27" i="33"/>
  <c r="N27" i="33"/>
  <c r="M28" i="33"/>
  <c r="N28" i="33"/>
  <c r="M29" i="33"/>
  <c r="N29" i="33"/>
  <c r="M30" i="33"/>
  <c r="N30" i="33"/>
  <c r="M31" i="33"/>
  <c r="N31" i="33"/>
  <c r="M32" i="33"/>
  <c r="N32" i="33"/>
  <c r="M33" i="33"/>
  <c r="N33" i="33"/>
  <c r="M34" i="33"/>
  <c r="N34" i="33"/>
  <c r="M35" i="33"/>
  <c r="N35" i="33"/>
  <c r="M36" i="33"/>
  <c r="N36" i="33"/>
  <c r="M37" i="33"/>
  <c r="N37" i="33"/>
  <c r="M38" i="33"/>
  <c r="N38" i="33"/>
  <c r="M39" i="33"/>
  <c r="N39" i="33"/>
  <c r="M40" i="33"/>
  <c r="N40" i="33"/>
  <c r="M41" i="33"/>
  <c r="N41" i="33"/>
  <c r="M42" i="33"/>
  <c r="N42" i="33"/>
  <c r="M43" i="33"/>
  <c r="N43" i="33"/>
  <c r="M44" i="33"/>
  <c r="N44" i="33"/>
  <c r="M45" i="33"/>
  <c r="N45" i="33"/>
  <c r="M46" i="33"/>
  <c r="N46" i="33"/>
  <c r="M47" i="33"/>
  <c r="N47" i="33"/>
  <c r="M48" i="33"/>
  <c r="N48" i="33"/>
  <c r="M49" i="33"/>
  <c r="N49" i="33"/>
  <c r="M50" i="33"/>
  <c r="N50" i="33"/>
  <c r="M51" i="33"/>
  <c r="N51" i="33"/>
  <c r="M52" i="33"/>
  <c r="N52" i="33"/>
  <c r="M53" i="33"/>
  <c r="N53" i="33"/>
  <c r="M54" i="33"/>
  <c r="N54" i="33"/>
  <c r="M55" i="33"/>
  <c r="N55" i="33"/>
  <c r="M56" i="33"/>
  <c r="N56" i="33"/>
  <c r="M57" i="33"/>
  <c r="N57" i="33"/>
  <c r="M58" i="33"/>
  <c r="N58" i="33"/>
  <c r="M59" i="33"/>
  <c r="N59" i="33"/>
  <c r="M60" i="33"/>
  <c r="N60" i="33"/>
  <c r="M61" i="33"/>
  <c r="N61" i="33"/>
  <c r="M62" i="33"/>
  <c r="N62" i="33"/>
  <c r="M63" i="33"/>
  <c r="N63" i="33"/>
  <c r="M64" i="33"/>
  <c r="N64" i="33"/>
  <c r="M65" i="33"/>
  <c r="N65" i="33"/>
  <c r="M66" i="33"/>
  <c r="N66" i="33"/>
  <c r="M67" i="33"/>
  <c r="N67" i="33"/>
  <c r="M68" i="33"/>
  <c r="N68" i="33"/>
  <c r="M69" i="33"/>
  <c r="N69" i="33"/>
  <c r="M70" i="33"/>
  <c r="N70" i="33"/>
  <c r="M71" i="33"/>
  <c r="N71" i="33"/>
  <c r="M72" i="33"/>
  <c r="N72" i="33"/>
  <c r="M73" i="33"/>
  <c r="N73" i="33"/>
  <c r="M74" i="33"/>
  <c r="N74" i="33"/>
  <c r="M75" i="33"/>
  <c r="N75" i="33"/>
  <c r="M76" i="33"/>
  <c r="N76" i="33"/>
  <c r="M77" i="33"/>
  <c r="N77" i="33"/>
  <c r="M78" i="33"/>
  <c r="N78" i="33"/>
  <c r="F7" i="33"/>
  <c r="F8" i="33"/>
  <c r="F9" i="33"/>
  <c r="F10" i="33"/>
  <c r="F11" i="33"/>
  <c r="F12" i="33"/>
  <c r="F16" i="33"/>
  <c r="F17" i="33"/>
  <c r="F18" i="33"/>
  <c r="F19" i="33"/>
  <c r="F20" i="33"/>
  <c r="F21" i="33"/>
  <c r="F22" i="33"/>
  <c r="F23" i="33"/>
  <c r="F24" i="33"/>
  <c r="F25" i="33"/>
  <c r="F26" i="33"/>
  <c r="F27" i="33"/>
  <c r="F28" i="33"/>
  <c r="F29" i="33"/>
  <c r="F30" i="33"/>
  <c r="F31" i="33"/>
  <c r="F32" i="33"/>
  <c r="F33" i="33"/>
  <c r="F34" i="33"/>
  <c r="F35" i="33"/>
  <c r="F36" i="33"/>
  <c r="F37" i="33"/>
  <c r="F38" i="33"/>
  <c r="F39" i="33"/>
  <c r="F40" i="33"/>
  <c r="F41" i="33"/>
  <c r="F42" i="33"/>
  <c r="F43" i="33"/>
  <c r="F44" i="33"/>
  <c r="F45" i="33"/>
  <c r="F46" i="33"/>
  <c r="F47" i="33"/>
  <c r="F48" i="33"/>
  <c r="F49" i="33"/>
  <c r="F50" i="33"/>
  <c r="F51" i="33"/>
  <c r="F52" i="33"/>
  <c r="F53" i="33"/>
  <c r="F54" i="33"/>
  <c r="F55" i="33"/>
  <c r="F56" i="33"/>
  <c r="F57" i="33"/>
  <c r="F58" i="33"/>
  <c r="F59" i="33"/>
  <c r="F60" i="33"/>
  <c r="F61" i="33"/>
  <c r="F62" i="33"/>
  <c r="F63" i="33"/>
  <c r="F64" i="33"/>
  <c r="F65" i="33"/>
  <c r="F66" i="33"/>
  <c r="F67" i="33"/>
  <c r="F68" i="33"/>
  <c r="F69" i="33"/>
  <c r="F70" i="33"/>
  <c r="F71" i="33"/>
  <c r="F72" i="33"/>
  <c r="F73" i="33"/>
  <c r="F74" i="33"/>
  <c r="F75" i="33"/>
  <c r="F76" i="33"/>
  <c r="F77" i="33"/>
  <c r="F78" i="33"/>
</calcChain>
</file>

<file path=xl/comments1.xml><?xml version="1.0" encoding="utf-8"?>
<comments xmlns="http://schemas.openxmlformats.org/spreadsheetml/2006/main">
  <authors>
    <author>Francois-Jacob Monier</author>
  </authors>
  <commentList>
    <comment ref="N6" authorId="0" shapeId="0">
      <text>
        <r>
          <rPr>
            <b/>
            <sz val="10"/>
            <color indexed="81"/>
            <rFont val="Calibri"/>
          </rPr>
          <t>0,666666666666667= 16 heures</t>
        </r>
      </text>
    </comment>
  </commentList>
</comments>
</file>

<file path=xl/sharedStrings.xml><?xml version="1.0" encoding="utf-8"?>
<sst xmlns="http://schemas.openxmlformats.org/spreadsheetml/2006/main" count="32" uniqueCount="32">
  <si>
    <t>Date création</t>
  </si>
  <si>
    <t>Heures</t>
  </si>
  <si>
    <t>Dates création corrigées 1</t>
  </si>
  <si>
    <t>Table jours fériés</t>
  </si>
  <si>
    <t>Jour de l'An</t>
  </si>
  <si>
    <t>Pâques</t>
  </si>
  <si>
    <t>Lundi de Pâques</t>
  </si>
  <si>
    <t>Fête du Travail</t>
  </si>
  <si>
    <t>Ascension</t>
  </si>
  <si>
    <t>Victoire 1945</t>
  </si>
  <si>
    <t>Pentecôte</t>
  </si>
  <si>
    <t>Lundi de Pentecôte</t>
  </si>
  <si>
    <t>Fête Nationale</t>
  </si>
  <si>
    <t>Assomption</t>
  </si>
  <si>
    <t>Toussaint</t>
  </si>
  <si>
    <t>Armistice 1918</t>
  </si>
  <si>
    <t>Noel</t>
  </si>
  <si>
    <t>Date début vacances</t>
  </si>
  <si>
    <t>Date fin vacances</t>
  </si>
  <si>
    <t>Table jours vacances</t>
  </si>
  <si>
    <t>Date de cloture</t>
  </si>
  <si>
    <t>Nb nuits</t>
  </si>
  <si>
    <t>Temps de traitement Affiné 1</t>
  </si>
  <si>
    <t>Temps de traitement final</t>
  </si>
  <si>
    <t>Colonne1</t>
  </si>
  <si>
    <t>Temps de traitement final2</t>
  </si>
  <si>
    <t>Colonne2</t>
  </si>
  <si>
    <t>Colonne3</t>
  </si>
  <si>
    <t>3h vendredi de 14h à 17h +6h lundi de 9h à 15h =9h</t>
  </si>
  <si>
    <t>2H+6H=8h</t>
  </si>
  <si>
    <t>1H+6h=7h</t>
  </si>
  <si>
    <t>Heure négative en cas d'erreur ou txt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</si>
</sst>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:mm;@"/>
    <numFmt numFmtId="165" formatCode="[$-F800]dddd\,\ mmmm\ dd\,\ yyyy"/>
    <numFmt numFmtId="166" formatCode="dd/mm/yyyy\ hh:mm:ss"/>
    <numFmt numFmtId="167" formatCode="[h]:mm:ss;@"/>
    <numFmt numFmtId="168" formatCode="0.00&quot; h &quot;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indexed="81"/>
      <name val="Calibri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theme="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4"/>
      </left>
      <right style="thin">
        <color theme="4"/>
      </right>
      <top/>
      <bottom/>
      <diagonal/>
    </border>
    <border>
      <left/>
      <right/>
      <top style="thin">
        <color theme="4"/>
      </top>
      <bottom/>
      <diagonal/>
    </border>
    <border>
      <left/>
      <right/>
      <top style="thin">
        <color theme="4"/>
      </top>
      <bottom style="thin">
        <color theme="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9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22" fontId="0" fillId="0" borderId="0" xfId="0" applyNumberFormat="1"/>
    <xf numFmtId="0" fontId="0" fillId="0" borderId="0" xfId="0" applyNumberFormat="1"/>
    <xf numFmtId="14" fontId="0" fillId="0" borderId="0" xfId="0" applyNumberFormat="1"/>
    <xf numFmtId="164" fontId="18" fillId="0" borderId="0" xfId="0" applyNumberFormat="1" applyFont="1"/>
    <xf numFmtId="0" fontId="0" fillId="0" borderId="0" xfId="0" applyFont="1"/>
    <xf numFmtId="22" fontId="0" fillId="0" borderId="0" xfId="0" applyNumberFormat="1" applyFont="1"/>
    <xf numFmtId="0" fontId="0" fillId="0" borderId="0" xfId="0" applyNumberFormat="1" applyFont="1"/>
    <xf numFmtId="164" fontId="13" fillId="33" borderId="10" xfId="0" applyNumberFormat="1" applyFont="1" applyFill="1" applyBorder="1"/>
    <xf numFmtId="0" fontId="13" fillId="33" borderId="10" xfId="0" applyFont="1" applyFill="1" applyBorder="1"/>
    <xf numFmtId="0" fontId="0" fillId="34" borderId="0" xfId="0" applyFill="1"/>
    <xf numFmtId="165" fontId="0" fillId="0" borderId="0" xfId="0" applyNumberFormat="1"/>
    <xf numFmtId="0" fontId="16" fillId="0" borderId="0" xfId="0" applyFont="1"/>
    <xf numFmtId="0" fontId="0" fillId="35" borderId="0" xfId="0" applyFill="1"/>
    <xf numFmtId="0" fontId="19" fillId="0" borderId="0" xfId="0" applyFont="1"/>
    <xf numFmtId="166" fontId="0" fillId="0" borderId="0" xfId="0" applyNumberFormat="1"/>
    <xf numFmtId="166" fontId="0" fillId="0" borderId="11" xfId="0" applyNumberFormat="1" applyFont="1" applyBorder="1"/>
    <xf numFmtId="166" fontId="0" fillId="0" borderId="12" xfId="0" applyNumberFormat="1" applyFont="1" applyBorder="1"/>
    <xf numFmtId="165" fontId="0" fillId="36" borderId="13" xfId="0" applyNumberFormat="1" applyFont="1" applyFill="1" applyBorder="1"/>
    <xf numFmtId="165" fontId="0" fillId="0" borderId="14" xfId="0" applyNumberFormat="1" applyFont="1" applyBorder="1"/>
    <xf numFmtId="167" fontId="0" fillId="0" borderId="0" xfId="0" applyNumberFormat="1"/>
    <xf numFmtId="0" fontId="13" fillId="33" borderId="10" xfId="0" applyFont="1" applyFill="1" applyBorder="1" applyAlignment="1">
      <alignment wrapText="1"/>
    </xf>
    <xf numFmtId="22" fontId="0" fillId="0" borderId="11" xfId="0" applyNumberFormat="1" applyFont="1" applyBorder="1"/>
    <xf numFmtId="2" fontId="0" fillId="0" borderId="0" xfId="0" applyNumberFormat="1"/>
    <xf numFmtId="2" fontId="13" fillId="33" borderId="10" xfId="0" applyNumberFormat="1" applyFont="1" applyFill="1" applyBorder="1"/>
    <xf numFmtId="168" fontId="0" fillId="0" borderId="0" xfId="0" applyNumberFormat="1"/>
    <xf numFmtId="168" fontId="0" fillId="37" borderId="0" xfId="0" applyNumberFormat="1" applyFill="1"/>
    <xf numFmtId="22" fontId="16" fillId="37" borderId="0" xfId="0" applyNumberFormat="1" applyFont="1" applyFill="1"/>
    <xf numFmtId="167" fontId="16" fillId="37" borderId="0" xfId="0" quotePrefix="1" applyNumberFormat="1" applyFont="1" applyFill="1"/>
    <xf numFmtId="167" fontId="16" fillId="37" borderId="0" xfId="0" applyNumberFormat="1" applyFont="1" applyFill="1"/>
    <xf numFmtId="0" fontId="0" fillId="0" borderId="0" xfId="0" applyFill="1"/>
    <xf numFmtId="22" fontId="0" fillId="0" borderId="0" xfId="0" applyNumberFormat="1" applyFill="1"/>
    <xf numFmtId="164" fontId="18" fillId="0" borderId="0" xfId="0" applyNumberFormat="1" applyFont="1" applyFill="1"/>
    <xf numFmtId="167" fontId="0" fillId="0" borderId="0" xfId="0" applyNumberFormat="1" applyFill="1"/>
    <xf numFmtId="0" fontId="0" fillId="0" borderId="0" xfId="0" applyNumberFormat="1" applyFont="1" applyFill="1"/>
    <xf numFmtId="168" fontId="0" fillId="35" borderId="0" xfId="0" applyNumberFormat="1" applyFill="1"/>
    <xf numFmtId="2" fontId="0" fillId="0" borderId="11" xfId="0" applyNumberFormat="1" applyFont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9">
    <dxf>
      <numFmt numFmtId="168" formatCode="0.00&quot; h 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numFmt numFmtId="167" formatCode="[h]:mm:ss;@"/>
    </dxf>
    <dxf>
      <numFmt numFmtId="0" formatCode="General"/>
    </dxf>
    <dxf>
      <numFmt numFmtId="167" formatCode="[h]:mm:ss;@"/>
    </dxf>
    <dxf>
      <numFmt numFmtId="167" formatCode="[h]:mm:ss;@"/>
    </dxf>
    <dxf>
      <numFmt numFmtId="167" formatCode="[h]:mm:ss;@"/>
    </dxf>
    <dxf>
      <numFmt numFmtId="27" formatCode="dd/mm/yy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border diagonalUp="0" diagonalDown="0" outline="0">
        <left/>
        <right/>
        <top style="thin">
          <color theme="4"/>
        </top>
        <bottom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border outline="0">
        <bottom style="thin">
          <color theme="1"/>
        </bottom>
      </border>
    </dxf>
    <dxf>
      <alignment horizontal="center" vertical="bottom" textRotation="0" wrapText="0" indent="0" justifyLastLine="0" shrinkToFit="0" readingOrder="0"/>
    </dxf>
    <dxf>
      <numFmt numFmtId="165" formatCode="[$-F800]dddd\,\ mmmm\ dd\,\ yyyy"/>
    </dxf>
    <dxf>
      <numFmt numFmtId="165" formatCode="[$-F800]dddd\,\ mmmm\ dd\,\ yyyy"/>
    </dxf>
    <dxf>
      <border diagonalUp="1" diagonalDown="1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diagonal style="thin">
          <color auto="1"/>
        </diagonal>
      </border>
    </dxf>
  </dxfs>
  <tableStyles count="3" defaultTableStyle="TableStyleMedium2" defaultPivotStyle="PivotStyleLight16">
    <tableStyle name="Style de tableau 1" pivot="0" count="0"/>
    <tableStyle name="Style de tableau 2" pivot="0" count="0"/>
    <tableStyle name="test mise en forme tableau" pivot="0" count="1">
      <tableStyleElement type="headerRow" dxfId="1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235323</xdr:colOff>
      <xdr:row>5</xdr:row>
      <xdr:rowOff>89647</xdr:rowOff>
    </xdr:from>
    <xdr:to>
      <xdr:col>19</xdr:col>
      <xdr:colOff>593911</xdr:colOff>
      <xdr:row>16</xdr:row>
      <xdr:rowOff>78441</xdr:rowOff>
    </xdr:to>
    <xdr:sp macro="" textlink="">
      <xdr:nvSpPr>
        <xdr:cNvPr id="2" name="ZoneTexte 1"/>
        <xdr:cNvSpPr txBox="1"/>
      </xdr:nvSpPr>
      <xdr:spPr>
        <a:xfrm>
          <a:off x="15227673" y="1051672"/>
          <a:ext cx="3406588" cy="208429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synthétiser: </a:t>
          </a:r>
        </a:p>
        <a:p>
          <a:r>
            <a:rPr lang="fr-FR" sz="1100"/>
            <a:t>Temps de traitement final = date de cloture</a:t>
          </a:r>
          <a:r>
            <a:rPr lang="fr-FR" sz="1100" baseline="0"/>
            <a:t> - date de création</a:t>
          </a:r>
        </a:p>
        <a:p>
          <a:r>
            <a:rPr lang="fr-FR" sz="1100" baseline="0"/>
            <a:t>hors nuits et hors jours de WE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4:B16" headerRowCount="0" totalsRowShown="0">
  <tableColumns count="2">
    <tableColumn id="1" name="Colonne1" headerRowDxfId="17" dataDxfId="16"/>
    <tableColumn id="2" name="Colonne2" dataDxfId="15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4" name="vacances" displayName="vacances" ref="D3:E5" totalsRowShown="0" tableBorderDxfId="14">
  <autoFilter ref="D3:E5"/>
  <tableColumns count="2">
    <tableColumn id="1" name="Date début vacances"/>
    <tableColumn id="2" name="Date fin vacanc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E6:O78" totalsRowShown="0" headerRowDxfId="13" dataDxfId="12" tableBorderDxfId="11">
  <autoFilter ref="E6:O78"/>
  <tableColumns count="11">
    <tableColumn id="6" name="Date création" dataDxfId="10"/>
    <tableColumn id="19" name="Heures" dataDxfId="9">
      <calculatedColumnFormula>Tableau13[[#This Row],[Date création]]-INT(Tableau13[[#This Row],[Date création]])</calculatedColumnFormula>
    </tableColumn>
    <tableColumn id="21" name="Dates création corrigées 1" dataDxfId="8">
      <calculatedColumnFormula>date_ouvrée(Tableau13[[#This Row],[Date création]])</calculatedColumnFormula>
    </tableColumn>
    <tableColumn id="22" name="Date de cloture" dataDxfId="7"/>
    <tableColumn id="23" name="Temps de traitement final" dataDxfId="0">
      <calculatedColumnFormula>nb_heures_ouvrées(Tableau13[[#This Row],[Date de cloture]],Tableau13[[#This Row],[Dates création corrigées 1]])</calculatedColumnFormula>
    </tableColumn>
    <tableColumn id="2" name="Colonne2" dataDxfId="6"/>
    <tableColumn id="3" name="Colonne3" dataDxfId="5"/>
    <tableColumn id="1" name="Colonne1" dataDxfId="4">
      <calculatedColumnFormula>Tableau13[[#This Row],[Date de cloture]]-Tableau13[[#This Row],[Dates création corrigées 1]]</calculatedColumnFormula>
    </tableColumn>
    <tableColumn id="24" name="Nb nuits" dataDxfId="3">
      <calculatedColumnFormula>INT(Tableau13[[#This Row],[Date de cloture]])-INT(Tableau13[[#This Row],[Dates création corrigées 1]])</calculatedColumnFormula>
    </tableColumn>
    <tableColumn id="25" name="Temps de traitement Affiné 1" dataDxfId="2">
      <calculatedColumnFormula>Tableau13[[#This Row],[Colonne1]]-(0.666666666666667*Tableau13[[#This Row],[Nb nuits]])</calculatedColumnFormula>
    </tableColumn>
    <tableColumn id="26" name="Temps de traitement final2" dataDxfId="1">
      <calculatedColumnFormula>NETWORKDAYS(Tableau13[[#This Row],[Temps de traitement Affiné 1]],Tableau13[[#This Row],[Temps de traitement Affiné 1]])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6"/>
  <sheetViews>
    <sheetView workbookViewId="0">
      <selection activeCell="D1" sqref="D1"/>
    </sheetView>
  </sheetViews>
  <sheetFormatPr baseColWidth="10" defaultRowHeight="15" x14ac:dyDescent="0.25"/>
  <cols>
    <col min="1" max="1" width="26.42578125" bestFit="1" customWidth="1"/>
    <col min="2" max="2" width="18.28515625" bestFit="1" customWidth="1"/>
    <col min="4" max="4" width="24.85546875" customWidth="1"/>
    <col min="5" max="5" width="25.42578125" customWidth="1"/>
  </cols>
  <sheetData>
    <row r="1" spans="1:5" x14ac:dyDescent="0.25">
      <c r="A1" s="14" t="s">
        <v>3</v>
      </c>
      <c r="D1" s="14" t="s">
        <v>19</v>
      </c>
    </row>
    <row r="2" spans="1:5" s="2" customFormat="1" x14ac:dyDescent="0.25"/>
    <row r="3" spans="1:5" x14ac:dyDescent="0.25">
      <c r="D3" t="s">
        <v>17</v>
      </c>
      <c r="E3" s="2" t="s">
        <v>18</v>
      </c>
    </row>
    <row r="4" spans="1:5" x14ac:dyDescent="0.25">
      <c r="A4" s="13">
        <v>42370</v>
      </c>
      <c r="B4" s="1" t="s">
        <v>4</v>
      </c>
      <c r="D4" s="20">
        <v>42663</v>
      </c>
      <c r="E4" s="20">
        <v>42676</v>
      </c>
    </row>
    <row r="5" spans="1:5" x14ac:dyDescent="0.25">
      <c r="A5" s="13">
        <v>42456</v>
      </c>
      <c r="B5" s="1" t="s">
        <v>5</v>
      </c>
      <c r="D5" s="21">
        <v>42723</v>
      </c>
      <c r="E5" s="21">
        <v>42737</v>
      </c>
    </row>
    <row r="6" spans="1:5" x14ac:dyDescent="0.25">
      <c r="A6" s="13">
        <v>42457</v>
      </c>
      <c r="B6" s="1" t="s">
        <v>6</v>
      </c>
    </row>
    <row r="7" spans="1:5" x14ac:dyDescent="0.25">
      <c r="A7" s="13">
        <v>42491</v>
      </c>
      <c r="B7" s="1" t="s">
        <v>7</v>
      </c>
    </row>
    <row r="8" spans="1:5" x14ac:dyDescent="0.25">
      <c r="A8" s="13">
        <v>42495</v>
      </c>
      <c r="B8" s="1" t="s">
        <v>8</v>
      </c>
    </row>
    <row r="9" spans="1:5" x14ac:dyDescent="0.25">
      <c r="A9" s="13">
        <v>42498</v>
      </c>
      <c r="B9" s="1" t="s">
        <v>9</v>
      </c>
    </row>
    <row r="10" spans="1:5" x14ac:dyDescent="0.25">
      <c r="A10" s="13">
        <v>42505</v>
      </c>
      <c r="B10" s="1" t="s">
        <v>10</v>
      </c>
    </row>
    <row r="11" spans="1:5" x14ac:dyDescent="0.25">
      <c r="A11" s="13">
        <v>42506</v>
      </c>
      <c r="B11" s="1" t="s">
        <v>11</v>
      </c>
    </row>
    <row r="12" spans="1:5" x14ac:dyDescent="0.25">
      <c r="A12" s="13">
        <v>42565</v>
      </c>
      <c r="B12" s="1" t="s">
        <v>12</v>
      </c>
    </row>
    <row r="13" spans="1:5" x14ac:dyDescent="0.25">
      <c r="A13" s="13">
        <v>42597</v>
      </c>
      <c r="B13" s="1" t="s">
        <v>13</v>
      </c>
    </row>
    <row r="14" spans="1:5" x14ac:dyDescent="0.25">
      <c r="A14" s="13">
        <v>42675</v>
      </c>
      <c r="B14" s="1" t="s">
        <v>14</v>
      </c>
    </row>
    <row r="15" spans="1:5" x14ac:dyDescent="0.25">
      <c r="A15" s="13">
        <v>42685</v>
      </c>
      <c r="B15" s="1" t="s">
        <v>15</v>
      </c>
    </row>
    <row r="16" spans="1:5" x14ac:dyDescent="0.25">
      <c r="A16" s="13">
        <v>42729</v>
      </c>
      <c r="B16" s="1" t="s">
        <v>16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Q200"/>
  <sheetViews>
    <sheetView tabSelected="1" workbookViewId="0"/>
  </sheetViews>
  <sheetFormatPr baseColWidth="10" defaultColWidth="10.85546875" defaultRowHeight="15" x14ac:dyDescent="0.25"/>
  <cols>
    <col min="1" max="1" width="18.42578125" style="2" bestFit="1" customWidth="1"/>
    <col min="2" max="2" width="18.42578125" style="17" bestFit="1" customWidth="1"/>
    <col min="3" max="4" width="10.85546875" style="2"/>
    <col min="5" max="5" width="18.85546875" style="2" customWidth="1"/>
    <col min="6" max="6" width="10.85546875" style="2"/>
    <col min="7" max="7" width="24.140625" style="2" customWidth="1"/>
    <col min="8" max="8" width="18.28515625" style="2" customWidth="1"/>
    <col min="9" max="9" width="26.28515625" style="25" customWidth="1"/>
    <col min="10" max="10" width="48.28515625" style="25" customWidth="1"/>
    <col min="11" max="11" width="9.28515625" style="25" customWidth="1"/>
    <col min="12" max="12" width="10.85546875" style="2"/>
    <col min="13" max="13" width="24.28515625" style="2" customWidth="1"/>
    <col min="14" max="16384" width="10.85546875" style="2"/>
  </cols>
  <sheetData>
    <row r="1" spans="1:17" x14ac:dyDescent="0.25">
      <c r="A1"/>
      <c r="B1"/>
    </row>
    <row r="2" spans="1:17" x14ac:dyDescent="0.25">
      <c r="A2"/>
      <c r="B2"/>
      <c r="G2" s="4">
        <v>0.66666666666666696</v>
      </c>
      <c r="O2" s="7"/>
      <c r="Q2" s="4"/>
    </row>
    <row r="3" spans="1:17" x14ac:dyDescent="0.25">
      <c r="L3" s="5"/>
      <c r="Q3" s="4"/>
    </row>
    <row r="4" spans="1:17" x14ac:dyDescent="0.25">
      <c r="N4" s="14"/>
      <c r="Q4" s="4"/>
    </row>
    <row r="5" spans="1:17" ht="15.75" x14ac:dyDescent="0.25">
      <c r="G5" s="16"/>
      <c r="H5"/>
      <c r="I5"/>
      <c r="J5"/>
      <c r="K5" s="2"/>
      <c r="L5"/>
      <c r="M5"/>
      <c r="N5"/>
    </row>
    <row r="6" spans="1:17" ht="45" x14ac:dyDescent="0.25">
      <c r="E6" s="2" t="s">
        <v>0</v>
      </c>
      <c r="F6" s="10" t="s">
        <v>1</v>
      </c>
      <c r="G6" s="11" t="s">
        <v>2</v>
      </c>
      <c r="H6" s="12" t="s">
        <v>20</v>
      </c>
      <c r="I6" s="26" t="s">
        <v>23</v>
      </c>
      <c r="J6" s="26" t="s">
        <v>26</v>
      </c>
      <c r="K6" s="26" t="s">
        <v>27</v>
      </c>
      <c r="L6" s="26" t="s">
        <v>24</v>
      </c>
      <c r="M6" s="11" t="s">
        <v>21</v>
      </c>
      <c r="N6" s="23" t="s">
        <v>22</v>
      </c>
      <c r="O6" s="11" t="s">
        <v>25</v>
      </c>
    </row>
    <row r="7" spans="1:17" x14ac:dyDescent="0.25">
      <c r="A7" s="18"/>
      <c r="B7" s="24"/>
      <c r="E7" s="8">
        <v>42729.041666666664</v>
      </c>
      <c r="F7" s="6">
        <f>Tableau13[[#This Row],[Date création]]-INT(Tableau13[[#This Row],[Date création]])</f>
        <v>4.1666666664241347E-2</v>
      </c>
      <c r="G7" s="8">
        <f>date_ouvrée(Tableau13[[#This Row],[Date création]])</f>
        <v>42738.375</v>
      </c>
      <c r="H7" s="8">
        <v>42738.333333333336</v>
      </c>
      <c r="I7" s="37" t="str">
        <f>nb_heures_ouvrées(Tableau13[[#This Row],[Date de cloture]],Tableau13[[#This Row],[Dates création corrigées 1]])</f>
        <v xml:space="preserve">fin &lt; début </v>
      </c>
      <c r="J7" s="22" t="s">
        <v>31</v>
      </c>
      <c r="K7" s="22"/>
      <c r="L7" s="22">
        <f>Tableau13[[#This Row],[Date de cloture]]-Tableau13[[#This Row],[Dates création corrigées 1]]</f>
        <v>-4.1666666664241347E-2</v>
      </c>
      <c r="M7">
        <f>INT(Tableau13[[#This Row],[Date de cloture]])-INT(Tableau13[[#This Row],[Dates création corrigées 1]])</f>
        <v>0</v>
      </c>
      <c r="N7" s="22">
        <f>Tableau13[[#This Row],[Colonne1]]-(0.666666666666667*Tableau13[[#This Row],[Nb nuits]])</f>
        <v>-4.1666666664241347E-2</v>
      </c>
      <c r="O7" s="9"/>
      <c r="P7" s="7"/>
      <c r="Q7" s="7"/>
    </row>
    <row r="8" spans="1:17" x14ac:dyDescent="0.25">
      <c r="A8" s="18"/>
      <c r="B8" s="25"/>
      <c r="E8" s="8">
        <v>42370.625</v>
      </c>
      <c r="F8" s="6">
        <f>Tableau13[[#This Row],[Date création]]-INT(Tableau13[[#This Row],[Date création]])</f>
        <v>0.625</v>
      </c>
      <c r="G8" s="8">
        <f>date_ouvrée(Tableau13[[#This Row],[Date création]])</f>
        <v>42373.375</v>
      </c>
      <c r="H8" s="8">
        <v>42373.458333333336</v>
      </c>
      <c r="I8" s="27">
        <f>nb_heures_ouvrées(Tableau13[[#This Row],[Date de cloture]],Tableau13[[#This Row],[Dates création corrigées 1]])</f>
        <v>10</v>
      </c>
      <c r="J8" s="22"/>
      <c r="K8" s="22"/>
      <c r="L8" s="22">
        <f>Tableau13[[#This Row],[Date de cloture]]-Tableau13[[#This Row],[Dates création corrigées 1]]</f>
        <v>8.3333333335758653E-2</v>
      </c>
      <c r="M8">
        <f>INT(Tableau13[[#This Row],[Date de cloture]])-INT(Tableau13[[#This Row],[Dates création corrigées 1]])</f>
        <v>0</v>
      </c>
      <c r="N8" s="22">
        <f>Tableau13[[#This Row],[Colonne1]]-(0.666666666666667*Tableau13[[#This Row],[Nb nuits]])</f>
        <v>8.3333333335758653E-2</v>
      </c>
      <c r="O8" s="9"/>
      <c r="P8" s="7"/>
      <c r="Q8" s="7"/>
    </row>
    <row r="9" spans="1:17" x14ac:dyDescent="0.25">
      <c r="A9" s="38"/>
      <c r="E9" s="3">
        <v>42517.420810185184</v>
      </c>
      <c r="F9" s="6">
        <f>Tableau13[[#This Row],[Date création]]-INT(Tableau13[[#This Row],[Date création]])</f>
        <v>0.42081018518365454</v>
      </c>
      <c r="G9" s="8">
        <f>date_ouvrée(Tableau13[[#This Row],[Date création]])</f>
        <v>42517.420810185184</v>
      </c>
      <c r="H9" s="8">
        <v>42517.504143518519</v>
      </c>
      <c r="I9" s="27">
        <f>nb_heures_ouvrées(Tableau13[[#This Row],[Date de cloture]],Tableau13[[#This Row],[Dates création corrigées 1]])</f>
        <v>2.0000000000000009</v>
      </c>
      <c r="J9" s="22"/>
      <c r="K9" s="22"/>
      <c r="L9" s="22">
        <f>Tableau13[[#This Row],[Date de cloture]]-Tableau13[[#This Row],[Dates création corrigées 1]]</f>
        <v>8.3333333335758653E-2</v>
      </c>
      <c r="M9">
        <f>INT(Tableau13[[#This Row],[Date de cloture]])-INT(Tableau13[[#This Row],[Dates création corrigées 1]])</f>
        <v>0</v>
      </c>
      <c r="N9" s="22">
        <f>Tableau13[[#This Row],[Colonne1]]-(0.666666666666667*Tableau13[[#This Row],[Nb nuits]])</f>
        <v>8.3333333335758653E-2</v>
      </c>
      <c r="O9" s="9"/>
      <c r="P9" s="7"/>
      <c r="Q9" s="7"/>
    </row>
    <row r="10" spans="1:17" x14ac:dyDescent="0.25">
      <c r="A10" s="18"/>
      <c r="E10" s="3">
        <v>42517.440393518518</v>
      </c>
      <c r="F10" s="6">
        <f>Tableau13[[#This Row],[Date création]]-INT(Tableau13[[#This Row],[Date création]])</f>
        <v>0.44039351851824904</v>
      </c>
      <c r="G10" s="8">
        <f>date_ouvrée(Tableau13[[#This Row],[Date création]])</f>
        <v>42517.440393518518</v>
      </c>
      <c r="H10" s="8">
        <v>42517.523726851854</v>
      </c>
      <c r="I10" s="27">
        <f>nb_heures_ouvrées(Tableau13[[#This Row],[Date de cloture]],Tableau13[[#This Row],[Dates création corrigées 1]])</f>
        <v>2.0000000000000018</v>
      </c>
      <c r="J10" s="22"/>
      <c r="K10" s="22"/>
      <c r="L10" s="22">
        <f>Tableau13[[#This Row],[Date de cloture]]-Tableau13[[#This Row],[Dates création corrigées 1]]</f>
        <v>8.3333333335758653E-2</v>
      </c>
      <c r="M10">
        <f>INT(Tableau13[[#This Row],[Date de cloture]])-INT(Tableau13[[#This Row],[Dates création corrigées 1]])</f>
        <v>0</v>
      </c>
      <c r="N10" s="22">
        <f>Tableau13[[#This Row],[Colonne1]]-(0.666666666666667*Tableau13[[#This Row],[Nb nuits]])</f>
        <v>8.3333333335758653E-2</v>
      </c>
      <c r="O10" s="9"/>
      <c r="P10" s="7"/>
      <c r="Q10" s="7"/>
    </row>
    <row r="11" spans="1:17" x14ac:dyDescent="0.25">
      <c r="A11" s="38"/>
      <c r="E11" s="3">
        <v>42517.445717592593</v>
      </c>
      <c r="F11" s="6">
        <f>Tableau13[[#This Row],[Date création]]-INT(Tableau13[[#This Row],[Date création]])</f>
        <v>0.44571759259270038</v>
      </c>
      <c r="G11" s="8">
        <f>date_ouvrée(Tableau13[[#This Row],[Date création]])</f>
        <v>42517.445717592593</v>
      </c>
      <c r="H11" s="8">
        <v>42517.529050925928</v>
      </c>
      <c r="I11" s="27">
        <f>nb_heures_ouvrées(Tableau13[[#This Row],[Date de cloture]],Tableau13[[#This Row],[Dates création corrigées 1]])</f>
        <v>2.0000000000000018</v>
      </c>
      <c r="J11" s="22"/>
      <c r="K11" s="22"/>
      <c r="L11" s="22">
        <f>Tableau13[[#This Row],[Date de cloture]]-Tableau13[[#This Row],[Dates création corrigées 1]]</f>
        <v>8.3333333335758653E-2</v>
      </c>
      <c r="M11">
        <f>INT(Tableau13[[#This Row],[Date de cloture]])-INT(Tableau13[[#This Row],[Dates création corrigées 1]])</f>
        <v>0</v>
      </c>
      <c r="N11" s="22">
        <f>Tableau13[[#This Row],[Colonne1]]-(0.666666666666667*Tableau13[[#This Row],[Nb nuits]])</f>
        <v>8.3333333335758653E-2</v>
      </c>
      <c r="O11" s="9"/>
      <c r="P11" s="7"/>
      <c r="Q11" s="7"/>
    </row>
    <row r="12" spans="1:17" x14ac:dyDescent="0.25">
      <c r="A12" s="18"/>
      <c r="E12" s="3">
        <v>42517.472025462965</v>
      </c>
      <c r="F12" s="6">
        <f>Tableau13[[#This Row],[Date création]]-INT(Tableau13[[#This Row],[Date création]])</f>
        <v>0.47202546296466608</v>
      </c>
      <c r="G12" s="8">
        <f>date_ouvrée(Tableau13[[#This Row],[Date création]])</f>
        <v>42517.472025462965</v>
      </c>
      <c r="H12" s="8">
        <v>42517.5553587963</v>
      </c>
      <c r="I12" s="27">
        <f>nb_heures_ouvrées(Tableau13[[#This Row],[Date de cloture]],Tableau13[[#This Row],[Dates création corrigées 1]])</f>
        <v>2.0000000000000018</v>
      </c>
      <c r="J12" s="22"/>
      <c r="K12" s="22"/>
      <c r="L12" s="22">
        <f>Tableau13[[#This Row],[Date de cloture]]-Tableau13[[#This Row],[Dates création corrigées 1]]</f>
        <v>8.3333333335758653E-2</v>
      </c>
      <c r="M12">
        <f>INT(Tableau13[[#This Row],[Date de cloture]])-INT(Tableau13[[#This Row],[Dates création corrigées 1]])</f>
        <v>0</v>
      </c>
      <c r="N12" s="22">
        <f>Tableau13[[#This Row],[Colonne1]]-(0.666666666666667*Tableau13[[#This Row],[Nb nuits]])</f>
        <v>8.3333333335758653E-2</v>
      </c>
      <c r="O12" s="9"/>
      <c r="P12" s="7"/>
      <c r="Q12" s="7"/>
    </row>
    <row r="13" spans="1:17" x14ac:dyDescent="0.25">
      <c r="A13" s="18"/>
      <c r="D13" s="15"/>
      <c r="E13" s="33">
        <v>42517.583333333336</v>
      </c>
      <c r="F13" s="34">
        <f>Tableau13[[#This Row],[Date création]]-INT(Tableau13[[#This Row],[Date création]])</f>
        <v>0.58333333333575865</v>
      </c>
      <c r="G13" s="29">
        <f>date_ouvrée(Tableau13[[#This Row],[Date création]])</f>
        <v>42517.583333333336</v>
      </c>
      <c r="H13" s="29">
        <v>42519.625</v>
      </c>
      <c r="I13" s="28">
        <f>nb_heures_ouvrées(Tableau13[[#This Row],[Date de cloture]],Tableau13[[#This Row],[Dates création corrigées 1]])</f>
        <v>9</v>
      </c>
      <c r="J13" s="30" t="s">
        <v>28</v>
      </c>
      <c r="K13" s="30"/>
      <c r="L13" s="35">
        <f>Tableau13[[#This Row],[Date de cloture]]-Tableau13[[#This Row],[Dates création corrigées 1]]</f>
        <v>2.0416666666642413</v>
      </c>
      <c r="M13" s="32">
        <f>INT(Tableau13[[#This Row],[Date de cloture]])-INT(Tableau13[[#This Row],[Dates création corrigées 1]])</f>
        <v>2</v>
      </c>
      <c r="N13" s="35">
        <f>Tableau13[[#This Row],[Colonne1]]-(0.666666666666667*Tableau13[[#This Row],[Nb nuits]])</f>
        <v>0.70833333333090742</v>
      </c>
      <c r="O13" s="36"/>
      <c r="P13" s="7"/>
      <c r="Q13" s="7"/>
    </row>
    <row r="14" spans="1:17" x14ac:dyDescent="0.25">
      <c r="A14" s="18"/>
      <c r="D14" s="15"/>
      <c r="E14" s="33">
        <v>42517.625</v>
      </c>
      <c r="F14" s="34">
        <f>Tableau13[[#This Row],[Date création]]-INT(Tableau13[[#This Row],[Date création]])</f>
        <v>0.625</v>
      </c>
      <c r="G14" s="29">
        <f>date_ouvrée(Tableau13[[#This Row],[Date création]])</f>
        <v>42517.625</v>
      </c>
      <c r="H14" s="29">
        <v>42519.625</v>
      </c>
      <c r="I14" s="28">
        <f>nb_heures_ouvrées(Tableau13[[#This Row],[Date de cloture]],Tableau13[[#This Row],[Dates création corrigées 1]])</f>
        <v>8</v>
      </c>
      <c r="J14" s="31" t="s">
        <v>29</v>
      </c>
      <c r="K14" s="31"/>
      <c r="L14" s="35">
        <f>Tableau13[[#This Row],[Date de cloture]]-Tableau13[[#This Row],[Dates création corrigées 1]]</f>
        <v>2</v>
      </c>
      <c r="M14" s="32">
        <f>INT(Tableau13[[#This Row],[Date de cloture]])-INT(Tableau13[[#This Row],[Dates création corrigées 1]])</f>
        <v>2</v>
      </c>
      <c r="N14" s="35">
        <f>Tableau13[[#This Row],[Colonne1]]-(0.666666666666667*Tableau13[[#This Row],[Nb nuits]])</f>
        <v>0.66666666666666607</v>
      </c>
      <c r="O14" s="36"/>
      <c r="P14" s="7"/>
      <c r="Q14" s="7"/>
    </row>
    <row r="15" spans="1:17" x14ac:dyDescent="0.25">
      <c r="A15" s="18"/>
      <c r="D15" s="15"/>
      <c r="E15" s="33">
        <v>42517.666666666664</v>
      </c>
      <c r="F15" s="34">
        <f>Tableau13[[#This Row],[Date création]]-INT(Tableau13[[#This Row],[Date création]])</f>
        <v>0.66666666666424135</v>
      </c>
      <c r="G15" s="29">
        <f>date_ouvrée(Tableau13[[#This Row],[Date création]])</f>
        <v>42517.666666666664</v>
      </c>
      <c r="H15" s="29">
        <v>42519.625</v>
      </c>
      <c r="I15" s="28">
        <f>nb_heures_ouvrées(Tableau13[[#This Row],[Date de cloture]],Tableau13[[#This Row],[Dates création corrigées 1]])</f>
        <v>7.0000000000000018</v>
      </c>
      <c r="J15" s="31" t="s">
        <v>30</v>
      </c>
      <c r="K15" s="31"/>
      <c r="L15" s="35">
        <f>Tableau13[[#This Row],[Date de cloture]]-Tableau13[[#This Row],[Dates création corrigées 1]]</f>
        <v>1.9583333333357587</v>
      </c>
      <c r="M15" s="32">
        <f>INT(Tableau13[[#This Row],[Date de cloture]])-INT(Tableau13[[#This Row],[Dates création corrigées 1]])</f>
        <v>2</v>
      </c>
      <c r="N15" s="35">
        <f>Tableau13[[#This Row],[Colonne1]]-(0.666666666666667*Tableau13[[#This Row],[Nb nuits]])</f>
        <v>0.62500000000242473</v>
      </c>
      <c r="O15" s="36"/>
      <c r="P15" s="7"/>
      <c r="Q15" s="7"/>
    </row>
    <row r="16" spans="1:17" x14ac:dyDescent="0.25">
      <c r="A16" s="18"/>
      <c r="E16" s="3">
        <v>42517.619456018518</v>
      </c>
      <c r="F16" s="6">
        <f>Tableau13[[#This Row],[Date création]]-INT(Tableau13[[#This Row],[Date création]])</f>
        <v>0.61945601851766696</v>
      </c>
      <c r="G16" s="8">
        <f>date_ouvrée(Tableau13[[#This Row],[Date création]])</f>
        <v>42517.619456018518</v>
      </c>
      <c r="H16" s="8">
        <v>42517.702789351853</v>
      </c>
      <c r="I16" s="27">
        <f>nb_heures_ouvrées(Tableau13[[#This Row],[Date de cloture]],Tableau13[[#This Row],[Dates création corrigées 1]])</f>
        <v>1.9999999999999991</v>
      </c>
      <c r="J16" s="22"/>
      <c r="K16" s="22"/>
      <c r="L16" s="22">
        <f>Tableau13[[#This Row],[Date de cloture]]-Tableau13[[#This Row],[Dates création corrigées 1]]</f>
        <v>8.3333333335758653E-2</v>
      </c>
      <c r="M16">
        <f>INT(Tableau13[[#This Row],[Date de cloture]])-INT(Tableau13[[#This Row],[Dates création corrigées 1]])</f>
        <v>0</v>
      </c>
      <c r="N16" s="22">
        <f>Tableau13[[#This Row],[Colonne1]]-(0.666666666666667*Tableau13[[#This Row],[Nb nuits]])</f>
        <v>8.3333333335758653E-2</v>
      </c>
      <c r="O16" s="9"/>
      <c r="P16" s="7"/>
      <c r="Q16" s="7"/>
    </row>
    <row r="17" spans="1:17" x14ac:dyDescent="0.25">
      <c r="A17" s="18"/>
      <c r="E17" s="3">
        <v>42517.621192129627</v>
      </c>
      <c r="F17" s="6">
        <f>Tableau13[[#This Row],[Date création]]-INT(Tableau13[[#This Row],[Date création]])</f>
        <v>0.62119212962716119</v>
      </c>
      <c r="G17" s="8">
        <f>date_ouvrée(Tableau13[[#This Row],[Date création]])</f>
        <v>42517.621192129627</v>
      </c>
      <c r="H17" s="8">
        <v>42517.704525462963</v>
      </c>
      <c r="I17" s="27">
        <f>nb_heures_ouvrées(Tableau13[[#This Row],[Date de cloture]],Tableau13[[#This Row],[Dates création corrigées 1]])</f>
        <v>2.0000000000000018</v>
      </c>
      <c r="J17" s="22"/>
      <c r="K17" s="22"/>
      <c r="L17" s="22">
        <f>Tableau13[[#This Row],[Date de cloture]]-Tableau13[[#This Row],[Dates création corrigées 1]]</f>
        <v>8.3333333335758653E-2</v>
      </c>
      <c r="M17">
        <f>INT(Tableau13[[#This Row],[Date de cloture]])-INT(Tableau13[[#This Row],[Dates création corrigées 1]])</f>
        <v>0</v>
      </c>
      <c r="N17" s="22">
        <f>Tableau13[[#This Row],[Colonne1]]-(0.666666666666667*Tableau13[[#This Row],[Nb nuits]])</f>
        <v>8.3333333335758653E-2</v>
      </c>
      <c r="O17" s="9"/>
      <c r="P17" s="7"/>
      <c r="Q17" s="7"/>
    </row>
    <row r="18" spans="1:17" x14ac:dyDescent="0.25">
      <c r="A18" s="18"/>
      <c r="E18" s="3">
        <v>42517.621689814812</v>
      </c>
      <c r="F18" s="6">
        <f>Tableau13[[#This Row],[Date création]]-INT(Tableau13[[#This Row],[Date création]])</f>
        <v>0.62168981481227092</v>
      </c>
      <c r="G18" s="8">
        <f>date_ouvrée(Tableau13[[#This Row],[Date création]])</f>
        <v>42517.621689814812</v>
      </c>
      <c r="H18" s="8">
        <v>42520.489583333336</v>
      </c>
      <c r="I18" s="27">
        <f>nb_heures_ouvrées(Tableau13[[#This Row],[Date de cloture]],Tableau13[[#This Row],[Dates création corrigées 1]])</f>
        <v>12.833333333333334</v>
      </c>
      <c r="J18" s="22"/>
      <c r="K18" s="22"/>
      <c r="L18" s="22">
        <f>Tableau13[[#This Row],[Date de cloture]]-Tableau13[[#This Row],[Dates création corrigées 1]]</f>
        <v>2.8678935185234877</v>
      </c>
      <c r="M18">
        <f>INT(Tableau13[[#This Row],[Date de cloture]])-INT(Tableau13[[#This Row],[Dates création corrigées 1]])</f>
        <v>3</v>
      </c>
      <c r="N18" s="22">
        <f>Tableau13[[#This Row],[Colonne1]]-(0.666666666666667*Tableau13[[#This Row],[Nb nuits]])</f>
        <v>0.86789351852348684</v>
      </c>
      <c r="O18" s="9"/>
      <c r="P18" s="7"/>
      <c r="Q18" s="7"/>
    </row>
    <row r="19" spans="1:17" x14ac:dyDescent="0.25">
      <c r="A19" s="18"/>
      <c r="E19" s="3">
        <v>42517.644108796296</v>
      </c>
      <c r="F19" s="6">
        <f>Tableau13[[#This Row],[Date création]]-INT(Tableau13[[#This Row],[Date création]])</f>
        <v>0.64410879629576812</v>
      </c>
      <c r="G19" s="8">
        <f>date_ouvrée(Tableau13[[#This Row],[Date création]])</f>
        <v>42517.644108796296</v>
      </c>
      <c r="H19" s="8">
        <v>42520.434027777781</v>
      </c>
      <c r="I19" s="27">
        <f>nb_heures_ouvrées(Tableau13[[#This Row],[Date de cloture]],Tableau13[[#This Row],[Dates création corrigées 1]])</f>
        <v>10.966666666666669</v>
      </c>
      <c r="J19" s="22"/>
      <c r="K19" s="22"/>
      <c r="L19" s="22">
        <f>Tableau13[[#This Row],[Date de cloture]]-Tableau13[[#This Row],[Dates création corrigées 1]]</f>
        <v>2.7899189814852434</v>
      </c>
      <c r="M19">
        <f>INT(Tableau13[[#This Row],[Date de cloture]])-INT(Tableau13[[#This Row],[Dates création corrigées 1]])</f>
        <v>3</v>
      </c>
      <c r="N19" s="22">
        <f>Tableau13[[#This Row],[Colonne1]]-(0.666666666666667*Tableau13[[#This Row],[Nb nuits]])</f>
        <v>0.78991898148524253</v>
      </c>
      <c r="O19" s="9"/>
      <c r="P19" s="7"/>
      <c r="Q19" s="7"/>
    </row>
    <row r="20" spans="1:17" x14ac:dyDescent="0.25">
      <c r="A20" s="18"/>
      <c r="E20" s="3">
        <v>42517.644780092596</v>
      </c>
      <c r="F20" s="6">
        <f>Tableau13[[#This Row],[Date création]]-INT(Tableau13[[#This Row],[Date création]])</f>
        <v>0.64478009259619284</v>
      </c>
      <c r="G20" s="8">
        <f>date_ouvrée(Tableau13[[#This Row],[Date création]])</f>
        <v>42517.644780092596</v>
      </c>
      <c r="H20" s="8">
        <v>42520.477083333331</v>
      </c>
      <c r="I20" s="27">
        <f>nb_heures_ouvrées(Tableau13[[#This Row],[Date de cloture]],Tableau13[[#This Row],[Dates création corrigées 1]])</f>
        <v>11.983333333333334</v>
      </c>
      <c r="J20" s="22"/>
      <c r="K20" s="22"/>
      <c r="L20" s="22">
        <f>Tableau13[[#This Row],[Date de cloture]]-Tableau13[[#This Row],[Dates création corrigées 1]]</f>
        <v>2.8323032407352002</v>
      </c>
      <c r="M20">
        <f>INT(Tableau13[[#This Row],[Date de cloture]])-INT(Tableau13[[#This Row],[Dates création corrigées 1]])</f>
        <v>3</v>
      </c>
      <c r="N20" s="22">
        <f>Tableau13[[#This Row],[Colonne1]]-(0.666666666666667*Tableau13[[#This Row],[Nb nuits]])</f>
        <v>0.83230324073519935</v>
      </c>
      <c r="O20" s="9"/>
      <c r="P20" s="7"/>
      <c r="Q20" s="7"/>
    </row>
    <row r="21" spans="1:17" x14ac:dyDescent="0.25">
      <c r="A21" s="18"/>
      <c r="E21" s="3">
        <v>42517.645949074074</v>
      </c>
      <c r="F21" s="6">
        <f>Tableau13[[#This Row],[Date création]]-INT(Tableau13[[#This Row],[Date création]])</f>
        <v>0.64594907407445135</v>
      </c>
      <c r="G21" s="8">
        <f>date_ouvrée(Tableau13[[#This Row],[Date création]])</f>
        <v>42517.645949074074</v>
      </c>
      <c r="H21" s="8">
        <v>42520.6875</v>
      </c>
      <c r="I21" s="27">
        <f>nb_heures_ouvrées(Tableau13[[#This Row],[Date de cloture]],Tableau13[[#This Row],[Dates création corrigées 1]])</f>
        <v>17</v>
      </c>
      <c r="J21" s="22"/>
      <c r="K21" s="22"/>
      <c r="L21" s="22">
        <f>Tableau13[[#This Row],[Date de cloture]]-Tableau13[[#This Row],[Dates création corrigées 1]]</f>
        <v>3.0415509259255487</v>
      </c>
      <c r="M21">
        <f>INT(Tableau13[[#This Row],[Date de cloture]])-INT(Tableau13[[#This Row],[Dates création corrigées 1]])</f>
        <v>3</v>
      </c>
      <c r="N21" s="22">
        <f>Tableau13[[#This Row],[Colonne1]]-(0.666666666666667*Tableau13[[#This Row],[Nb nuits]])</f>
        <v>1.0415509259255478</v>
      </c>
      <c r="O21" s="9"/>
      <c r="P21" s="7"/>
      <c r="Q21" s="7"/>
    </row>
    <row r="22" spans="1:17" x14ac:dyDescent="0.25">
      <c r="A22" s="18"/>
      <c r="E22" s="3">
        <v>42517.731342592589</v>
      </c>
      <c r="F22" s="6">
        <f>Tableau13[[#This Row],[Date création]]-INT(Tableau13[[#This Row],[Date création]])</f>
        <v>0.73134259258949896</v>
      </c>
      <c r="G22" s="8">
        <f>date_ouvrée(Tableau13[[#This Row],[Date création]])</f>
        <v>42520.375</v>
      </c>
      <c r="H22" s="8">
        <v>42520.625</v>
      </c>
      <c r="I22" s="27">
        <f>nb_heures_ouvrées(Tableau13[[#This Row],[Date de cloture]],Tableau13[[#This Row],[Dates création corrigées 1]])</f>
        <v>14</v>
      </c>
      <c r="J22" s="22"/>
      <c r="K22" s="22"/>
      <c r="L22" s="22">
        <f>Tableau13[[#This Row],[Date de cloture]]-Tableau13[[#This Row],[Dates création corrigées 1]]</f>
        <v>0.25</v>
      </c>
      <c r="M22">
        <f>INT(Tableau13[[#This Row],[Date de cloture]])-INT(Tableau13[[#This Row],[Dates création corrigées 1]])</f>
        <v>0</v>
      </c>
      <c r="N22" s="22">
        <f>Tableau13[[#This Row],[Colonne1]]-(0.666666666666667*Tableau13[[#This Row],[Nb nuits]])</f>
        <v>0.25</v>
      </c>
      <c r="O22" s="9"/>
      <c r="P22" s="7"/>
      <c r="Q22" s="7"/>
    </row>
    <row r="23" spans="1:17" x14ac:dyDescent="0.25">
      <c r="A23" s="18"/>
      <c r="E23" s="3">
        <v>42517.753298611111</v>
      </c>
      <c r="F23" s="6">
        <f>Tableau13[[#This Row],[Date création]]-INT(Tableau13[[#This Row],[Date création]])</f>
        <v>0.75329861111094942</v>
      </c>
      <c r="G23" s="8">
        <f>date_ouvrée(Tableau13[[#This Row],[Date création]])</f>
        <v>42520.375</v>
      </c>
      <c r="H23" s="8">
        <v>42520.458333333336</v>
      </c>
      <c r="I23" s="27">
        <f>nb_heures_ouvrées(Tableau13[[#This Row],[Date de cloture]],Tableau13[[#This Row],[Dates création corrigées 1]])</f>
        <v>10</v>
      </c>
      <c r="J23" s="22"/>
      <c r="K23" s="22"/>
      <c r="L23" s="22">
        <f>Tableau13[[#This Row],[Date de cloture]]-Tableau13[[#This Row],[Dates création corrigées 1]]</f>
        <v>8.3333333335758653E-2</v>
      </c>
      <c r="M23">
        <f>INT(Tableau13[[#This Row],[Date de cloture]])-INT(Tableau13[[#This Row],[Dates création corrigées 1]])</f>
        <v>0</v>
      </c>
      <c r="N23" s="22">
        <f>Tableau13[[#This Row],[Colonne1]]-(0.666666666666667*Tableau13[[#This Row],[Nb nuits]])</f>
        <v>8.3333333335758653E-2</v>
      </c>
      <c r="O23" s="9"/>
      <c r="P23" s="7"/>
      <c r="Q23" s="7"/>
    </row>
    <row r="24" spans="1:17" x14ac:dyDescent="0.25">
      <c r="A24" s="18"/>
      <c r="E24" s="3">
        <v>42517.765729166669</v>
      </c>
      <c r="F24" s="6">
        <f>Tableau13[[#This Row],[Date création]]-INT(Tableau13[[#This Row],[Date création]])</f>
        <v>0.765729166669189</v>
      </c>
      <c r="G24" s="8">
        <f>date_ouvrée(Tableau13[[#This Row],[Date création]])</f>
        <v>42520.375</v>
      </c>
      <c r="H24" s="8">
        <v>42520.458333333336</v>
      </c>
      <c r="I24" s="27">
        <f>nb_heures_ouvrées(Tableau13[[#This Row],[Date de cloture]],Tableau13[[#This Row],[Dates création corrigées 1]])</f>
        <v>10</v>
      </c>
      <c r="J24" s="22"/>
      <c r="K24" s="22"/>
      <c r="L24" s="22">
        <f>Tableau13[[#This Row],[Date de cloture]]-Tableau13[[#This Row],[Dates création corrigées 1]]</f>
        <v>8.3333333335758653E-2</v>
      </c>
      <c r="M24">
        <f>INT(Tableau13[[#This Row],[Date de cloture]])-INT(Tableau13[[#This Row],[Dates création corrigées 1]])</f>
        <v>0</v>
      </c>
      <c r="N24" s="22">
        <f>Tableau13[[#This Row],[Colonne1]]-(0.666666666666667*Tableau13[[#This Row],[Nb nuits]])</f>
        <v>8.3333333335758653E-2</v>
      </c>
      <c r="O24" s="9"/>
      <c r="P24" s="7"/>
      <c r="Q24" s="7"/>
    </row>
    <row r="25" spans="1:17" x14ac:dyDescent="0.25">
      <c r="A25" s="18"/>
      <c r="E25" s="3">
        <v>42517.790694444448</v>
      </c>
      <c r="F25" s="6">
        <f>Tableau13[[#This Row],[Date création]]-INT(Tableau13[[#This Row],[Date création]])</f>
        <v>0.79069444444758119</v>
      </c>
      <c r="G25" s="8">
        <f>date_ouvrée(Tableau13[[#This Row],[Date création]])</f>
        <v>42520.375</v>
      </c>
      <c r="H25" s="8">
        <v>42520.458333333336</v>
      </c>
      <c r="I25" s="27">
        <f>nb_heures_ouvrées(Tableau13[[#This Row],[Date de cloture]],Tableau13[[#This Row],[Dates création corrigées 1]])</f>
        <v>10</v>
      </c>
      <c r="J25" s="22"/>
      <c r="K25" s="22"/>
      <c r="L25" s="22">
        <f>Tableau13[[#This Row],[Date de cloture]]-Tableau13[[#This Row],[Dates création corrigées 1]]</f>
        <v>8.3333333335758653E-2</v>
      </c>
      <c r="M25">
        <f>INT(Tableau13[[#This Row],[Date de cloture]])-INT(Tableau13[[#This Row],[Dates création corrigées 1]])</f>
        <v>0</v>
      </c>
      <c r="N25" s="22">
        <f>Tableau13[[#This Row],[Colonne1]]-(0.666666666666667*Tableau13[[#This Row],[Nb nuits]])</f>
        <v>8.3333333335758653E-2</v>
      </c>
      <c r="O25" s="9"/>
      <c r="P25" s="7"/>
      <c r="Q25" s="7"/>
    </row>
    <row r="26" spans="1:17" x14ac:dyDescent="0.25">
      <c r="A26" s="18"/>
      <c r="E26" s="3">
        <v>42517.875011574077</v>
      </c>
      <c r="F26" s="6">
        <f>Tableau13[[#This Row],[Date création]]-INT(Tableau13[[#This Row],[Date création]])</f>
        <v>0.87501157407677965</v>
      </c>
      <c r="G26" s="8">
        <f>date_ouvrée(Tableau13[[#This Row],[Date création]])</f>
        <v>42520.375</v>
      </c>
      <c r="H26" s="8">
        <v>42520.621840277781</v>
      </c>
      <c r="I26" s="27">
        <f>nb_heures_ouvrées(Tableau13[[#This Row],[Date de cloture]],Tableau13[[#This Row],[Dates création corrigées 1]])</f>
        <v>13.916666666666668</v>
      </c>
      <c r="J26" s="22"/>
      <c r="K26" s="22"/>
      <c r="L26" s="22">
        <f>Tableau13[[#This Row],[Date de cloture]]-Tableau13[[#This Row],[Dates création corrigées 1]]</f>
        <v>0.24684027778130258</v>
      </c>
      <c r="M26">
        <f>INT(Tableau13[[#This Row],[Date de cloture]])-INT(Tableau13[[#This Row],[Dates création corrigées 1]])</f>
        <v>0</v>
      </c>
      <c r="N26" s="22">
        <f>Tableau13[[#This Row],[Colonne1]]-(0.666666666666667*Tableau13[[#This Row],[Nb nuits]])</f>
        <v>0.24684027778130258</v>
      </c>
      <c r="O26" s="9"/>
      <c r="P26" s="7"/>
      <c r="Q26" s="7"/>
    </row>
    <row r="27" spans="1:17" x14ac:dyDescent="0.25">
      <c r="A27" s="18"/>
      <c r="E27" s="3">
        <v>42517.897766203707</v>
      </c>
      <c r="F27" s="6">
        <f>Tableau13[[#This Row],[Date création]]-INT(Tableau13[[#This Row],[Date création]])</f>
        <v>0.89776620370685123</v>
      </c>
      <c r="G27" s="8">
        <f>date_ouvrée(Tableau13[[#This Row],[Date création]])</f>
        <v>42520.375</v>
      </c>
      <c r="H27" s="8">
        <v>42520.458333333336</v>
      </c>
      <c r="I27" s="27">
        <f>nb_heures_ouvrées(Tableau13[[#This Row],[Date de cloture]],Tableau13[[#This Row],[Dates création corrigées 1]])</f>
        <v>10</v>
      </c>
      <c r="J27" s="22"/>
      <c r="K27" s="22"/>
      <c r="L27" s="22">
        <f>Tableau13[[#This Row],[Date de cloture]]-Tableau13[[#This Row],[Dates création corrigées 1]]</f>
        <v>8.3333333335758653E-2</v>
      </c>
      <c r="M27">
        <f>INT(Tableau13[[#This Row],[Date de cloture]])-INT(Tableau13[[#This Row],[Dates création corrigées 1]])</f>
        <v>0</v>
      </c>
      <c r="N27" s="22">
        <f>Tableau13[[#This Row],[Colonne1]]-(0.666666666666667*Tableau13[[#This Row],[Nb nuits]])</f>
        <v>8.3333333335758653E-2</v>
      </c>
      <c r="O27" s="9"/>
      <c r="P27" s="7"/>
      <c r="Q27" s="7"/>
    </row>
    <row r="28" spans="1:17" x14ac:dyDescent="0.25">
      <c r="A28" s="18"/>
      <c r="E28" s="3">
        <v>42517.933287037034</v>
      </c>
      <c r="F28" s="6">
        <f>Tableau13[[#This Row],[Date création]]-INT(Tableau13[[#This Row],[Date création]])</f>
        <v>0.93328703703446081</v>
      </c>
      <c r="G28" s="8">
        <f>date_ouvrée(Tableau13[[#This Row],[Date création]])</f>
        <v>42520.375</v>
      </c>
      <c r="H28" s="8">
        <v>42520.458333333336</v>
      </c>
      <c r="I28" s="27">
        <f>nb_heures_ouvrées(Tableau13[[#This Row],[Date de cloture]],Tableau13[[#This Row],[Dates création corrigées 1]])</f>
        <v>10</v>
      </c>
      <c r="J28" s="22"/>
      <c r="K28" s="22"/>
      <c r="L28" s="22">
        <f>Tableau13[[#This Row],[Date de cloture]]-Tableau13[[#This Row],[Dates création corrigées 1]]</f>
        <v>8.3333333335758653E-2</v>
      </c>
      <c r="M28">
        <f>INT(Tableau13[[#This Row],[Date de cloture]])-INT(Tableau13[[#This Row],[Dates création corrigées 1]])</f>
        <v>0</v>
      </c>
      <c r="N28" s="22">
        <f>Tableau13[[#This Row],[Colonne1]]-(0.666666666666667*Tableau13[[#This Row],[Nb nuits]])</f>
        <v>8.3333333335758653E-2</v>
      </c>
      <c r="O28" s="9"/>
      <c r="P28" s="7"/>
      <c r="Q28" s="7"/>
    </row>
    <row r="29" spans="1:17" x14ac:dyDescent="0.25">
      <c r="A29" s="18"/>
      <c r="E29" s="3">
        <v>42518.041203703702</v>
      </c>
      <c r="F29" s="6">
        <f>Tableau13[[#This Row],[Date création]]-INT(Tableau13[[#This Row],[Date création]])</f>
        <v>4.1203703702194616E-2</v>
      </c>
      <c r="G29" s="8">
        <f>date_ouvrée(Tableau13[[#This Row],[Date création]])</f>
        <v>42520.375</v>
      </c>
      <c r="H29" s="8">
        <v>42520.458333333336</v>
      </c>
      <c r="I29" s="27">
        <f>nb_heures_ouvrées(Tableau13[[#This Row],[Date de cloture]],Tableau13[[#This Row],[Dates création corrigées 1]])</f>
        <v>10</v>
      </c>
      <c r="J29" s="22"/>
      <c r="K29" s="22"/>
      <c r="L29" s="22">
        <f>Tableau13[[#This Row],[Date de cloture]]-Tableau13[[#This Row],[Dates création corrigées 1]]</f>
        <v>8.3333333335758653E-2</v>
      </c>
      <c r="M29">
        <f>INT(Tableau13[[#This Row],[Date de cloture]])-INT(Tableau13[[#This Row],[Dates création corrigées 1]])</f>
        <v>0</v>
      </c>
      <c r="N29" s="22">
        <f>Tableau13[[#This Row],[Colonne1]]-(0.666666666666667*Tableau13[[#This Row],[Nb nuits]])</f>
        <v>8.3333333335758653E-2</v>
      </c>
      <c r="O29" s="9"/>
      <c r="P29" s="7"/>
      <c r="Q29" s="7"/>
    </row>
    <row r="30" spans="1:17" x14ac:dyDescent="0.25">
      <c r="A30" s="18"/>
      <c r="E30" s="3">
        <v>42518.098854166667</v>
      </c>
      <c r="F30" s="6">
        <f>Tableau13[[#This Row],[Date création]]-INT(Tableau13[[#This Row],[Date création]])</f>
        <v>9.8854166666569654E-2</v>
      </c>
      <c r="G30" s="8">
        <f>date_ouvrée(Tableau13[[#This Row],[Date création]])</f>
        <v>42520.375</v>
      </c>
      <c r="H30" s="8">
        <v>42520.458333333336</v>
      </c>
      <c r="I30" s="27">
        <f>nb_heures_ouvrées(Tableau13[[#This Row],[Date de cloture]],Tableau13[[#This Row],[Dates création corrigées 1]])</f>
        <v>10</v>
      </c>
      <c r="J30" s="22"/>
      <c r="K30" s="22"/>
      <c r="L30" s="22">
        <f>Tableau13[[#This Row],[Date de cloture]]-Tableau13[[#This Row],[Dates création corrigées 1]]</f>
        <v>8.3333333335758653E-2</v>
      </c>
      <c r="M30">
        <f>INT(Tableau13[[#This Row],[Date de cloture]])-INT(Tableau13[[#This Row],[Dates création corrigées 1]])</f>
        <v>0</v>
      </c>
      <c r="N30" s="22">
        <f>Tableau13[[#This Row],[Colonne1]]-(0.666666666666667*Tableau13[[#This Row],[Nb nuits]])</f>
        <v>8.3333333335758653E-2</v>
      </c>
      <c r="O30" s="9"/>
      <c r="P30" s="7"/>
      <c r="Q30" s="7"/>
    </row>
    <row r="31" spans="1:17" x14ac:dyDescent="0.25">
      <c r="A31" s="18"/>
      <c r="E31" s="3">
        <v>42518.327060185184</v>
      </c>
      <c r="F31" s="6">
        <f>Tableau13[[#This Row],[Date création]]-INT(Tableau13[[#This Row],[Date création]])</f>
        <v>0.32706018518365454</v>
      </c>
      <c r="G31" s="8">
        <f>date_ouvrée(Tableau13[[#This Row],[Date création]])</f>
        <v>42520.375</v>
      </c>
      <c r="H31" s="8">
        <v>42520.458333333336</v>
      </c>
      <c r="I31" s="27">
        <f>nb_heures_ouvrées(Tableau13[[#This Row],[Date de cloture]],Tableau13[[#This Row],[Dates création corrigées 1]])</f>
        <v>10</v>
      </c>
      <c r="J31" s="22"/>
      <c r="K31" s="22"/>
      <c r="L31" s="22">
        <f>Tableau13[[#This Row],[Date de cloture]]-Tableau13[[#This Row],[Dates création corrigées 1]]</f>
        <v>8.3333333335758653E-2</v>
      </c>
      <c r="M31">
        <f>INT(Tableau13[[#This Row],[Date de cloture]])-INT(Tableau13[[#This Row],[Dates création corrigées 1]])</f>
        <v>0</v>
      </c>
      <c r="N31" s="22">
        <f>Tableau13[[#This Row],[Colonne1]]-(0.666666666666667*Tableau13[[#This Row],[Nb nuits]])</f>
        <v>8.3333333335758653E-2</v>
      </c>
      <c r="O31" s="9"/>
      <c r="P31" s="7"/>
      <c r="Q31" s="7"/>
    </row>
    <row r="32" spans="1:17" x14ac:dyDescent="0.25">
      <c r="A32" s="18"/>
      <c r="E32" s="3">
        <v>42518.404502314814</v>
      </c>
      <c r="F32" s="6">
        <f>Tableau13[[#This Row],[Date création]]-INT(Tableau13[[#This Row],[Date création]])</f>
        <v>0.40450231481372612</v>
      </c>
      <c r="G32" s="8">
        <f>date_ouvrée(Tableau13[[#This Row],[Date création]])</f>
        <v>42520.375</v>
      </c>
      <c r="H32" s="8">
        <v>42520.458333333336</v>
      </c>
      <c r="I32" s="27">
        <f>nb_heures_ouvrées(Tableau13[[#This Row],[Date de cloture]],Tableau13[[#This Row],[Dates création corrigées 1]])</f>
        <v>10</v>
      </c>
      <c r="J32" s="22"/>
      <c r="K32" s="22"/>
      <c r="L32" s="22">
        <f>Tableau13[[#This Row],[Date de cloture]]-Tableau13[[#This Row],[Dates création corrigées 1]]</f>
        <v>8.3333333335758653E-2</v>
      </c>
      <c r="M32">
        <f>INT(Tableau13[[#This Row],[Date de cloture]])-INT(Tableau13[[#This Row],[Dates création corrigées 1]])</f>
        <v>0</v>
      </c>
      <c r="N32" s="22">
        <f>Tableau13[[#This Row],[Colonne1]]-(0.666666666666667*Tableau13[[#This Row],[Nb nuits]])</f>
        <v>8.3333333335758653E-2</v>
      </c>
      <c r="O32" s="9"/>
      <c r="P32" s="7"/>
      <c r="Q32" s="7"/>
    </row>
    <row r="33" spans="1:17" x14ac:dyDescent="0.25">
      <c r="A33" s="18"/>
      <c r="E33" s="3">
        <v>42518.418078703704</v>
      </c>
      <c r="F33" s="6">
        <f>Tableau13[[#This Row],[Date création]]-INT(Tableau13[[#This Row],[Date création]])</f>
        <v>0.41807870370394085</v>
      </c>
      <c r="G33" s="8">
        <f>date_ouvrée(Tableau13[[#This Row],[Date création]])</f>
        <v>42520.375</v>
      </c>
      <c r="H33" s="8">
        <v>42523.458333333336</v>
      </c>
      <c r="I33" s="27">
        <f>nb_heures_ouvrées(Tableau13[[#This Row],[Date de cloture]],Tableau13[[#This Row],[Dates création corrigées 1]])</f>
        <v>34</v>
      </c>
      <c r="J33" s="22"/>
      <c r="K33" s="22"/>
      <c r="L33" s="22">
        <f>Tableau13[[#This Row],[Date de cloture]]-Tableau13[[#This Row],[Dates création corrigées 1]]</f>
        <v>3.0833333333357587</v>
      </c>
      <c r="M33">
        <f>INT(Tableau13[[#This Row],[Date de cloture]])-INT(Tableau13[[#This Row],[Dates création corrigées 1]])</f>
        <v>3</v>
      </c>
      <c r="N33" s="22">
        <f>Tableau13[[#This Row],[Colonne1]]-(0.666666666666667*Tableau13[[#This Row],[Nb nuits]])</f>
        <v>1.0833333333357578</v>
      </c>
      <c r="O33" s="9"/>
      <c r="P33" s="7"/>
      <c r="Q33" s="7"/>
    </row>
    <row r="34" spans="1:17" x14ac:dyDescent="0.25">
      <c r="A34" s="18"/>
      <c r="E34" s="3">
        <v>42518.422013888892</v>
      </c>
      <c r="F34" s="6">
        <f>Tableau13[[#This Row],[Date création]]-INT(Tableau13[[#This Row],[Date création]])</f>
        <v>0.422013888892252</v>
      </c>
      <c r="G34" s="8">
        <f>date_ouvrée(Tableau13[[#This Row],[Date création]])</f>
        <v>42520.375</v>
      </c>
      <c r="H34" s="8">
        <v>42520.458333333336</v>
      </c>
      <c r="I34" s="27">
        <f>nb_heures_ouvrées(Tableau13[[#This Row],[Date de cloture]],Tableau13[[#This Row],[Dates création corrigées 1]])</f>
        <v>10</v>
      </c>
      <c r="J34" s="22"/>
      <c r="K34" s="22"/>
      <c r="L34" s="22">
        <f>Tableau13[[#This Row],[Date de cloture]]-Tableau13[[#This Row],[Dates création corrigées 1]]</f>
        <v>8.3333333335758653E-2</v>
      </c>
      <c r="M34">
        <f>INT(Tableau13[[#This Row],[Date de cloture]])-INT(Tableau13[[#This Row],[Dates création corrigées 1]])</f>
        <v>0</v>
      </c>
      <c r="N34" s="22">
        <f>Tableau13[[#This Row],[Colonne1]]-(0.666666666666667*Tableau13[[#This Row],[Nb nuits]])</f>
        <v>8.3333333335758653E-2</v>
      </c>
      <c r="O34" s="9"/>
      <c r="P34" s="7"/>
      <c r="Q34" s="7"/>
    </row>
    <row r="35" spans="1:17" x14ac:dyDescent="0.25">
      <c r="A35" s="18"/>
      <c r="E35" s="3">
        <v>42518.460740740738</v>
      </c>
      <c r="F35" s="6">
        <f>Tableau13[[#This Row],[Date création]]-INT(Tableau13[[#This Row],[Date création]])</f>
        <v>0.46074074073840166</v>
      </c>
      <c r="G35" s="8">
        <f>date_ouvrée(Tableau13[[#This Row],[Date création]])</f>
        <v>42520.375</v>
      </c>
      <c r="H35" s="8">
        <v>42520.458333333336</v>
      </c>
      <c r="I35" s="27">
        <f>nb_heures_ouvrées(Tableau13[[#This Row],[Date de cloture]],Tableau13[[#This Row],[Dates création corrigées 1]])</f>
        <v>10</v>
      </c>
      <c r="J35" s="22"/>
      <c r="K35" s="22"/>
      <c r="L35" s="22">
        <f>Tableau13[[#This Row],[Date de cloture]]-Tableau13[[#This Row],[Dates création corrigées 1]]</f>
        <v>8.3333333335758653E-2</v>
      </c>
      <c r="M35">
        <f>INT(Tableau13[[#This Row],[Date de cloture]])-INT(Tableau13[[#This Row],[Dates création corrigées 1]])</f>
        <v>0</v>
      </c>
      <c r="N35" s="22">
        <f>Tableau13[[#This Row],[Colonne1]]-(0.666666666666667*Tableau13[[#This Row],[Nb nuits]])</f>
        <v>8.3333333335758653E-2</v>
      </c>
      <c r="O35" s="9"/>
      <c r="P35" s="7"/>
      <c r="Q35" s="7"/>
    </row>
    <row r="36" spans="1:17" x14ac:dyDescent="0.25">
      <c r="A36" s="18"/>
      <c r="E36" s="3">
        <v>42518.508437500001</v>
      </c>
      <c r="F36" s="6">
        <f>Tableau13[[#This Row],[Date création]]-INT(Tableau13[[#This Row],[Date création]])</f>
        <v>0.50843750000058208</v>
      </c>
      <c r="G36" s="8">
        <f>date_ouvrée(Tableau13[[#This Row],[Date création]])</f>
        <v>42520.375</v>
      </c>
      <c r="H36" s="8">
        <v>42520.458333333336</v>
      </c>
      <c r="I36" s="27">
        <f>nb_heures_ouvrées(Tableau13[[#This Row],[Date de cloture]],Tableau13[[#This Row],[Dates création corrigées 1]])</f>
        <v>10</v>
      </c>
      <c r="J36" s="22"/>
      <c r="K36" s="22"/>
      <c r="L36" s="22">
        <f>Tableau13[[#This Row],[Date de cloture]]-Tableau13[[#This Row],[Dates création corrigées 1]]</f>
        <v>8.3333333335758653E-2</v>
      </c>
      <c r="M36">
        <f>INT(Tableau13[[#This Row],[Date de cloture]])-INT(Tableau13[[#This Row],[Dates création corrigées 1]])</f>
        <v>0</v>
      </c>
      <c r="N36" s="22">
        <f>Tableau13[[#This Row],[Colonne1]]-(0.666666666666667*Tableau13[[#This Row],[Nb nuits]])</f>
        <v>8.3333333335758653E-2</v>
      </c>
      <c r="O36" s="9"/>
      <c r="P36" s="7"/>
      <c r="Q36" s="7"/>
    </row>
    <row r="37" spans="1:17" x14ac:dyDescent="0.25">
      <c r="A37" s="18"/>
      <c r="E37" s="3">
        <v>42518.512337962966</v>
      </c>
      <c r="F37" s="6">
        <f>Tableau13[[#This Row],[Date création]]-INT(Tableau13[[#This Row],[Date création]])</f>
        <v>0.51233796296583023</v>
      </c>
      <c r="G37" s="8">
        <f>date_ouvrée(Tableau13[[#This Row],[Date création]])</f>
        <v>42520.375</v>
      </c>
      <c r="H37" s="8">
        <v>42520.458333333336</v>
      </c>
      <c r="I37" s="27">
        <f>nb_heures_ouvrées(Tableau13[[#This Row],[Date de cloture]],Tableau13[[#This Row],[Dates création corrigées 1]])</f>
        <v>10</v>
      </c>
      <c r="J37" s="22"/>
      <c r="K37" s="22"/>
      <c r="L37" s="22">
        <f>Tableau13[[#This Row],[Date de cloture]]-Tableau13[[#This Row],[Dates création corrigées 1]]</f>
        <v>8.3333333335758653E-2</v>
      </c>
      <c r="M37">
        <f>INT(Tableau13[[#This Row],[Date de cloture]])-INT(Tableau13[[#This Row],[Dates création corrigées 1]])</f>
        <v>0</v>
      </c>
      <c r="N37" s="22">
        <f>Tableau13[[#This Row],[Colonne1]]-(0.666666666666667*Tableau13[[#This Row],[Nb nuits]])</f>
        <v>8.3333333335758653E-2</v>
      </c>
      <c r="O37" s="9"/>
      <c r="P37" s="7"/>
      <c r="Q37" s="7"/>
    </row>
    <row r="38" spans="1:17" x14ac:dyDescent="0.25">
      <c r="A38" s="18"/>
      <c r="E38" s="3">
        <v>42518.686574074076</v>
      </c>
      <c r="F38" s="6">
        <f>Tableau13[[#This Row],[Date création]]-INT(Tableau13[[#This Row],[Date création]])</f>
        <v>0.68657407407590654</v>
      </c>
      <c r="G38" s="8">
        <f>date_ouvrée(Tableau13[[#This Row],[Date création]])</f>
        <v>42520.375</v>
      </c>
      <c r="H38" s="8">
        <v>42520.458333333336</v>
      </c>
      <c r="I38" s="27">
        <f>nb_heures_ouvrées(Tableau13[[#This Row],[Date de cloture]],Tableau13[[#This Row],[Dates création corrigées 1]])</f>
        <v>10</v>
      </c>
      <c r="J38" s="22"/>
      <c r="K38" s="22"/>
      <c r="L38" s="22">
        <f>Tableau13[[#This Row],[Date de cloture]]-Tableau13[[#This Row],[Dates création corrigées 1]]</f>
        <v>8.3333333335758653E-2</v>
      </c>
      <c r="M38">
        <f>INT(Tableau13[[#This Row],[Date de cloture]])-INT(Tableau13[[#This Row],[Dates création corrigées 1]])</f>
        <v>0</v>
      </c>
      <c r="N38" s="22">
        <f>Tableau13[[#This Row],[Colonne1]]-(0.666666666666667*Tableau13[[#This Row],[Nb nuits]])</f>
        <v>8.3333333335758653E-2</v>
      </c>
      <c r="O38" s="9"/>
      <c r="P38" s="7"/>
      <c r="Q38" s="7"/>
    </row>
    <row r="39" spans="1:17" x14ac:dyDescent="0.25">
      <c r="A39" s="18"/>
      <c r="E39" s="3">
        <v>42518.695347222223</v>
      </c>
      <c r="F39" s="6">
        <f>Tableau13[[#This Row],[Date création]]-INT(Tableau13[[#This Row],[Date création]])</f>
        <v>0.695347222223063</v>
      </c>
      <c r="G39" s="8">
        <f>date_ouvrée(Tableau13[[#This Row],[Date création]])</f>
        <v>42520.375</v>
      </c>
      <c r="H39" s="8">
        <v>42520.458333333336</v>
      </c>
      <c r="I39" s="27">
        <f>nb_heures_ouvrées(Tableau13[[#This Row],[Date de cloture]],Tableau13[[#This Row],[Dates création corrigées 1]])</f>
        <v>10</v>
      </c>
      <c r="J39" s="22"/>
      <c r="K39" s="22"/>
      <c r="L39" s="22">
        <f>Tableau13[[#This Row],[Date de cloture]]-Tableau13[[#This Row],[Dates création corrigées 1]]</f>
        <v>8.3333333335758653E-2</v>
      </c>
      <c r="M39">
        <f>INT(Tableau13[[#This Row],[Date de cloture]])-INT(Tableau13[[#This Row],[Dates création corrigées 1]])</f>
        <v>0</v>
      </c>
      <c r="N39" s="22">
        <f>Tableau13[[#This Row],[Colonne1]]-(0.666666666666667*Tableau13[[#This Row],[Nb nuits]])</f>
        <v>8.3333333335758653E-2</v>
      </c>
      <c r="O39" s="9"/>
      <c r="P39" s="7"/>
      <c r="Q39" s="7"/>
    </row>
    <row r="40" spans="1:17" x14ac:dyDescent="0.25">
      <c r="A40" s="18"/>
      <c r="E40" s="3">
        <v>42518.709386574075</v>
      </c>
      <c r="F40" s="6">
        <f>Tableau13[[#This Row],[Date création]]-INT(Tableau13[[#This Row],[Date création]])</f>
        <v>0.70938657407532446</v>
      </c>
      <c r="G40" s="8">
        <f>date_ouvrée(Tableau13[[#This Row],[Date création]])</f>
        <v>42520.375</v>
      </c>
      <c r="H40" s="8">
        <v>42520.458333333336</v>
      </c>
      <c r="I40" s="27">
        <f>nb_heures_ouvrées(Tableau13[[#This Row],[Date de cloture]],Tableau13[[#This Row],[Dates création corrigées 1]])</f>
        <v>10</v>
      </c>
      <c r="J40" s="22"/>
      <c r="K40" s="22"/>
      <c r="L40" s="22">
        <f>Tableau13[[#This Row],[Date de cloture]]-Tableau13[[#This Row],[Dates création corrigées 1]]</f>
        <v>8.3333333335758653E-2</v>
      </c>
      <c r="M40">
        <f>INT(Tableau13[[#This Row],[Date de cloture]])-INT(Tableau13[[#This Row],[Dates création corrigées 1]])</f>
        <v>0</v>
      </c>
      <c r="N40" s="22">
        <f>Tableau13[[#This Row],[Colonne1]]-(0.666666666666667*Tableau13[[#This Row],[Nb nuits]])</f>
        <v>8.3333333335758653E-2</v>
      </c>
      <c r="O40" s="9"/>
      <c r="P40" s="7"/>
      <c r="Q40" s="7"/>
    </row>
    <row r="41" spans="1:17" x14ac:dyDescent="0.25">
      <c r="A41" s="18"/>
      <c r="E41" s="3">
        <v>42518.74046296296</v>
      </c>
      <c r="F41" s="6">
        <f>Tableau13[[#This Row],[Date création]]-INT(Tableau13[[#This Row],[Date création]])</f>
        <v>0.74046296296000946</v>
      </c>
      <c r="G41" s="8">
        <f>date_ouvrée(Tableau13[[#This Row],[Date création]])</f>
        <v>42520.375</v>
      </c>
      <c r="H41" s="8">
        <v>42520.458333333336</v>
      </c>
      <c r="I41" s="27">
        <f>nb_heures_ouvrées(Tableau13[[#This Row],[Date de cloture]],Tableau13[[#This Row],[Dates création corrigées 1]])</f>
        <v>10</v>
      </c>
      <c r="J41" s="22"/>
      <c r="K41" s="22"/>
      <c r="L41" s="22">
        <f>Tableau13[[#This Row],[Date de cloture]]-Tableau13[[#This Row],[Dates création corrigées 1]]</f>
        <v>8.3333333335758653E-2</v>
      </c>
      <c r="M41">
        <f>INT(Tableau13[[#This Row],[Date de cloture]])-INT(Tableau13[[#This Row],[Dates création corrigées 1]])</f>
        <v>0</v>
      </c>
      <c r="N41" s="22">
        <f>Tableau13[[#This Row],[Colonne1]]-(0.666666666666667*Tableau13[[#This Row],[Nb nuits]])</f>
        <v>8.3333333335758653E-2</v>
      </c>
      <c r="O41" s="9"/>
      <c r="P41" s="7"/>
      <c r="Q41" s="7"/>
    </row>
    <row r="42" spans="1:17" x14ac:dyDescent="0.25">
      <c r="A42" s="18"/>
      <c r="E42" s="3">
        <v>42518.803807870368</v>
      </c>
      <c r="F42" s="6">
        <f>Tableau13[[#This Row],[Date création]]-INT(Tableau13[[#This Row],[Date création]])</f>
        <v>0.80380787036847323</v>
      </c>
      <c r="G42" s="8">
        <f>date_ouvrée(Tableau13[[#This Row],[Date création]])</f>
        <v>42520.375</v>
      </c>
      <c r="H42" s="8">
        <v>42520.458333333336</v>
      </c>
      <c r="I42" s="27">
        <f>nb_heures_ouvrées(Tableau13[[#This Row],[Date de cloture]],Tableau13[[#This Row],[Dates création corrigées 1]])</f>
        <v>10</v>
      </c>
      <c r="J42" s="22"/>
      <c r="K42" s="22"/>
      <c r="L42" s="22">
        <f>Tableau13[[#This Row],[Date de cloture]]-Tableau13[[#This Row],[Dates création corrigées 1]]</f>
        <v>8.3333333335758653E-2</v>
      </c>
      <c r="M42">
        <f>INT(Tableau13[[#This Row],[Date de cloture]])-INT(Tableau13[[#This Row],[Dates création corrigées 1]])</f>
        <v>0</v>
      </c>
      <c r="N42" s="22">
        <f>Tableau13[[#This Row],[Colonne1]]-(0.666666666666667*Tableau13[[#This Row],[Nb nuits]])</f>
        <v>8.3333333335758653E-2</v>
      </c>
      <c r="O42" s="9"/>
      <c r="P42" s="7"/>
      <c r="Q42" s="7"/>
    </row>
    <row r="43" spans="1:17" x14ac:dyDescent="0.25">
      <c r="A43" s="18"/>
      <c r="E43" s="3">
        <v>42518.817986111113</v>
      </c>
      <c r="F43" s="6">
        <f>Tableau13[[#This Row],[Date création]]-INT(Tableau13[[#This Row],[Date création]])</f>
        <v>0.81798611111298669</v>
      </c>
      <c r="G43" s="8">
        <f>date_ouvrée(Tableau13[[#This Row],[Date création]])</f>
        <v>42520.375</v>
      </c>
      <c r="H43" s="8">
        <v>42520.458333333336</v>
      </c>
      <c r="I43" s="27">
        <f>nb_heures_ouvrées(Tableau13[[#This Row],[Date de cloture]],Tableau13[[#This Row],[Dates création corrigées 1]])</f>
        <v>10</v>
      </c>
      <c r="J43" s="22"/>
      <c r="K43" s="22"/>
      <c r="L43" s="22">
        <f>Tableau13[[#This Row],[Date de cloture]]-Tableau13[[#This Row],[Dates création corrigées 1]]</f>
        <v>8.3333333335758653E-2</v>
      </c>
      <c r="M43">
        <f>INT(Tableau13[[#This Row],[Date de cloture]])-INT(Tableau13[[#This Row],[Dates création corrigées 1]])</f>
        <v>0</v>
      </c>
      <c r="N43" s="22">
        <f>Tableau13[[#This Row],[Colonne1]]-(0.666666666666667*Tableau13[[#This Row],[Nb nuits]])</f>
        <v>8.3333333335758653E-2</v>
      </c>
      <c r="O43" s="9"/>
      <c r="P43" s="7"/>
      <c r="Q43" s="7"/>
    </row>
    <row r="44" spans="1:17" x14ac:dyDescent="0.25">
      <c r="A44" s="18"/>
      <c r="E44" s="3">
        <v>42518.83803240741</v>
      </c>
      <c r="F44" s="6">
        <f>Tableau13[[#This Row],[Date création]]-INT(Tableau13[[#This Row],[Date création]])</f>
        <v>0.83803240740962792</v>
      </c>
      <c r="G44" s="8">
        <f>date_ouvrée(Tableau13[[#This Row],[Date création]])</f>
        <v>42520.375</v>
      </c>
      <c r="H44" s="8">
        <v>42520.458333333336</v>
      </c>
      <c r="I44" s="27">
        <f>nb_heures_ouvrées(Tableau13[[#This Row],[Date de cloture]],Tableau13[[#This Row],[Dates création corrigées 1]])</f>
        <v>10</v>
      </c>
      <c r="J44" s="22"/>
      <c r="K44" s="22"/>
      <c r="L44" s="22">
        <f>Tableau13[[#This Row],[Date de cloture]]-Tableau13[[#This Row],[Dates création corrigées 1]]</f>
        <v>8.3333333335758653E-2</v>
      </c>
      <c r="M44">
        <f>INT(Tableau13[[#This Row],[Date de cloture]])-INT(Tableau13[[#This Row],[Dates création corrigées 1]])</f>
        <v>0</v>
      </c>
      <c r="N44" s="22">
        <f>Tableau13[[#This Row],[Colonne1]]-(0.666666666666667*Tableau13[[#This Row],[Nb nuits]])</f>
        <v>8.3333333335758653E-2</v>
      </c>
      <c r="O44" s="9"/>
      <c r="P44" s="7"/>
      <c r="Q44" s="7"/>
    </row>
    <row r="45" spans="1:17" x14ac:dyDescent="0.25">
      <c r="A45" s="18"/>
      <c r="E45" s="3">
        <v>42518.838356481479</v>
      </c>
      <c r="F45" s="6">
        <f>Tableau13[[#This Row],[Date création]]-INT(Tableau13[[#This Row],[Date création]])</f>
        <v>0.83835648147942265</v>
      </c>
      <c r="G45" s="8">
        <f>date_ouvrée(Tableau13[[#This Row],[Date création]])</f>
        <v>42520.375</v>
      </c>
      <c r="H45" s="8">
        <v>42520.458333333336</v>
      </c>
      <c r="I45" s="27">
        <f>nb_heures_ouvrées(Tableau13[[#This Row],[Date de cloture]],Tableau13[[#This Row],[Dates création corrigées 1]])</f>
        <v>10</v>
      </c>
      <c r="J45" s="22"/>
      <c r="K45" s="22"/>
      <c r="L45" s="22">
        <f>Tableau13[[#This Row],[Date de cloture]]-Tableau13[[#This Row],[Dates création corrigées 1]]</f>
        <v>8.3333333335758653E-2</v>
      </c>
      <c r="M45">
        <f>INT(Tableau13[[#This Row],[Date de cloture]])-INT(Tableau13[[#This Row],[Dates création corrigées 1]])</f>
        <v>0</v>
      </c>
      <c r="N45" s="22">
        <f>Tableau13[[#This Row],[Colonne1]]-(0.666666666666667*Tableau13[[#This Row],[Nb nuits]])</f>
        <v>8.3333333335758653E-2</v>
      </c>
      <c r="O45" s="9"/>
      <c r="P45" s="7"/>
      <c r="Q45" s="7"/>
    </row>
    <row r="46" spans="1:17" x14ac:dyDescent="0.25">
      <c r="A46" s="18"/>
      <c r="E46" s="3">
        <v>42519.464131944442</v>
      </c>
      <c r="F46" s="6">
        <f>Tableau13[[#This Row],[Date création]]-INT(Tableau13[[#This Row],[Date création]])</f>
        <v>0.46413194444176042</v>
      </c>
      <c r="G46" s="8">
        <f>date_ouvrée(Tableau13[[#This Row],[Date création]])</f>
        <v>42520.375</v>
      </c>
      <c r="H46" s="8">
        <v>42520.458333333336</v>
      </c>
      <c r="I46" s="27">
        <f>nb_heures_ouvrées(Tableau13[[#This Row],[Date de cloture]],Tableau13[[#This Row],[Dates création corrigées 1]])</f>
        <v>10</v>
      </c>
      <c r="J46" s="22"/>
      <c r="K46" s="22"/>
      <c r="L46" s="22">
        <f>Tableau13[[#This Row],[Date de cloture]]-Tableau13[[#This Row],[Dates création corrigées 1]]</f>
        <v>8.3333333335758653E-2</v>
      </c>
      <c r="M46">
        <f>INT(Tableau13[[#This Row],[Date de cloture]])-INT(Tableau13[[#This Row],[Dates création corrigées 1]])</f>
        <v>0</v>
      </c>
      <c r="N46" s="22">
        <f>Tableau13[[#This Row],[Colonne1]]-(0.666666666666667*Tableau13[[#This Row],[Nb nuits]])</f>
        <v>8.3333333335758653E-2</v>
      </c>
      <c r="O46" s="9"/>
      <c r="P46" s="7"/>
      <c r="Q46" s="7"/>
    </row>
    <row r="47" spans="1:17" x14ac:dyDescent="0.25">
      <c r="A47" s="18"/>
      <c r="E47" s="3">
        <v>42519.46597222222</v>
      </c>
      <c r="F47" s="6">
        <f>Tableau13[[#This Row],[Date création]]-INT(Tableau13[[#This Row],[Date création]])</f>
        <v>0.46597222222044365</v>
      </c>
      <c r="G47" s="8">
        <f>date_ouvrée(Tableau13[[#This Row],[Date création]])</f>
        <v>42520.375</v>
      </c>
      <c r="H47" s="8">
        <v>42520.458333333336</v>
      </c>
      <c r="I47" s="27">
        <f>nb_heures_ouvrées(Tableau13[[#This Row],[Date de cloture]],Tableau13[[#This Row],[Dates création corrigées 1]])</f>
        <v>10</v>
      </c>
      <c r="J47" s="22"/>
      <c r="K47" s="22"/>
      <c r="L47" s="22">
        <f>Tableau13[[#This Row],[Date de cloture]]-Tableau13[[#This Row],[Dates création corrigées 1]]</f>
        <v>8.3333333335758653E-2</v>
      </c>
      <c r="M47">
        <f>INT(Tableau13[[#This Row],[Date de cloture]])-INT(Tableau13[[#This Row],[Dates création corrigées 1]])</f>
        <v>0</v>
      </c>
      <c r="N47" s="22">
        <f>Tableau13[[#This Row],[Colonne1]]-(0.666666666666667*Tableau13[[#This Row],[Nb nuits]])</f>
        <v>8.3333333335758653E-2</v>
      </c>
      <c r="O47" s="9"/>
      <c r="P47" s="7"/>
      <c r="Q47" s="7"/>
    </row>
    <row r="48" spans="1:17" x14ac:dyDescent="0.25">
      <c r="A48" s="18"/>
      <c r="E48" s="3">
        <v>42519.479004629633</v>
      </c>
      <c r="F48" s="6">
        <f>Tableau13[[#This Row],[Date création]]-INT(Tableau13[[#This Row],[Date création]])</f>
        <v>0.47900462963298196</v>
      </c>
      <c r="G48" s="8">
        <f>date_ouvrée(Tableau13[[#This Row],[Date création]])</f>
        <v>42520.375</v>
      </c>
      <c r="H48" s="8">
        <v>42520.458333333336</v>
      </c>
      <c r="I48" s="27">
        <f>nb_heures_ouvrées(Tableau13[[#This Row],[Date de cloture]],Tableau13[[#This Row],[Dates création corrigées 1]])</f>
        <v>10</v>
      </c>
      <c r="J48" s="22"/>
      <c r="K48" s="22"/>
      <c r="L48" s="22">
        <f>Tableau13[[#This Row],[Date de cloture]]-Tableau13[[#This Row],[Dates création corrigées 1]]</f>
        <v>8.3333333335758653E-2</v>
      </c>
      <c r="M48">
        <f>INT(Tableau13[[#This Row],[Date de cloture]])-INT(Tableau13[[#This Row],[Dates création corrigées 1]])</f>
        <v>0</v>
      </c>
      <c r="N48" s="22">
        <f>Tableau13[[#This Row],[Colonne1]]-(0.666666666666667*Tableau13[[#This Row],[Nb nuits]])</f>
        <v>8.3333333335758653E-2</v>
      </c>
      <c r="O48" s="9"/>
      <c r="P48" s="7"/>
      <c r="Q48" s="7"/>
    </row>
    <row r="49" spans="1:17" x14ac:dyDescent="0.25">
      <c r="A49" s="18"/>
      <c r="E49" s="3">
        <v>42519.4843287037</v>
      </c>
      <c r="F49" s="6">
        <f>Tableau13[[#This Row],[Date création]]-INT(Tableau13[[#This Row],[Date création]])</f>
        <v>0.48432870370015735</v>
      </c>
      <c r="G49" s="8">
        <f>date_ouvrée(Tableau13[[#This Row],[Date création]])</f>
        <v>42520.375</v>
      </c>
      <c r="H49" s="8">
        <v>42520.458333333336</v>
      </c>
      <c r="I49" s="27">
        <f>nb_heures_ouvrées(Tableau13[[#This Row],[Date de cloture]],Tableau13[[#This Row],[Dates création corrigées 1]])</f>
        <v>10</v>
      </c>
      <c r="J49" s="22"/>
      <c r="K49" s="22"/>
      <c r="L49" s="22">
        <f>Tableau13[[#This Row],[Date de cloture]]-Tableau13[[#This Row],[Dates création corrigées 1]]</f>
        <v>8.3333333335758653E-2</v>
      </c>
      <c r="M49">
        <f>INT(Tableau13[[#This Row],[Date de cloture]])-INT(Tableau13[[#This Row],[Dates création corrigées 1]])</f>
        <v>0</v>
      </c>
      <c r="N49" s="22">
        <f>Tableau13[[#This Row],[Colonne1]]-(0.666666666666667*Tableau13[[#This Row],[Nb nuits]])</f>
        <v>8.3333333335758653E-2</v>
      </c>
      <c r="O49" s="9"/>
      <c r="P49" s="7"/>
      <c r="Q49" s="7"/>
    </row>
    <row r="50" spans="1:17" x14ac:dyDescent="0.25">
      <c r="A50" s="18"/>
      <c r="E50" s="3">
        <v>42519.496550925927</v>
      </c>
      <c r="F50" s="6">
        <f>Tableau13[[#This Row],[Date création]]-INT(Tableau13[[#This Row],[Date création]])</f>
        <v>0.49655092592729488</v>
      </c>
      <c r="G50" s="8">
        <f>date_ouvrée(Tableau13[[#This Row],[Date création]])</f>
        <v>42520.375</v>
      </c>
      <c r="H50" s="8">
        <v>42520.458333333336</v>
      </c>
      <c r="I50" s="27">
        <f>nb_heures_ouvrées(Tableau13[[#This Row],[Date de cloture]],Tableau13[[#This Row],[Dates création corrigées 1]])</f>
        <v>10</v>
      </c>
      <c r="J50" s="22"/>
      <c r="K50" s="22"/>
      <c r="L50" s="22">
        <f>Tableau13[[#This Row],[Date de cloture]]-Tableau13[[#This Row],[Dates création corrigées 1]]</f>
        <v>8.3333333335758653E-2</v>
      </c>
      <c r="M50">
        <f>INT(Tableau13[[#This Row],[Date de cloture]])-INT(Tableau13[[#This Row],[Dates création corrigées 1]])</f>
        <v>0</v>
      </c>
      <c r="N50" s="22">
        <f>Tableau13[[#This Row],[Colonne1]]-(0.666666666666667*Tableau13[[#This Row],[Nb nuits]])</f>
        <v>8.3333333335758653E-2</v>
      </c>
      <c r="O50" s="9"/>
      <c r="P50" s="7"/>
      <c r="Q50" s="7"/>
    </row>
    <row r="51" spans="1:17" x14ac:dyDescent="0.25">
      <c r="A51" s="18"/>
      <c r="E51" s="3">
        <v>42519.604513888888</v>
      </c>
      <c r="F51" s="6">
        <f>Tableau13[[#This Row],[Date création]]-INT(Tableau13[[#This Row],[Date création]])</f>
        <v>0.60451388888759539</v>
      </c>
      <c r="G51" s="8">
        <f>date_ouvrée(Tableau13[[#This Row],[Date création]])</f>
        <v>42520.375</v>
      </c>
      <c r="H51" s="8">
        <v>42520.458333333336</v>
      </c>
      <c r="I51" s="27">
        <f>nb_heures_ouvrées(Tableau13[[#This Row],[Date de cloture]],Tableau13[[#This Row],[Dates création corrigées 1]])</f>
        <v>10</v>
      </c>
      <c r="J51" s="22"/>
      <c r="K51" s="22"/>
      <c r="L51" s="22">
        <f>Tableau13[[#This Row],[Date de cloture]]-Tableau13[[#This Row],[Dates création corrigées 1]]</f>
        <v>8.3333333335758653E-2</v>
      </c>
      <c r="M51">
        <f>INT(Tableau13[[#This Row],[Date de cloture]])-INT(Tableau13[[#This Row],[Dates création corrigées 1]])</f>
        <v>0</v>
      </c>
      <c r="N51" s="22">
        <f>Tableau13[[#This Row],[Colonne1]]-(0.666666666666667*Tableau13[[#This Row],[Nb nuits]])</f>
        <v>8.3333333335758653E-2</v>
      </c>
      <c r="O51" s="9"/>
      <c r="P51" s="7"/>
      <c r="Q51" s="7"/>
    </row>
    <row r="52" spans="1:17" x14ac:dyDescent="0.25">
      <c r="A52" s="18"/>
      <c r="E52" s="3">
        <v>42519.69327546296</v>
      </c>
      <c r="F52" s="6">
        <f>Tableau13[[#This Row],[Date création]]-INT(Tableau13[[#This Row],[Date création]])</f>
        <v>0.69327546295971842</v>
      </c>
      <c r="G52" s="8">
        <f>date_ouvrée(Tableau13[[#This Row],[Date création]])</f>
        <v>42520.375</v>
      </c>
      <c r="H52" s="8">
        <v>42520.458333333336</v>
      </c>
      <c r="I52" s="27">
        <f>nb_heures_ouvrées(Tableau13[[#This Row],[Date de cloture]],Tableau13[[#This Row],[Dates création corrigées 1]])</f>
        <v>10</v>
      </c>
      <c r="J52" s="22"/>
      <c r="K52" s="22"/>
      <c r="L52" s="22">
        <f>Tableau13[[#This Row],[Date de cloture]]-Tableau13[[#This Row],[Dates création corrigées 1]]</f>
        <v>8.3333333335758653E-2</v>
      </c>
      <c r="M52">
        <f>INT(Tableau13[[#This Row],[Date de cloture]])-INT(Tableau13[[#This Row],[Dates création corrigées 1]])</f>
        <v>0</v>
      </c>
      <c r="N52" s="22">
        <f>Tableau13[[#This Row],[Colonne1]]-(0.666666666666667*Tableau13[[#This Row],[Nb nuits]])</f>
        <v>8.3333333335758653E-2</v>
      </c>
      <c r="O52" s="9"/>
      <c r="P52" s="7"/>
      <c r="Q52" s="7"/>
    </row>
    <row r="53" spans="1:17" x14ac:dyDescent="0.25">
      <c r="A53" s="18"/>
      <c r="E53" s="3">
        <v>42519.706932870373</v>
      </c>
      <c r="F53" s="6">
        <f>Tableau13[[#This Row],[Date création]]-INT(Tableau13[[#This Row],[Date création]])</f>
        <v>0.70693287037283881</v>
      </c>
      <c r="G53" s="8">
        <f>date_ouvrée(Tableau13[[#This Row],[Date création]])</f>
        <v>42520.375</v>
      </c>
      <c r="H53" s="8">
        <v>42520.458333333336</v>
      </c>
      <c r="I53" s="27">
        <f>nb_heures_ouvrées(Tableau13[[#This Row],[Date de cloture]],Tableau13[[#This Row],[Dates création corrigées 1]])</f>
        <v>10</v>
      </c>
      <c r="J53" s="22"/>
      <c r="K53" s="22"/>
      <c r="L53" s="22">
        <f>Tableau13[[#This Row],[Date de cloture]]-Tableau13[[#This Row],[Dates création corrigées 1]]</f>
        <v>8.3333333335758653E-2</v>
      </c>
      <c r="M53">
        <f>INT(Tableau13[[#This Row],[Date de cloture]])-INT(Tableau13[[#This Row],[Dates création corrigées 1]])</f>
        <v>0</v>
      </c>
      <c r="N53" s="22">
        <f>Tableau13[[#This Row],[Colonne1]]-(0.666666666666667*Tableau13[[#This Row],[Nb nuits]])</f>
        <v>8.3333333335758653E-2</v>
      </c>
      <c r="O53" s="9"/>
      <c r="P53" s="7"/>
      <c r="Q53" s="7"/>
    </row>
    <row r="54" spans="1:17" x14ac:dyDescent="0.25">
      <c r="A54" s="18"/>
      <c r="E54" s="3">
        <v>42519.712650462963</v>
      </c>
      <c r="F54" s="6">
        <f>Tableau13[[#This Row],[Date création]]-INT(Tableau13[[#This Row],[Date création]])</f>
        <v>0.71265046296321088</v>
      </c>
      <c r="G54" s="8">
        <f>date_ouvrée(Tableau13[[#This Row],[Date création]])</f>
        <v>42520.375</v>
      </c>
      <c r="H54" s="8">
        <v>42520.458333333336</v>
      </c>
      <c r="I54" s="27">
        <f>nb_heures_ouvrées(Tableau13[[#This Row],[Date de cloture]],Tableau13[[#This Row],[Dates création corrigées 1]])</f>
        <v>10</v>
      </c>
      <c r="J54" s="22"/>
      <c r="K54" s="22"/>
      <c r="L54" s="22">
        <f>Tableau13[[#This Row],[Date de cloture]]-Tableau13[[#This Row],[Dates création corrigées 1]]</f>
        <v>8.3333333335758653E-2</v>
      </c>
      <c r="M54">
        <f>INT(Tableau13[[#This Row],[Date de cloture]])-INT(Tableau13[[#This Row],[Dates création corrigées 1]])</f>
        <v>0</v>
      </c>
      <c r="N54" s="22">
        <f>Tableau13[[#This Row],[Colonne1]]-(0.666666666666667*Tableau13[[#This Row],[Nb nuits]])</f>
        <v>8.3333333335758653E-2</v>
      </c>
      <c r="O54" s="9"/>
      <c r="P54" s="7"/>
      <c r="Q54" s="7"/>
    </row>
    <row r="55" spans="1:17" x14ac:dyDescent="0.25">
      <c r="A55" s="18"/>
      <c r="E55" s="3">
        <v>42519.720775462964</v>
      </c>
      <c r="F55" s="6">
        <f>Tableau13[[#This Row],[Date création]]-INT(Tableau13[[#This Row],[Date création]])</f>
        <v>0.72077546296350192</v>
      </c>
      <c r="G55" s="8">
        <f>date_ouvrée(Tableau13[[#This Row],[Date création]])</f>
        <v>42520.375</v>
      </c>
      <c r="H55" s="8">
        <v>42520.458333333336</v>
      </c>
      <c r="I55" s="27">
        <f>nb_heures_ouvrées(Tableau13[[#This Row],[Date de cloture]],Tableau13[[#This Row],[Dates création corrigées 1]])</f>
        <v>10</v>
      </c>
      <c r="J55" s="22"/>
      <c r="K55" s="22"/>
      <c r="L55" s="22">
        <f>Tableau13[[#This Row],[Date de cloture]]-Tableau13[[#This Row],[Dates création corrigées 1]]</f>
        <v>8.3333333335758653E-2</v>
      </c>
      <c r="M55">
        <f>INT(Tableau13[[#This Row],[Date de cloture]])-INT(Tableau13[[#This Row],[Dates création corrigées 1]])</f>
        <v>0</v>
      </c>
      <c r="N55" s="22">
        <f>Tableau13[[#This Row],[Colonne1]]-(0.666666666666667*Tableau13[[#This Row],[Nb nuits]])</f>
        <v>8.3333333335758653E-2</v>
      </c>
      <c r="O55" s="9"/>
      <c r="P55" s="7"/>
      <c r="Q55" s="7"/>
    </row>
    <row r="56" spans="1:17" x14ac:dyDescent="0.25">
      <c r="A56" s="18"/>
      <c r="E56" s="3">
        <v>42519.824756944443</v>
      </c>
      <c r="F56" s="6">
        <f>Tableau13[[#This Row],[Date création]]-INT(Tableau13[[#This Row],[Date création]])</f>
        <v>0.82475694444292458</v>
      </c>
      <c r="G56" s="8">
        <f>date_ouvrée(Tableau13[[#This Row],[Date création]])</f>
        <v>42520.375</v>
      </c>
      <c r="H56" s="8">
        <v>42520.458333333336</v>
      </c>
      <c r="I56" s="27">
        <f>nb_heures_ouvrées(Tableau13[[#This Row],[Date de cloture]],Tableau13[[#This Row],[Dates création corrigées 1]])</f>
        <v>10</v>
      </c>
      <c r="J56" s="22"/>
      <c r="K56" s="22"/>
      <c r="L56" s="22">
        <f>Tableau13[[#This Row],[Date de cloture]]-Tableau13[[#This Row],[Dates création corrigées 1]]</f>
        <v>8.3333333335758653E-2</v>
      </c>
      <c r="M56">
        <f>INT(Tableau13[[#This Row],[Date de cloture]])-INT(Tableau13[[#This Row],[Dates création corrigées 1]])</f>
        <v>0</v>
      </c>
      <c r="N56" s="22">
        <f>Tableau13[[#This Row],[Colonne1]]-(0.666666666666667*Tableau13[[#This Row],[Nb nuits]])</f>
        <v>8.3333333335758653E-2</v>
      </c>
      <c r="O56" s="9"/>
      <c r="P56" s="7"/>
      <c r="Q56" s="7"/>
    </row>
    <row r="57" spans="1:17" x14ac:dyDescent="0.25">
      <c r="A57" s="18"/>
      <c r="E57" s="3">
        <v>42519.839907407404</v>
      </c>
      <c r="F57" s="6">
        <f>Tableau13[[#This Row],[Date création]]-INT(Tableau13[[#This Row],[Date création]])</f>
        <v>0.83990740740409819</v>
      </c>
      <c r="G57" s="8">
        <f>date_ouvrée(Tableau13[[#This Row],[Date création]])</f>
        <v>42520.375</v>
      </c>
      <c r="H57" s="8">
        <v>42520.458333333336</v>
      </c>
      <c r="I57" s="27">
        <f>nb_heures_ouvrées(Tableau13[[#This Row],[Date de cloture]],Tableau13[[#This Row],[Dates création corrigées 1]])</f>
        <v>10</v>
      </c>
      <c r="J57" s="22"/>
      <c r="K57" s="22"/>
      <c r="L57" s="22">
        <f>Tableau13[[#This Row],[Date de cloture]]-Tableau13[[#This Row],[Dates création corrigées 1]]</f>
        <v>8.3333333335758653E-2</v>
      </c>
      <c r="M57">
        <f>INT(Tableau13[[#This Row],[Date de cloture]])-INT(Tableau13[[#This Row],[Dates création corrigées 1]])</f>
        <v>0</v>
      </c>
      <c r="N57" s="22">
        <f>Tableau13[[#This Row],[Colonne1]]-(0.666666666666667*Tableau13[[#This Row],[Nb nuits]])</f>
        <v>8.3333333335758653E-2</v>
      </c>
      <c r="O57" s="9"/>
      <c r="P57" s="7"/>
      <c r="Q57" s="7"/>
    </row>
    <row r="58" spans="1:17" x14ac:dyDescent="0.25">
      <c r="A58" s="18"/>
      <c r="E58" s="3">
        <v>42519.861655092594</v>
      </c>
      <c r="F58" s="6">
        <f>Tableau13[[#This Row],[Date création]]-INT(Tableau13[[#This Row],[Date création]])</f>
        <v>0.86165509259444661</v>
      </c>
      <c r="G58" s="8">
        <f>date_ouvrée(Tableau13[[#This Row],[Date création]])</f>
        <v>42520.375</v>
      </c>
      <c r="H58" s="8">
        <v>42520.458333333336</v>
      </c>
      <c r="I58" s="27">
        <f>nb_heures_ouvrées(Tableau13[[#This Row],[Date de cloture]],Tableau13[[#This Row],[Dates création corrigées 1]])</f>
        <v>10</v>
      </c>
      <c r="J58" s="22"/>
      <c r="K58" s="22"/>
      <c r="L58" s="22">
        <f>Tableau13[[#This Row],[Date de cloture]]-Tableau13[[#This Row],[Dates création corrigées 1]]</f>
        <v>8.3333333335758653E-2</v>
      </c>
      <c r="M58">
        <f>INT(Tableau13[[#This Row],[Date de cloture]])-INT(Tableau13[[#This Row],[Dates création corrigées 1]])</f>
        <v>0</v>
      </c>
      <c r="N58" s="22">
        <f>Tableau13[[#This Row],[Colonne1]]-(0.666666666666667*Tableau13[[#This Row],[Nb nuits]])</f>
        <v>8.3333333335758653E-2</v>
      </c>
      <c r="O58" s="9"/>
      <c r="P58" s="7"/>
      <c r="Q58" s="7"/>
    </row>
    <row r="59" spans="1:17" x14ac:dyDescent="0.25">
      <c r="A59" s="18"/>
      <c r="E59" s="3">
        <v>42519.868460648147</v>
      </c>
      <c r="F59" s="6">
        <f>Tableau13[[#This Row],[Date création]]-INT(Tableau13[[#This Row],[Date création]])</f>
        <v>0.8684606481474475</v>
      </c>
      <c r="G59" s="8">
        <f>date_ouvrée(Tableau13[[#This Row],[Date création]])</f>
        <v>42520.375</v>
      </c>
      <c r="H59" s="8">
        <v>42520.458333333336</v>
      </c>
      <c r="I59" s="27">
        <f>nb_heures_ouvrées(Tableau13[[#This Row],[Date de cloture]],Tableau13[[#This Row],[Dates création corrigées 1]])</f>
        <v>10</v>
      </c>
      <c r="J59" s="22"/>
      <c r="K59" s="22"/>
      <c r="L59" s="22">
        <f>Tableau13[[#This Row],[Date de cloture]]-Tableau13[[#This Row],[Dates création corrigées 1]]</f>
        <v>8.3333333335758653E-2</v>
      </c>
      <c r="M59">
        <f>INT(Tableau13[[#This Row],[Date de cloture]])-INT(Tableau13[[#This Row],[Dates création corrigées 1]])</f>
        <v>0</v>
      </c>
      <c r="N59" s="22">
        <f>Tableau13[[#This Row],[Colonne1]]-(0.666666666666667*Tableau13[[#This Row],[Nb nuits]])</f>
        <v>8.3333333335758653E-2</v>
      </c>
      <c r="O59" s="9"/>
      <c r="P59" s="7"/>
      <c r="Q59" s="7"/>
    </row>
    <row r="60" spans="1:17" x14ac:dyDescent="0.25">
      <c r="A60" s="18"/>
      <c r="E60" s="3">
        <v>42519.91</v>
      </c>
      <c r="F60" s="6">
        <f>Tableau13[[#This Row],[Date création]]-INT(Tableau13[[#This Row],[Date création]])</f>
        <v>0.91000000000349246</v>
      </c>
      <c r="G60" s="8">
        <f>date_ouvrée(Tableau13[[#This Row],[Date création]])</f>
        <v>42520.375</v>
      </c>
      <c r="H60" s="8">
        <v>42520.458333333336</v>
      </c>
      <c r="I60" s="27">
        <f>nb_heures_ouvrées(Tableau13[[#This Row],[Date de cloture]],Tableau13[[#This Row],[Dates création corrigées 1]])</f>
        <v>10</v>
      </c>
      <c r="J60" s="22"/>
      <c r="K60" s="22"/>
      <c r="L60" s="22">
        <f>Tableau13[[#This Row],[Date de cloture]]-Tableau13[[#This Row],[Dates création corrigées 1]]</f>
        <v>8.3333333335758653E-2</v>
      </c>
      <c r="M60">
        <f>INT(Tableau13[[#This Row],[Date de cloture]])-INT(Tableau13[[#This Row],[Dates création corrigées 1]])</f>
        <v>0</v>
      </c>
      <c r="N60" s="22">
        <f>Tableau13[[#This Row],[Colonne1]]-(0.666666666666667*Tableau13[[#This Row],[Nb nuits]])</f>
        <v>8.3333333335758653E-2</v>
      </c>
      <c r="O60" s="9"/>
      <c r="P60" s="7"/>
      <c r="Q60" s="7"/>
    </row>
    <row r="61" spans="1:17" x14ac:dyDescent="0.25">
      <c r="A61" s="18"/>
      <c r="E61" s="3">
        <v>42519.916168981479</v>
      </c>
      <c r="F61" s="6">
        <f>Tableau13[[#This Row],[Date création]]-INT(Tableau13[[#This Row],[Date création]])</f>
        <v>0.91616898147913162</v>
      </c>
      <c r="G61" s="8">
        <f>date_ouvrée(Tableau13[[#This Row],[Date création]])</f>
        <v>42520.375</v>
      </c>
      <c r="H61" s="8">
        <v>42520.458333333336</v>
      </c>
      <c r="I61" s="27">
        <f>nb_heures_ouvrées(Tableau13[[#This Row],[Date de cloture]],Tableau13[[#This Row],[Dates création corrigées 1]])</f>
        <v>10</v>
      </c>
      <c r="J61" s="22"/>
      <c r="K61" s="22"/>
      <c r="L61" s="22">
        <f>Tableau13[[#This Row],[Date de cloture]]-Tableau13[[#This Row],[Dates création corrigées 1]]</f>
        <v>8.3333333335758653E-2</v>
      </c>
      <c r="M61">
        <f>INT(Tableau13[[#This Row],[Date de cloture]])-INT(Tableau13[[#This Row],[Dates création corrigées 1]])</f>
        <v>0</v>
      </c>
      <c r="N61" s="22">
        <f>Tableau13[[#This Row],[Colonne1]]-(0.666666666666667*Tableau13[[#This Row],[Nb nuits]])</f>
        <v>8.3333333335758653E-2</v>
      </c>
      <c r="O61" s="9"/>
      <c r="P61" s="7"/>
      <c r="Q61" s="7"/>
    </row>
    <row r="62" spans="1:17" x14ac:dyDescent="0.25">
      <c r="A62" s="18"/>
      <c r="E62" s="3">
        <v>42519.947453703702</v>
      </c>
      <c r="F62" s="6">
        <f>Tableau13[[#This Row],[Date création]]-INT(Tableau13[[#This Row],[Date création]])</f>
        <v>0.94745370370219462</v>
      </c>
      <c r="G62" s="8">
        <f>date_ouvrée(Tableau13[[#This Row],[Date création]])</f>
        <v>42520.375</v>
      </c>
      <c r="H62" s="8">
        <v>42520.458333333336</v>
      </c>
      <c r="I62" s="27">
        <f>nb_heures_ouvrées(Tableau13[[#This Row],[Date de cloture]],Tableau13[[#This Row],[Dates création corrigées 1]])</f>
        <v>10</v>
      </c>
      <c r="J62" s="22"/>
      <c r="K62" s="22"/>
      <c r="L62" s="22">
        <f>Tableau13[[#This Row],[Date de cloture]]-Tableau13[[#This Row],[Dates création corrigées 1]]</f>
        <v>8.3333333335758653E-2</v>
      </c>
      <c r="M62">
        <f>INT(Tableau13[[#This Row],[Date de cloture]])-INT(Tableau13[[#This Row],[Dates création corrigées 1]])</f>
        <v>0</v>
      </c>
      <c r="N62" s="22">
        <f>Tableau13[[#This Row],[Colonne1]]-(0.666666666666667*Tableau13[[#This Row],[Nb nuits]])</f>
        <v>8.3333333335758653E-2</v>
      </c>
      <c r="O62" s="9"/>
      <c r="P62" s="7"/>
      <c r="Q62" s="7"/>
    </row>
    <row r="63" spans="1:17" x14ac:dyDescent="0.25">
      <c r="A63" s="18"/>
      <c r="E63" s="3">
        <v>42519.951979166668</v>
      </c>
      <c r="F63" s="6">
        <f>Tableau13[[#This Row],[Date création]]-INT(Tableau13[[#This Row],[Date création]])</f>
        <v>0.95197916666802485</v>
      </c>
      <c r="G63" s="8">
        <f>date_ouvrée(Tableau13[[#This Row],[Date création]])</f>
        <v>42520.375</v>
      </c>
      <c r="H63" s="8">
        <v>42520.458333333336</v>
      </c>
      <c r="I63" s="27">
        <f>nb_heures_ouvrées(Tableau13[[#This Row],[Date de cloture]],Tableau13[[#This Row],[Dates création corrigées 1]])</f>
        <v>10</v>
      </c>
      <c r="J63" s="22"/>
      <c r="K63" s="22"/>
      <c r="L63" s="22">
        <f>Tableau13[[#This Row],[Date de cloture]]-Tableau13[[#This Row],[Dates création corrigées 1]]</f>
        <v>8.3333333335758653E-2</v>
      </c>
      <c r="M63">
        <f>INT(Tableau13[[#This Row],[Date de cloture]])-INT(Tableau13[[#This Row],[Dates création corrigées 1]])</f>
        <v>0</v>
      </c>
      <c r="N63" s="22">
        <f>Tableau13[[#This Row],[Colonne1]]-(0.666666666666667*Tableau13[[#This Row],[Nb nuits]])</f>
        <v>8.3333333335758653E-2</v>
      </c>
      <c r="O63" s="9"/>
      <c r="P63" s="7"/>
      <c r="Q63" s="7"/>
    </row>
    <row r="64" spans="1:17" x14ac:dyDescent="0.25">
      <c r="A64" s="18"/>
      <c r="E64" s="3">
        <v>42519.955960648149</v>
      </c>
      <c r="F64" s="6">
        <f>Tableau13[[#This Row],[Date création]]-INT(Tableau13[[#This Row],[Date création]])</f>
        <v>0.95596064814890269</v>
      </c>
      <c r="G64" s="8">
        <f>date_ouvrée(Tableau13[[#This Row],[Date création]])</f>
        <v>42520.375</v>
      </c>
      <c r="H64" s="8">
        <v>42520.458333333336</v>
      </c>
      <c r="I64" s="27">
        <f>nb_heures_ouvrées(Tableau13[[#This Row],[Date de cloture]],Tableau13[[#This Row],[Dates création corrigées 1]])</f>
        <v>10</v>
      </c>
      <c r="J64" s="22"/>
      <c r="K64" s="22"/>
      <c r="L64" s="22">
        <f>Tableau13[[#This Row],[Date de cloture]]-Tableau13[[#This Row],[Dates création corrigées 1]]</f>
        <v>8.3333333335758653E-2</v>
      </c>
      <c r="M64">
        <f>INT(Tableau13[[#This Row],[Date de cloture]])-INT(Tableau13[[#This Row],[Dates création corrigées 1]])</f>
        <v>0</v>
      </c>
      <c r="N64" s="22">
        <f>Tableau13[[#This Row],[Colonne1]]-(0.666666666666667*Tableau13[[#This Row],[Nb nuits]])</f>
        <v>8.3333333335758653E-2</v>
      </c>
      <c r="O64" s="9"/>
      <c r="P64" s="7"/>
      <c r="Q64" s="7"/>
    </row>
    <row r="65" spans="1:17" x14ac:dyDescent="0.25">
      <c r="A65" s="18"/>
      <c r="E65" s="3">
        <v>42519.9606712963</v>
      </c>
      <c r="F65" s="6">
        <f>Tableau13[[#This Row],[Date création]]-INT(Tableau13[[#This Row],[Date création]])</f>
        <v>0.96067129629955161</v>
      </c>
      <c r="G65" s="8">
        <f>date_ouvrée(Tableau13[[#This Row],[Date création]])</f>
        <v>42520.375</v>
      </c>
      <c r="H65" s="8">
        <v>42520.458333333336</v>
      </c>
      <c r="I65" s="27">
        <f>nb_heures_ouvrées(Tableau13[[#This Row],[Date de cloture]],Tableau13[[#This Row],[Dates création corrigées 1]])</f>
        <v>10</v>
      </c>
      <c r="J65" s="22"/>
      <c r="K65" s="22"/>
      <c r="L65" s="22">
        <f>Tableau13[[#This Row],[Date de cloture]]-Tableau13[[#This Row],[Dates création corrigées 1]]</f>
        <v>8.3333333335758653E-2</v>
      </c>
      <c r="M65">
        <f>INT(Tableau13[[#This Row],[Date de cloture]])-INT(Tableau13[[#This Row],[Dates création corrigées 1]])</f>
        <v>0</v>
      </c>
      <c r="N65" s="22">
        <f>Tableau13[[#This Row],[Colonne1]]-(0.666666666666667*Tableau13[[#This Row],[Nb nuits]])</f>
        <v>8.3333333335758653E-2</v>
      </c>
      <c r="O65" s="9"/>
      <c r="P65" s="7"/>
      <c r="Q65" s="7"/>
    </row>
    <row r="66" spans="1:17" x14ac:dyDescent="0.25">
      <c r="A66" s="18"/>
      <c r="E66" s="3">
        <v>42520.008425925924</v>
      </c>
      <c r="F66" s="6">
        <f>Tableau13[[#This Row],[Date création]]-INT(Tableau13[[#This Row],[Date création]])</f>
        <v>8.4259259238024242E-3</v>
      </c>
      <c r="G66" s="8">
        <f>date_ouvrée(Tableau13[[#This Row],[Date création]])</f>
        <v>42520.375</v>
      </c>
      <c r="H66" s="8">
        <v>42520.875</v>
      </c>
      <c r="I66" s="27">
        <f>nb_heures_ouvrées(Tableau13[[#This Row],[Date de cloture]],Tableau13[[#This Row],[Dates création corrigées 1]])</f>
        <v>20</v>
      </c>
      <c r="J66" s="22"/>
      <c r="K66" s="22"/>
      <c r="L66" s="22">
        <f>Tableau13[[#This Row],[Date de cloture]]-Tableau13[[#This Row],[Dates création corrigées 1]]</f>
        <v>0.5</v>
      </c>
      <c r="M66">
        <f>INT(Tableau13[[#This Row],[Date de cloture]])-INT(Tableau13[[#This Row],[Dates création corrigées 1]])</f>
        <v>0</v>
      </c>
      <c r="N66" s="22">
        <f>Tableau13[[#This Row],[Colonne1]]-(0.666666666666667*Tableau13[[#This Row],[Nb nuits]])</f>
        <v>0.5</v>
      </c>
      <c r="O66" s="9"/>
      <c r="P66" s="7"/>
      <c r="Q66" s="7"/>
    </row>
    <row r="67" spans="1:17" x14ac:dyDescent="0.25">
      <c r="A67" s="18"/>
      <c r="E67" s="3">
        <v>42520.024594907409</v>
      </c>
      <c r="F67" s="6">
        <f>Tableau13[[#This Row],[Date création]]-INT(Tableau13[[#This Row],[Date création]])</f>
        <v>2.4594907408754807E-2</v>
      </c>
      <c r="G67" s="8">
        <f>date_ouvrée(Tableau13[[#This Row],[Date création]])</f>
        <v>42520.375</v>
      </c>
      <c r="H67" s="8">
        <v>42520.458333333336</v>
      </c>
      <c r="I67" s="27">
        <f>nb_heures_ouvrées(Tableau13[[#This Row],[Date de cloture]],Tableau13[[#This Row],[Dates création corrigées 1]])</f>
        <v>10</v>
      </c>
      <c r="J67" s="22"/>
      <c r="K67" s="22"/>
      <c r="L67" s="22">
        <f>Tableau13[[#This Row],[Date de cloture]]-Tableau13[[#This Row],[Dates création corrigées 1]]</f>
        <v>8.3333333335758653E-2</v>
      </c>
      <c r="M67">
        <f>INT(Tableau13[[#This Row],[Date de cloture]])-INT(Tableau13[[#This Row],[Dates création corrigées 1]])</f>
        <v>0</v>
      </c>
      <c r="N67" s="22">
        <f>Tableau13[[#This Row],[Colonne1]]-(0.666666666666667*Tableau13[[#This Row],[Nb nuits]])</f>
        <v>8.3333333335758653E-2</v>
      </c>
      <c r="O67" s="9"/>
      <c r="P67" s="7"/>
      <c r="Q67" s="7"/>
    </row>
    <row r="68" spans="1:17" x14ac:dyDescent="0.25">
      <c r="A68" s="18"/>
      <c r="E68" s="3">
        <v>42520.045173611114</v>
      </c>
      <c r="F68" s="6">
        <f>Tableau13[[#This Row],[Date création]]-INT(Tableau13[[#This Row],[Date création]])</f>
        <v>4.5173611113568768E-2</v>
      </c>
      <c r="G68" s="8">
        <f>date_ouvrée(Tableau13[[#This Row],[Date création]])</f>
        <v>42520.375</v>
      </c>
      <c r="H68" s="8">
        <v>42520.458333333336</v>
      </c>
      <c r="I68" s="27">
        <f>nb_heures_ouvrées(Tableau13[[#This Row],[Date de cloture]],Tableau13[[#This Row],[Dates création corrigées 1]])</f>
        <v>10</v>
      </c>
      <c r="J68" s="22"/>
      <c r="K68" s="22"/>
      <c r="L68" s="22">
        <f>Tableau13[[#This Row],[Date de cloture]]-Tableau13[[#This Row],[Dates création corrigées 1]]</f>
        <v>8.3333333335758653E-2</v>
      </c>
      <c r="M68">
        <f>INT(Tableau13[[#This Row],[Date de cloture]])-INT(Tableau13[[#This Row],[Dates création corrigées 1]])</f>
        <v>0</v>
      </c>
      <c r="N68" s="22">
        <f>Tableau13[[#This Row],[Colonne1]]-(0.666666666666667*Tableau13[[#This Row],[Nb nuits]])</f>
        <v>8.3333333335758653E-2</v>
      </c>
      <c r="O68" s="9"/>
      <c r="P68" s="7"/>
      <c r="Q68" s="7"/>
    </row>
    <row r="69" spans="1:17" x14ac:dyDescent="0.25">
      <c r="A69" s="18"/>
      <c r="E69" s="3">
        <v>42520.053923611114</v>
      </c>
      <c r="F69" s="6">
        <f>Tableau13[[#This Row],[Date création]]-INT(Tableau13[[#This Row],[Date création]])</f>
        <v>5.3923611114441883E-2</v>
      </c>
      <c r="G69" s="8">
        <f>date_ouvrée(Tableau13[[#This Row],[Date création]])</f>
        <v>42520.375</v>
      </c>
      <c r="H69" s="8">
        <v>42520.458333333336</v>
      </c>
      <c r="I69" s="27">
        <f>nb_heures_ouvrées(Tableau13[[#This Row],[Date de cloture]],Tableau13[[#This Row],[Dates création corrigées 1]])</f>
        <v>10</v>
      </c>
      <c r="J69" s="22"/>
      <c r="K69" s="22"/>
      <c r="L69" s="22">
        <f>Tableau13[[#This Row],[Date de cloture]]-Tableau13[[#This Row],[Dates création corrigées 1]]</f>
        <v>8.3333333335758653E-2</v>
      </c>
      <c r="M69">
        <f>INT(Tableau13[[#This Row],[Date de cloture]])-INT(Tableau13[[#This Row],[Dates création corrigées 1]])</f>
        <v>0</v>
      </c>
      <c r="N69" s="22">
        <f>Tableau13[[#This Row],[Colonne1]]-(0.666666666666667*Tableau13[[#This Row],[Nb nuits]])</f>
        <v>8.3333333335758653E-2</v>
      </c>
      <c r="O69" s="9"/>
      <c r="P69" s="7"/>
      <c r="Q69" s="7"/>
    </row>
    <row r="70" spans="1:17" x14ac:dyDescent="0.25">
      <c r="A70" s="18"/>
      <c r="E70" s="3">
        <v>42520.386446759258</v>
      </c>
      <c r="F70" s="6">
        <f>Tableau13[[#This Row],[Date création]]-INT(Tableau13[[#This Row],[Date création]])</f>
        <v>0.38644675925752381</v>
      </c>
      <c r="G70" s="8">
        <f>date_ouvrée(Tableau13[[#This Row],[Date création]])</f>
        <v>42520.386446759258</v>
      </c>
      <c r="H70" s="8">
        <v>42520.469780092593</v>
      </c>
      <c r="I70" s="27">
        <f>nb_heures_ouvrées(Tableau13[[#This Row],[Date de cloture]],Tableau13[[#This Row],[Dates création corrigées 1]])</f>
        <v>10</v>
      </c>
      <c r="J70" s="22"/>
      <c r="K70" s="22"/>
      <c r="L70" s="22">
        <f>Tableau13[[#This Row],[Date de cloture]]-Tableau13[[#This Row],[Dates création corrigées 1]]</f>
        <v>8.3333333335758653E-2</v>
      </c>
      <c r="M70">
        <f>INT(Tableau13[[#This Row],[Date de cloture]])-INT(Tableau13[[#This Row],[Dates création corrigées 1]])</f>
        <v>0</v>
      </c>
      <c r="N70" s="22">
        <f>Tableau13[[#This Row],[Colonne1]]-(0.666666666666667*Tableau13[[#This Row],[Nb nuits]])</f>
        <v>8.3333333335758653E-2</v>
      </c>
      <c r="O70" s="9"/>
      <c r="P70" s="7"/>
      <c r="Q70" s="7"/>
    </row>
    <row r="71" spans="1:17" x14ac:dyDescent="0.25">
      <c r="A71" s="18"/>
      <c r="E71" s="3">
        <v>42520.39739583333</v>
      </c>
      <c r="F71" s="6">
        <f>Tableau13[[#This Row],[Date création]]-INT(Tableau13[[#This Row],[Date création]])</f>
        <v>0.39739583332993789</v>
      </c>
      <c r="G71" s="8">
        <f>date_ouvrée(Tableau13[[#This Row],[Date création]])</f>
        <v>42520.39739583333</v>
      </c>
      <c r="H71" s="8">
        <v>42520.480729166666</v>
      </c>
      <c r="I71" s="27">
        <f>nb_heures_ouvrées(Tableau13[[#This Row],[Date de cloture]],Tableau13[[#This Row],[Dates création corrigées 1]])</f>
        <v>10.000000000000002</v>
      </c>
      <c r="J71" s="22"/>
      <c r="K71" s="22"/>
      <c r="L71" s="22">
        <f>Tableau13[[#This Row],[Date de cloture]]-Tableau13[[#This Row],[Dates création corrigées 1]]</f>
        <v>8.3333333335758653E-2</v>
      </c>
      <c r="M71">
        <f>INT(Tableau13[[#This Row],[Date de cloture]])-INT(Tableau13[[#This Row],[Dates création corrigées 1]])</f>
        <v>0</v>
      </c>
      <c r="N71" s="22">
        <f>Tableau13[[#This Row],[Colonne1]]-(0.666666666666667*Tableau13[[#This Row],[Nb nuits]])</f>
        <v>8.3333333335758653E-2</v>
      </c>
      <c r="O71" s="9"/>
      <c r="P71" s="7"/>
      <c r="Q71" s="7"/>
    </row>
    <row r="72" spans="1:17" x14ac:dyDescent="0.25">
      <c r="A72" s="18"/>
      <c r="E72" s="3">
        <v>42520.421342592592</v>
      </c>
      <c r="F72" s="6">
        <f>Tableau13[[#This Row],[Date création]]-INT(Tableau13[[#This Row],[Date création]])</f>
        <v>0.42134259259182727</v>
      </c>
      <c r="G72" s="8">
        <f>date_ouvrée(Tableau13[[#This Row],[Date création]])</f>
        <v>42520.421342592592</v>
      </c>
      <c r="H72" s="8">
        <v>42520.588009259256</v>
      </c>
      <c r="I72" s="27">
        <f>nb_heures_ouvrées(Tableau13[[#This Row],[Date de cloture]],Tableau13[[#This Row],[Dates création corrigées 1]])</f>
        <v>12</v>
      </c>
      <c r="J72" s="22"/>
      <c r="K72" s="22"/>
      <c r="L72" s="22">
        <f>Tableau13[[#This Row],[Date de cloture]]-Tableau13[[#This Row],[Dates création corrigées 1]]</f>
        <v>0.16666666666424135</v>
      </c>
      <c r="M72">
        <f>INT(Tableau13[[#This Row],[Date de cloture]])-INT(Tableau13[[#This Row],[Dates création corrigées 1]])</f>
        <v>0</v>
      </c>
      <c r="N72" s="22">
        <f>Tableau13[[#This Row],[Colonne1]]-(0.666666666666667*Tableau13[[#This Row],[Nb nuits]])</f>
        <v>0.16666666666424135</v>
      </c>
      <c r="O72" s="9"/>
      <c r="P72" s="7"/>
      <c r="Q72" s="7"/>
    </row>
    <row r="73" spans="1:17" x14ac:dyDescent="0.25">
      <c r="A73" s="18"/>
      <c r="E73" s="3">
        <v>42520.456516203703</v>
      </c>
      <c r="F73" s="6">
        <f>Tableau13[[#This Row],[Date création]]-INT(Tableau13[[#This Row],[Date création]])</f>
        <v>0.45651620370335877</v>
      </c>
      <c r="G73" s="8">
        <f>date_ouvrée(Tableau13[[#This Row],[Date création]])</f>
        <v>42520.456516203703</v>
      </c>
      <c r="H73" s="8">
        <v>42520.664849537039</v>
      </c>
      <c r="I73" s="27">
        <f>nb_heures_ouvrées(Tableau13[[#This Row],[Date de cloture]],Tableau13[[#This Row],[Dates création corrigées 1]])</f>
        <v>13</v>
      </c>
      <c r="J73" s="22"/>
      <c r="K73" s="22"/>
      <c r="L73" s="22">
        <f>Tableau13[[#This Row],[Date de cloture]]-Tableau13[[#This Row],[Dates création corrigées 1]]</f>
        <v>0.20833333333575865</v>
      </c>
      <c r="M73">
        <f>INT(Tableau13[[#This Row],[Date de cloture]])-INT(Tableau13[[#This Row],[Dates création corrigées 1]])</f>
        <v>0</v>
      </c>
      <c r="N73" s="22">
        <f>Tableau13[[#This Row],[Colonne1]]-(0.666666666666667*Tableau13[[#This Row],[Nb nuits]])</f>
        <v>0.20833333333575865</v>
      </c>
      <c r="O73" s="9"/>
      <c r="P73" s="7"/>
      <c r="Q73" s="7"/>
    </row>
    <row r="74" spans="1:17" x14ac:dyDescent="0.25">
      <c r="A74" s="18"/>
      <c r="E74" s="3">
        <v>42520.477777777778</v>
      </c>
      <c r="F74" s="6">
        <f>Tableau13[[#This Row],[Date création]]-INT(Tableau13[[#This Row],[Date création]])</f>
        <v>0.47777777777810115</v>
      </c>
      <c r="G74" s="8">
        <f>date_ouvrée(Tableau13[[#This Row],[Date création]])</f>
        <v>42520.477777777778</v>
      </c>
      <c r="H74" s="8">
        <v>42520.571527777778</v>
      </c>
      <c r="I74" s="27">
        <f>nb_heures_ouvrées(Tableau13[[#This Row],[Date de cloture]],Tableau13[[#This Row],[Dates création corrigées 1]])</f>
        <v>10.25</v>
      </c>
      <c r="J74" s="22"/>
      <c r="K74" s="22"/>
      <c r="L74" s="22">
        <f>Tableau13[[#This Row],[Date de cloture]]-Tableau13[[#This Row],[Dates création corrigées 1]]</f>
        <v>9.375E-2</v>
      </c>
      <c r="M74">
        <f>INT(Tableau13[[#This Row],[Date de cloture]])-INT(Tableau13[[#This Row],[Dates création corrigées 1]])</f>
        <v>0</v>
      </c>
      <c r="N74" s="22">
        <f>Tableau13[[#This Row],[Colonne1]]-(0.666666666666667*Tableau13[[#This Row],[Nb nuits]])</f>
        <v>9.375E-2</v>
      </c>
      <c r="O74" s="9"/>
      <c r="P74" s="7"/>
      <c r="Q74" s="7"/>
    </row>
    <row r="75" spans="1:17" x14ac:dyDescent="0.25">
      <c r="A75" s="18"/>
      <c r="E75" s="3">
        <v>42520.488587962966</v>
      </c>
      <c r="F75" s="6">
        <f>Tableau13[[#This Row],[Date création]]-INT(Tableau13[[#This Row],[Date création]])</f>
        <v>0.48858796296553919</v>
      </c>
      <c r="G75" s="8">
        <f>date_ouvrée(Tableau13[[#This Row],[Date création]])</f>
        <v>42520.488587962966</v>
      </c>
      <c r="H75" s="8">
        <v>42520.571921296301</v>
      </c>
      <c r="I75" s="27">
        <f>nb_heures_ouvrées(Tableau13[[#This Row],[Date de cloture]],Tableau13[[#This Row],[Dates création corrigées 1]])</f>
        <v>10</v>
      </c>
      <c r="J75" s="22"/>
      <c r="K75" s="22"/>
      <c r="L75" s="22">
        <f>Tableau13[[#This Row],[Date de cloture]]-Tableau13[[#This Row],[Dates création corrigées 1]]</f>
        <v>8.3333333335758653E-2</v>
      </c>
      <c r="M75">
        <f>INT(Tableau13[[#This Row],[Date de cloture]])-INT(Tableau13[[#This Row],[Dates création corrigées 1]])</f>
        <v>0</v>
      </c>
      <c r="N75" s="22">
        <f>Tableau13[[#This Row],[Colonne1]]-(0.666666666666667*Tableau13[[#This Row],[Nb nuits]])</f>
        <v>8.3333333335758653E-2</v>
      </c>
      <c r="O75" s="9"/>
      <c r="P75" s="7"/>
      <c r="Q75" s="7"/>
    </row>
    <row r="76" spans="1:17" x14ac:dyDescent="0.25">
      <c r="A76" s="18"/>
      <c r="E76" s="3">
        <v>42520.507673611108</v>
      </c>
      <c r="F76" s="6">
        <f>Tableau13[[#This Row],[Date création]]-INT(Tableau13[[#This Row],[Date création]])</f>
        <v>0.507673611107748</v>
      </c>
      <c r="G76" s="8">
        <f>date_ouvrée(Tableau13[[#This Row],[Date création]])</f>
        <v>42520.507673611108</v>
      </c>
      <c r="H76" s="8">
        <v>42520.591006944444</v>
      </c>
      <c r="I76" s="27">
        <f>nb_heures_ouvrées(Tableau13[[#This Row],[Date de cloture]],Tableau13[[#This Row],[Dates création corrigées 1]])</f>
        <v>10.000000000000002</v>
      </c>
      <c r="J76" s="22"/>
      <c r="K76" s="22"/>
      <c r="L76" s="22">
        <f>Tableau13[[#This Row],[Date de cloture]]-Tableau13[[#This Row],[Dates création corrigées 1]]</f>
        <v>8.3333333335758653E-2</v>
      </c>
      <c r="M76">
        <f>INT(Tableau13[[#This Row],[Date de cloture]])-INT(Tableau13[[#This Row],[Dates création corrigées 1]])</f>
        <v>0</v>
      </c>
      <c r="N76" s="22">
        <f>Tableau13[[#This Row],[Colonne1]]-(0.666666666666667*Tableau13[[#This Row],[Nb nuits]])</f>
        <v>8.3333333335758653E-2</v>
      </c>
      <c r="O76" s="9"/>
      <c r="P76" s="7"/>
      <c r="Q76" s="7"/>
    </row>
    <row r="77" spans="1:17" x14ac:dyDescent="0.25">
      <c r="A77" s="18"/>
      <c r="E77" s="3">
        <v>42597.514722222222</v>
      </c>
      <c r="F77" s="6">
        <f>Tableau13[[#This Row],[Date création]]-INT(Tableau13[[#This Row],[Date création]])</f>
        <v>0.51472222222218988</v>
      </c>
      <c r="G77" s="8">
        <f>date_ouvrée(Tableau13[[#This Row],[Date création]])</f>
        <v>42598.375</v>
      </c>
      <c r="H77" s="8">
        <v>42598.458333333336</v>
      </c>
      <c r="I77" s="27">
        <f>nb_heures_ouvrées(Tableau13[[#This Row],[Date de cloture]],Tableau13[[#This Row],[Dates création corrigées 1]])</f>
        <v>10</v>
      </c>
      <c r="J77" s="22"/>
      <c r="K77" s="22"/>
      <c r="L77" s="22">
        <f>Tableau13[[#This Row],[Date de cloture]]-Tableau13[[#This Row],[Dates création corrigées 1]]</f>
        <v>8.3333333335758653E-2</v>
      </c>
      <c r="M77">
        <f>INT(Tableau13[[#This Row],[Date de cloture]])-INT(Tableau13[[#This Row],[Dates création corrigées 1]])</f>
        <v>0</v>
      </c>
      <c r="N77" s="22">
        <f>Tableau13[[#This Row],[Colonne1]]-(0.666666666666667*Tableau13[[#This Row],[Nb nuits]])</f>
        <v>8.3333333335758653E-2</v>
      </c>
      <c r="O77" s="9"/>
      <c r="P77" s="7"/>
      <c r="Q77" s="7"/>
    </row>
    <row r="78" spans="1:17" x14ac:dyDescent="0.25">
      <c r="A78" s="19"/>
      <c r="E78" s="3">
        <v>42607.529016203705</v>
      </c>
      <c r="F78" s="6">
        <f>Tableau13[[#This Row],[Date création]]-INT(Tableau13[[#This Row],[Date création]])</f>
        <v>0.52901620370539604</v>
      </c>
      <c r="G78" s="8">
        <f>date_ouvrée(Tableau13[[#This Row],[Date création]])</f>
        <v>42607.529016203705</v>
      </c>
      <c r="H78" s="8">
        <v>42611.458333333336</v>
      </c>
      <c r="I78" s="27">
        <f>nb_heures_ouvrées(Tableau13[[#This Row],[Date de cloture]],Tableau13[[#This Row],[Dates création corrigées 1]])</f>
        <v>22.316666666666666</v>
      </c>
      <c r="J78" s="22"/>
      <c r="K78" s="22"/>
      <c r="L78" s="22">
        <f>Tableau13[[#This Row],[Date de cloture]]-Tableau13[[#This Row],[Dates création corrigées 1]]</f>
        <v>3.9293171296303626</v>
      </c>
      <c r="M78">
        <f>INT(Tableau13[[#This Row],[Date de cloture]])-INT(Tableau13[[#This Row],[Dates création corrigées 1]])</f>
        <v>4</v>
      </c>
      <c r="N78" s="22">
        <f>Tableau13[[#This Row],[Colonne1]]-(0.666666666666667*Tableau13[[#This Row],[Nb nuits]])</f>
        <v>1.2626504629636948</v>
      </c>
      <c r="O78" s="9"/>
      <c r="P78" s="7"/>
      <c r="Q78" s="7"/>
    </row>
    <row r="79" spans="1:17" x14ac:dyDescent="0.25">
      <c r="H79"/>
      <c r="L79"/>
      <c r="M79"/>
    </row>
    <row r="80" spans="1:17" x14ac:dyDescent="0.25">
      <c r="H80"/>
      <c r="L80"/>
      <c r="M80"/>
    </row>
    <row r="81" spans="8:13" x14ac:dyDescent="0.25">
      <c r="H81"/>
      <c r="L81"/>
      <c r="M81"/>
    </row>
    <row r="82" spans="8:13" x14ac:dyDescent="0.25">
      <c r="H82"/>
      <c r="L82"/>
      <c r="M82"/>
    </row>
    <row r="83" spans="8:13" x14ac:dyDescent="0.25">
      <c r="H83"/>
      <c r="L83"/>
      <c r="M83"/>
    </row>
    <row r="84" spans="8:13" x14ac:dyDescent="0.25">
      <c r="H84"/>
      <c r="L84"/>
      <c r="M84"/>
    </row>
    <row r="85" spans="8:13" x14ac:dyDescent="0.25">
      <c r="H85"/>
      <c r="L85"/>
      <c r="M85"/>
    </row>
    <row r="86" spans="8:13" x14ac:dyDescent="0.25">
      <c r="H86"/>
      <c r="L86"/>
      <c r="M86"/>
    </row>
    <row r="87" spans="8:13" x14ac:dyDescent="0.25">
      <c r="H87"/>
      <c r="L87"/>
      <c r="M87"/>
    </row>
    <row r="88" spans="8:13" x14ac:dyDescent="0.25">
      <c r="H88"/>
      <c r="L88"/>
      <c r="M88"/>
    </row>
    <row r="89" spans="8:13" x14ac:dyDescent="0.25">
      <c r="H89"/>
      <c r="L89"/>
      <c r="M89"/>
    </row>
    <row r="90" spans="8:13" x14ac:dyDescent="0.25">
      <c r="H90"/>
      <c r="L90"/>
      <c r="M90"/>
    </row>
    <row r="91" spans="8:13" x14ac:dyDescent="0.25">
      <c r="H91"/>
      <c r="L91"/>
      <c r="M91"/>
    </row>
    <row r="92" spans="8:13" x14ac:dyDescent="0.25">
      <c r="H92"/>
      <c r="L92"/>
      <c r="M92"/>
    </row>
    <row r="93" spans="8:13" x14ac:dyDescent="0.25">
      <c r="H93"/>
      <c r="L93"/>
      <c r="M93"/>
    </row>
    <row r="94" spans="8:13" x14ac:dyDescent="0.25">
      <c r="H94"/>
      <c r="L94"/>
      <c r="M94"/>
    </row>
    <row r="95" spans="8:13" x14ac:dyDescent="0.25">
      <c r="H95"/>
      <c r="L95"/>
      <c r="M95"/>
    </row>
    <row r="96" spans="8:13" x14ac:dyDescent="0.25">
      <c r="H96"/>
      <c r="L96"/>
      <c r="M96"/>
    </row>
    <row r="97" spans="8:13" x14ac:dyDescent="0.25">
      <c r="H97"/>
      <c r="L97"/>
      <c r="M97"/>
    </row>
    <row r="98" spans="8:13" x14ac:dyDescent="0.25">
      <c r="H98"/>
      <c r="L98"/>
      <c r="M98"/>
    </row>
    <row r="99" spans="8:13" x14ac:dyDescent="0.25">
      <c r="H99"/>
      <c r="L99"/>
      <c r="M99"/>
    </row>
    <row r="100" spans="8:13" x14ac:dyDescent="0.25">
      <c r="H100"/>
      <c r="L100"/>
      <c r="M100"/>
    </row>
    <row r="101" spans="8:13" x14ac:dyDescent="0.25">
      <c r="H101"/>
      <c r="L101"/>
      <c r="M101"/>
    </row>
    <row r="102" spans="8:13" x14ac:dyDescent="0.25">
      <c r="H102"/>
      <c r="L102"/>
      <c r="M102"/>
    </row>
    <row r="103" spans="8:13" x14ac:dyDescent="0.25">
      <c r="H103"/>
      <c r="L103"/>
      <c r="M103"/>
    </row>
    <row r="104" spans="8:13" x14ac:dyDescent="0.25">
      <c r="H104"/>
      <c r="L104"/>
      <c r="M104"/>
    </row>
    <row r="105" spans="8:13" x14ac:dyDescent="0.25">
      <c r="H105"/>
      <c r="L105"/>
      <c r="M105"/>
    </row>
    <row r="106" spans="8:13" x14ac:dyDescent="0.25">
      <c r="H106"/>
      <c r="L106"/>
      <c r="M106"/>
    </row>
    <row r="107" spans="8:13" x14ac:dyDescent="0.25">
      <c r="H107"/>
      <c r="L107"/>
      <c r="M107"/>
    </row>
    <row r="108" spans="8:13" x14ac:dyDescent="0.25">
      <c r="H108"/>
      <c r="L108"/>
      <c r="M108"/>
    </row>
    <row r="109" spans="8:13" x14ac:dyDescent="0.25">
      <c r="H109"/>
      <c r="L109"/>
      <c r="M109"/>
    </row>
    <row r="110" spans="8:13" x14ac:dyDescent="0.25">
      <c r="H110"/>
      <c r="L110"/>
      <c r="M110"/>
    </row>
    <row r="111" spans="8:13" x14ac:dyDescent="0.25">
      <c r="H111"/>
      <c r="L111"/>
      <c r="M111"/>
    </row>
    <row r="112" spans="8:13" x14ac:dyDescent="0.25">
      <c r="H112"/>
      <c r="L112"/>
      <c r="M112"/>
    </row>
    <row r="113" spans="8:13" x14ac:dyDescent="0.25">
      <c r="H113"/>
      <c r="L113"/>
      <c r="M113"/>
    </row>
    <row r="114" spans="8:13" x14ac:dyDescent="0.25">
      <c r="H114"/>
      <c r="L114"/>
      <c r="M114"/>
    </row>
    <row r="115" spans="8:13" x14ac:dyDescent="0.25">
      <c r="H115"/>
      <c r="L115"/>
      <c r="M115"/>
    </row>
    <row r="116" spans="8:13" x14ac:dyDescent="0.25">
      <c r="H116"/>
      <c r="L116"/>
      <c r="M116"/>
    </row>
    <row r="117" spans="8:13" x14ac:dyDescent="0.25">
      <c r="H117"/>
      <c r="L117"/>
      <c r="M117"/>
    </row>
    <row r="118" spans="8:13" x14ac:dyDescent="0.25">
      <c r="H118"/>
      <c r="L118"/>
      <c r="M118"/>
    </row>
    <row r="119" spans="8:13" x14ac:dyDescent="0.25">
      <c r="H119"/>
      <c r="L119"/>
      <c r="M119"/>
    </row>
    <row r="120" spans="8:13" x14ac:dyDescent="0.25">
      <c r="H120"/>
      <c r="L120"/>
      <c r="M120"/>
    </row>
    <row r="121" spans="8:13" x14ac:dyDescent="0.25">
      <c r="H121"/>
      <c r="L121"/>
      <c r="M121"/>
    </row>
    <row r="122" spans="8:13" x14ac:dyDescent="0.25">
      <c r="H122"/>
      <c r="L122"/>
      <c r="M122"/>
    </row>
    <row r="123" spans="8:13" x14ac:dyDescent="0.25">
      <c r="H123"/>
      <c r="L123"/>
      <c r="M123"/>
    </row>
    <row r="124" spans="8:13" x14ac:dyDescent="0.25">
      <c r="H124"/>
      <c r="L124"/>
      <c r="M124"/>
    </row>
    <row r="125" spans="8:13" x14ac:dyDescent="0.25">
      <c r="H125"/>
      <c r="L125"/>
      <c r="M125"/>
    </row>
    <row r="126" spans="8:13" x14ac:dyDescent="0.25">
      <c r="H126"/>
      <c r="L126"/>
      <c r="M126"/>
    </row>
    <row r="127" spans="8:13" x14ac:dyDescent="0.25">
      <c r="H127"/>
      <c r="L127"/>
      <c r="M127"/>
    </row>
    <row r="128" spans="8:13" x14ac:dyDescent="0.25">
      <c r="H128"/>
      <c r="L128"/>
      <c r="M128"/>
    </row>
    <row r="129" spans="8:13" x14ac:dyDescent="0.25">
      <c r="H129"/>
      <c r="L129"/>
      <c r="M129"/>
    </row>
    <row r="130" spans="8:13" x14ac:dyDescent="0.25">
      <c r="H130"/>
      <c r="L130"/>
      <c r="M130"/>
    </row>
    <row r="131" spans="8:13" x14ac:dyDescent="0.25">
      <c r="H131"/>
      <c r="L131"/>
      <c r="M131"/>
    </row>
    <row r="132" spans="8:13" x14ac:dyDescent="0.25">
      <c r="H132"/>
      <c r="L132"/>
      <c r="M132"/>
    </row>
    <row r="133" spans="8:13" x14ac:dyDescent="0.25">
      <c r="H133"/>
      <c r="L133"/>
      <c r="M133"/>
    </row>
    <row r="134" spans="8:13" x14ac:dyDescent="0.25">
      <c r="H134"/>
      <c r="L134"/>
      <c r="M134"/>
    </row>
    <row r="135" spans="8:13" x14ac:dyDescent="0.25">
      <c r="H135"/>
      <c r="L135"/>
      <c r="M135"/>
    </row>
    <row r="136" spans="8:13" x14ac:dyDescent="0.25">
      <c r="H136"/>
      <c r="L136"/>
      <c r="M136"/>
    </row>
    <row r="137" spans="8:13" x14ac:dyDescent="0.25">
      <c r="H137"/>
      <c r="L137"/>
      <c r="M137"/>
    </row>
    <row r="138" spans="8:13" x14ac:dyDescent="0.25">
      <c r="H138"/>
      <c r="L138"/>
      <c r="M138"/>
    </row>
    <row r="139" spans="8:13" x14ac:dyDescent="0.25">
      <c r="H139"/>
      <c r="L139"/>
      <c r="M139"/>
    </row>
    <row r="140" spans="8:13" x14ac:dyDescent="0.25">
      <c r="H140"/>
      <c r="L140"/>
      <c r="M140"/>
    </row>
    <row r="141" spans="8:13" x14ac:dyDescent="0.25">
      <c r="H141"/>
      <c r="L141"/>
      <c r="M141"/>
    </row>
    <row r="142" spans="8:13" x14ac:dyDescent="0.25">
      <c r="H142"/>
      <c r="L142"/>
      <c r="M142"/>
    </row>
    <row r="143" spans="8:13" x14ac:dyDescent="0.25">
      <c r="H143"/>
      <c r="L143"/>
      <c r="M143"/>
    </row>
    <row r="144" spans="8:13" x14ac:dyDescent="0.25">
      <c r="H144"/>
      <c r="L144"/>
      <c r="M144"/>
    </row>
    <row r="145" spans="8:13" x14ac:dyDescent="0.25">
      <c r="H145"/>
      <c r="L145"/>
      <c r="M145"/>
    </row>
    <row r="146" spans="8:13" x14ac:dyDescent="0.25">
      <c r="H146"/>
      <c r="L146"/>
      <c r="M146"/>
    </row>
    <row r="147" spans="8:13" x14ac:dyDescent="0.25">
      <c r="H147"/>
      <c r="L147"/>
      <c r="M147"/>
    </row>
    <row r="148" spans="8:13" x14ac:dyDescent="0.25">
      <c r="H148"/>
      <c r="L148"/>
      <c r="M148"/>
    </row>
    <row r="149" spans="8:13" x14ac:dyDescent="0.25">
      <c r="H149"/>
      <c r="L149"/>
      <c r="M149"/>
    </row>
    <row r="150" spans="8:13" x14ac:dyDescent="0.25">
      <c r="H150"/>
      <c r="L150"/>
      <c r="M150"/>
    </row>
    <row r="151" spans="8:13" x14ac:dyDescent="0.25">
      <c r="H151"/>
      <c r="L151"/>
      <c r="M151"/>
    </row>
    <row r="152" spans="8:13" x14ac:dyDescent="0.25">
      <c r="H152"/>
      <c r="L152"/>
      <c r="M152"/>
    </row>
    <row r="153" spans="8:13" x14ac:dyDescent="0.25">
      <c r="H153"/>
      <c r="L153"/>
      <c r="M153"/>
    </row>
    <row r="154" spans="8:13" x14ac:dyDescent="0.25">
      <c r="H154"/>
      <c r="L154"/>
      <c r="M154"/>
    </row>
    <row r="155" spans="8:13" x14ac:dyDescent="0.25">
      <c r="H155"/>
      <c r="L155"/>
      <c r="M155"/>
    </row>
    <row r="156" spans="8:13" x14ac:dyDescent="0.25">
      <c r="H156"/>
      <c r="L156"/>
      <c r="M156"/>
    </row>
    <row r="157" spans="8:13" x14ac:dyDescent="0.25">
      <c r="H157"/>
      <c r="L157"/>
      <c r="M157"/>
    </row>
    <row r="158" spans="8:13" x14ac:dyDescent="0.25">
      <c r="H158"/>
      <c r="L158"/>
      <c r="M158"/>
    </row>
    <row r="159" spans="8:13" x14ac:dyDescent="0.25">
      <c r="H159"/>
      <c r="L159"/>
      <c r="M159"/>
    </row>
    <row r="160" spans="8:13" x14ac:dyDescent="0.25">
      <c r="H160"/>
      <c r="L160"/>
      <c r="M160"/>
    </row>
    <row r="161" spans="8:13" x14ac:dyDescent="0.25">
      <c r="H161"/>
      <c r="L161"/>
      <c r="M161"/>
    </row>
    <row r="162" spans="8:13" x14ac:dyDescent="0.25">
      <c r="H162"/>
      <c r="L162"/>
      <c r="M162"/>
    </row>
    <row r="163" spans="8:13" x14ac:dyDescent="0.25">
      <c r="H163"/>
      <c r="L163"/>
      <c r="M163"/>
    </row>
    <row r="164" spans="8:13" x14ac:dyDescent="0.25">
      <c r="H164"/>
      <c r="L164"/>
      <c r="M164"/>
    </row>
    <row r="165" spans="8:13" x14ac:dyDescent="0.25">
      <c r="H165"/>
      <c r="L165"/>
      <c r="M165"/>
    </row>
    <row r="166" spans="8:13" x14ac:dyDescent="0.25">
      <c r="H166"/>
      <c r="L166"/>
      <c r="M166"/>
    </row>
    <row r="167" spans="8:13" x14ac:dyDescent="0.25">
      <c r="H167"/>
      <c r="L167"/>
      <c r="M167"/>
    </row>
    <row r="168" spans="8:13" x14ac:dyDescent="0.25">
      <c r="H168"/>
      <c r="L168"/>
      <c r="M168"/>
    </row>
    <row r="169" spans="8:13" x14ac:dyDescent="0.25">
      <c r="H169"/>
      <c r="L169"/>
      <c r="M169"/>
    </row>
    <row r="170" spans="8:13" x14ac:dyDescent="0.25">
      <c r="H170"/>
      <c r="L170"/>
      <c r="M170"/>
    </row>
    <row r="171" spans="8:13" x14ac:dyDescent="0.25">
      <c r="H171"/>
      <c r="L171"/>
      <c r="M171"/>
    </row>
    <row r="172" spans="8:13" x14ac:dyDescent="0.25">
      <c r="H172"/>
      <c r="L172"/>
      <c r="M172"/>
    </row>
    <row r="173" spans="8:13" x14ac:dyDescent="0.25">
      <c r="H173"/>
      <c r="L173"/>
      <c r="M173"/>
    </row>
    <row r="174" spans="8:13" x14ac:dyDescent="0.25">
      <c r="H174"/>
      <c r="L174"/>
      <c r="M174"/>
    </row>
    <row r="175" spans="8:13" x14ac:dyDescent="0.25">
      <c r="H175"/>
      <c r="L175"/>
      <c r="M175"/>
    </row>
    <row r="176" spans="8:13" x14ac:dyDescent="0.25">
      <c r="H176"/>
      <c r="L176"/>
      <c r="M176"/>
    </row>
    <row r="177" spans="8:13" x14ac:dyDescent="0.25">
      <c r="H177"/>
      <c r="L177"/>
      <c r="M177"/>
    </row>
    <row r="178" spans="8:13" x14ac:dyDescent="0.25">
      <c r="H178"/>
      <c r="L178"/>
      <c r="M178"/>
    </row>
    <row r="179" spans="8:13" x14ac:dyDescent="0.25">
      <c r="H179"/>
      <c r="L179"/>
      <c r="M179"/>
    </row>
    <row r="180" spans="8:13" x14ac:dyDescent="0.25">
      <c r="H180"/>
      <c r="L180"/>
      <c r="M180"/>
    </row>
    <row r="181" spans="8:13" x14ac:dyDescent="0.25">
      <c r="H181"/>
      <c r="L181"/>
      <c r="M181"/>
    </row>
    <row r="182" spans="8:13" x14ac:dyDescent="0.25">
      <c r="H182"/>
      <c r="L182"/>
      <c r="M182"/>
    </row>
    <row r="183" spans="8:13" x14ac:dyDescent="0.25">
      <c r="H183"/>
      <c r="L183"/>
      <c r="M183"/>
    </row>
    <row r="184" spans="8:13" x14ac:dyDescent="0.25">
      <c r="H184"/>
      <c r="L184"/>
      <c r="M184"/>
    </row>
    <row r="185" spans="8:13" x14ac:dyDescent="0.25">
      <c r="H185"/>
      <c r="L185"/>
      <c r="M185"/>
    </row>
    <row r="186" spans="8:13" x14ac:dyDescent="0.25">
      <c r="H186"/>
      <c r="L186"/>
      <c r="M186"/>
    </row>
    <row r="187" spans="8:13" x14ac:dyDescent="0.25">
      <c r="H187"/>
      <c r="L187"/>
      <c r="M187"/>
    </row>
    <row r="188" spans="8:13" x14ac:dyDescent="0.25">
      <c r="H188"/>
      <c r="L188"/>
      <c r="M188"/>
    </row>
    <row r="189" spans="8:13" x14ac:dyDescent="0.25">
      <c r="H189"/>
      <c r="L189"/>
      <c r="M189"/>
    </row>
    <row r="190" spans="8:13" x14ac:dyDescent="0.25">
      <c r="H190"/>
      <c r="L190"/>
      <c r="M190"/>
    </row>
    <row r="191" spans="8:13" x14ac:dyDescent="0.25">
      <c r="H191"/>
      <c r="L191"/>
      <c r="M191"/>
    </row>
    <row r="192" spans="8:13" x14ac:dyDescent="0.25">
      <c r="H192"/>
      <c r="L192"/>
      <c r="M192"/>
    </row>
    <row r="193" spans="8:13" x14ac:dyDescent="0.25">
      <c r="H193"/>
      <c r="L193"/>
      <c r="M193"/>
    </row>
    <row r="194" spans="8:13" x14ac:dyDescent="0.25">
      <c r="H194"/>
      <c r="L194"/>
      <c r="M194"/>
    </row>
    <row r="195" spans="8:13" x14ac:dyDescent="0.25">
      <c r="H195"/>
      <c r="L195"/>
      <c r="M195"/>
    </row>
    <row r="196" spans="8:13" x14ac:dyDescent="0.25">
      <c r="H196"/>
      <c r="L196"/>
      <c r="M196"/>
    </row>
    <row r="197" spans="8:13" x14ac:dyDescent="0.25">
      <c r="H197"/>
      <c r="L197"/>
      <c r="M197"/>
    </row>
    <row r="198" spans="8:13" x14ac:dyDescent="0.25">
      <c r="H198"/>
      <c r="L198"/>
      <c r="M198"/>
    </row>
    <row r="199" spans="8:13" x14ac:dyDescent="0.25">
      <c r="H199"/>
      <c r="L199"/>
      <c r="M199"/>
    </row>
    <row r="200" spans="8:13" x14ac:dyDescent="0.25">
      <c r="H200"/>
      <c r="L200"/>
      <c r="M200"/>
    </row>
  </sheetData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Jours fériés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JACOB MONIER - U495810</dc:creator>
  <cp:lastModifiedBy>patrice phishert</cp:lastModifiedBy>
  <dcterms:created xsi:type="dcterms:W3CDTF">2016-07-11T10:29:17Z</dcterms:created>
  <dcterms:modified xsi:type="dcterms:W3CDTF">2016-08-29T21:29:42Z</dcterms:modified>
</cp:coreProperties>
</file>