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activeX/activeX3.xml" ContentType="application/vnd.ms-office.activeX+xml"/>
  <Override PartName="/xl/activeX/activeX3.bin" ContentType="application/vnd.ms-office.activeX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D:\Docs\"/>
    </mc:Choice>
  </mc:AlternateContent>
  <bookViews>
    <workbookView xWindow="0" yWindow="0" windowWidth="22590" windowHeight="12045" activeTab="1"/>
  </bookViews>
  <sheets>
    <sheet name="Données" sheetId="1" r:id="rId1"/>
    <sheet name="Consultation" sheetId="10" r:id="rId2"/>
    <sheet name="Menus" sheetId="4" state="hidden" r:id="rId3"/>
    <sheet name="CP_Communes" sheetId="7" state="hidden" r:id="rId4"/>
    <sheet name="Jours fériés" sheetId="9" state="hidden" r:id="rId5"/>
  </sheets>
  <externalReferences>
    <externalReference r:id="rId6"/>
  </externalReferences>
  <definedNames>
    <definedName name="_xlnm._FilterDatabase" localSheetId="3" hidden="1">CP_Communes!$Q$1:$Q$3850</definedName>
    <definedName name="_xlnm._FilterDatabase" localSheetId="0" hidden="1">Données!$A$1:$BS$5</definedName>
    <definedName name="ATELIERS_PREVENTION">Menus!$K$2:$K$9</definedName>
    <definedName name="BD">Données!$A$2:$BU$4</definedName>
    <definedName name="CAISSES">Menus!$E$2:$E$9</definedName>
    <definedName name="CIVILITE">Menus!$G$2:$G$3</definedName>
    <definedName name="COCHE">Menus!$R$2</definedName>
    <definedName name="COHORTE_FRAGIRE">Menus!$Q$2:$Q$3</definedName>
    <definedName name="cp_1590">CP_Communes!$A$2:$A$3</definedName>
    <definedName name="cp_21000">CP_Communes!$B$2:$B$3</definedName>
    <definedName name="cp_21110">CP_Communes!$C$2:$C$29</definedName>
    <definedName name="cp_21120">CP_Communes!$D$2:$D$23</definedName>
    <definedName name="cp_21121">CP_Communes!$E$2:$E$8</definedName>
    <definedName name="cp_21130">CP_Communes!$F$2:$F$17</definedName>
    <definedName name="cp_21140">CP_Communes!$G$2:$G$18</definedName>
    <definedName name="cp_21150">CP_Communes!$H$2:$H$22</definedName>
    <definedName name="cp_21160">CP_Communes!$I$2:$I$7</definedName>
    <definedName name="cp_21170">CP_Communes!$J$2:$J$15</definedName>
    <definedName name="cp_21190">CP_Communes!$K$2:$K$17</definedName>
    <definedName name="cp_21200">CP_Communes!$L$2:$L$14</definedName>
    <definedName name="cp_21210">CP_Communes!$M$2:$M$13</definedName>
    <definedName name="cp_21220">CP_Communes!$N$2:$N$25</definedName>
    <definedName name="cp_21230">CP_Communes!$O$2:$O$21</definedName>
    <definedName name="cp_21240">CP_Communes!$P$2</definedName>
    <definedName name="cp_21250">CP_Communes!$Q$2:$Q$23</definedName>
    <definedName name="cp_21260">CP_Communes!$R$2:$R$9</definedName>
    <definedName name="cp_21270">CP_Communes!$S$2:$S$19</definedName>
    <definedName name="cp_21290">CP_Communes!$T$2:$T$18</definedName>
    <definedName name="cp_21300">CP_Communes!$U$2</definedName>
    <definedName name="cp_21310">CP_Communes!$V$2:$V$23</definedName>
    <definedName name="cp_21320">CP_Communes!$W$2:$W$25</definedName>
    <definedName name="cp_21330">CP_Communes!$X$2:$X$18</definedName>
    <definedName name="cp_21340">CP_Communes!$Y$2:$Y$13</definedName>
    <definedName name="cp_21350">CP_Communes!$Z$2:$Z$24</definedName>
    <definedName name="cp_21360">CP_Communes!$AA$2:$AA$25</definedName>
    <definedName name="cp_21370">CP_Communes!$AB$2:$AB$6</definedName>
    <definedName name="cp_21380">CP_Communes!$AC$2:$AC$8</definedName>
    <definedName name="cp_21390">CP_Communes!$AD$2:$AD$16</definedName>
    <definedName name="cp_21400">CP_Communes!$AE$2:$AE$30</definedName>
    <definedName name="cp_21410">CP_Communes!$AF$2:$AF$14</definedName>
    <definedName name="cp_21420">CP_Communes!$AG$2:$AG$6</definedName>
    <definedName name="cp_21430">CP_Communes!$AH$2:$AH$14</definedName>
    <definedName name="cp_21440">CP_Communes!$AI$2:$AI$14</definedName>
    <definedName name="cp_21450">CP_Communes!$AJ$2:$AJ$16</definedName>
    <definedName name="cp_21460">CP_Communes!$AK$2:$AK$13</definedName>
    <definedName name="cp_21470">CP_Communes!$AL$2</definedName>
    <definedName name="cp_21490">CP_Communes!$AM$2:$AM$11</definedName>
    <definedName name="cp_21500">CP_Communes!$AN$2:$AN$30</definedName>
    <definedName name="cp_21510">CP_Communes!$AO$2:$AO$17</definedName>
    <definedName name="cp_21520">CP_Communes!$AP$2:$AP$11</definedName>
    <definedName name="cp_21530">CP_Communes!$AQ$2:$AQ$6</definedName>
    <definedName name="cp_21540">CP_Communes!$AR$2:$AR$21</definedName>
    <definedName name="cp_21550">CP_Communes!$AS$2</definedName>
    <definedName name="cp_21560">CP_Communes!$AT$2:$AT$5</definedName>
    <definedName name="cp_21570">CP_Communes!$AU$2:$AU$7</definedName>
    <definedName name="cp_21580">CP_Communes!$AV$2:$AV$11</definedName>
    <definedName name="cp_21590">CP_Communes!$AW$2</definedName>
    <definedName name="cp_21600">CP_Communes!$AX$2:$AX$4</definedName>
    <definedName name="cp_21610">CP_Communes!$AY$2:$AY$11</definedName>
    <definedName name="cp_21630">CP_Communes!$AZ$2</definedName>
    <definedName name="cp_21640">CP_Communes!$BA$2:$BA$4</definedName>
    <definedName name="cp_21690">CP_Communes!$BB$2:$BB$11</definedName>
    <definedName name="cp_21700">CP_Communes!$BC$2:$BC$23</definedName>
    <definedName name="cp_21760">CP_Communes!$BD$2</definedName>
    <definedName name="cp_21800">CP_Communes!$BE$2:$BE$6</definedName>
    <definedName name="cp_21820">CP_Communes!$BF$2:$BF$3</definedName>
    <definedName name="cp_21850">CP_Communes!$BG$2</definedName>
    <definedName name="cp_21910">CP_Communes!$BH$2:$BH$7</definedName>
    <definedName name="cp_25000">CP_Communes!$BI$2</definedName>
    <definedName name="cp_25110">CP_Communes!$BJ$2:$BJ$24</definedName>
    <definedName name="cp_25111">CP_Communes!$BK$2</definedName>
    <definedName name="cp_25113">CP_Communes!$BL$2</definedName>
    <definedName name="cp_25115">CP_Communes!$BM$2</definedName>
    <definedName name="cp_25120">CP_Communes!$BN$2:$BN$7</definedName>
    <definedName name="cp_25130">CP_Communes!$BO$2</definedName>
    <definedName name="cp_25140">CP_Communes!$BP$2:$BP$5</definedName>
    <definedName name="cp_25150">CP_Communes!$BQ$2:$BQ$12</definedName>
    <definedName name="cp_25160">CP_Communes!$BR$2:$BR$11</definedName>
    <definedName name="cp_25170">CP_Communes!$BS$2:$BS$24</definedName>
    <definedName name="cp_25190">CP_Communes!$BT$2:$BT$24</definedName>
    <definedName name="cp_25200">CP_Communes!$BU$2:$BU$4</definedName>
    <definedName name="cp_25210">CP_Communes!$BV$2:$BV$16</definedName>
    <definedName name="cp_25220">CP_Communes!$BW$2:$BW$9</definedName>
    <definedName name="cp_25230">CP_Communes!$BX$2:$BX$5</definedName>
    <definedName name="cp_25240">CP_Communes!$BY$2:$BY$14</definedName>
    <definedName name="cp_25250">CP_Communes!$BZ$2:$BZ$24</definedName>
    <definedName name="cp_25260">CP_Communes!$CA$2:$CA$7</definedName>
    <definedName name="cp_25270">CP_Communes!$CB$2:$CB$12</definedName>
    <definedName name="cp_25290">CP_Communes!$CC$2:$CC$7</definedName>
    <definedName name="cp_25300">CP_Communes!$CD$2:$CD$14</definedName>
    <definedName name="cp_25310">CP_Communes!$CE$2:$CE$11</definedName>
    <definedName name="cp_25320">CP_Communes!$CF$2:$CF$13</definedName>
    <definedName name="cp_25330">CP_Communes!$CG$2:$CG$18</definedName>
    <definedName name="cp_25340">CP_Communes!$CH$2:$CH$18</definedName>
    <definedName name="cp_25350">CP_Communes!$CI$2</definedName>
    <definedName name="cp_25360">CP_Communes!$CJ$2:$CJ$17</definedName>
    <definedName name="cp_25370">CP_Communes!$CK$2:$CK$10</definedName>
    <definedName name="cp_25380">CP_Communes!$CL$2:$CL$14</definedName>
    <definedName name="cp_25390">CP_Communes!$CM$2:$CM$10</definedName>
    <definedName name="cp_25400">CP_Communes!$CN$2:$CN$5</definedName>
    <definedName name="cp_25410">CP_Communes!$CO$2:$CO$13</definedName>
    <definedName name="cp_25420">CP_Communes!$CP$2:$CP$6</definedName>
    <definedName name="cp_25430">CP_Communes!$CQ$2:$CQ$13</definedName>
    <definedName name="cp_25440">CP_Communes!$CR$2:$CR$32</definedName>
    <definedName name="cp_25450">CP_Communes!$CS$2</definedName>
    <definedName name="cp_25460">CP_Communes!$CT$2</definedName>
    <definedName name="cp_25470">CP_Communes!$CU$2:$CU$13</definedName>
    <definedName name="cp_25480">CP_Communes!$CV$2:$CV$4</definedName>
    <definedName name="cp_25490">CP_Communes!$CW$2:$CW$5</definedName>
    <definedName name="cp_25500">CP_Communes!$CX$2:$CX$8</definedName>
    <definedName name="cp_25510">CP_Communes!$CY$2:$CY$8</definedName>
    <definedName name="cp_25520">CP_Communes!$CZ$2:$CZ$11</definedName>
    <definedName name="cp_25530">CP_Communes!$DA$2:$DA$15</definedName>
    <definedName name="cp_25550">CP_Communes!$DB$2:$DB$10</definedName>
    <definedName name="cp_25560">CP_Communes!$DC$2:$DC$10</definedName>
    <definedName name="cp_25570">CP_Communes!$DD$2</definedName>
    <definedName name="cp_25580">CP_Communes!$DE$2:$DE$16</definedName>
    <definedName name="cp_25600">CP_Communes!$DF$2:$DF$6</definedName>
    <definedName name="cp_25610">CP_Communes!$DG$2</definedName>
    <definedName name="cp_25620">CP_Communes!$DH$2:$DH$12</definedName>
    <definedName name="cp_25630">CP_Communes!$DI$2</definedName>
    <definedName name="cp_25640">CP_Communes!$DJ$2:$DJ$30</definedName>
    <definedName name="cp_25650">CP_Communes!$DK$2:$DK$10</definedName>
    <definedName name="cp_25660">CP_Communes!$DL$2:$DL$9</definedName>
    <definedName name="cp_25680">CP_Communes!$DM$2:$DM$22</definedName>
    <definedName name="cp_25690">CP_Communes!$DN$2:$DN$5</definedName>
    <definedName name="cp_25700">CP_Communes!$DO$2:$DO$3</definedName>
    <definedName name="cp_25720">CP_Communes!$DP$2:$DP$6</definedName>
    <definedName name="cp_25750">CP_Communes!$DQ$2:$DQ$6</definedName>
    <definedName name="cp_25770">CP_Communes!$DR$2:$DR$4</definedName>
    <definedName name="cp_25790">CP_Communes!$DS$2</definedName>
    <definedName name="cp_25800">CP_Communes!$DT$2:$DT$4</definedName>
    <definedName name="cp_25820">CP_Communes!$DU$2</definedName>
    <definedName name="cp_25840">CP_Communes!$DV$2:$DV$3</definedName>
    <definedName name="cp_25870">CP_Communes!$DW$2:$DW$17</definedName>
    <definedName name="cp_25920">CP_Communes!$DX$2:$DX$3</definedName>
    <definedName name="cp_25930">CP_Communes!$DY$2</definedName>
    <definedName name="cp_25960">CP_Communes!$DZ$2</definedName>
    <definedName name="cp_39000">CP_Communes!$EA$2</definedName>
    <definedName name="cp_39100">CP_Communes!$EB$2:$EB$15</definedName>
    <definedName name="cp_39110">CP_Communes!$EC$2:$EC$24</definedName>
    <definedName name="cp_39120">CP_Communes!$ED$2:$ED$25</definedName>
    <definedName name="cp_39130">CP_Communes!$EE$2:$EE$33</definedName>
    <definedName name="cp_39140">CP_Communes!$EF$2:$EF$14</definedName>
    <definedName name="cp_39150">CP_Communes!$EG$2:$EG$18</definedName>
    <definedName name="cp_39160">CP_Communes!$EH$2:$EH$13</definedName>
    <definedName name="cp_39170">CP_Communes!$EI$2:$EI$8</definedName>
    <definedName name="cp_39190">CP_Communes!$EJ$2:$EJ$18</definedName>
    <definedName name="cp_39200">CP_Communes!$EK$2:$EK$7</definedName>
    <definedName name="cp_39210">CP_Communes!$EL$2:$EL$19</definedName>
    <definedName name="cp_39220">CP_Communes!$EM$2:$EM$4</definedName>
    <definedName name="cp_39230">CP_Communes!$EN$2:$EN$30</definedName>
    <definedName name="cp_39240">CP_Communes!$EO$2:$EO$26</definedName>
    <definedName name="cp_39250">CP_Communes!$EP$2:$EP$26</definedName>
    <definedName name="cp_39260">CP_Communes!$EQ$2:$EQ$12</definedName>
    <definedName name="cp_39270">CP_Communes!$ER$2:$ER$25</definedName>
    <definedName name="cp_39290">CP_Communes!$ES$2:$ES$19</definedName>
    <definedName name="cp_39300">CP_Communes!$ET$2:$ET$35</definedName>
    <definedName name="cp_39310">CP_Communes!$EU$2:$EU$7</definedName>
    <definedName name="cp_39320">CP_Communes!$EV$2:$EV$18</definedName>
    <definedName name="cp_39330">CP_Communes!$EW$2:$EW$4</definedName>
    <definedName name="cp_39350">CP_Communes!$EX$2:$EX$11</definedName>
    <definedName name="cp_39360">CP_Communes!$EY$2:$EY$9</definedName>
    <definedName name="cp_39370">CP_Communes!$EZ$2:$EZ$4</definedName>
    <definedName name="cp_39380">CP_Communes!$FA$2:$FA$17</definedName>
    <definedName name="cp_39400">CP_Communes!$FB$2:$FB$9</definedName>
    <definedName name="cp_39410">CP_Communes!$FC$2:$FC$3</definedName>
    <definedName name="cp_39460">CP_Communes!$FD$2</definedName>
    <definedName name="cp_39500">CP_Communes!$FE$2:$FE$6</definedName>
    <definedName name="cp_39520">CP_Communes!$FF$2</definedName>
    <definedName name="cp_39570">CP_Communes!$FG$2:$FG$39</definedName>
    <definedName name="cp_39600">CP_Communes!$FH$2:$FH$22</definedName>
    <definedName name="cp_39700">CP_Communes!$FI$2:$FI$29</definedName>
    <definedName name="cp_39800">CP_Communes!$FJ$2:$FJ$28</definedName>
    <definedName name="cp_58000">CP_Communes!$FK$2:$FK$5</definedName>
    <definedName name="cp_58100">CP_Communes!$FL$2:$FL$17</definedName>
    <definedName name="cp_58120">CP_Communes!$FM$2:$FM$12</definedName>
    <definedName name="cp_58130">CP_Communes!$FN$2:$FN$9</definedName>
    <definedName name="cp_58140">CP_Communes!$FO$2:$FO$12</definedName>
    <definedName name="cp_58150">CP_Communes!$FP$2:$FP$11</definedName>
    <definedName name="cp_58160">CP_Communes!$FQ$2:$FQ$8</definedName>
    <definedName name="cp_58170">CP_Communes!$FR$2:$FR$9</definedName>
    <definedName name="cp_58180">CP_Communes!$FS$2</definedName>
    <definedName name="cp_58190">CP_Communes!$FT$2:$FT$21</definedName>
    <definedName name="cp_58200">CP_Communes!$FU$2:$FU$6</definedName>
    <definedName name="cp_58210">CP_Communes!$FV$2:$FV$15</definedName>
    <definedName name="cp_58220">CP_Communes!$FW$2:$FW$7</definedName>
    <definedName name="cp_58230">CP_Communes!$FX$2:$FX$12</definedName>
    <definedName name="cp_58240">CP_Communes!$FY$2:$FY$11</definedName>
    <definedName name="cp_58250">CP_Communes!$FZ$2:$FZ$10</definedName>
    <definedName name="cp_58260">CP_Communes!$GA$2:$GA$4</definedName>
    <definedName name="cp_58270">CP_Communes!$GB$2:$GB$13</definedName>
    <definedName name="cp_58290">CP_Communes!$GC$2:$GC$7</definedName>
    <definedName name="cp_58300">CP_Communes!$GD$2:$GD$16</definedName>
    <definedName name="cp_58310">CP_Communes!$GE$2:$GE$7</definedName>
    <definedName name="cp_58320">CP_Communes!$GF$2:$GF$4</definedName>
    <definedName name="cp_58330">CP_Communes!$GG$2:$GG$10</definedName>
    <definedName name="cp_58340">CP_Communes!$GH$2:$GH$5</definedName>
    <definedName name="cp_58350">CP_Communes!$GI$2:$GI$8</definedName>
    <definedName name="cp_58360">CP_Communes!$GJ$2:$GJ$4</definedName>
    <definedName name="cp_58370">CP_Communes!$GK$2:$GK$5</definedName>
    <definedName name="cp_58380">CP_Communes!$GL$2</definedName>
    <definedName name="cp_58390">CP_Communes!$GM$2</definedName>
    <definedName name="cp_58400">CP_Communes!$GN$2:$GN$11</definedName>
    <definedName name="cp_58410">CP_Communes!$GO$2:$GO$3</definedName>
    <definedName name="cp_58420">CP_Communes!$GP$2:$GP$17</definedName>
    <definedName name="cp_58430">CP_Communes!$GQ$2:$GQ$3</definedName>
    <definedName name="cp_58440">CP_Communes!$GR$2:$GR$3</definedName>
    <definedName name="cp_58450">CP_Communes!$GS$2:$GS$3</definedName>
    <definedName name="cp_58460">CP_Communes!$GT$2:$GT$4</definedName>
    <definedName name="cp_58470">CP_Communes!$GU$2:$GU$4</definedName>
    <definedName name="cp_58490">CP_Communes!$GV$2</definedName>
    <definedName name="cp_58500">CP_Communes!$GW$2:$GW$11</definedName>
    <definedName name="cp_58530">CP_Communes!$GX$2:$GX$3</definedName>
    <definedName name="cp_58600">CP_Communes!$GY$2:$GY$3</definedName>
    <definedName name="cp_58640">CP_Communes!$GZ$2</definedName>
    <definedName name="cp_58660">CP_Communes!$HA$2</definedName>
    <definedName name="cp_58700">CP_Communes!$HB$2:$HB$18</definedName>
    <definedName name="cp_58800">CP_Communes!$HC$2:$HC$16</definedName>
    <definedName name="cp_70000">CP_Communes!$HD$2:$HD$43</definedName>
    <definedName name="cp_70100">CP_Communes!$HE$2:$HE$37</definedName>
    <definedName name="cp_70110">CP_Communes!$HF$2:$HF$30</definedName>
    <definedName name="cp_70120">CP_Communes!$HG$2:$HG$30</definedName>
    <definedName name="cp_70130">CP_Communes!$HH$2:$HH$22</definedName>
    <definedName name="cp_70140">CP_Communes!$HI$2:$HI$17</definedName>
    <definedName name="cp_70150">CP_Communes!$HJ$2:$HJ$17</definedName>
    <definedName name="cp_70160">CP_Communes!$HK$2:$HK$18</definedName>
    <definedName name="cp_70170">CP_Communes!$HL$2:$HL$12</definedName>
    <definedName name="cp_70180">CP_Communes!$HM$2:$HM$14</definedName>
    <definedName name="cp_70190">CP_Communes!$HN$2:$HN$36</definedName>
    <definedName name="cp_70200">CP_Communes!$HO$2:$HO$35</definedName>
    <definedName name="cp_70210">CP_Communes!$HP$2:$HP$20</definedName>
    <definedName name="cp_70220">CP_Communes!$HQ$2</definedName>
    <definedName name="cp_70230">CP_Communes!$HR$2:$HR$18</definedName>
    <definedName name="cp_70240">CP_Communes!$HS$2:$HS$20</definedName>
    <definedName name="cp_70250">CP_Communes!$HT$2</definedName>
    <definedName name="cp_70270">CP_Communes!$HU$2:$HU$10</definedName>
    <definedName name="cp_70280">CP_Communes!$HV$2:$HV$6</definedName>
    <definedName name="cp_70290">CP_Communes!$HW$2:$HW$5</definedName>
    <definedName name="cp_70300">CP_Communes!$HX$2:$HX$23</definedName>
    <definedName name="cp_70310">CP_Communes!$HY$2:$HY$13</definedName>
    <definedName name="cp_70320">CP_Communes!$HZ$2:$HZ$4</definedName>
    <definedName name="cp_70360">CP_Communes!$IA$2:$IA$13</definedName>
    <definedName name="cp_70400">CP_Communes!$IB$2:$IB$30</definedName>
    <definedName name="cp_70440">CP_Communes!$IC$2:$IC$4</definedName>
    <definedName name="cp_70500">CP_Communes!$ID$2:$ID$37</definedName>
    <definedName name="cp_70600">CP_Communes!$IE$2:$IE$12</definedName>
    <definedName name="cp_70700">CP_Communes!$IF$2:$IF$26</definedName>
    <definedName name="cp_70800">CP_Communes!$IG$2:$IG$19</definedName>
    <definedName name="cp_71000">CP_Communes!$IH$2:$IH$5</definedName>
    <definedName name="cp_71100">CP_Communes!$II$2:$II$6</definedName>
    <definedName name="cp_71110">CP_Communes!$IJ$2:$IJ$20</definedName>
    <definedName name="cp_71118">CP_Communes!$IK$2</definedName>
    <definedName name="cp_71120">CP_Communes!$IL$2:$IL$12</definedName>
    <definedName name="cp_71130">CP_Communes!$IM$2:$IM$9</definedName>
    <definedName name="cp_71140">CP_Communes!$IN$2:$IN$9</definedName>
    <definedName name="cp_71150">CP_Communes!$IO$2:$IO$14</definedName>
    <definedName name="cp_71160">CP_Communes!$IP$2:$IP$8</definedName>
    <definedName name="cp_71170">CP_Communes!$IQ$2:$IQ$7</definedName>
    <definedName name="cp_71190">CP_Communes!$IR$2:$IR$13</definedName>
    <definedName name="cp_71200">CP_Communes!$IS$2:$IS$3</definedName>
    <definedName name="cp_71210">CP_Communes!$IT$2:$IT$7</definedName>
    <definedName name="cp_71220">CP_Communes!$IU$2:$IU$18</definedName>
    <definedName name="cp_71230">CP_Communes!$IV$2:$IV$5</definedName>
    <definedName name="cp_71240">CP_Communes!$IW$2:$IW$18</definedName>
    <definedName name="cp_71250">CP_Communes!$IX$2:$IX$25</definedName>
    <definedName name="cp_71260">CP_Communes!$IY$2:$IY$17</definedName>
    <definedName name="cp_71270">CP_Communes!$IZ$2:$IZ$18</definedName>
    <definedName name="cp_71290">CP_Communes!$JA$2:$JA$14</definedName>
    <definedName name="cp_71300">CP_Communes!$JB$2:$JB$7</definedName>
    <definedName name="cp_71310">CP_Communes!$JC$2:$JC$9</definedName>
    <definedName name="cp_71320">CP_Communes!$JD$2:$JD$8</definedName>
    <definedName name="cp_71330">CP_Communes!$JE$2:$JE$11</definedName>
    <definedName name="cp_71340">CP_Communes!$JF$2:$JF$7</definedName>
    <definedName name="cp_71350">CP_Communes!$JG$2:$JG$15</definedName>
    <definedName name="cp_71360">CP_Communes!$JH$2:$JH$8</definedName>
    <definedName name="cp_71370">CP_Communes!$JI$2:$JI$7</definedName>
    <definedName name="cp_71380">CP_Communes!$JJ$2:$JJ$7</definedName>
    <definedName name="cp_71390">CP_Communes!$JK$2:$JK$23</definedName>
    <definedName name="cp_71400">CP_Communes!$JL$2:$JL$12</definedName>
    <definedName name="cp_71410">CP_Communes!$JM$2</definedName>
    <definedName name="cp_71420">CP_Communes!$JN$2:$JN$8</definedName>
    <definedName name="cp_71430">CP_Communes!$JO$2:$JO$6</definedName>
    <definedName name="cp_71440">CP_Communes!$JP$2:$JP$11</definedName>
    <definedName name="cp_71450">CP_Communes!$JQ$2</definedName>
    <definedName name="cp_71460">CP_Communes!$JR$2:$JR$35</definedName>
    <definedName name="cp_71470">CP_Communes!$JS$2:$JS$6</definedName>
    <definedName name="cp_71480">CP_Communes!$JT$2:$JT$8</definedName>
    <definedName name="cp_71490">CP_Communes!$JU$2:$JU$10</definedName>
    <definedName name="cp_71500">CP_Communes!$JV$2:$JV$12</definedName>
    <definedName name="cp_71510">CP_Communes!$JW$2:$JW$13</definedName>
    <definedName name="cp_71520">CP_Communes!$JX$2:$JX$17</definedName>
    <definedName name="cp_71530">CP_Communes!$JY$2:$JY$8</definedName>
    <definedName name="cp_71540">CP_Communes!$JZ$2:$JZ$8</definedName>
    <definedName name="cp_71550">CP_Communes!$KA$2:$KA$4</definedName>
    <definedName name="cp_71570">CP_Communes!$KB$2:$KB$11</definedName>
    <definedName name="cp_71580">CP_Communes!$KC$2:$KC$9</definedName>
    <definedName name="cp_71590">CP_Communes!$KD$2:$KD$3</definedName>
    <definedName name="cp_71600">CP_Communes!$KE$2:$KE$11</definedName>
    <definedName name="cp_71620">CP_Communes!$KF$2:$KF$9</definedName>
    <definedName name="cp_71640">CP_Communes!$KG$2:$KG$11</definedName>
    <definedName name="cp_71670">CP_Communes!$KH$2:$KH$4</definedName>
    <definedName name="cp_71680">CP_Communes!$KI$2:$KI$3</definedName>
    <definedName name="cp_71700">CP_Communes!$KJ$2:$KJ$14</definedName>
    <definedName name="cp_71710">CP_Communes!$KK$2:$KK$6</definedName>
    <definedName name="cp_71740">CP_Communes!$KL$2:$KL$6</definedName>
    <definedName name="cp_71760">CP_Communes!$KM$2:$KM$5</definedName>
    <definedName name="cp_71800">CP_Communes!$KN$2:$KN$23</definedName>
    <definedName name="cp_71850">CP_Communes!$KO$2</definedName>
    <definedName name="cp_71870">CP_Communes!$KP$2:$KP$3</definedName>
    <definedName name="cp_71880">CP_Communes!$KQ$2</definedName>
    <definedName name="cp_71960">CP_Communes!$KR$2:$KR$17</definedName>
    <definedName name="cp_71990">CP_Communes!$KS$2:$KS$5</definedName>
    <definedName name="cp_89000">CP_Communes!$KT$2:$KT$4</definedName>
    <definedName name="cp_89100">CP_Communes!$KU$2:$KU$19</definedName>
    <definedName name="cp_89110">CP_Communes!$KV$2:$KV$14</definedName>
    <definedName name="cp_89113">CP_Communes!$KW$2:$KW$7</definedName>
    <definedName name="cp_89116">CP_Communes!$KX$2:$KX$6</definedName>
    <definedName name="cp_89120">CP_Communes!$KY$2:$KY$14</definedName>
    <definedName name="cp_89130">CP_Communes!$KZ$2:$KZ$9</definedName>
    <definedName name="cp_89140">CP_Communes!$LA$2:$LA$19</definedName>
    <definedName name="cp_89144">CP_Communes!$LB$2:$LB$4</definedName>
    <definedName name="cp_89150">CP_Communes!$LC$2:$LC$15</definedName>
    <definedName name="cp_89160">CP_Communes!$LD$2:$LD$17</definedName>
    <definedName name="cp_89170">CP_Communes!$LE$2:$LE$5</definedName>
    <definedName name="cp_89190">CP_Communes!$LF$2:$LF$13</definedName>
    <definedName name="cp_89200">CP_Communes!$LG$2:$LG$19</definedName>
    <definedName name="cp_89210">CP_Communes!$LH$2:$LH$8</definedName>
    <definedName name="cp_89220">CP_Communes!$LI$2:$LI$5</definedName>
    <definedName name="cp_89230">CP_Communes!$LJ$2:$LJ$7</definedName>
    <definedName name="cp_89240">CP_Communes!$LK$2:$LK$10</definedName>
    <definedName name="cp_89250">CP_Communes!$LL$2:$LL$7</definedName>
    <definedName name="cp_89260">CP_Communes!$LM$2:$LM$6</definedName>
    <definedName name="cp_89270">CP_Communes!$LN$2:$LN$10</definedName>
    <definedName name="cp_89290">CP_Communes!$LO$2:$LO$10</definedName>
    <definedName name="cp_89300">CP_Communes!$LP$2:$LP$8</definedName>
    <definedName name="cp_89310">CP_Communes!$LQ$2:$LQ$16</definedName>
    <definedName name="cp_89320">CP_Communes!$LR$2:$LR$13</definedName>
    <definedName name="cp_89330">CP_Communes!$LS$2:$LS$7</definedName>
    <definedName name="cp_89340">CP_Communes!$LT$2:$LT$6</definedName>
    <definedName name="cp_89350">CP_Communes!$LU$2:$LU$5</definedName>
    <definedName name="cp_89360">CP_Communes!$LV$2:$LV$9</definedName>
    <definedName name="cp_89380">CP_Communes!$LW$2</definedName>
    <definedName name="cp_89390">CP_Communes!$LX$2:$LX$6</definedName>
    <definedName name="cp_89400">CP_Communes!$LY$2:$LY$12</definedName>
    <definedName name="cp_89410">CP_Communes!$LZ$2:$LZ$3</definedName>
    <definedName name="cp_89420">CP_Communes!$MA$2:$MA$19</definedName>
    <definedName name="cp_89430">CP_Communes!$MB$2:$MB$8</definedName>
    <definedName name="cp_89440">CP_Communes!$MC$2:$MC$12</definedName>
    <definedName name="cp_89450">CP_Communes!$MD$2:$MD$10</definedName>
    <definedName name="cp_89460">CP_Communes!$ME$2:$ME$7</definedName>
    <definedName name="cp_89470">CP_Communes!$MF$2:$MF$3</definedName>
    <definedName name="cp_89480">CP_Communes!$MG$2:$MG$7</definedName>
    <definedName name="cp_89500">CP_Communes!$MH$2:$MH$11</definedName>
    <definedName name="cp_89510">CP_Communes!$MI$2:$MI$4</definedName>
    <definedName name="cp_89520">CP_Communes!$MJ$2:$MJ$12</definedName>
    <definedName name="cp_89530">CP_Communes!$MK$2:$MK$3</definedName>
    <definedName name="cp_89550">CP_Communes!$ML$2</definedName>
    <definedName name="cp_89560">CP_Communes!$MM$2:$MM$13</definedName>
    <definedName name="cp_89570">CP_Communes!$MN$2:$MN$7</definedName>
    <definedName name="cp_89580">CP_Communes!$MO$2:$MO$8</definedName>
    <definedName name="cp_89600">CP_Communes!$MP$2:$MP$5</definedName>
    <definedName name="cp_89630">CP_Communes!$MQ$2:$MQ$8</definedName>
    <definedName name="cp_89660">CP_Communes!$MR$2:$MR$11</definedName>
    <definedName name="cp_89690">CP_Communes!$MS$2</definedName>
    <definedName name="cp_89700">CP_Communes!$MT$2:$MT$18</definedName>
    <definedName name="cp_89710">CP_Communes!$MU$2:$MU$4</definedName>
    <definedName name="cp_89740">CP_Communes!$MV$2:$MV$7</definedName>
    <definedName name="cp_89770">CP_Communes!$MW$2:$MW$3</definedName>
    <definedName name="cp_89800">CP_Communes!$MX$2:$MX$16</definedName>
    <definedName name="cp_90000">CP_Communes!$MY$2</definedName>
    <definedName name="cp_90100">CP_Communes!$MZ$2:$MZ$20</definedName>
    <definedName name="cp_90110">CP_Communes!$NA$2:$NA$7</definedName>
    <definedName name="cp_90120">CP_Communes!$NB$2:$NB$3</definedName>
    <definedName name="cp_90130">CP_Communes!$NC$2:$NC$4</definedName>
    <definedName name="cp_90140">CP_Communes!$ND$2:$ND$7</definedName>
    <definedName name="cp_90150">CP_Communes!$NE$2:$NE$15</definedName>
    <definedName name="cp_90160">CP_Communes!$NF$2:$NF$4</definedName>
    <definedName name="cp_90170">CP_Communes!$NG$2:$NG$5</definedName>
    <definedName name="cp_90200">CP_Communes!$NH$2:$NH$9</definedName>
    <definedName name="cp_90300">CP_Communes!$NI$2:$NI$8</definedName>
    <definedName name="cp_90330">CP_Communes!$NJ$2</definedName>
    <definedName name="cp_90340">CP_Communes!$NK$2:$NK$4</definedName>
    <definedName name="cp_90350">CP_Communes!$NL$2</definedName>
    <definedName name="cp_90360">CP_Communes!$NM$2:$NM$3</definedName>
    <definedName name="cp_90370">CP_Communes!$NN$2</definedName>
    <definedName name="cp_90380">CP_Communes!$NO$2</definedName>
    <definedName name="cp_90400">CP_Communes!$NP$2:$NP$11</definedName>
    <definedName name="cp_90500">CP_Communes!$NQ$2:$NQ$3</definedName>
    <definedName name="cp_90600">CP_Communes!$NR$2</definedName>
    <definedName name="cp_90700">CP_Communes!$NS$2</definedName>
    <definedName name="cp_90800">CP_Communes!$NT$2:$NT$6</definedName>
    <definedName name="cp_90850">CP_Communes!$NU$2</definedName>
    <definedName name="EBAD">Menus!$A$2:$A$32</definedName>
    <definedName name="EVALUATION_ANNULEE">Menus!$P$2:$P$6</definedName>
    <definedName name="FORFAIT">Menus!$S$2:$S$9</definedName>
    <definedName name="GIR">Menus!$I$2:$I$7</definedName>
    <definedName name="KIT_PREVENTION">Menus!$J$2:$J$9</definedName>
    <definedName name="MOTIF_ANNULATION">Menus!$C$2:$C$8</definedName>
    <definedName name="OUI_NON">Menus!$O$2:$O$3</definedName>
    <definedName name="PDS">Menus!$L$2:$L$4</definedName>
    <definedName name="SECTEUR">Menus!$D$2:$D$30</definedName>
    <definedName name="SITUATION_FAMILIALE">Menus!$H$2:$H$3</definedName>
    <definedName name="STATUT_LOGEMENT">Menus!$N$2:$N$5</definedName>
    <definedName name="STATUT_PEC">Menus!$B$2:$B$9</definedName>
    <definedName name="Type_demande" localSheetId="3">[1]Type_demande!$A$2:$A$9</definedName>
    <definedName name="TYPE_DEMANDE">Menus!$F$2:$F$22</definedName>
    <definedName name="TYPE_LOGEMENT">Menus!$M$2:$M$4</definedName>
  </definedNames>
  <calcPr calcId="152511"/>
</workbook>
</file>

<file path=xl/calcChain.xml><?xml version="1.0" encoding="utf-8"?>
<calcChain xmlns="http://schemas.openxmlformats.org/spreadsheetml/2006/main">
  <c r="G4" i="10" l="1"/>
  <c r="AD53" i="10" l="1"/>
  <c r="AD51" i="10"/>
  <c r="AD50" i="10"/>
  <c r="I3" i="1" l="1"/>
  <c r="I4" i="1"/>
  <c r="I2" i="1" l="1"/>
  <c r="J3" i="1" l="1"/>
  <c r="J4" i="1"/>
  <c r="J2" i="1"/>
  <c r="D2" i="1" l="1"/>
  <c r="E2" i="1"/>
  <c r="F2" i="1"/>
  <c r="G2" i="1"/>
  <c r="A2" i="1" l="1"/>
  <c r="H2" i="1" s="1"/>
  <c r="D3" i="1"/>
  <c r="E3" i="1"/>
  <c r="A3" i="1" s="1"/>
  <c r="H3" i="1" s="1"/>
  <c r="F3" i="1"/>
  <c r="G3" i="1"/>
  <c r="AZ3" i="1"/>
  <c r="D4" i="1"/>
  <c r="E4" i="1"/>
  <c r="F4" i="1"/>
  <c r="G4" i="1"/>
  <c r="AZ4" i="1"/>
  <c r="Z52" i="10" l="1"/>
  <c r="A4" i="1"/>
  <c r="AZ2" i="1"/>
  <c r="Z11" i="10" l="1"/>
  <c r="AA11" i="10" s="1"/>
  <c r="Z13" i="10"/>
  <c r="AA13" i="10" s="1"/>
  <c r="Z49" i="10"/>
  <c r="AA49" i="10" s="1"/>
  <c r="B16" i="10" s="1"/>
  <c r="Z12" i="10"/>
  <c r="AA12" i="10" s="1"/>
  <c r="Z50" i="10"/>
  <c r="AA50" i="10" s="1"/>
  <c r="B17" i="10" s="1"/>
  <c r="Z53" i="10"/>
  <c r="AA53" i="10" s="1"/>
  <c r="B18" i="10" s="1"/>
  <c r="Z51" i="10"/>
  <c r="AA51" i="10" s="1"/>
  <c r="A18" i="10" s="1"/>
  <c r="H4" i="1"/>
  <c r="Z8" i="10" s="1"/>
  <c r="Z16" i="10"/>
  <c r="AA16" i="10" s="1"/>
  <c r="AB16" i="10" s="1"/>
  <c r="Z20" i="10"/>
  <c r="AA20" i="10" s="1"/>
  <c r="Z24" i="10"/>
  <c r="AA24" i="10" s="1"/>
  <c r="B14" i="10" s="1"/>
  <c r="Z28" i="10"/>
  <c r="AA28" i="10" s="1"/>
  <c r="Z32" i="10"/>
  <c r="AA32" i="10" s="1"/>
  <c r="Z36" i="10"/>
  <c r="AA36" i="10" s="1"/>
  <c r="AB36" i="10" s="1"/>
  <c r="Z40" i="10"/>
  <c r="AA40" i="10" s="1"/>
  <c r="AB40" i="10" s="1"/>
  <c r="Z44" i="10"/>
  <c r="AA44" i="10" s="1"/>
  <c r="Z48" i="10"/>
  <c r="AA48" i="10" s="1"/>
  <c r="AA52" i="10"/>
  <c r="A17" i="10" s="1"/>
  <c r="Z56" i="10"/>
  <c r="AA56" i="10" s="1"/>
  <c r="Z60" i="10"/>
  <c r="AA60" i="10" s="1"/>
  <c r="AB60" i="10" s="1"/>
  <c r="Z68" i="10"/>
  <c r="AA68" i="10" s="1"/>
  <c r="AB68" i="10" s="1"/>
  <c r="Z7" i="10"/>
  <c r="Z15" i="10"/>
  <c r="AA15" i="10" s="1"/>
  <c r="Z23" i="10"/>
  <c r="AA23" i="10" s="1"/>
  <c r="Z31" i="10"/>
  <c r="AA31" i="10" s="1"/>
  <c r="Z43" i="10"/>
  <c r="AA43" i="10" s="1"/>
  <c r="Z59" i="10"/>
  <c r="AA59" i="10" s="1"/>
  <c r="AB59" i="10" s="1"/>
  <c r="Z67" i="10"/>
  <c r="AA67" i="10" s="1"/>
  <c r="AB67" i="10" s="1"/>
  <c r="Z71" i="10"/>
  <c r="AA71" i="10" s="1"/>
  <c r="AB71" i="10" s="1"/>
  <c r="Z6" i="10"/>
  <c r="Z14" i="10"/>
  <c r="AA14" i="10" s="1"/>
  <c r="AB14" i="10" s="1"/>
  <c r="Z22" i="10"/>
  <c r="AA22" i="10" s="1"/>
  <c r="Z30" i="10"/>
  <c r="Z38" i="10"/>
  <c r="AA38" i="10" s="1"/>
  <c r="Z46" i="10"/>
  <c r="AA46" i="10" s="1"/>
  <c r="B11" i="10" s="1"/>
  <c r="Z54" i="10"/>
  <c r="AA54" i="10" s="1"/>
  <c r="Z62" i="10"/>
  <c r="AA62" i="10" s="1"/>
  <c r="AB62" i="10" s="1"/>
  <c r="Z70" i="10"/>
  <c r="AA70" i="10" s="1"/>
  <c r="AB70" i="10" s="1"/>
  <c r="Z5" i="10"/>
  <c r="Z9" i="10"/>
  <c r="Z17" i="10"/>
  <c r="AA17" i="10" s="1"/>
  <c r="AB17" i="10" s="1"/>
  <c r="Z21" i="10"/>
  <c r="AA21" i="10" s="1"/>
  <c r="AB21" i="10" s="1"/>
  <c r="Z25" i="10"/>
  <c r="AA25" i="10" s="1"/>
  <c r="Z29" i="10"/>
  <c r="AA29" i="10" s="1"/>
  <c r="B13" i="10" s="1"/>
  <c r="Z33" i="10"/>
  <c r="Z37" i="10"/>
  <c r="AA37" i="10" s="1"/>
  <c r="Z41" i="10"/>
  <c r="AA41" i="10" s="1"/>
  <c r="Z45" i="10"/>
  <c r="AA45" i="10" s="1"/>
  <c r="Z57" i="10"/>
  <c r="AA57" i="10" s="1"/>
  <c r="Z61" i="10"/>
  <c r="AA61" i="10" s="1"/>
  <c r="AB61" i="10" s="1"/>
  <c r="Z65" i="10"/>
  <c r="AA65" i="10" s="1"/>
  <c r="Z69" i="10"/>
  <c r="AA69" i="10" s="1"/>
  <c r="AB69" i="10" s="1"/>
  <c r="Z73" i="10"/>
  <c r="AA73" i="10" s="1"/>
  <c r="AB73" i="10" s="1"/>
  <c r="Z64" i="10"/>
  <c r="AA64" i="10" s="1"/>
  <c r="Z72" i="10"/>
  <c r="AA72" i="10" s="1"/>
  <c r="AB72" i="10" s="1"/>
  <c r="Z19" i="10"/>
  <c r="AA19" i="10" s="1"/>
  <c r="A2" i="10" s="1"/>
  <c r="Z27" i="10"/>
  <c r="AA27" i="10" s="1"/>
  <c r="Z35" i="10"/>
  <c r="AA35" i="10" s="1"/>
  <c r="Z39" i="10"/>
  <c r="AA39" i="10" s="1"/>
  <c r="Z47" i="10"/>
  <c r="AA47" i="10" s="1"/>
  <c r="Z55" i="10"/>
  <c r="AA55" i="10" s="1"/>
  <c r="Z63" i="10"/>
  <c r="AA63" i="10" s="1"/>
  <c r="Z10" i="10"/>
  <c r="Z18" i="10"/>
  <c r="AA18" i="10" s="1"/>
  <c r="AB18" i="10" s="1"/>
  <c r="Z26" i="10"/>
  <c r="AA26" i="10" s="1"/>
  <c r="Z34" i="10"/>
  <c r="AA34" i="10" s="1"/>
  <c r="Z42" i="10"/>
  <c r="AA42" i="10" s="1"/>
  <c r="F10" i="10" s="1"/>
  <c r="Z58" i="10"/>
  <c r="AA58" i="10" s="1"/>
  <c r="AB58" i="10" s="1"/>
  <c r="Z66" i="10"/>
  <c r="AA66" i="10" s="1"/>
  <c r="AB66" i="10" s="1"/>
  <c r="Z4" i="10"/>
  <c r="F13" i="10" l="1"/>
  <c r="G7" i="10"/>
  <c r="A21" i="10"/>
  <c r="M20" i="10"/>
  <c r="M16" i="10"/>
  <c r="M18" i="10"/>
  <c r="A19" i="10"/>
  <c r="AB27" i="10"/>
  <c r="F15" i="10"/>
  <c r="AB39" i="10"/>
  <c r="AB38" i="10"/>
  <c r="G1" i="10"/>
  <c r="AB65" i="10"/>
  <c r="F19" i="10"/>
  <c r="AB63" i="10"/>
  <c r="H13" i="10"/>
  <c r="AB64" i="10"/>
  <c r="F17" i="10"/>
  <c r="AB41" i="10"/>
  <c r="G10" i="10"/>
  <c r="AB43" i="10"/>
  <c r="AB42" i="10"/>
  <c r="AB44" i="10"/>
  <c r="AB31" i="10"/>
  <c r="AB28" i="10"/>
  <c r="AB25" i="10"/>
  <c r="AA30" i="10"/>
  <c r="M21" i="10" s="1"/>
  <c r="AB13" i="10"/>
  <c r="AB11" i="10"/>
  <c r="AB55" i="10"/>
  <c r="C17" i="10"/>
  <c r="AB56" i="10"/>
  <c r="C11" i="10"/>
  <c r="AB57" i="10"/>
  <c r="C13" i="10"/>
  <c r="AB54" i="10"/>
  <c r="C15" i="10"/>
  <c r="AB49" i="10"/>
  <c r="AB52" i="10"/>
  <c r="AD52" i="10" s="1"/>
  <c r="AB48" i="10"/>
  <c r="B15" i="10"/>
  <c r="A10" i="10"/>
  <c r="AB45" i="10"/>
  <c r="A1" i="10"/>
  <c r="AB15" i="10"/>
  <c r="AB24" i="10"/>
  <c r="AB37" i="10"/>
  <c r="AB46" i="10"/>
  <c r="AB23" i="10"/>
  <c r="A6" i="10"/>
  <c r="AB12" i="10"/>
  <c r="AB26" i="10"/>
  <c r="C10" i="10"/>
  <c r="AB29" i="10"/>
  <c r="AB20" i="10"/>
  <c r="A4" i="10"/>
  <c r="C6" i="10"/>
  <c r="AB34" i="10"/>
  <c r="A7" i="10"/>
  <c r="AB35" i="10"/>
  <c r="B5" i="10"/>
  <c r="AA33" i="10"/>
  <c r="AB33" i="10" s="1"/>
  <c r="AB47" i="10"/>
  <c r="B12" i="10" s="1"/>
  <c r="AB19" i="10"/>
  <c r="AB22" i="10"/>
  <c r="A5" i="10"/>
  <c r="AB32" i="10" l="1"/>
  <c r="AB30" i="10"/>
  <c r="AD49" i="10"/>
</calcChain>
</file>

<file path=xl/sharedStrings.xml><?xml version="1.0" encoding="utf-8"?>
<sst xmlns="http://schemas.openxmlformats.org/spreadsheetml/2006/main" count="4235" uniqueCount="3968">
  <si>
    <t>CP</t>
  </si>
  <si>
    <t>GIR</t>
  </si>
  <si>
    <t>OUI</t>
  </si>
  <si>
    <t>NON</t>
  </si>
  <si>
    <t>EN COUPLE</t>
  </si>
  <si>
    <t>PERSONNE SEULE</t>
  </si>
  <si>
    <t xml:space="preserve">PDS </t>
  </si>
  <si>
    <t>ABSENT POUR RAISON INCONNUE</t>
  </si>
  <si>
    <t>AIDEE</t>
  </si>
  <si>
    <t>NON AIDEE</t>
  </si>
  <si>
    <t>X</t>
  </si>
  <si>
    <t>COCHE</t>
  </si>
  <si>
    <t>MOIS STATISTIQUE</t>
  </si>
  <si>
    <t>Caisse</t>
  </si>
  <si>
    <t>Début PEC</t>
  </si>
  <si>
    <t>Fin PEC</t>
  </si>
  <si>
    <t>EBAD</t>
  </si>
  <si>
    <t>Canton</t>
  </si>
  <si>
    <t>Civilité</t>
  </si>
  <si>
    <t>Nom</t>
  </si>
  <si>
    <t>Prénom</t>
  </si>
  <si>
    <t>Voie</t>
  </si>
  <si>
    <t>Téléphone</t>
  </si>
  <si>
    <t>NIR</t>
  </si>
  <si>
    <t>Ressources</t>
  </si>
  <si>
    <t>Date de commande</t>
  </si>
  <si>
    <t>Statut commande</t>
  </si>
  <si>
    <t>Date de RDV ou d'annulation</t>
  </si>
  <si>
    <t>Nom de JF</t>
  </si>
  <si>
    <t>BEAUNE</t>
  </si>
  <si>
    <t>Si annulation préciser le motif :</t>
  </si>
  <si>
    <t>EVALUATION ANNULEE AVEC DEPLACEMENT (15€)</t>
  </si>
  <si>
    <t>Entourage</t>
  </si>
  <si>
    <t xml:space="preserve">Logement </t>
  </si>
  <si>
    <t>Autonomie</t>
  </si>
  <si>
    <t>Conséquence de l'état de santé</t>
  </si>
  <si>
    <t>Participation caisse de retraite</t>
  </si>
  <si>
    <t>NOLAY</t>
  </si>
  <si>
    <t>CHASSAGNE MONTRACHET</t>
  </si>
  <si>
    <t>STATUT_PEC</t>
  </si>
  <si>
    <t>MOTIF_ANNULATION</t>
  </si>
  <si>
    <t>KIT_PREVENTION</t>
  </si>
  <si>
    <t>ATELIERS_PREVENTION</t>
  </si>
  <si>
    <t>OUI_NON</t>
  </si>
  <si>
    <t>EVALUATION_ANNULEE</t>
  </si>
  <si>
    <t>COHORTE_FRAGIRE</t>
  </si>
  <si>
    <t>SECTEUR</t>
  </si>
  <si>
    <t>CAISSES</t>
  </si>
  <si>
    <t>CIVILITE</t>
  </si>
  <si>
    <t>MADAME</t>
  </si>
  <si>
    <t>MONSIEUR</t>
  </si>
  <si>
    <t>TYPE_DEMANDE</t>
  </si>
  <si>
    <t>SITUATION_FAMILIALE</t>
  </si>
  <si>
    <t>STATUT_LOGEMENT</t>
  </si>
  <si>
    <t>Secteur PPAS</t>
  </si>
  <si>
    <t>CHANCIA</t>
  </si>
  <si>
    <t>DIJON</t>
  </si>
  <si>
    <t>AISEREY</t>
  </si>
  <si>
    <t>AVELANGES</t>
  </si>
  <si>
    <t>AHUY</t>
  </si>
  <si>
    <t>ATHEE</t>
  </si>
  <si>
    <t>CHARIGNY</t>
  </si>
  <si>
    <t>ALISE STE REINE</t>
  </si>
  <si>
    <t>CORCELLES LES MONTS</t>
  </si>
  <si>
    <t>AUBIGNY EN PLAINE</t>
  </si>
  <si>
    <t>AUXEY DURESSES</t>
  </si>
  <si>
    <t>CHAMPEAU EN MORVAN</t>
  </si>
  <si>
    <t>BEVY</t>
  </si>
  <si>
    <t>ALLEREY</t>
  </si>
  <si>
    <t>TALANT</t>
  </si>
  <si>
    <t>AUVILLARS SUR SAONE</t>
  </si>
  <si>
    <t>BOUSSENOIS</t>
  </si>
  <si>
    <t>BINGES</t>
  </si>
  <si>
    <t>BENEUVRE</t>
  </si>
  <si>
    <t>CHENOVE</t>
  </si>
  <si>
    <t>ARCEAU</t>
  </si>
  <si>
    <t>ARCONCEY</t>
  </si>
  <si>
    <t>BALOT</t>
  </si>
  <si>
    <t>AUBIGNY LA RONCE</t>
  </si>
  <si>
    <t>ARNAY SOUS VITTEAUX</t>
  </si>
  <si>
    <t>ANTHEUIL</t>
  </si>
  <si>
    <t>LANTENAY</t>
  </si>
  <si>
    <t>ASNIERES LES DIJON</t>
  </si>
  <si>
    <t>AISY SOUS THIL</t>
  </si>
  <si>
    <t>AISEY SUR SEINE</t>
  </si>
  <si>
    <t>AGEY</t>
  </si>
  <si>
    <t>ALOXE CORTON</t>
  </si>
  <si>
    <t>BARD LE REGULIER</t>
  </si>
  <si>
    <t>BLIGNY LE SEC</t>
  </si>
  <si>
    <t>AMPILLY LES BORDES</t>
  </si>
  <si>
    <t>BARD LES EPOISSES</t>
  </si>
  <si>
    <t>BRAZEY EN PLAINE</t>
  </si>
  <si>
    <t>BELLEFOND</t>
  </si>
  <si>
    <t>ARRANS</t>
  </si>
  <si>
    <t>AIGNAY LE DUC</t>
  </si>
  <si>
    <t>BISSEY LA COTE</t>
  </si>
  <si>
    <t>LA ROCHE EN BRENIL</t>
  </si>
  <si>
    <t>AUBIGNY LES SOMBERNON</t>
  </si>
  <si>
    <t>LADOIX SERRIGNY</t>
  </si>
  <si>
    <t>ARC SUR TILLE</t>
  </si>
  <si>
    <t>AUTRICOURT</t>
  </si>
  <si>
    <t>AVOT</t>
  </si>
  <si>
    <t>SANTENAY</t>
  </si>
  <si>
    <t>FENAY</t>
  </si>
  <si>
    <t>BOURBERAIN</t>
  </si>
  <si>
    <t>POMMARD</t>
  </si>
  <si>
    <t>FLAGEY ECHEZEAUX</t>
  </si>
  <si>
    <t>BLESSEY</t>
  </si>
  <si>
    <t>AGENCOURT</t>
  </si>
  <si>
    <t>LAMARCHE SUR SAONE</t>
  </si>
  <si>
    <t>CHEVIGNY ST SAUVEUR</t>
  </si>
  <si>
    <t>CHIVRES</t>
  </si>
  <si>
    <t>ST APOLLINAIRE</t>
  </si>
  <si>
    <t>BARGES</t>
  </si>
  <si>
    <t>BESANCON</t>
  </si>
  <si>
    <t>AUTECHAUX</t>
  </si>
  <si>
    <t>MONTGESOYE</t>
  </si>
  <si>
    <t>STE MARIE</t>
  </si>
  <si>
    <t>POUILLEY LES VIGNES</t>
  </si>
  <si>
    <t>LES BRESEUX</t>
  </si>
  <si>
    <t>VILLERS LE LAC</t>
  </si>
  <si>
    <t>CHARQUEMONT</t>
  </si>
  <si>
    <t>AUTECHAUX ROIDE</t>
  </si>
  <si>
    <t>LES GRANGETTES</t>
  </si>
  <si>
    <t>AUDEUX</t>
  </si>
  <si>
    <t>BIEF</t>
  </si>
  <si>
    <t>BETHONCOURT</t>
  </si>
  <si>
    <t>LE BARBOUX</t>
  </si>
  <si>
    <t>AMAGNEY</t>
  </si>
  <si>
    <t>BONDEVAL</t>
  </si>
  <si>
    <t>BREY ET MAISON DU BOIS</t>
  </si>
  <si>
    <t>ACCOLANS</t>
  </si>
  <si>
    <t>COLOMBIER FONTAINE</t>
  </si>
  <si>
    <t>ARC SOUS MONTENOT</t>
  </si>
  <si>
    <t>CADEMENE</t>
  </si>
  <si>
    <t>ARCON</t>
  </si>
  <si>
    <t>ABBEVILLERS</t>
  </si>
  <si>
    <t>ABBANS DESSOUS</t>
  </si>
  <si>
    <t>AMANCEY</t>
  </si>
  <si>
    <t>ABBENANS</t>
  </si>
  <si>
    <t>MANDEURE</t>
  </si>
  <si>
    <t>ADAM LES PASSAVANT</t>
  </si>
  <si>
    <t>FOURCATIER ET MAISON NEUVE</t>
  </si>
  <si>
    <t>BATTENANS VARIN</t>
  </si>
  <si>
    <t>CONSOLATION MAISONNETTES</t>
  </si>
  <si>
    <t>ARBOUANS</t>
  </si>
  <si>
    <t>BERTHELANGE</t>
  </si>
  <si>
    <t>BART</t>
  </si>
  <si>
    <t>BELVOIR</t>
  </si>
  <si>
    <t>ABBANS DESSUS</t>
  </si>
  <si>
    <t>DAMPRICHARD</t>
  </si>
  <si>
    <t>ETUPES</t>
  </si>
  <si>
    <t>BELFAYS</t>
  </si>
  <si>
    <t>ECOLE VALENTIN</t>
  </si>
  <si>
    <t>ALLENJOIE</t>
  </si>
  <si>
    <t>LE BELIEU</t>
  </si>
  <si>
    <t>DOMPREL</t>
  </si>
  <si>
    <t>ARC SOUS CICON</t>
  </si>
  <si>
    <t>ADAM LES VERCEL</t>
  </si>
  <si>
    <t>ALLONDANS</t>
  </si>
  <si>
    <t>BANNANS</t>
  </si>
  <si>
    <t>GRAND COMBE CHATELEU</t>
  </si>
  <si>
    <t>ATHOSE</t>
  </si>
  <si>
    <t>BROGNARD</t>
  </si>
  <si>
    <t>ARC ET SENANS</t>
  </si>
  <si>
    <t>BONNEVAUX LE PRIEURE</t>
  </si>
  <si>
    <t>STE SUZANNE</t>
  </si>
  <si>
    <t>BATTENANS LES MINES</t>
  </si>
  <si>
    <t>CHAUX</t>
  </si>
  <si>
    <t>FONTAIN</t>
  </si>
  <si>
    <t>AVILLEY</t>
  </si>
  <si>
    <t>AVOUDREY</t>
  </si>
  <si>
    <t>MATHAY</t>
  </si>
  <si>
    <t>ARGUEL</t>
  </si>
  <si>
    <t>AIBRE</t>
  </si>
  <si>
    <t>FRANOIS</t>
  </si>
  <si>
    <t>LES GRAS</t>
  </si>
  <si>
    <t>EPENOY</t>
  </si>
  <si>
    <t>LAISSEY</t>
  </si>
  <si>
    <t>CHATEAUVIEUX LES FOSSES</t>
  </si>
  <si>
    <t>AUXON DESSOUS</t>
  </si>
  <si>
    <t>HAUTEPIERRE LE CHATELET</t>
  </si>
  <si>
    <t>LODS</t>
  </si>
  <si>
    <t>DELUZ</t>
  </si>
  <si>
    <t>LONS LE SAUNIER</t>
  </si>
  <si>
    <t>AUTHUME</t>
  </si>
  <si>
    <t>ABERGEMENT LES THESY</t>
  </si>
  <si>
    <t>ANNOIRE</t>
  </si>
  <si>
    <t>BARESIA SUR L AIN</t>
  </si>
  <si>
    <t>ARLAY</t>
  </si>
  <si>
    <t>BIEF DES MAISONS</t>
  </si>
  <si>
    <t>L AUBEPIN</t>
  </si>
  <si>
    <t>CUTTURA</t>
  </si>
  <si>
    <t>AUGEA</t>
  </si>
  <si>
    <t>AVIGNON LES ST CLAUDE</t>
  </si>
  <si>
    <t>BAUME LES MESSIEURS</t>
  </si>
  <si>
    <t>BOIS D AMONT</t>
  </si>
  <si>
    <t>BOIS DE GAND</t>
  </si>
  <si>
    <t>ARINTHOD</t>
  </si>
  <si>
    <t>ARSURE ARSURETTE</t>
  </si>
  <si>
    <t>CHARCHILLA</t>
  </si>
  <si>
    <t>ALIEZE</t>
  </si>
  <si>
    <t>ARCHELANGE</t>
  </si>
  <si>
    <t>ARDON</t>
  </si>
  <si>
    <t>BELLECOMBE</t>
  </si>
  <si>
    <t>ANDELOT MORVAL</t>
  </si>
  <si>
    <t>MOUCHARD</t>
  </si>
  <si>
    <t>GENDREY</t>
  </si>
  <si>
    <t>CHASSAL</t>
  </si>
  <si>
    <t>CHOUX</t>
  </si>
  <si>
    <t>AUGERANS</t>
  </si>
  <si>
    <t>BELLEFONTAINE</t>
  </si>
  <si>
    <t>AUMUR</t>
  </si>
  <si>
    <t>FONCINE LE HAUT</t>
  </si>
  <si>
    <t>ABERGEMENT LA RONCE</t>
  </si>
  <si>
    <t>FONCINE LE BAS</t>
  </si>
  <si>
    <t>BORNAY</t>
  </si>
  <si>
    <t>ABERGEMENT LE GRAND</t>
  </si>
  <si>
    <t>AMANGE</t>
  </si>
  <si>
    <t>ABERGEMENT LE PETIT</t>
  </si>
  <si>
    <t>CHALLUY</t>
  </si>
  <si>
    <t>ACHUN</t>
  </si>
  <si>
    <t>BLISMES</t>
  </si>
  <si>
    <t>BALLERAY</t>
  </si>
  <si>
    <t>BRASSY</t>
  </si>
  <si>
    <t>GARCHY</t>
  </si>
  <si>
    <t>BEARD</t>
  </si>
  <si>
    <t>AVREE</t>
  </si>
  <si>
    <t>MARZY</t>
  </si>
  <si>
    <t>AMAZY</t>
  </si>
  <si>
    <t>ALLIGNY COSNE</t>
  </si>
  <si>
    <t>BEUVRON</t>
  </si>
  <si>
    <t>CESSY LES BOIS</t>
  </si>
  <si>
    <t>ALLIGNY EN MORVAN</t>
  </si>
  <si>
    <t>AZY LE VIF</t>
  </si>
  <si>
    <t>FOURS</t>
  </si>
  <si>
    <t>LA MACHINE</t>
  </si>
  <si>
    <t>ANLEZY</t>
  </si>
  <si>
    <t>ISENAY</t>
  </si>
  <si>
    <t>AVRIL SUR LOIRE</t>
  </si>
  <si>
    <t>ARQUIAN</t>
  </si>
  <si>
    <t>GERMIGNY SUR LOIRE</t>
  </si>
  <si>
    <t>BONA</t>
  </si>
  <si>
    <t>CERCY LA TOUR</t>
  </si>
  <si>
    <t>ARBOURSE</t>
  </si>
  <si>
    <t>PREPORCHE</t>
  </si>
  <si>
    <t>GLUX EN GLENNE</t>
  </si>
  <si>
    <t>LUCENAY LES AIX</t>
  </si>
  <si>
    <t>DORNES</t>
  </si>
  <si>
    <t>BULCY</t>
  </si>
  <si>
    <t>ENTRAINS SUR NOHAIN</t>
  </si>
  <si>
    <t>ASNAN</t>
  </si>
  <si>
    <t>ARLEUF</t>
  </si>
  <si>
    <t>LA CELLE SUR LOIRE</t>
  </si>
  <si>
    <t>ANNAY</t>
  </si>
  <si>
    <t>BREUGNON</t>
  </si>
  <si>
    <t>GIMOUILLE</t>
  </si>
  <si>
    <t>ST PARIZE LE CHATEL</t>
  </si>
  <si>
    <t>ARMES</t>
  </si>
  <si>
    <t>BREVES</t>
  </si>
  <si>
    <t>FOURCHAMBAULT</t>
  </si>
  <si>
    <t>VARENNES VAUZELLES</t>
  </si>
  <si>
    <t>COULANGES LES NEVERS</t>
  </si>
  <si>
    <t>ARTHEL</t>
  </si>
  <si>
    <t>ANTHIEN</t>
  </si>
  <si>
    <t>ANDELARRE</t>
  </si>
  <si>
    <t>ANCIER</t>
  </si>
  <si>
    <t>AILLEVANS</t>
  </si>
  <si>
    <t>ARBECEY</t>
  </si>
  <si>
    <t>FERRIERES LES RAY</t>
  </si>
  <si>
    <t>BARD LES PESMES</t>
  </si>
  <si>
    <t>AVRIGNEY VIREY</t>
  </si>
  <si>
    <t>AMANCE</t>
  </si>
  <si>
    <t>AMONCOURT</t>
  </si>
  <si>
    <t>ACHEY</t>
  </si>
  <si>
    <t>AULX LES CROMARY</t>
  </si>
  <si>
    <t>ADELANS ET LE VAL DE BITHAINE</t>
  </si>
  <si>
    <t>ALAINCOURT</t>
  </si>
  <si>
    <t>FOUGEROLLES</t>
  </si>
  <si>
    <t>BESNANS</t>
  </si>
  <si>
    <t>CALMOUTIER</t>
  </si>
  <si>
    <t>RONCHAMP</t>
  </si>
  <si>
    <t>BELMONT</t>
  </si>
  <si>
    <t>AMAGE</t>
  </si>
  <si>
    <t>BELFAHY</t>
  </si>
  <si>
    <t>ABELCOURT</t>
  </si>
  <si>
    <t>AMONT ET EFFRENEY</t>
  </si>
  <si>
    <t>AILLEVILLERS ET LYAUMONT</t>
  </si>
  <si>
    <t>AROZ</t>
  </si>
  <si>
    <t>BELVERNE</t>
  </si>
  <si>
    <t>HAUT DU THEM CHATEAU LAMBERT</t>
  </si>
  <si>
    <t>ABONCOURT GESINCOURT</t>
  </si>
  <si>
    <t>ARGILLIERES</t>
  </si>
  <si>
    <t>ANGIREY</t>
  </si>
  <si>
    <t>AINVELLE</t>
  </si>
  <si>
    <t>MACON</t>
  </si>
  <si>
    <t>CHALON SUR SAONE</t>
  </si>
  <si>
    <t>ANZY LE DUC</t>
  </si>
  <si>
    <t>ST MARTIN BELLE ROCHE</t>
  </si>
  <si>
    <t>BARON</t>
  </si>
  <si>
    <t>CHASSY</t>
  </si>
  <si>
    <t>BOURBON LANCY</t>
  </si>
  <si>
    <t>BOUZERON</t>
  </si>
  <si>
    <t>DIGOIN</t>
  </si>
  <si>
    <t>ANGLURE SOUS DUN</t>
  </si>
  <si>
    <t>BRION</t>
  </si>
  <si>
    <t>LE CREUSOT</t>
  </si>
  <si>
    <t>ECUISSES</t>
  </si>
  <si>
    <t>BALLORE</t>
  </si>
  <si>
    <t>POUILLOUX</t>
  </si>
  <si>
    <t>BEAUMONT SUR GROSNE</t>
  </si>
  <si>
    <t>BERGESSERIN</t>
  </si>
  <si>
    <t>AZE</t>
  </si>
  <si>
    <t>AUTHUMES</t>
  </si>
  <si>
    <t>BRIENNE</t>
  </si>
  <si>
    <t>GOURDON</t>
  </si>
  <si>
    <t>DAMPIERRE EN BRESSE</t>
  </si>
  <si>
    <t>CHARBONNAT</t>
  </si>
  <si>
    <t>BOSJEAN</t>
  </si>
  <si>
    <t>CHENAY LE CHATEL</t>
  </si>
  <si>
    <t>ALLEREY SUR SAONE</t>
  </si>
  <si>
    <t>COLLONGE LA MADELEINE</t>
  </si>
  <si>
    <t>BAUDRIERES</t>
  </si>
  <si>
    <t>ALLERIOT</t>
  </si>
  <si>
    <t>BISSEY SOUS CRUCHAUD</t>
  </si>
  <si>
    <t>ANTULLY</t>
  </si>
  <si>
    <t>SANVIGNES LES MINES</t>
  </si>
  <si>
    <t>CIRY LE NOBLE</t>
  </si>
  <si>
    <t>GRANDVAUX</t>
  </si>
  <si>
    <t>JUIF</t>
  </si>
  <si>
    <t>BLANZY</t>
  </si>
  <si>
    <t>AMEUGNY</t>
  </si>
  <si>
    <t>LA CHAPELLE THECLE</t>
  </si>
  <si>
    <t>CHAMPAGNAT</t>
  </si>
  <si>
    <t>COUCHES</t>
  </si>
  <si>
    <t>BANTANGES</t>
  </si>
  <si>
    <t>ALUZE</t>
  </si>
  <si>
    <t>BOURGVILAIN</t>
  </si>
  <si>
    <t>CHAMPFORGEUIL</t>
  </si>
  <si>
    <t>BARNAY</t>
  </si>
  <si>
    <t>ANOST</t>
  </si>
  <si>
    <t>CHAINTRE</t>
  </si>
  <si>
    <t>BEAUREPAIRE EN BRESSE</t>
  </si>
  <si>
    <t>GERGY</t>
  </si>
  <si>
    <t>HAUTEFOND</t>
  </si>
  <si>
    <t>BEY</t>
  </si>
  <si>
    <t>BARIZEY</t>
  </si>
  <si>
    <t>LE BREUIL</t>
  </si>
  <si>
    <t>CRECHES SUR SAONE</t>
  </si>
  <si>
    <t>BOYER</t>
  </si>
  <si>
    <t>CHARMOY</t>
  </si>
  <si>
    <t>CHATEAUNEUF</t>
  </si>
  <si>
    <t>CRESSY SUR SOMME</t>
  </si>
  <si>
    <t>AMANZE</t>
  </si>
  <si>
    <t>CHARNAY LES MACON</t>
  </si>
  <si>
    <t>HURIGNY</t>
  </si>
  <si>
    <t>CHATENOY LE ROYAL</t>
  </si>
  <si>
    <t>BERZE LA VILLE</t>
  </si>
  <si>
    <t>LA COMELLE</t>
  </si>
  <si>
    <t>AUXERRE</t>
  </si>
  <si>
    <t>COLLEMIERS</t>
  </si>
  <si>
    <t>AILLANT SUR THOLON</t>
  </si>
  <si>
    <t>BRANCHES</t>
  </si>
  <si>
    <t>CUDOT</t>
  </si>
  <si>
    <t>CHAMBEUGLE</t>
  </si>
  <si>
    <t>DRACY</t>
  </si>
  <si>
    <t>COMPIGNY</t>
  </si>
  <si>
    <t>LIGNY LE CHATEL</t>
  </si>
  <si>
    <t>BRANNAY</t>
  </si>
  <si>
    <t>ANCY LE FRANC</t>
  </si>
  <si>
    <t>LAVAU</t>
  </si>
  <si>
    <t>BAGNEAUX</t>
  </si>
  <si>
    <t>ANNAY LA COTE</t>
  </si>
  <si>
    <t>BELLECHAUME</t>
  </si>
  <si>
    <t>BLENEAU</t>
  </si>
  <si>
    <t>BLEIGNY LE CARREAU</t>
  </si>
  <si>
    <t>BEAUVOIR</t>
  </si>
  <si>
    <t>BEAUMONT</t>
  </si>
  <si>
    <t>LA CHAPELLE SUR OREUSE</t>
  </si>
  <si>
    <t>ARCY SUR CURE</t>
  </si>
  <si>
    <t>AUGY</t>
  </si>
  <si>
    <t>CHAMPLAY</t>
  </si>
  <si>
    <t>ANNAY SUR SEREIN</t>
  </si>
  <si>
    <t>ARCES DILO</t>
  </si>
  <si>
    <t>PIFFONDS</t>
  </si>
  <si>
    <t>CHAMPIGNY</t>
  </si>
  <si>
    <t>CHAMPIGNELLES</t>
  </si>
  <si>
    <t>BERNOUIL</t>
  </si>
  <si>
    <t>APPOIGNY</t>
  </si>
  <si>
    <t>AISY SUR ARMANCON</t>
  </si>
  <si>
    <t>BASSOU</t>
  </si>
  <si>
    <t>BEON</t>
  </si>
  <si>
    <t>BIERRY LES BELLES FONTAINES</t>
  </si>
  <si>
    <t>BAON</t>
  </si>
  <si>
    <t>ANGELY</t>
  </si>
  <si>
    <t>ASQUINS</t>
  </si>
  <si>
    <t>ACCOLAY</t>
  </si>
  <si>
    <t>MONETEAU</t>
  </si>
  <si>
    <t>ANDRYES</t>
  </si>
  <si>
    <t>ARMEAU</t>
  </si>
  <si>
    <t>ETIGNY</t>
  </si>
  <si>
    <t>FONTENOY</t>
  </si>
  <si>
    <t>CHITRY</t>
  </si>
  <si>
    <t>HERY</t>
  </si>
  <si>
    <t>COURSON LES CARRIERES</t>
  </si>
  <si>
    <t>BEUGNON</t>
  </si>
  <si>
    <t>CHARENTENAY</t>
  </si>
  <si>
    <t>CHEU</t>
  </si>
  <si>
    <t>BEAUVILLIERS</t>
  </si>
  <si>
    <t>ASNIERES SOUS BOIS</t>
  </si>
  <si>
    <t>CHEROY</t>
  </si>
  <si>
    <t>BERU</t>
  </si>
  <si>
    <t>CHAMPVALLON</t>
  </si>
  <si>
    <t>ARTHONNAY</t>
  </si>
  <si>
    <t>BOEURS EN OTHE</t>
  </si>
  <si>
    <t>AIGREMONT</t>
  </si>
  <si>
    <t>BELFORT</t>
  </si>
  <si>
    <t>BORON</t>
  </si>
  <si>
    <t>BOURG SOUS CHATELET</t>
  </si>
  <si>
    <t>MEZIRE</t>
  </si>
  <si>
    <t>BRETAGNE</t>
  </si>
  <si>
    <t>AUTRECHENE</t>
  </si>
  <si>
    <t>ANGEOT</t>
  </si>
  <si>
    <t>BESSONCOURT</t>
  </si>
  <si>
    <t>ANJOUTEY</t>
  </si>
  <si>
    <t>AUXELLES BAS</t>
  </si>
  <si>
    <t>CRAVANCHE</t>
  </si>
  <si>
    <t>CHEVREMONT</t>
  </si>
  <si>
    <t>EVETTE SALBERT</t>
  </si>
  <si>
    <t>LACHAPELLE SOUS ROUGEMONT</t>
  </si>
  <si>
    <t>RECHESY</t>
  </si>
  <si>
    <t>ROPPE</t>
  </si>
  <si>
    <t>ANDELNANS</t>
  </si>
  <si>
    <t>BEAUCOURT</t>
  </si>
  <si>
    <t>GRANDVILLARS</t>
  </si>
  <si>
    <t>CHATENOIS LES FORGES</t>
  </si>
  <si>
    <t>ARGIESANS</t>
  </si>
  <si>
    <t>ESSERT</t>
  </si>
  <si>
    <t>LAVANCIA EPERCY</t>
  </si>
  <si>
    <t>BEIRE LE FORT</t>
  </si>
  <si>
    <t>CHAIGNAY</t>
  </si>
  <si>
    <t>DAIX</t>
  </si>
  <si>
    <t>AUXONNE</t>
  </si>
  <si>
    <t>COURCELLES LES SEMUR</t>
  </si>
  <si>
    <t>BUSSY LE GRAND</t>
  </si>
  <si>
    <t>COUCHEY</t>
  </si>
  <si>
    <t>CHARREY SUR SAONE</t>
  </si>
  <si>
    <t>BLIGNY LES BEAUNE</t>
  </si>
  <si>
    <t>JUILLENAY</t>
  </si>
  <si>
    <t>BROCHON</t>
  </si>
  <si>
    <t>ANTIGNY LA VILLE</t>
  </si>
  <si>
    <t>BONNENCONTRE</t>
  </si>
  <si>
    <t>CHAZEUIL</t>
  </si>
  <si>
    <t>CIREY LES PONTAILLER</t>
  </si>
  <si>
    <t>BURE LES TEMPLIERS</t>
  </si>
  <si>
    <t>BEAUMONT SUR VINGEANNE</t>
  </si>
  <si>
    <t>BELLENOT SOUS POUILLY</t>
  </si>
  <si>
    <t>BISSEY LA PIERRE</t>
  </si>
  <si>
    <t>BAUBIGNY</t>
  </si>
  <si>
    <t>AVOSNES</t>
  </si>
  <si>
    <t>AUBAINE</t>
  </si>
  <si>
    <t>PASQUES</t>
  </si>
  <si>
    <t>CURTIL ST SEINE</t>
  </si>
  <si>
    <t>BIERRE LES SEMUR</t>
  </si>
  <si>
    <t>AMPILLY LE SEC</t>
  </si>
  <si>
    <t>ANCEY</t>
  </si>
  <si>
    <t>BOUILLAND</t>
  </si>
  <si>
    <t>BLANOT</t>
  </si>
  <si>
    <t>CHAMPAGNY</t>
  </si>
  <si>
    <t>BAIGNEUX LES JUIFS</t>
  </si>
  <si>
    <t>CORROMBLES</t>
  </si>
  <si>
    <t>BRETIGNY</t>
  </si>
  <si>
    <t>ASNIERES EN MONTAGNE</t>
  </si>
  <si>
    <t>BEAULIEU</t>
  </si>
  <si>
    <t>BOUDREVILLE</t>
  </si>
  <si>
    <t>ROUVRAY</t>
  </si>
  <si>
    <t>BLAISY BAS</t>
  </si>
  <si>
    <t>BRESSEY SUR TILLE</t>
  </si>
  <si>
    <t>BELAN SUR OURCE</t>
  </si>
  <si>
    <t>BARJON</t>
  </si>
  <si>
    <t>LONGVIC</t>
  </si>
  <si>
    <t>CHAUME ET COURCHAMP</t>
  </si>
  <si>
    <t>GILLY LES CITEAUX</t>
  </si>
  <si>
    <t>BOUX SOUS SALMAISE</t>
  </si>
  <si>
    <t>ARCENANT</t>
  </si>
  <si>
    <t>CRIMOLOIS</t>
  </si>
  <si>
    <t>LABERGEMENT LES SEURRE</t>
  </si>
  <si>
    <t>CORCELLES LES CITEAUX</t>
  </si>
  <si>
    <t>BAUME LES DAMES</t>
  </si>
  <si>
    <t>CERNAY L EGLISE</t>
  </si>
  <si>
    <t>LES ECORCES</t>
  </si>
  <si>
    <t>BOURGUIGNON</t>
  </si>
  <si>
    <t>LABERGEMENT STE MARIE</t>
  </si>
  <si>
    <t>BURGILLE</t>
  </si>
  <si>
    <t>CHAMESOL</t>
  </si>
  <si>
    <t>GRAND CHARMONT</t>
  </si>
  <si>
    <t>LE BIZOT</t>
  </si>
  <si>
    <t>CHALEZE</t>
  </si>
  <si>
    <t>DASLE</t>
  </si>
  <si>
    <t>CHAPELLE DES BOIS</t>
  </si>
  <si>
    <t>APPENANS</t>
  </si>
  <si>
    <t>ETOUVANS</t>
  </si>
  <si>
    <t>CHAPELLE D HUIN</t>
  </si>
  <si>
    <t>CHASSAGNE ST DENIS</t>
  </si>
  <si>
    <t>CHAFFOIS</t>
  </si>
  <si>
    <t>BLAMONT</t>
  </si>
  <si>
    <t>BOUSSIERES</t>
  </si>
  <si>
    <t>AMATHAY VESIGNEUX</t>
  </si>
  <si>
    <t>ANTEUIL</t>
  </si>
  <si>
    <t>AISSEY</t>
  </si>
  <si>
    <t>LES HOPITAUX NEUFS</t>
  </si>
  <si>
    <t>BELLEHERBE</t>
  </si>
  <si>
    <t>FLANGEBOUCHE</t>
  </si>
  <si>
    <t>AUDINCOURT</t>
  </si>
  <si>
    <t>CORCELLES FERRIERES</t>
  </si>
  <si>
    <t>BERCHE</t>
  </si>
  <si>
    <t>CHAZOT</t>
  </si>
  <si>
    <t>BARTHERANS</t>
  </si>
  <si>
    <t>BURNEVILLERS</t>
  </si>
  <si>
    <t>MISEREY SALINES</t>
  </si>
  <si>
    <t>BADEVEL</t>
  </si>
  <si>
    <t>CHENALOTTE</t>
  </si>
  <si>
    <t>GERMEFONTAINE</t>
  </si>
  <si>
    <t>AUBONNE</t>
  </si>
  <si>
    <t>BAVANS</t>
  </si>
  <si>
    <t>BONNEVAUX</t>
  </si>
  <si>
    <t>CHASNANS</t>
  </si>
  <si>
    <t>DAMBENOIS</t>
  </si>
  <si>
    <t>CHARBONNIERES LES SAPINS</t>
  </si>
  <si>
    <t>BLARIANS</t>
  </si>
  <si>
    <t>GILLEY</t>
  </si>
  <si>
    <t>GENNES</t>
  </si>
  <si>
    <t>BONNAL</t>
  </si>
  <si>
    <t>LONGECHAUX</t>
  </si>
  <si>
    <t>VALENTIGNEY</t>
  </si>
  <si>
    <t>AVANNE AVENEY</t>
  </si>
  <si>
    <t>ARCEY</t>
  </si>
  <si>
    <t>SERRE LES SAPINS</t>
  </si>
  <si>
    <t>ETRAY</t>
  </si>
  <si>
    <t>VUILLAFANS</t>
  </si>
  <si>
    <t>AUXON DESSUS</t>
  </si>
  <si>
    <t>MOUTHIER HAUTE PIERRE</t>
  </si>
  <si>
    <t>BAVERANS</t>
  </si>
  <si>
    <t>AIGLEPIERRE</t>
  </si>
  <si>
    <t>ASNANS BEAUVOISIN</t>
  </si>
  <si>
    <t>BLYE</t>
  </si>
  <si>
    <t>BLETTERANS</t>
  </si>
  <si>
    <t>CHATEAU DES PRES</t>
  </si>
  <si>
    <t>BALANOD</t>
  </si>
  <si>
    <t>LAVANS LES ST CLAUDE</t>
  </si>
  <si>
    <t>BEAUFORT</t>
  </si>
  <si>
    <t>COISERETTE</t>
  </si>
  <si>
    <t>BLOIS SUR SEILLE</t>
  </si>
  <si>
    <t>PREMANON</t>
  </si>
  <si>
    <t>BRERY</t>
  </si>
  <si>
    <t>AROMAS</t>
  </si>
  <si>
    <t>BIEF DU FOURG</t>
  </si>
  <si>
    <t>COYRON</t>
  </si>
  <si>
    <t>ARTHENAS</t>
  </si>
  <si>
    <t>BIARNE</t>
  </si>
  <si>
    <t>BOURG DE SIROD</t>
  </si>
  <si>
    <t>LAJOUX</t>
  </si>
  <si>
    <t>LA BALME D EPY</t>
  </si>
  <si>
    <t>PAGNOZ</t>
  </si>
  <si>
    <t>LOUVATANGE</t>
  </si>
  <si>
    <t>JEURRE</t>
  </si>
  <si>
    <t>LA PESSE</t>
  </si>
  <si>
    <t>BANS</t>
  </si>
  <si>
    <t>LA MOUILLE</t>
  </si>
  <si>
    <t>ST AUBIN</t>
  </si>
  <si>
    <t>CHAMPDIVERS</t>
  </si>
  <si>
    <t>BRIOD</t>
  </si>
  <si>
    <t>ARBOIS</t>
  </si>
  <si>
    <t>AUDELANGE</t>
  </si>
  <si>
    <t>AUMONT</t>
  </si>
  <si>
    <t>NEVERS</t>
  </si>
  <si>
    <t>ALLUY</t>
  </si>
  <si>
    <t>CHATEAU CHINON CAMPAGNE</t>
  </si>
  <si>
    <t>GUERIGNY</t>
  </si>
  <si>
    <t>CHALAUX</t>
  </si>
  <si>
    <t>POUILLY SUR LOIRE</t>
  </si>
  <si>
    <t>CHEVENON</t>
  </si>
  <si>
    <t>CHIDDES</t>
  </si>
  <si>
    <t>ASNOIS</t>
  </si>
  <si>
    <t>COSNE COURS SUR LOIRE</t>
  </si>
  <si>
    <t>CHAMPLEMY</t>
  </si>
  <si>
    <t>CIEZ</t>
  </si>
  <si>
    <t>DUN LES PLACES</t>
  </si>
  <si>
    <t>CHANTENAY ST IMBERT</t>
  </si>
  <si>
    <t>LA NOCLE MAULAIX</t>
  </si>
  <si>
    <t>THIANGES</t>
  </si>
  <si>
    <t>BEAUMONT SARDOLLES</t>
  </si>
  <si>
    <t>LIMANTON</t>
  </si>
  <si>
    <t>CHAMPVERT</t>
  </si>
  <si>
    <t>BITRY</t>
  </si>
  <si>
    <t>PARIGNY LES VAUX</t>
  </si>
  <si>
    <t>CRUX LA VILLE</t>
  </si>
  <si>
    <t>DIENNES AUBIGNY</t>
  </si>
  <si>
    <t>CHASNAY</t>
  </si>
  <si>
    <t>ST HONORE LES BAINS</t>
  </si>
  <si>
    <t>LAROCHEMILLAY</t>
  </si>
  <si>
    <t>CHAMPVOUX</t>
  </si>
  <si>
    <t>MENESTREAU</t>
  </si>
  <si>
    <t>FACHIN</t>
  </si>
  <si>
    <t>MYENNES</t>
  </si>
  <si>
    <t>NEUVY SUR LOIRE</t>
  </si>
  <si>
    <t>CORVOL L ORGUEILLEUX</t>
  </si>
  <si>
    <t>MAGNY COURS</t>
  </si>
  <si>
    <t>BILLY SUR OISY</t>
  </si>
  <si>
    <t>DORNECY</t>
  </si>
  <si>
    <t>GARCHIZY</t>
  </si>
  <si>
    <t>ARZEMBOUY</t>
  </si>
  <si>
    <t>CERVON</t>
  </si>
  <si>
    <t>ANDELARROT</t>
  </si>
  <si>
    <t>APREMONT</t>
  </si>
  <si>
    <t>ATHESANS ETROITEFONTAINE</t>
  </si>
  <si>
    <t>BOURGUIGNON LES MOREY</t>
  </si>
  <si>
    <t>FRESNE ST MAMES</t>
  </si>
  <si>
    <t>BRESILLEY</t>
  </si>
  <si>
    <t>BAY</t>
  </si>
  <si>
    <t>BAULAY</t>
  </si>
  <si>
    <t>BOUGNON</t>
  </si>
  <si>
    <t>AUTET</t>
  </si>
  <si>
    <t>AUTHOISON</t>
  </si>
  <si>
    <t>AMBLANS ET VELOTTE</t>
  </si>
  <si>
    <t>AMBIEVILLERS</t>
  </si>
  <si>
    <t>BOUHANS LES MONTBOZON</t>
  </si>
  <si>
    <t>CHATENEY</t>
  </si>
  <si>
    <t>BELONCHAMP</t>
  </si>
  <si>
    <t>BREUCHOTTE</t>
  </si>
  <si>
    <t>CHAMPAGNEY</t>
  </si>
  <si>
    <t>AILLONCOURT</t>
  </si>
  <si>
    <t>BEULOTTE ST LAURENT</t>
  </si>
  <si>
    <t>CORBENAY</t>
  </si>
  <si>
    <t>BUCEY LES TRAVES</t>
  </si>
  <si>
    <t>BREVILLIERS</t>
  </si>
  <si>
    <t>MIELLIN</t>
  </si>
  <si>
    <t>AISEY ET RICHECOURT</t>
  </si>
  <si>
    <t>CHAMPLITTE</t>
  </si>
  <si>
    <t>AUTOREILLE</t>
  </si>
  <si>
    <t>ANJEUX</t>
  </si>
  <si>
    <t>SENNECE LES MACON</t>
  </si>
  <si>
    <t>LA CHARMEE</t>
  </si>
  <si>
    <t>ARTAIX</t>
  </si>
  <si>
    <t>CHAMPLECY</t>
  </si>
  <si>
    <t>CLESSY</t>
  </si>
  <si>
    <t>CHALMOUX</t>
  </si>
  <si>
    <t>CHAGNY</t>
  </si>
  <si>
    <t>GILLY SUR LOIRE</t>
  </si>
  <si>
    <t>CHASSIGNY SOUS DUN</t>
  </si>
  <si>
    <t>BROYE</t>
  </si>
  <si>
    <t>ST SERNIN DU BOIS</t>
  </si>
  <si>
    <t>MONTCHANIN</t>
  </si>
  <si>
    <t>BEAUBERY</t>
  </si>
  <si>
    <t>ST ROMAIN SOUS GOURDON</t>
  </si>
  <si>
    <t>ETRIGNY</t>
  </si>
  <si>
    <t>BISSY LA MACONNAISE</t>
  </si>
  <si>
    <t>BEAUVERNOIS</t>
  </si>
  <si>
    <t>CUISERY</t>
  </si>
  <si>
    <t>MARIGNY</t>
  </si>
  <si>
    <t>LA CHAPELLE ST SAUVEUR</t>
  </si>
  <si>
    <t>CUZY</t>
  </si>
  <si>
    <t>BOUHANS</t>
  </si>
  <si>
    <t>FLEURY LA MONTAGNE</t>
  </si>
  <si>
    <t>BRAGNY SUR SAONE</t>
  </si>
  <si>
    <t>EPERTULLY</t>
  </si>
  <si>
    <t>L ABERGEMENT STE COLOMBE</t>
  </si>
  <si>
    <t>CHATENOY EN BRESSE</t>
  </si>
  <si>
    <t>BUXY</t>
  </si>
  <si>
    <t>AUTUN</t>
  </si>
  <si>
    <t>DOMPIERRE SOUS SANVIGNES</t>
  </si>
  <si>
    <t>PALINGES</t>
  </si>
  <si>
    <t>LA FRETTE</t>
  </si>
  <si>
    <t>BISSY SOUS UXELLES</t>
  </si>
  <si>
    <t>MENETREUIL</t>
  </si>
  <si>
    <t>CONDAL</t>
  </si>
  <si>
    <t>CREOT</t>
  </si>
  <si>
    <t>BRANGES</t>
  </si>
  <si>
    <t>CHAMILLY</t>
  </si>
  <si>
    <t>BRANDON</t>
  </si>
  <si>
    <t>CRISSEY</t>
  </si>
  <si>
    <t>CHISSEY EN MORVAN</t>
  </si>
  <si>
    <t>CUSSY EN MORVAN</t>
  </si>
  <si>
    <t>CHANES</t>
  </si>
  <si>
    <t>FLACEY EN BRESSE</t>
  </si>
  <si>
    <t>VERJUX</t>
  </si>
  <si>
    <t>L HOPITAL LE MERCIER</t>
  </si>
  <si>
    <t>DAMEREY</t>
  </si>
  <si>
    <t>DRACY LE FORT</t>
  </si>
  <si>
    <t>ST FIRMIN</t>
  </si>
  <si>
    <t>VINZELLES</t>
  </si>
  <si>
    <t>CHARDONNAY</t>
  </si>
  <si>
    <t>LES BIZOTS</t>
  </si>
  <si>
    <t>ST EDMOND</t>
  </si>
  <si>
    <t>GRURY</t>
  </si>
  <si>
    <t>BAUDEMONT</t>
  </si>
  <si>
    <t>LAIZE</t>
  </si>
  <si>
    <t>BERZE LE CHATEL</t>
  </si>
  <si>
    <t>LA GRANDE VERRIERE</t>
  </si>
  <si>
    <t>PERRIGNY</t>
  </si>
  <si>
    <t>COURTOIS SUR YONNE</t>
  </si>
  <si>
    <t>CHARBUY</t>
  </si>
  <si>
    <t>LA CELLE ST CYR</t>
  </si>
  <si>
    <t>CHARNY</t>
  </si>
  <si>
    <t>FONTAINES</t>
  </si>
  <si>
    <t>COURLON SUR YONNE</t>
  </si>
  <si>
    <t>MERE</t>
  </si>
  <si>
    <t>COURTOIN</t>
  </si>
  <si>
    <t>ANCY LE LIBRE</t>
  </si>
  <si>
    <t>RONCHERES</t>
  </si>
  <si>
    <t>CHIGY</t>
  </si>
  <si>
    <t>ANNEOT</t>
  </si>
  <si>
    <t>BRIENON SUR ARMANCON</t>
  </si>
  <si>
    <t>CHAMPCEVRAIS</t>
  </si>
  <si>
    <t>MONTIGNY LA RESLE</t>
  </si>
  <si>
    <t>CHEVANNES</t>
  </si>
  <si>
    <t>CHEMILLY SUR YONNE</t>
  </si>
  <si>
    <t>LA POSTOLLE</t>
  </si>
  <si>
    <t>BESSY SUR CURE</t>
  </si>
  <si>
    <t>CHAMPS SUR YONNE</t>
  </si>
  <si>
    <t>CHAMVRES</t>
  </si>
  <si>
    <t>CENSY</t>
  </si>
  <si>
    <t>CERILLY</t>
  </si>
  <si>
    <t>ST JULIEN DU SAULT</t>
  </si>
  <si>
    <t>CHAUMONT</t>
  </si>
  <si>
    <t>GRANDCHAMP</t>
  </si>
  <si>
    <t>BUTTEAUX</t>
  </si>
  <si>
    <t>CRY</t>
  </si>
  <si>
    <t>BONNARD</t>
  </si>
  <si>
    <t>CEZY</t>
  </si>
  <si>
    <t>CISERY</t>
  </si>
  <si>
    <t>MELISEY</t>
  </si>
  <si>
    <t>ANNOUX</t>
  </si>
  <si>
    <t>DOMECY SUR CURE</t>
  </si>
  <si>
    <t>BAZARNES</t>
  </si>
  <si>
    <t>SOUGERES SUR SINOTTE</t>
  </si>
  <si>
    <t>COULANGES SUR YONNE</t>
  </si>
  <si>
    <t>BUSSY LE REPOS</t>
  </si>
  <si>
    <t>PASSY</t>
  </si>
  <si>
    <t>LAINSECQ</t>
  </si>
  <si>
    <t>ST BRIS LE VINEUX</t>
  </si>
  <si>
    <t>DRUYES LES BELLES FONTAINES</t>
  </si>
  <si>
    <t>LASSON</t>
  </si>
  <si>
    <t>COULANGERON</t>
  </si>
  <si>
    <t>GERMIGNY</t>
  </si>
  <si>
    <t>BUSSIERES</t>
  </si>
  <si>
    <t>BOIS D ARCY</t>
  </si>
  <si>
    <t>CHENEY</t>
  </si>
  <si>
    <t>SENAN</t>
  </si>
  <si>
    <t>CRUZY LE CHATEL</t>
  </si>
  <si>
    <t>CHAILLEY</t>
  </si>
  <si>
    <t>BEINE</t>
  </si>
  <si>
    <t>CHAVANATTE</t>
  </si>
  <si>
    <t>FELON</t>
  </si>
  <si>
    <t>MORVILLARS</t>
  </si>
  <si>
    <t>MONTREUX CHATEAU</t>
  </si>
  <si>
    <t>BOUROGNE</t>
  </si>
  <si>
    <t>BETHONVILLIERS</t>
  </si>
  <si>
    <t>DENNEY</t>
  </si>
  <si>
    <t>ETUEFFONT</t>
  </si>
  <si>
    <t>AUXELLES HAUT</t>
  </si>
  <si>
    <t>ELOIE</t>
  </si>
  <si>
    <t>FONTENELLE</t>
  </si>
  <si>
    <t>PETITEFONTAINE</t>
  </si>
  <si>
    <t>BERMONT</t>
  </si>
  <si>
    <t>MONTBOUTON</t>
  </si>
  <si>
    <t>BANVILLARS</t>
  </si>
  <si>
    <t>BESSEY LES CITEAUX</t>
  </si>
  <si>
    <t>COURTIVRON</t>
  </si>
  <si>
    <t>DAROIS</t>
  </si>
  <si>
    <t>BILLEY</t>
  </si>
  <si>
    <t>FLEE</t>
  </si>
  <si>
    <t>CHASSEY</t>
  </si>
  <si>
    <t>FLAVIGNEROT</t>
  </si>
  <si>
    <t>ECHENON</t>
  </si>
  <si>
    <t>CORCELLES LES ARTS</t>
  </si>
  <si>
    <t>BOUZE LES BEAUNE</t>
  </si>
  <si>
    <t>LACOUR D ARCENAY</t>
  </si>
  <si>
    <t>BROINDON</t>
  </si>
  <si>
    <t>ARNAY LE DUC</t>
  </si>
  <si>
    <t>BOUSSELANGE</t>
  </si>
  <si>
    <t>FONCEGRIVE</t>
  </si>
  <si>
    <t>CLERY</t>
  </si>
  <si>
    <t>BUXEROLLES</t>
  </si>
  <si>
    <t>BEIRE LE CHATEL</t>
  </si>
  <si>
    <t>BEUREY BAUGUAY</t>
  </si>
  <si>
    <t>BOUIX</t>
  </si>
  <si>
    <t>CHANGE</t>
  </si>
  <si>
    <t>BEURIZOT</t>
  </si>
  <si>
    <t>AUXANT</t>
  </si>
  <si>
    <t>PLOMBIERES LES DIJON</t>
  </si>
  <si>
    <t>EPAGNY</t>
  </si>
  <si>
    <t>BRAUX</t>
  </si>
  <si>
    <t>BREMUR ET VAUROIS</t>
  </si>
  <si>
    <t>ECHEVRONNE</t>
  </si>
  <si>
    <t>BRAZEY EN MORVAN</t>
  </si>
  <si>
    <t>CHANCEAUX</t>
  </si>
  <si>
    <t>BILLY LES CHANCEAUX</t>
  </si>
  <si>
    <t>CORSAINT</t>
  </si>
  <si>
    <t>BROGNON</t>
  </si>
  <si>
    <t>ATHIE</t>
  </si>
  <si>
    <t>BEAUNOTTE</t>
  </si>
  <si>
    <t>LA CHAUME</t>
  </si>
  <si>
    <t>ST ANDEUX</t>
  </si>
  <si>
    <t>BLAISY HAUT</t>
  </si>
  <si>
    <t>COUTERNON</t>
  </si>
  <si>
    <t>BRION SUR OURCE</t>
  </si>
  <si>
    <t>BUSSEROTTE MONTENAILLE</t>
  </si>
  <si>
    <t>OUGES</t>
  </si>
  <si>
    <t>FONTAINE FRANCAISE</t>
  </si>
  <si>
    <t>VOUGEOT</t>
  </si>
  <si>
    <t>CHAMPRENAULT</t>
  </si>
  <si>
    <t>ARGILLY</t>
  </si>
  <si>
    <t>NEUILLY LES DIJON</t>
  </si>
  <si>
    <t>NOIRON SOUS GEVREY</t>
  </si>
  <si>
    <t>BRETIGNEY NOTRE DAME</t>
  </si>
  <si>
    <t>MAICHE</t>
  </si>
  <si>
    <t>FOURNET BLANCHEROCHE</t>
  </si>
  <si>
    <t>DAMBELIN</t>
  </si>
  <si>
    <t>MALBUISSON</t>
  </si>
  <si>
    <t>DAMPJOUX</t>
  </si>
  <si>
    <t>MONTBELIARD</t>
  </si>
  <si>
    <t>BONNETAGE</t>
  </si>
  <si>
    <t>CHALEZEULE</t>
  </si>
  <si>
    <t>SELONCOURT</t>
  </si>
  <si>
    <t>CHATELBLANC</t>
  </si>
  <si>
    <t>BEUTAL</t>
  </si>
  <si>
    <t>LONGEVELLE SUR DOUBS</t>
  </si>
  <si>
    <t>CROUZET MIGETTE</t>
  </si>
  <si>
    <t>EPEUGNEY</t>
  </si>
  <si>
    <t>LA CLUSE ET MIJOUX</t>
  </si>
  <si>
    <t>DANNEMARIE</t>
  </si>
  <si>
    <t>BUSY</t>
  </si>
  <si>
    <t>AMONDANS</t>
  </si>
  <si>
    <t>BRANNE</t>
  </si>
  <si>
    <t>BOUCLANS</t>
  </si>
  <si>
    <t>LES HOPITAUX VIEUX</t>
  </si>
  <si>
    <t>BRETONVILLERS</t>
  </si>
  <si>
    <t>FOURNETS LUISANS</t>
  </si>
  <si>
    <t>EXINCOURT</t>
  </si>
  <si>
    <t>CORCONDRAY</t>
  </si>
  <si>
    <t>COURCELLES LES MONTBELIARD</t>
  </si>
  <si>
    <t>ORVE</t>
  </si>
  <si>
    <t>BRERES</t>
  </si>
  <si>
    <t>CHARMAUVILLERS</t>
  </si>
  <si>
    <t>PIREY</t>
  </si>
  <si>
    <t>DAMPIERRE LES BOIS</t>
  </si>
  <si>
    <t>LES COMBES</t>
  </si>
  <si>
    <t>GRANDFONTAINE SUR CREUSE</t>
  </si>
  <si>
    <t>BIANS LES USIERS</t>
  </si>
  <si>
    <t>BREMONDANS</t>
  </si>
  <si>
    <t>DUNG</t>
  </si>
  <si>
    <t>BOUJAILLES</t>
  </si>
  <si>
    <t>DURNES</t>
  </si>
  <si>
    <t>NOMMAY</t>
  </si>
  <si>
    <t>LA CHEVILLOTTE</t>
  </si>
  <si>
    <t>BRAILLANS</t>
  </si>
  <si>
    <t>HAUTERIVE LA FRESSE</t>
  </si>
  <si>
    <t>MEREY SOUS MONTROND</t>
  </si>
  <si>
    <t>CUBRIAL</t>
  </si>
  <si>
    <t>LONGEMAISON</t>
  </si>
  <si>
    <t>BEURE</t>
  </si>
  <si>
    <t>DESANDANS</t>
  </si>
  <si>
    <t>VAUX LES PRES</t>
  </si>
  <si>
    <t>VALDAHON</t>
  </si>
  <si>
    <t>BONNAY</t>
  </si>
  <si>
    <t>BREVANS</t>
  </si>
  <si>
    <t>ANDELOT EN MONTAGNE</t>
  </si>
  <si>
    <t>BALAISEAUX</t>
  </si>
  <si>
    <t>BOISSIA</t>
  </si>
  <si>
    <t>CHAPELLE VOLAND</t>
  </si>
  <si>
    <t>LA CHAUMUSSE</t>
  </si>
  <si>
    <t>CHAZELLES</t>
  </si>
  <si>
    <t>LESCHERES</t>
  </si>
  <si>
    <t>BONNAUD</t>
  </si>
  <si>
    <t>COYRIERE</t>
  </si>
  <si>
    <t>CHATEAU CHALON</t>
  </si>
  <si>
    <t>LES ROUSSES</t>
  </si>
  <si>
    <t>CHAMPROUGIER</t>
  </si>
  <si>
    <t>LA BOISSIERE</t>
  </si>
  <si>
    <t>BILLECUL</t>
  </si>
  <si>
    <t>CRENANS</t>
  </si>
  <si>
    <t>AUGISEY</t>
  </si>
  <si>
    <t>BRANS</t>
  </si>
  <si>
    <t>CHAMPAGNOLE</t>
  </si>
  <si>
    <t>LAMOURA</t>
  </si>
  <si>
    <t>BOURCIA</t>
  </si>
  <si>
    <t>PORT LESNEY</t>
  </si>
  <si>
    <t>OUGNEY</t>
  </si>
  <si>
    <t>LARRIVOIRE</t>
  </si>
  <si>
    <t>LES BOUCHOUX</t>
  </si>
  <si>
    <t>LEZAT</t>
  </si>
  <si>
    <t>DAMPARIS</t>
  </si>
  <si>
    <t>CESANCEY</t>
  </si>
  <si>
    <t>LES ARSURES</t>
  </si>
  <si>
    <t>AUXANGE</t>
  </si>
  <si>
    <t>BARRETAINE</t>
  </si>
  <si>
    <t>ST ELOI</t>
  </si>
  <si>
    <t>AUNAY EN BAZOIS</t>
  </si>
  <si>
    <t>CHATEAU CHINON VILLE</t>
  </si>
  <si>
    <t>MONTIGNY AUX AMOGNES</t>
  </si>
  <si>
    <t>EMPURY</t>
  </si>
  <si>
    <t>ST ANDELAIN</t>
  </si>
  <si>
    <t>DRUY PARIGNY</t>
  </si>
  <si>
    <t>FLETY</t>
  </si>
  <si>
    <t>BAZOCHES</t>
  </si>
  <si>
    <t>POUGNY</t>
  </si>
  <si>
    <t>CORVOL D EMBERNARD</t>
  </si>
  <si>
    <t>COULOUTRE</t>
  </si>
  <si>
    <t>GIEN SUR CURE</t>
  </si>
  <si>
    <t>FLEURY SUR LOIRE</t>
  </si>
  <si>
    <t>LANTY</t>
  </si>
  <si>
    <t>TROIS VEVRES</t>
  </si>
  <si>
    <t>BILLY CHEVANNES</t>
  </si>
  <si>
    <t>MAUX</t>
  </si>
  <si>
    <t>CHARRIN</t>
  </si>
  <si>
    <t>BOUHY</t>
  </si>
  <si>
    <t>POUGUES LES EAUX</t>
  </si>
  <si>
    <t>JAILLY</t>
  </si>
  <si>
    <t>MONTIGNY SUR CANNE</t>
  </si>
  <si>
    <t>CHATEAUNEUF VAL DE BARGIS</t>
  </si>
  <si>
    <t>SEMELAY</t>
  </si>
  <si>
    <t>ONLAY</t>
  </si>
  <si>
    <t>CHAULGNES</t>
  </si>
  <si>
    <t>BRINON SUR BEUVRON</t>
  </si>
  <si>
    <t>TRUCY L ORGUEILLEUX</t>
  </si>
  <si>
    <t>SAINCAIZE MEAUCE</t>
  </si>
  <si>
    <t>CHEVROCHES</t>
  </si>
  <si>
    <t>AUTHIOU</t>
  </si>
  <si>
    <t>CHAUMOT</t>
  </si>
  <si>
    <t>AUXON</t>
  </si>
  <si>
    <t>ARC LES GRAY</t>
  </si>
  <si>
    <t>AUTREY LES CERRE</t>
  </si>
  <si>
    <t>CHARMES ST VALBERT</t>
  </si>
  <si>
    <t>FRETIGNEY ET VELLOREILLE</t>
  </si>
  <si>
    <t>BROYE AUBIGNEY MONTSEUGNY</t>
  </si>
  <si>
    <t>BEAUMOTTE LES PIN</t>
  </si>
  <si>
    <t>BREUREY LES FAVERNEY</t>
  </si>
  <si>
    <t>CHARGEY LES PORT</t>
  </si>
  <si>
    <t>BROTTE LES RAY</t>
  </si>
  <si>
    <t>BEAUMOTTE AUBERTANS</t>
  </si>
  <si>
    <t>ANDORNAY</t>
  </si>
  <si>
    <t>ANCHENONCOURT ET CHAZEL</t>
  </si>
  <si>
    <t>CENANS</t>
  </si>
  <si>
    <t>CHATENOIS</t>
  </si>
  <si>
    <t>ECROMAGNY</t>
  </si>
  <si>
    <t>LA BRUYERE</t>
  </si>
  <si>
    <t>PLANCHER BAS</t>
  </si>
  <si>
    <t>BAUDONCOURT</t>
  </si>
  <si>
    <t>CORRAVILLERS</t>
  </si>
  <si>
    <t>LA VAIVRE</t>
  </si>
  <si>
    <t>CHANTES</t>
  </si>
  <si>
    <t>CHAGEY</t>
  </si>
  <si>
    <t>SERVANCE</t>
  </si>
  <si>
    <t>AUGICOURT</t>
  </si>
  <si>
    <t>COURTESOULT ET GATEY</t>
  </si>
  <si>
    <t>BONNEVENT VELLOREILLE</t>
  </si>
  <si>
    <t>BASSIGNEY</t>
  </si>
  <si>
    <t>SANCE</t>
  </si>
  <si>
    <t>LUX</t>
  </si>
  <si>
    <t>BAUGY</t>
  </si>
  <si>
    <t>CHANGY</t>
  </si>
  <si>
    <t>CURDIN</t>
  </si>
  <si>
    <t>CRONAT</t>
  </si>
  <si>
    <t>CHASSEY LE CAMP</t>
  </si>
  <si>
    <t>LA MOTTE ST JEAN</t>
  </si>
  <si>
    <t>CHAUFFAILLES</t>
  </si>
  <si>
    <t>DETTEY</t>
  </si>
  <si>
    <t>ST EUSEBE</t>
  </si>
  <si>
    <t>CHEVAGNY SUR GUYE</t>
  </si>
  <si>
    <t>ST VALLIER</t>
  </si>
  <si>
    <t>GIGNY SUR SAONE</t>
  </si>
  <si>
    <t>BRAY</t>
  </si>
  <si>
    <t>BURGY</t>
  </si>
  <si>
    <t>BELLEVESVRE</t>
  </si>
  <si>
    <t>HUILLY SUR SEILLE</t>
  </si>
  <si>
    <t>MARY</t>
  </si>
  <si>
    <t>LA RACINEUSE</t>
  </si>
  <si>
    <t>LA BOULAYE</t>
  </si>
  <si>
    <t>DEVROUZE</t>
  </si>
  <si>
    <t>IGUERANDE</t>
  </si>
  <si>
    <t>CHARNAY LES CHALON</t>
  </si>
  <si>
    <t>EPINAC</t>
  </si>
  <si>
    <t>OUROUX SUR SAONE</t>
  </si>
  <si>
    <t>EPERVANS</t>
  </si>
  <si>
    <t>CERSOT</t>
  </si>
  <si>
    <t>ST PANTALEON</t>
  </si>
  <si>
    <t>GENELARD</t>
  </si>
  <si>
    <t>ST AUBIN EN CHAROLLAIS</t>
  </si>
  <si>
    <t>LESSARD EN BRESSE</t>
  </si>
  <si>
    <t>BISSY SUR FLEY</t>
  </si>
  <si>
    <t>MONTPONT EN BRESSE</t>
  </si>
  <si>
    <t>CUISEAUX</t>
  </si>
  <si>
    <t>DRACY LES COUCHES</t>
  </si>
  <si>
    <t>BRUAILLES</t>
  </si>
  <si>
    <t>CHARRECEY</t>
  </si>
  <si>
    <t>CLERMAIN</t>
  </si>
  <si>
    <t>FRAGNES</t>
  </si>
  <si>
    <t>CORDESSE</t>
  </si>
  <si>
    <t>ROUSSILLON EN MORVAN</t>
  </si>
  <si>
    <t>CHASSELAS</t>
  </si>
  <si>
    <t>FRONTENAUD</t>
  </si>
  <si>
    <t>NOCHIZE</t>
  </si>
  <si>
    <t>GUERFAND</t>
  </si>
  <si>
    <t>GIVRY</t>
  </si>
  <si>
    <t>ST PIERRE DE VARENNES</t>
  </si>
  <si>
    <t>FARGES LES MACON</t>
  </si>
  <si>
    <t>MARMAGNE</t>
  </si>
  <si>
    <t>ST MARTIN DE LIXY</t>
  </si>
  <si>
    <t>ISSY L EVEQUE</t>
  </si>
  <si>
    <t>BOIS STE MARIE</t>
  </si>
  <si>
    <t>ST LEGER SOUS BEUVRAY</t>
  </si>
  <si>
    <t>ST GEORGES SUR BAULCHE</t>
  </si>
  <si>
    <t>FONTAINE LA GAILLARDE</t>
  </si>
  <si>
    <t>LA FERTE LOUPIERE</t>
  </si>
  <si>
    <t>FLEURY LA VALLEE</t>
  </si>
  <si>
    <t>PRECY SUR VRIN</t>
  </si>
  <si>
    <t>CHENE ARNOULT</t>
  </si>
  <si>
    <t>LALANDE</t>
  </si>
  <si>
    <t>CUY</t>
  </si>
  <si>
    <t>VARENNES</t>
  </si>
  <si>
    <t>DOLLOT</t>
  </si>
  <si>
    <t>ARGENTENAY</t>
  </si>
  <si>
    <t>ST FARGEAU</t>
  </si>
  <si>
    <t>COURGENAY</t>
  </si>
  <si>
    <t>AVALLON</t>
  </si>
  <si>
    <t>BLIGNY EN OTHE</t>
  </si>
  <si>
    <t>ROGNY LES SEPT ECLUSES</t>
  </si>
  <si>
    <t>PONTIGNY</t>
  </si>
  <si>
    <t>DIGES</t>
  </si>
  <si>
    <t>GURGY</t>
  </si>
  <si>
    <t>PERCENEIGE</t>
  </si>
  <si>
    <t>LUCY SUR CURE</t>
  </si>
  <si>
    <t>ESCOLIVES STE CAMILLE</t>
  </si>
  <si>
    <t>JOIGNY</t>
  </si>
  <si>
    <t>CHATEL GERARD</t>
  </si>
  <si>
    <t>CERISIERS</t>
  </si>
  <si>
    <t>ST LOUP D ORDON</t>
  </si>
  <si>
    <t>ST AGNAN</t>
  </si>
  <si>
    <t>TANNERRE EN PUISAYE</t>
  </si>
  <si>
    <t>CARISEY</t>
  </si>
  <si>
    <t>NUITS</t>
  </si>
  <si>
    <t>CUSSY LES FORGES</t>
  </si>
  <si>
    <t>RUGNY</t>
  </si>
  <si>
    <t>FOISSY LES VEZELAY</t>
  </si>
  <si>
    <t>CRAVANT</t>
  </si>
  <si>
    <t>CRAIN</t>
  </si>
  <si>
    <t>VERON</t>
  </si>
  <si>
    <t>LEVIS</t>
  </si>
  <si>
    <t>FONTENAILLES</t>
  </si>
  <si>
    <t>NEUVY SAUTOUR</t>
  </si>
  <si>
    <t>COULANGES LA VINEUSE</t>
  </si>
  <si>
    <t>ST FLORENTIN</t>
  </si>
  <si>
    <t>CHASTELLUX SUR CURE</t>
  </si>
  <si>
    <t>BROSSES</t>
  </si>
  <si>
    <t>COLLAN</t>
  </si>
  <si>
    <t>VOLGRE</t>
  </si>
  <si>
    <t>GLAND</t>
  </si>
  <si>
    <t>CHABLIS</t>
  </si>
  <si>
    <t>CHAVANNES LES GRANDS</t>
  </si>
  <si>
    <t>LEVAL</t>
  </si>
  <si>
    <t>PETIT CROIX</t>
  </si>
  <si>
    <t>BREBOTTE</t>
  </si>
  <si>
    <t>CUNELIERES</t>
  </si>
  <si>
    <t>PEROUSE</t>
  </si>
  <si>
    <t>LAMADELEINE VAL DES ANGES</t>
  </si>
  <si>
    <t>GIROMAGNY</t>
  </si>
  <si>
    <t>LACHAPELLE SOUS CHAUX</t>
  </si>
  <si>
    <t>NOVILLARD</t>
  </si>
  <si>
    <t>BOTANS</t>
  </si>
  <si>
    <t>BAVILLIERS</t>
  </si>
  <si>
    <t>BRETENIERE</t>
  </si>
  <si>
    <t>CRECEY SUR TILLE</t>
  </si>
  <si>
    <t>ETAULES</t>
  </si>
  <si>
    <t>CHAMPDOTRE</t>
  </si>
  <si>
    <t>GENAY</t>
  </si>
  <si>
    <t>CORPOYER LA CHAPELLE</t>
  </si>
  <si>
    <t>MARSANNAY LA COTE</t>
  </si>
  <si>
    <t>ESBARRES</t>
  </si>
  <si>
    <t>CORPEAU</t>
  </si>
  <si>
    <t>CHEVIGNY EN VALIERE</t>
  </si>
  <si>
    <t>MISSERY</t>
  </si>
  <si>
    <t>CHAMBOEUF</t>
  </si>
  <si>
    <t>CHAMPIGNOLLES</t>
  </si>
  <si>
    <t>BROIN</t>
  </si>
  <si>
    <t>ORVILLE</t>
  </si>
  <si>
    <t>DRAMBON</t>
  </si>
  <si>
    <t>CHAMBAIN</t>
  </si>
  <si>
    <t>BELLENEUVE</t>
  </si>
  <si>
    <t>BLANCEY</t>
  </si>
  <si>
    <t>CORMOT LE GRAND</t>
  </si>
  <si>
    <t>BOUSSEY</t>
  </si>
  <si>
    <t>BESSEY EN CHAUME</t>
  </si>
  <si>
    <t>PRENOIS</t>
  </si>
  <si>
    <t>MARSANNAY LE BOIS</t>
  </si>
  <si>
    <t>BRIANNY</t>
  </si>
  <si>
    <t>BUNCEY</t>
  </si>
  <si>
    <t>BARBIREY SUR OUCHE</t>
  </si>
  <si>
    <t>PERNAND VERGELESSES</t>
  </si>
  <si>
    <t>CENSEREY</t>
  </si>
  <si>
    <t>FRANCHEVILLE</t>
  </si>
  <si>
    <t>CHAUME LES BAIGNEUX</t>
  </si>
  <si>
    <t>COURCELLES FREMOY</t>
  </si>
  <si>
    <t>CLENAY</t>
  </si>
  <si>
    <t>BENOISEY</t>
  </si>
  <si>
    <t>BELLENOD SUR SEINE</t>
  </si>
  <si>
    <t>COURBAN</t>
  </si>
  <si>
    <t>ST GERMAIN DE MODEON</t>
  </si>
  <si>
    <t>BUSSY LA PESLE</t>
  </si>
  <si>
    <t>REMILLY SUR TILLE</t>
  </si>
  <si>
    <t>GRANCEY SUR OURCE</t>
  </si>
  <si>
    <t>CHARENCEY</t>
  </si>
  <si>
    <t>BAGNOT</t>
  </si>
  <si>
    <t>QUETIGNY</t>
  </si>
  <si>
    <t>SAULON LA CHAPELLE</t>
  </si>
  <si>
    <t>CUSANCE</t>
  </si>
  <si>
    <t>MANCENANS LIZERNE</t>
  </si>
  <si>
    <t>FRAMBOUHANS</t>
  </si>
  <si>
    <t>ECOT</t>
  </si>
  <si>
    <t>MALPAS</t>
  </si>
  <si>
    <t>CHAMPVANS LES MOULINS</t>
  </si>
  <si>
    <t>FEULE</t>
  </si>
  <si>
    <t>LES FONTENELLES</t>
  </si>
  <si>
    <t>NOVILLARS</t>
  </si>
  <si>
    <t>VANDONCOURT</t>
  </si>
  <si>
    <t>CHAUX NEUVE</t>
  </si>
  <si>
    <t>BLUSSANGEAUX</t>
  </si>
  <si>
    <t>LOUGRES</t>
  </si>
  <si>
    <t>GEVRESIN</t>
  </si>
  <si>
    <t>ORNANS</t>
  </si>
  <si>
    <t>DOMMARTIN</t>
  </si>
  <si>
    <t>GLAY</t>
  </si>
  <si>
    <t>BYANS SUR DOUBS</t>
  </si>
  <si>
    <t>BOLANDOZ</t>
  </si>
  <si>
    <t>CHAUX LES CLERVAL</t>
  </si>
  <si>
    <t>CHAMPLIVE</t>
  </si>
  <si>
    <t>JOUGNE</t>
  </si>
  <si>
    <t>CHAMESEY</t>
  </si>
  <si>
    <t>FUANS</t>
  </si>
  <si>
    <t>TAILLECOURT</t>
  </si>
  <si>
    <t>DANNEMARIE SUR CRETE</t>
  </si>
  <si>
    <t>DAMPIERRE SUR LE DOUBS</t>
  </si>
  <si>
    <t>RAHON</t>
  </si>
  <si>
    <t>BUFFARD</t>
  </si>
  <si>
    <t>COURTEFONTAINE</t>
  </si>
  <si>
    <t>FESCHES LE CHATEL</t>
  </si>
  <si>
    <t>LES FINS</t>
  </si>
  <si>
    <t>LAVIRON</t>
  </si>
  <si>
    <t>BUGNY</t>
  </si>
  <si>
    <t>CHAUX LES PASSAVANT</t>
  </si>
  <si>
    <t>ECHENANS</t>
  </si>
  <si>
    <t>BOUVERANS</t>
  </si>
  <si>
    <t>ECHEVANNES</t>
  </si>
  <si>
    <t>SOCHAUX</t>
  </si>
  <si>
    <t>FOUCHERANS</t>
  </si>
  <si>
    <t>BRECONCHAUX</t>
  </si>
  <si>
    <t>LA CHAUX</t>
  </si>
  <si>
    <t>MONTFAUCON</t>
  </si>
  <si>
    <t>CUBRY</t>
  </si>
  <si>
    <t>PASSONFONTAINE</t>
  </si>
  <si>
    <t>LARNOD</t>
  </si>
  <si>
    <t>SEMONDANS</t>
  </si>
  <si>
    <t>CHATILLON LE DUC</t>
  </si>
  <si>
    <t>CHAMPVANS</t>
  </si>
  <si>
    <t>ARESCHES</t>
  </si>
  <si>
    <t>BRETENIERES</t>
  </si>
  <si>
    <t>BONLIEU</t>
  </si>
  <si>
    <t>COMMENAILLES</t>
  </si>
  <si>
    <t>CHAUX DES CROTENAY</t>
  </si>
  <si>
    <t>MONTAGNA LE RECONDUIT</t>
  </si>
  <si>
    <t>PONTHOUX</t>
  </si>
  <si>
    <t>CHEVREAUX</t>
  </si>
  <si>
    <t>LA RIXOUSE</t>
  </si>
  <si>
    <t>DOMBLANS</t>
  </si>
  <si>
    <t>LA CHARME</t>
  </si>
  <si>
    <t>CERNON</t>
  </si>
  <si>
    <t>CENSEAU</t>
  </si>
  <si>
    <t>LES CROZETS</t>
  </si>
  <si>
    <t>BEFFIA</t>
  </si>
  <si>
    <t>CHAPOIS</t>
  </si>
  <si>
    <t>LES MOLUNES</t>
  </si>
  <si>
    <t>BROISSIA</t>
  </si>
  <si>
    <t>PAGNEY</t>
  </si>
  <si>
    <t>MOLINGES</t>
  </si>
  <si>
    <t>CHAMBLAY</t>
  </si>
  <si>
    <t>LONGCHAUMOIS</t>
  </si>
  <si>
    <t>MOLAY</t>
  </si>
  <si>
    <t>CHILLE</t>
  </si>
  <si>
    <t>CHAMPAGNE SUR LOUE</t>
  </si>
  <si>
    <t>LA BARRE</t>
  </si>
  <si>
    <t>BERSAILLIN</t>
  </si>
  <si>
    <t>SERMOISE SUR LOIRE</t>
  </si>
  <si>
    <t>BAZOLLES</t>
  </si>
  <si>
    <t>CHATEAU CHINON</t>
  </si>
  <si>
    <t>OUROUER</t>
  </si>
  <si>
    <t>GACOGNE</t>
  </si>
  <si>
    <t>ST LAURENT</t>
  </si>
  <si>
    <t>IMPHY</t>
  </si>
  <si>
    <t>LUZY</t>
  </si>
  <si>
    <t>DIROL</t>
  </si>
  <si>
    <t>ST LOUP</t>
  </si>
  <si>
    <t>COURCELLES</t>
  </si>
  <si>
    <t>DONZY</t>
  </si>
  <si>
    <t>GOULOUX</t>
  </si>
  <si>
    <t>LANGERON</t>
  </si>
  <si>
    <t>MONTAMBERT</t>
  </si>
  <si>
    <t>CIZELY</t>
  </si>
  <si>
    <t>MOULINS ENGILBERT</t>
  </si>
  <si>
    <t>COSSAYE</t>
  </si>
  <si>
    <t>DAMPIERRE SOUS BOUHY</t>
  </si>
  <si>
    <t>ST BENIN DES BOIS</t>
  </si>
  <si>
    <t>ST GRATIEN SAVIGNY</t>
  </si>
  <si>
    <t>COLMERY</t>
  </si>
  <si>
    <t>VILLAPOURCON</t>
  </si>
  <si>
    <t>LA CHARITE SUR LOIRE</t>
  </si>
  <si>
    <t>CLAMECY</t>
  </si>
  <si>
    <t>BEAUMONT LA FERRIERE</t>
  </si>
  <si>
    <t>CHITRY LES MINES</t>
  </si>
  <si>
    <t>BAIGNES</t>
  </si>
  <si>
    <t>ARSANS</t>
  </si>
  <si>
    <t>AUTREY LE VAY</t>
  </si>
  <si>
    <t>CINTREY</t>
  </si>
  <si>
    <t>GREUCOURT</t>
  </si>
  <si>
    <t>CHANCEY</t>
  </si>
  <si>
    <t>BONBOILLON</t>
  </si>
  <si>
    <t>CONTREGLISE</t>
  </si>
  <si>
    <t>CHAUX LES PORT</t>
  </si>
  <si>
    <t>DAMPIERRE SUR SALON</t>
  </si>
  <si>
    <t>BOULOT</t>
  </si>
  <si>
    <t>ARPENANS</t>
  </si>
  <si>
    <t>BETONCOURT ST PANCRAS</t>
  </si>
  <si>
    <t>CHASSEY LES MONTBOZON</t>
  </si>
  <si>
    <t>COLOMBOTTE</t>
  </si>
  <si>
    <t>FRESSE</t>
  </si>
  <si>
    <t>RADDON ET CHAPENDU</t>
  </si>
  <si>
    <t>PLANCHER LES MINES</t>
  </si>
  <si>
    <t>BETONCOURT LES BROTTE</t>
  </si>
  <si>
    <t>ESMOULIERES</t>
  </si>
  <si>
    <t>CHASSEY LES SCEY</t>
  </si>
  <si>
    <t>CHALONVILLARS</t>
  </si>
  <si>
    <t>ECUELLE</t>
  </si>
  <si>
    <t>BUCEY LES GY</t>
  </si>
  <si>
    <t>BOULIGNEY</t>
  </si>
  <si>
    <t>VARENNES LES MACON</t>
  </si>
  <si>
    <t>ST REMY</t>
  </si>
  <si>
    <t>BOURG LE COMTE</t>
  </si>
  <si>
    <t>CHAROLLES</t>
  </si>
  <si>
    <t>GUEUGNON</t>
  </si>
  <si>
    <t>LESME</t>
  </si>
  <si>
    <t>CHAUDENAY</t>
  </si>
  <si>
    <t>LES GUERREAUX</t>
  </si>
  <si>
    <t>COUBLANC</t>
  </si>
  <si>
    <t>ETANG SUR ARROUX</t>
  </si>
  <si>
    <t>ST JULIEN SUR DHEUNE</t>
  </si>
  <si>
    <t>JUGY</t>
  </si>
  <si>
    <t>BUFFIERES</t>
  </si>
  <si>
    <t>CHARBONNIERES</t>
  </si>
  <si>
    <t>CHARETTE VARENNES</t>
  </si>
  <si>
    <t>JOUVENCON</t>
  </si>
  <si>
    <t>MONT ST VINCENT</t>
  </si>
  <si>
    <t>MERVANS</t>
  </si>
  <si>
    <t>MONTMORT</t>
  </si>
  <si>
    <t>DICONNE</t>
  </si>
  <si>
    <t>MAILLY</t>
  </si>
  <si>
    <t>CIEL</t>
  </si>
  <si>
    <t>MORLET</t>
  </si>
  <si>
    <t>ST CHRISTOPHE EN BRESSE</t>
  </si>
  <si>
    <t>LANS</t>
  </si>
  <si>
    <t>CHENOVES</t>
  </si>
  <si>
    <t>AUXY</t>
  </si>
  <si>
    <t>MARLY SUR ARROUX</t>
  </si>
  <si>
    <t>ST BONNET DE VIEILLE VIGNE</t>
  </si>
  <si>
    <t>MONTRET</t>
  </si>
  <si>
    <t>ROMENAY</t>
  </si>
  <si>
    <t>DOMMARTIN LES CUISEAUX</t>
  </si>
  <si>
    <t>ST EMILAND</t>
  </si>
  <si>
    <t>LA CHAPELLE NAUDE</t>
  </si>
  <si>
    <t>CHATEL MORON</t>
  </si>
  <si>
    <t>CURTIL SOUS BUFFIERES</t>
  </si>
  <si>
    <t>LA LOYERE</t>
  </si>
  <si>
    <t>IGORNAY</t>
  </si>
  <si>
    <t>LA CHAPELLE DE GUINCHAY</t>
  </si>
  <si>
    <t>LE FAY</t>
  </si>
  <si>
    <t>PARAY LE MONIAL</t>
  </si>
  <si>
    <t>MONTCOY</t>
  </si>
  <si>
    <t>JAMBLES</t>
  </si>
  <si>
    <t>GREVILLY</t>
  </si>
  <si>
    <t>MONTCENIS</t>
  </si>
  <si>
    <t>ST MAURICE LES CHATEAUNEUF</t>
  </si>
  <si>
    <t>MARLY SOUS ISSY</t>
  </si>
  <si>
    <t>CHATENAY</t>
  </si>
  <si>
    <t>CHEVAGNY LES CHEVRIERES</t>
  </si>
  <si>
    <t>ST PRIX</t>
  </si>
  <si>
    <t>GRON</t>
  </si>
  <si>
    <t>LADUZ</t>
  </si>
  <si>
    <t>GUERCHY</t>
  </si>
  <si>
    <t>ST ROMAIN LE PREUX</t>
  </si>
  <si>
    <t>CHEVILLON</t>
  </si>
  <si>
    <t>LEUGNY</t>
  </si>
  <si>
    <t>EVRY</t>
  </si>
  <si>
    <t>DOMATS</t>
  </si>
  <si>
    <t>ARGENTEUIL SUR ARMANCON</t>
  </si>
  <si>
    <t>ST MARTIN DES CHAMPS</t>
  </si>
  <si>
    <t>FLACY</t>
  </si>
  <si>
    <t>BLANNAY</t>
  </si>
  <si>
    <t>CHAMPLOST</t>
  </si>
  <si>
    <t>ST PRIVE</t>
  </si>
  <si>
    <t>EGLENY</t>
  </si>
  <si>
    <t>HAUTERIVE</t>
  </si>
  <si>
    <t>THORIGNY SUR OREUSE</t>
  </si>
  <si>
    <t>MAILLY LA VILLE</t>
  </si>
  <si>
    <t>IRANCY</t>
  </si>
  <si>
    <t>LOOZE</t>
  </si>
  <si>
    <t>ETIVEY</t>
  </si>
  <si>
    <t>COULOURS</t>
  </si>
  <si>
    <t>ST MARTIN D ORDON</t>
  </si>
  <si>
    <t>VILLEBLEVIN</t>
  </si>
  <si>
    <t>VILLENEUVE LES GENETS</t>
  </si>
  <si>
    <t>DYE</t>
  </si>
  <si>
    <t>PERRIGNY SUR ARMANCON</t>
  </si>
  <si>
    <t>BUSSY EN OTHE</t>
  </si>
  <si>
    <t>GUILLON</t>
  </si>
  <si>
    <t>TANLAY</t>
  </si>
  <si>
    <t>BLACY</t>
  </si>
  <si>
    <t>FONTENAY PRES VEZELAY</t>
  </si>
  <si>
    <t>PREGILBERT</t>
  </si>
  <si>
    <t>ETAIS LA SAUVIN</t>
  </si>
  <si>
    <t>CORNANT</t>
  </si>
  <si>
    <t>MOUTIERS EN PUISAYE</t>
  </si>
  <si>
    <t>FOURONNES</t>
  </si>
  <si>
    <t>SORMERY</t>
  </si>
  <si>
    <t>GY L EVEQUE</t>
  </si>
  <si>
    <t>VERGIGNY</t>
  </si>
  <si>
    <t>QUARRE LES TOMBES</t>
  </si>
  <si>
    <t>CHAMOUX</t>
  </si>
  <si>
    <t>DANNEMOINE</t>
  </si>
  <si>
    <t>PIMELLES</t>
  </si>
  <si>
    <t>CHEMILLY SUR SEREIN</t>
  </si>
  <si>
    <t>ROMAGNY SOUS ROUGEMONT</t>
  </si>
  <si>
    <t>CHARMOIS</t>
  </si>
  <si>
    <t>EGUENIGUE</t>
  </si>
  <si>
    <t>PETITMAGNY</t>
  </si>
  <si>
    <t>GROSMAGNY</t>
  </si>
  <si>
    <t>OFFEMONT</t>
  </si>
  <si>
    <t>DANJOUTIN</t>
  </si>
  <si>
    <t>BUC</t>
  </si>
  <si>
    <t>CESSEY SUR TILLE</t>
  </si>
  <si>
    <t>DIENAY</t>
  </si>
  <si>
    <t>FONTAINE LES DIJON</t>
  </si>
  <si>
    <t>FLAGEY LES AUXONNE</t>
  </si>
  <si>
    <t>JUILLY</t>
  </si>
  <si>
    <t>DARCEY</t>
  </si>
  <si>
    <t>PERRIGNY LES DIJON</t>
  </si>
  <si>
    <t>FRANXAULT</t>
  </si>
  <si>
    <t>EBATY</t>
  </si>
  <si>
    <t>CHOREY LES BEAUNE</t>
  </si>
  <si>
    <t>MOLPHEY</t>
  </si>
  <si>
    <t>CHAMBOLLE MUSIGNY</t>
  </si>
  <si>
    <t>CLOMOT</t>
  </si>
  <si>
    <t>CHAMBLANC</t>
  </si>
  <si>
    <t>SACQUENAY</t>
  </si>
  <si>
    <t>ETEVAUX</t>
  </si>
  <si>
    <t>CHAUGEY</t>
  </si>
  <si>
    <t>BEZE</t>
  </si>
  <si>
    <t>CHAILLY SUR ARMANCON</t>
  </si>
  <si>
    <t>CHANNAY</t>
  </si>
  <si>
    <t>IVRY EN MONTAGNE</t>
  </si>
  <si>
    <t>BRAIN</t>
  </si>
  <si>
    <t>BESSEY LA COUR</t>
  </si>
  <si>
    <t>VELARS SUR OUCHE</t>
  </si>
  <si>
    <t>MESSIGNY ET VANTOUX</t>
  </si>
  <si>
    <t>CLAMEREY</t>
  </si>
  <si>
    <t>CHAMESSON</t>
  </si>
  <si>
    <t>BAULME LA ROCHE</t>
  </si>
  <si>
    <t>SAVIGNY LES BEAUNE</t>
  </si>
  <si>
    <t>DIANCEY</t>
  </si>
  <si>
    <t>LAMARGELLE</t>
  </si>
  <si>
    <t>ETORMAY</t>
  </si>
  <si>
    <t>EPOISSES</t>
  </si>
  <si>
    <t>FLACEY</t>
  </si>
  <si>
    <t>BUFFON</t>
  </si>
  <si>
    <t>BUSSEAUT</t>
  </si>
  <si>
    <t>GEVROLLES</t>
  </si>
  <si>
    <t>SINCEY LES ROUVRAY</t>
  </si>
  <si>
    <t>CHEVANNAY</t>
  </si>
  <si>
    <t>RIEL LES EAUX</t>
  </si>
  <si>
    <t>COURLON</t>
  </si>
  <si>
    <t>LICEY SUR VINGEANNE</t>
  </si>
  <si>
    <t>ST GERMAIN SOURCE SEINE</t>
  </si>
  <si>
    <t>BONCOURT LE BOIS</t>
  </si>
  <si>
    <t>SENNECEY LES DIJON</t>
  </si>
  <si>
    <t>SAULON LA RUE</t>
  </si>
  <si>
    <t>DAMMARTIN LES TEMPLIERS</t>
  </si>
  <si>
    <t>MONT DE VOUGNEY</t>
  </si>
  <si>
    <t>ECURCEY</t>
  </si>
  <si>
    <t>MONTPERREUX</t>
  </si>
  <si>
    <t>CHAUCENNE</t>
  </si>
  <si>
    <t>FLEUREY</t>
  </si>
  <si>
    <t>GRAND COMBE DES BOIS</t>
  </si>
  <si>
    <t>ROCHE LEZ BEAUPRE</t>
  </si>
  <si>
    <t>LE CROUZET</t>
  </si>
  <si>
    <t>BLUSSANS</t>
  </si>
  <si>
    <t>MONTENOIS</t>
  </si>
  <si>
    <t>LABERGEMENT DU NAVOIS</t>
  </si>
  <si>
    <t>RUREY</t>
  </si>
  <si>
    <t>DOUBS</t>
  </si>
  <si>
    <t>HERIMONCOURT</t>
  </si>
  <si>
    <t>CHEMAUDIN</t>
  </si>
  <si>
    <t>CHANTRANS</t>
  </si>
  <si>
    <t>CLERVAL</t>
  </si>
  <si>
    <t>COTEBRUNE</t>
  </si>
  <si>
    <t>LONGEVILLES MONT D OR</t>
  </si>
  <si>
    <t>CHARMOILLE</t>
  </si>
  <si>
    <t>GUYANS VENNES</t>
  </si>
  <si>
    <t>FERRIERES LES BOIS</t>
  </si>
  <si>
    <t>VOUJEAUCOURT</t>
  </si>
  <si>
    <t>RANDEVILLERS</t>
  </si>
  <si>
    <t>BY</t>
  </si>
  <si>
    <t>FERRIERES LE LAC</t>
  </si>
  <si>
    <t>MONTLEBON</t>
  </si>
  <si>
    <t>PIERREFONTAINE LES VARANS</t>
  </si>
  <si>
    <t>EVILLERS</t>
  </si>
  <si>
    <t>CHEVIGNEY LES VERCEL</t>
  </si>
  <si>
    <t>ISSANS</t>
  </si>
  <si>
    <t>BULLE</t>
  </si>
  <si>
    <t>ETALANS</t>
  </si>
  <si>
    <t>VIEUX CHARMONT</t>
  </si>
  <si>
    <t>GRATTERIS</t>
  </si>
  <si>
    <t>LA LONGEVILLE</t>
  </si>
  <si>
    <t>MONTROND LE CHATEAU</t>
  </si>
  <si>
    <t>CUSE ET ADRISANS</t>
  </si>
  <si>
    <t>PUGEY</t>
  </si>
  <si>
    <t>VERNOY</t>
  </si>
  <si>
    <t>CHEVROZ</t>
  </si>
  <si>
    <t>CHOISEY</t>
  </si>
  <si>
    <t>BRACON</t>
  </si>
  <si>
    <t>CHAINEE DES COUPIS</t>
  </si>
  <si>
    <t>CHARCIER</t>
  </si>
  <si>
    <t>COSGES</t>
  </si>
  <si>
    <t>CHAUX DES PRES</t>
  </si>
  <si>
    <t>NANC LES ST AMOUR</t>
  </si>
  <si>
    <t>PRATZ</t>
  </si>
  <si>
    <t>COUSANCE</t>
  </si>
  <si>
    <t>ST CLAUDE</t>
  </si>
  <si>
    <t>FRONTENAY</t>
  </si>
  <si>
    <t>LA CHASSAGNE</t>
  </si>
  <si>
    <t>CEZIA</t>
  </si>
  <si>
    <t>CERNIEBAUD</t>
  </si>
  <si>
    <t>LECT</t>
  </si>
  <si>
    <t>CHAMBERIA</t>
  </si>
  <si>
    <t>CHEVIGNY</t>
  </si>
  <si>
    <t>CHATELNEUF</t>
  </si>
  <si>
    <t>LES MOUSSIERES</t>
  </si>
  <si>
    <t>DESSIA</t>
  </si>
  <si>
    <t>LE PETIT MERCEY</t>
  </si>
  <si>
    <t>ROGNA</t>
  </si>
  <si>
    <t>CHATELAY</t>
  </si>
  <si>
    <t>MORBIER</t>
  </si>
  <si>
    <t>TAVAUX</t>
  </si>
  <si>
    <t>CHILLY LE VIGNOBLE</t>
  </si>
  <si>
    <t>LA CHATELAINE</t>
  </si>
  <si>
    <t>BESAIN</t>
  </si>
  <si>
    <t>BICHES</t>
  </si>
  <si>
    <t>CHATIN</t>
  </si>
  <si>
    <t>POISEUX</t>
  </si>
  <si>
    <t>LORMES</t>
  </si>
  <si>
    <t>ST MARTIN SUR NOHAIN</t>
  </si>
  <si>
    <t>LA FERMETE</t>
  </si>
  <si>
    <t>MILLAY</t>
  </si>
  <si>
    <t>FLEZ CUZY</t>
  </si>
  <si>
    <t>ST PERE</t>
  </si>
  <si>
    <t>CUNCY LES VARZY</t>
  </si>
  <si>
    <t>PERROY</t>
  </si>
  <si>
    <t>LAVAULT DE FRETOY</t>
  </si>
  <si>
    <t>LIVRY</t>
  </si>
  <si>
    <t>MONTARON</t>
  </si>
  <si>
    <t>FERTREVE</t>
  </si>
  <si>
    <t>SERMAGES</t>
  </si>
  <si>
    <t>DECIZE</t>
  </si>
  <si>
    <t>ST AMAND EN PUISAYE</t>
  </si>
  <si>
    <t>DOMPIERRE SUR NIEVRE</t>
  </si>
  <si>
    <t>LA MARCHE</t>
  </si>
  <si>
    <t>CHALLEMENT</t>
  </si>
  <si>
    <t>OISY</t>
  </si>
  <si>
    <t>CHAMPLIN</t>
  </si>
  <si>
    <t>CORBIGNY</t>
  </si>
  <si>
    <t>BOURSIERES</t>
  </si>
  <si>
    <t>ATTRICOURT</t>
  </si>
  <si>
    <t>BEVEUGE</t>
  </si>
  <si>
    <t>COMBEAUFONTAINE</t>
  </si>
  <si>
    <t>LA VERNOTTE</t>
  </si>
  <si>
    <t>CHAUMERCENNE</t>
  </si>
  <si>
    <t>BRUSSEY</t>
  </si>
  <si>
    <t>CUBRY LES FAVERNEY</t>
  </si>
  <si>
    <t>CONFLANDEY</t>
  </si>
  <si>
    <t>DELAIN</t>
  </si>
  <si>
    <t>BOULT</t>
  </si>
  <si>
    <t>BOUHANS LES LURE</t>
  </si>
  <si>
    <t>DAMPVALLEY ST PANCRAS</t>
  </si>
  <si>
    <t>COGNIERES</t>
  </si>
  <si>
    <t>CREVENEY</t>
  </si>
  <si>
    <t>LA LANTERNE ET LES ARMONTS</t>
  </si>
  <si>
    <t>ST BRESSON</t>
  </si>
  <si>
    <t>BREUCHES</t>
  </si>
  <si>
    <t>FAUCOGNEY ET LA MER</t>
  </si>
  <si>
    <t>CHEMILLY</t>
  </si>
  <si>
    <t>CHAMPEY</t>
  </si>
  <si>
    <t>BETAUCOURT</t>
  </si>
  <si>
    <t>FOUVENT ST ANDOCHE</t>
  </si>
  <si>
    <t>CHARCENNE</t>
  </si>
  <si>
    <t>BOURGUIGNON LES CONFLANS</t>
  </si>
  <si>
    <t>SEVREY</t>
  </si>
  <si>
    <t>BRIANT</t>
  </si>
  <si>
    <t>FONTENAY</t>
  </si>
  <si>
    <t>LA CHAPELLE AU MANS</t>
  </si>
  <si>
    <t>MALTAT</t>
  </si>
  <si>
    <t>CHEILLY LES MARANGES</t>
  </si>
  <si>
    <t>PERRIGNY SUR LOIRE</t>
  </si>
  <si>
    <t>MUSSY SOUS DUN</t>
  </si>
  <si>
    <t>LA CHAPELLE SOUS UCHON</t>
  </si>
  <si>
    <t>ST LAURENT D ANDENAY</t>
  </si>
  <si>
    <t>LA GUICHE</t>
  </si>
  <si>
    <t>LA CHAPELLE DE BRAGNY</t>
  </si>
  <si>
    <t>CHATEAU</t>
  </si>
  <si>
    <t>CLESSE</t>
  </si>
  <si>
    <t>CLUX</t>
  </si>
  <si>
    <t>LA GENETE</t>
  </si>
  <si>
    <t>MONTCEAU LES MINES</t>
  </si>
  <si>
    <t>MONTJAY</t>
  </si>
  <si>
    <t>ST EUGENE</t>
  </si>
  <si>
    <t>FRANGY EN BRESSE</t>
  </si>
  <si>
    <t>MELAY</t>
  </si>
  <si>
    <t>ECUELLES</t>
  </si>
  <si>
    <t>ST LEGER DU BOIS</t>
  </si>
  <si>
    <t>ST ETIENNE EN BRESSE</t>
  </si>
  <si>
    <t>OSLON</t>
  </si>
  <si>
    <t>FLEY</t>
  </si>
  <si>
    <t>CURGY</t>
  </si>
  <si>
    <t>OUDRY</t>
  </si>
  <si>
    <t>ST VINCENT BRAGNY</t>
  </si>
  <si>
    <t>ST ANDRE EN BRESSE</t>
  </si>
  <si>
    <t>BRESSE SUR GROSNE</t>
  </si>
  <si>
    <t>STE CROIX</t>
  </si>
  <si>
    <t>JOUDES</t>
  </si>
  <si>
    <t>ST GERVAIS SUR COUCHES</t>
  </si>
  <si>
    <t>LOUHANS</t>
  </si>
  <si>
    <t>DENNEVY</t>
  </si>
  <si>
    <t>DOMPIERRE LES ORMES</t>
  </si>
  <si>
    <t>LESSARD LE NATIONAL</t>
  </si>
  <si>
    <t>LUCENAY L EVEQUE</t>
  </si>
  <si>
    <t>LEYNES</t>
  </si>
  <si>
    <t>SAGY</t>
  </si>
  <si>
    <t>POISSON</t>
  </si>
  <si>
    <t>ST DIDIER EN BRESSE</t>
  </si>
  <si>
    <t>MELLECEY</t>
  </si>
  <si>
    <t>LA CHAPELLE SOUS BRANCION</t>
  </si>
  <si>
    <t>ST SYMPHORIEN DE MARMAGNE</t>
  </si>
  <si>
    <t>TANCON</t>
  </si>
  <si>
    <t>COLOMBIER EN BRIONNAIS</t>
  </si>
  <si>
    <t>DAVAYE</t>
  </si>
  <si>
    <t>MAILLOT</t>
  </si>
  <si>
    <t>LES ORMES</t>
  </si>
  <si>
    <t>NEUILLY</t>
  </si>
  <si>
    <t>SEPEAUX</t>
  </si>
  <si>
    <t>DICY</t>
  </si>
  <si>
    <t>MEZILLES</t>
  </si>
  <si>
    <t>GISY LES NOBLES</t>
  </si>
  <si>
    <t>FOUCHERES</t>
  </si>
  <si>
    <t>CHASSIGNELLES</t>
  </si>
  <si>
    <t>FOISSY SUR VANNE</t>
  </si>
  <si>
    <t>DOMECY SUR LE VAULT</t>
  </si>
  <si>
    <t>ESNON</t>
  </si>
  <si>
    <t>VENOUSE</t>
  </si>
  <si>
    <t>ESCAMPS</t>
  </si>
  <si>
    <t>MONT ST SULPICE</t>
  </si>
  <si>
    <t>VOISINES</t>
  </si>
  <si>
    <t>SACY</t>
  </si>
  <si>
    <t>JUSSY</t>
  </si>
  <si>
    <t>PAROY SUR THOLON</t>
  </si>
  <si>
    <t>FRESNES</t>
  </si>
  <si>
    <t>FOURNAUDIN</t>
  </si>
  <si>
    <t>VERLIN</t>
  </si>
  <si>
    <t>VILLENEUVE LA GUYARD</t>
  </si>
  <si>
    <t>FLOGNY LA CHAPELLE</t>
  </si>
  <si>
    <t>RAVIERES</t>
  </si>
  <si>
    <t>MARMEAUX</t>
  </si>
  <si>
    <t>COMMISSEY</t>
  </si>
  <si>
    <t>COUTARNOUX</t>
  </si>
  <si>
    <t>MENADES</t>
  </si>
  <si>
    <t>STE PALLAYE</t>
  </si>
  <si>
    <t>FESTIGNY</t>
  </si>
  <si>
    <t>DIXMONT</t>
  </si>
  <si>
    <t>SAINPUITS</t>
  </si>
  <si>
    <t>LAIN</t>
  </si>
  <si>
    <t>SOUMAINTRAIN</t>
  </si>
  <si>
    <t>MIGE</t>
  </si>
  <si>
    <t>ST BRANCHER</t>
  </si>
  <si>
    <t>CHATEL CENSOIR</t>
  </si>
  <si>
    <t>EPINEUIL</t>
  </si>
  <si>
    <t>QUINCEROT</t>
  </si>
  <si>
    <t>CHICHEE</t>
  </si>
  <si>
    <t>COURTELEVANT</t>
  </si>
  <si>
    <t>ROUGEMONT LE CHATEAU</t>
  </si>
  <si>
    <t>FROIDEFONTAINE</t>
  </si>
  <si>
    <t>FONTAINE</t>
  </si>
  <si>
    <t>LEPUIX</t>
  </si>
  <si>
    <t>SERMAMAGNY</t>
  </si>
  <si>
    <t>DORANS</t>
  </si>
  <si>
    <t>URCEREY</t>
  </si>
  <si>
    <t>CHAMBEIRE</t>
  </si>
  <si>
    <t>HAUTEVILLE LES DIJON</t>
  </si>
  <si>
    <t>FLAMMERANS</t>
  </si>
  <si>
    <t>LANTILLY</t>
  </si>
  <si>
    <t>FLAVIGNY SUR OZERAIN</t>
  </si>
  <si>
    <t>LAPERRIERE SUR SAONE</t>
  </si>
  <si>
    <t>MAVILLY MANDELOT</t>
  </si>
  <si>
    <t>COMBERTAULT</t>
  </si>
  <si>
    <t>MONTLAY EN AUXOIS</t>
  </si>
  <si>
    <t>CULETRE</t>
  </si>
  <si>
    <t>CORBERON</t>
  </si>
  <si>
    <t>SELONGEY</t>
  </si>
  <si>
    <t>HEUILLEY SUR SAONE</t>
  </si>
  <si>
    <t>ESSAROIS</t>
  </si>
  <si>
    <t>BEZOUOTTE</t>
  </si>
  <si>
    <t>FONTAINES LES SECHES</t>
  </si>
  <si>
    <t>JOURS EN VAUX</t>
  </si>
  <si>
    <t>BLIGNY SUR OUCHE</t>
  </si>
  <si>
    <t>SAUSSY</t>
  </si>
  <si>
    <t>DOMPIERRE EN MORVAN</t>
  </si>
  <si>
    <t>CHARREY SUR SEINE</t>
  </si>
  <si>
    <t>FLEUREY SUR OUCHE</t>
  </si>
  <si>
    <t>LIERNAIS</t>
  </si>
  <si>
    <t>LERY</t>
  </si>
  <si>
    <t>FONTAINES EN DUESMOIS</t>
  </si>
  <si>
    <t>FORLEANS</t>
  </si>
  <si>
    <t>NORGES LA VILLE</t>
  </si>
  <si>
    <t>CHAMP D OISEAU</t>
  </si>
  <si>
    <t>DUESME</t>
  </si>
  <si>
    <t>LES GOULLES</t>
  </si>
  <si>
    <t>DREE</t>
  </si>
  <si>
    <t>THOIRES</t>
  </si>
  <si>
    <t>CUSSEY LES FORGES</t>
  </si>
  <si>
    <t>MONTIGNY MORNAY VILLENEUVE SUR VINGEANNE</t>
  </si>
  <si>
    <t>SOURCE SEINE</t>
  </si>
  <si>
    <t>SAVOUGES</t>
  </si>
  <si>
    <t>ESNANS</t>
  </si>
  <si>
    <t>ORGEANS BLANCHEFONTAINE</t>
  </si>
  <si>
    <t>GOUX LES DAMBELIN</t>
  </si>
  <si>
    <t>OYE ET PALLET</t>
  </si>
  <si>
    <t>CHEVIGNEY SUR L OGNON</t>
  </si>
  <si>
    <t>FROIDEVAUX</t>
  </si>
  <si>
    <t>LA BOSSE</t>
  </si>
  <si>
    <t>THISE</t>
  </si>
  <si>
    <t>GELLIN</t>
  </si>
  <si>
    <t>BOURNOIS</t>
  </si>
  <si>
    <t>ST MAURICE COLOMBIER</t>
  </si>
  <si>
    <t>LEVIER</t>
  </si>
  <si>
    <t>SCEY MAISIERES</t>
  </si>
  <si>
    <t>LES FOURGS</t>
  </si>
  <si>
    <t>MESLIERES</t>
  </si>
  <si>
    <t>GRANDFONTAINE</t>
  </si>
  <si>
    <t>CLERON</t>
  </si>
  <si>
    <t>CROSEY LE GRAND</t>
  </si>
  <si>
    <t>GLAMONDANS</t>
  </si>
  <si>
    <t>METABIEF</t>
  </si>
  <si>
    <t>COUR ST MAURICE</t>
  </si>
  <si>
    <t>LORAY</t>
  </si>
  <si>
    <t>MERCEY LE GRAND</t>
  </si>
  <si>
    <t>SANCEY LE GRAND</t>
  </si>
  <si>
    <t>CESSEY</t>
  </si>
  <si>
    <t>FESSEVILLERS</t>
  </si>
  <si>
    <t>MORTEAU</t>
  </si>
  <si>
    <t>SOMMETTE</t>
  </si>
  <si>
    <t>GOUX LES USIERS</t>
  </si>
  <si>
    <t>COURTETAIN ET SALANS</t>
  </si>
  <si>
    <t>LAIRE</t>
  </si>
  <si>
    <t>COURVIERES</t>
  </si>
  <si>
    <t>FALLERANS</t>
  </si>
  <si>
    <t>L HOPITAL DU GROSBOIS</t>
  </si>
  <si>
    <t>LA BRETENIERE</t>
  </si>
  <si>
    <t>MAISONS DU BOIS LIEVREMONT</t>
  </si>
  <si>
    <t>MORRE</t>
  </si>
  <si>
    <t>GONDENANS LES MOULINS</t>
  </si>
  <si>
    <t>CUSSEY SUR L OGNON</t>
  </si>
  <si>
    <t>CERNANS</t>
  </si>
  <si>
    <t>CHAUSSIN</t>
  </si>
  <si>
    <t>CHAREZIER</t>
  </si>
  <si>
    <t>DESNES</t>
  </si>
  <si>
    <t>LA CHAUX DU DOMBIEF</t>
  </si>
  <si>
    <t>NANTEY</t>
  </si>
  <si>
    <t>RAVILLOLES</t>
  </si>
  <si>
    <t>CUISIA</t>
  </si>
  <si>
    <t>VILLARD ST SAUVEUR</t>
  </si>
  <si>
    <t>GRANGES SUR BAUME</t>
  </si>
  <si>
    <t>LE CHATELEY</t>
  </si>
  <si>
    <t>CHARNOD</t>
  </si>
  <si>
    <t>CHARENCY</t>
  </si>
  <si>
    <t>MAISOD</t>
  </si>
  <si>
    <t>CHAVERIA</t>
  </si>
  <si>
    <t>DAMMARTIN MARPAIN</t>
  </si>
  <si>
    <t>CIZE</t>
  </si>
  <si>
    <t>SEPTMONCEL</t>
  </si>
  <si>
    <t>FLORENTIA</t>
  </si>
  <si>
    <t>ROMAIN</t>
  </si>
  <si>
    <t>VAUX LES ST CLAUDE</t>
  </si>
  <si>
    <t>CHISSEY SUR LOUE</t>
  </si>
  <si>
    <t>MOREZ</t>
  </si>
  <si>
    <t>CONDAMINE</t>
  </si>
  <si>
    <t>CRAMANS</t>
  </si>
  <si>
    <t>BIEFMORIN</t>
  </si>
  <si>
    <t>BRINAY</t>
  </si>
  <si>
    <t>CHAUMARD</t>
  </si>
  <si>
    <t>ST AUBIN LES FORGES</t>
  </si>
  <si>
    <t>MARIGNY L EGLISE</t>
  </si>
  <si>
    <t>ST QUENTIN SUR NOHAIN</t>
  </si>
  <si>
    <t>ST OUEN SUR LOIRE</t>
  </si>
  <si>
    <t>POIL</t>
  </si>
  <si>
    <t>LA MAISON DIEU</t>
  </si>
  <si>
    <t>LA CHAPELLE ST ANDRE</t>
  </si>
  <si>
    <t>STE COLOMBE DES BOIS</t>
  </si>
  <si>
    <t>MONTSAUCHE LES SETTONS</t>
  </si>
  <si>
    <t>LUTHENAY UXELOUP</t>
  </si>
  <si>
    <t>REMILLY</t>
  </si>
  <si>
    <t>FRASNAY REUGNY</t>
  </si>
  <si>
    <t>VANDENESSE</t>
  </si>
  <si>
    <t>DEVAY</t>
  </si>
  <si>
    <t>ST VERAIN</t>
  </si>
  <si>
    <t>ST FRANCHY</t>
  </si>
  <si>
    <t>NANNAY</t>
  </si>
  <si>
    <t>MESVES SUR LOIRE</t>
  </si>
  <si>
    <t>CHAMPALLEMENT</t>
  </si>
  <si>
    <t>OUAGNE</t>
  </si>
  <si>
    <t>EPIRY</t>
  </si>
  <si>
    <t>CERRE LES NOROY</t>
  </si>
  <si>
    <t>AUTREY LES GRAY</t>
  </si>
  <si>
    <t>BOREY</t>
  </si>
  <si>
    <t>CONFRACOURT</t>
  </si>
  <si>
    <t>LE PONT DE PLANCHES</t>
  </si>
  <si>
    <t>CHEVIGNEY</t>
  </si>
  <si>
    <t>CHAMBORNAY LES PIN</t>
  </si>
  <si>
    <t>EQUEVILLEY</t>
  </si>
  <si>
    <t>GRATTERY</t>
  </si>
  <si>
    <t>DENEVRE</t>
  </si>
  <si>
    <t>BOURGUIGNON LES LA CHARITE</t>
  </si>
  <si>
    <t>CLAIREGOUTTE</t>
  </si>
  <si>
    <t>DEMANGEVELLE</t>
  </si>
  <si>
    <t>DAMPIERRE SUR LINOTTE</t>
  </si>
  <si>
    <t>GENEVREUILLE</t>
  </si>
  <si>
    <t>BROTTE LES LUXEUIL</t>
  </si>
  <si>
    <t>LA LONGINE</t>
  </si>
  <si>
    <t>FERRIERES LES SCEY</t>
  </si>
  <si>
    <t>CHAVANNE</t>
  </si>
  <si>
    <t>BETONCOURT SUR MANCE</t>
  </si>
  <si>
    <t>FRAMONT</t>
  </si>
  <si>
    <t>CHOYE</t>
  </si>
  <si>
    <t>BRIAUCOURT</t>
  </si>
  <si>
    <t>CERON</t>
  </si>
  <si>
    <t>LUGNY LES CHAROLLES</t>
  </si>
  <si>
    <t>NEUVY GRANDCHAMP</t>
  </si>
  <si>
    <t>MONT</t>
  </si>
  <si>
    <t>DEMIGNY</t>
  </si>
  <si>
    <t>RIGNY SUR ARROUX</t>
  </si>
  <si>
    <t>ST IGNY DE ROCHE</t>
  </si>
  <si>
    <t>LA TAGNIERE</t>
  </si>
  <si>
    <t>TORCY</t>
  </si>
  <si>
    <t>LE ROUSSET</t>
  </si>
  <si>
    <t>LAIVES</t>
  </si>
  <si>
    <t>CHERIZET</t>
  </si>
  <si>
    <t>CRUZILLE</t>
  </si>
  <si>
    <t>FRETTERANS</t>
  </si>
  <si>
    <t>LA TRUCHERE</t>
  </si>
  <si>
    <t>ST BERAIN SOUS SANVIGNES</t>
  </si>
  <si>
    <t>ST BONNET EN BRESSE</t>
  </si>
  <si>
    <t>STE RADEGONDE</t>
  </si>
  <si>
    <t>LE PLANOIS</t>
  </si>
  <si>
    <t>ST BONNET DE CRAY</t>
  </si>
  <si>
    <t>LES BORDES</t>
  </si>
  <si>
    <t>SAISY</t>
  </si>
  <si>
    <t>ST GERMAIN DU PLAIN</t>
  </si>
  <si>
    <t>ST MARCEL</t>
  </si>
  <si>
    <t>GRANGES</t>
  </si>
  <si>
    <t>DRACY ST LOUP</t>
  </si>
  <si>
    <t>PERRECY LES FORGES</t>
  </si>
  <si>
    <t>ST VINCENT EN BRESSE</t>
  </si>
  <si>
    <t>BURNAND</t>
  </si>
  <si>
    <t>LE MIROIR</t>
  </si>
  <si>
    <t>ST JEAN DE TREZY</t>
  </si>
  <si>
    <t>MONTAGNY PRES LOUHANS</t>
  </si>
  <si>
    <t>ESSERTENNE</t>
  </si>
  <si>
    <t>GERMOLLES SUR GROSNE</t>
  </si>
  <si>
    <t>SASSENAY</t>
  </si>
  <si>
    <t>RECLESNE</t>
  </si>
  <si>
    <t>PRUZILLY</t>
  </si>
  <si>
    <t>SAILLENARD</t>
  </si>
  <si>
    <t>ST LEGER LES PARAY</t>
  </si>
  <si>
    <t>ST MARTIN EN BRESSE</t>
  </si>
  <si>
    <t>MERCUREY</t>
  </si>
  <si>
    <t>LACROST</t>
  </si>
  <si>
    <t>CURBIGNY</t>
  </si>
  <si>
    <t>FUISSE</t>
  </si>
  <si>
    <t>MALAY LE GRAND</t>
  </si>
  <si>
    <t>MERRY LA VALLEE</t>
  </si>
  <si>
    <t>VILLEMER</t>
  </si>
  <si>
    <t>FONTENOUILLES</t>
  </si>
  <si>
    <t>MOULINS SUR OUANNE</t>
  </si>
  <si>
    <t>LIXY</t>
  </si>
  <si>
    <t>JOUY</t>
  </si>
  <si>
    <t>FULVY</t>
  </si>
  <si>
    <t>LAILLY</t>
  </si>
  <si>
    <t>ETAULE</t>
  </si>
  <si>
    <t>MERCY</t>
  </si>
  <si>
    <t>VILLENEUVE ST SALVES</t>
  </si>
  <si>
    <t>LINDRY</t>
  </si>
  <si>
    <t>SEIGNELAY</t>
  </si>
  <si>
    <t>ST MORE</t>
  </si>
  <si>
    <t>QUENNE</t>
  </si>
  <si>
    <t>ST AUBIN SUR YONNE</t>
  </si>
  <si>
    <t>GRIMAULT</t>
  </si>
  <si>
    <t>NOE</t>
  </si>
  <si>
    <t>VILLEVALLIER</t>
  </si>
  <si>
    <t>JAULGES</t>
  </si>
  <si>
    <t>CHENY</t>
  </si>
  <si>
    <t>MONTREAL</t>
  </si>
  <si>
    <t>THOREY</t>
  </si>
  <si>
    <t>DISSANGIS</t>
  </si>
  <si>
    <t>PIERRE PERTHUIS</t>
  </si>
  <si>
    <t>TRUCY SUR YONNE</t>
  </si>
  <si>
    <t>LUCY SUR YONNE</t>
  </si>
  <si>
    <t>EGRISELLES LE BOCAGE</t>
  </si>
  <si>
    <t>STE COLOMBE SUR LOING</t>
  </si>
  <si>
    <t>MERRY SEC</t>
  </si>
  <si>
    <t>TURNY</t>
  </si>
  <si>
    <t>VAL DE MERCY</t>
  </si>
  <si>
    <t>ST GERMAIN DES CHAMPS</t>
  </si>
  <si>
    <t>FONTENAY SOUS FOURONNES</t>
  </si>
  <si>
    <t>JUNAY</t>
  </si>
  <si>
    <t>VILLON</t>
  </si>
  <si>
    <t>COURGIS</t>
  </si>
  <si>
    <t>CROIX</t>
  </si>
  <si>
    <t>ST GERMAIN LE CHATELET</t>
  </si>
  <si>
    <t>RECOUVRANCE</t>
  </si>
  <si>
    <t>FOUSSEMAGNE</t>
  </si>
  <si>
    <t>RIERVESCEMONT</t>
  </si>
  <si>
    <t>VALDOIE</t>
  </si>
  <si>
    <t>MEROUX</t>
  </si>
  <si>
    <t>COLLONGES LES PREMIERES</t>
  </si>
  <si>
    <t>FRENOIS</t>
  </si>
  <si>
    <t>VAL SUZON</t>
  </si>
  <si>
    <t>LABERGEMENT LES AUXONNE</t>
  </si>
  <si>
    <t>MAGNY LA VILLE</t>
  </si>
  <si>
    <t>FROLOIS</t>
  </si>
  <si>
    <t>LOSNE</t>
  </si>
  <si>
    <t>MELOISEY</t>
  </si>
  <si>
    <t>LEVERNOIS</t>
  </si>
  <si>
    <t>LA MOTTE TERNANT</t>
  </si>
  <si>
    <t>CLEMENCEY</t>
  </si>
  <si>
    <t>CUSSY LE CHATEL</t>
  </si>
  <si>
    <t>CORGENGOUX</t>
  </si>
  <si>
    <t>VERNOIS LES VESVRES</t>
  </si>
  <si>
    <t>MARANDEUIL</t>
  </si>
  <si>
    <t>FAVEROLLES LES LUCEY</t>
  </si>
  <si>
    <t>BLAGNY SUR VINGEANNE</t>
  </si>
  <si>
    <t>CHATELLENOT</t>
  </si>
  <si>
    <t>GRISELLES</t>
  </si>
  <si>
    <t>MOLINOT</t>
  </si>
  <si>
    <t>DAMPIERRE EN MONTAGNE</t>
  </si>
  <si>
    <t>BOUHEY</t>
  </si>
  <si>
    <t>SAVIGNY LE SEC</t>
  </si>
  <si>
    <t>FONTANGY</t>
  </si>
  <si>
    <t>CHATILLON SUR SEINE</t>
  </si>
  <si>
    <t>GERGUEIL</t>
  </si>
  <si>
    <t>MANLAY</t>
  </si>
  <si>
    <t>PELLEREY</t>
  </si>
  <si>
    <t>JOURS LES BAIGNEUX</t>
  </si>
  <si>
    <t>JEUX LES BARD</t>
  </si>
  <si>
    <t>ORGEUX</t>
  </si>
  <si>
    <t>COURCELLES LES MONTBARD</t>
  </si>
  <si>
    <t>ECHALOT</t>
  </si>
  <si>
    <t>LIGNEROLLES</t>
  </si>
  <si>
    <t>ECHANNAY</t>
  </si>
  <si>
    <t>FRAIGNOT ET VESVROTTE</t>
  </si>
  <si>
    <t>ORAIN</t>
  </si>
  <si>
    <t>ST HELIER</t>
  </si>
  <si>
    <t>COMBLANCHIEN</t>
  </si>
  <si>
    <t>FONTENOTTE</t>
  </si>
  <si>
    <t>NEUCHATEL URTIERE</t>
  </si>
  <si>
    <t>LA PLANEE</t>
  </si>
  <si>
    <t>COURCHAPON</t>
  </si>
  <si>
    <t>GLERE</t>
  </si>
  <si>
    <t>LAVAL LE PRIEURE</t>
  </si>
  <si>
    <t>VAIRE ARCIER</t>
  </si>
  <si>
    <t>MOUTHE</t>
  </si>
  <si>
    <t>BRETIGNEY</t>
  </si>
  <si>
    <t>MONTMAHOUX</t>
  </si>
  <si>
    <t>GRANGES NARBOZ</t>
  </si>
  <si>
    <t>PIERREFONTAINE LES BLAMONT</t>
  </si>
  <si>
    <t>MONTFERRAND LE CHATEAU</t>
  </si>
  <si>
    <t>DESERVILLERS</t>
  </si>
  <si>
    <t>CROSEY LE PETIT</t>
  </si>
  <si>
    <t>GONSANS</t>
  </si>
  <si>
    <t>ROCHEJEAN</t>
  </si>
  <si>
    <t>LA GRANGE</t>
  </si>
  <si>
    <t>ORCHAMPS VENNES</t>
  </si>
  <si>
    <t>POUILLEY FRANCAIS</t>
  </si>
  <si>
    <t>SANCEY LE LONG</t>
  </si>
  <si>
    <t>CHARNAY</t>
  </si>
  <si>
    <t>GOUMOIS</t>
  </si>
  <si>
    <t>NOEL CERNEUX</t>
  </si>
  <si>
    <t>VILLERS LA COMBE</t>
  </si>
  <si>
    <t>OUHANS</t>
  </si>
  <si>
    <t>EPENOUSE</t>
  </si>
  <si>
    <t>PRESENTEVILLERS</t>
  </si>
  <si>
    <t>DOMPIERRE LES TILLEULS</t>
  </si>
  <si>
    <t>GUYANS DURNES</t>
  </si>
  <si>
    <t>MALBRANS</t>
  </si>
  <si>
    <t>CENDREY</t>
  </si>
  <si>
    <t>MONTBENOIT</t>
  </si>
  <si>
    <t>SAONE</t>
  </si>
  <si>
    <t>GOUHELANS</t>
  </si>
  <si>
    <t>DEVECEY</t>
  </si>
  <si>
    <t>DOLE</t>
  </si>
  <si>
    <t>LA CHAPELLE SUR FURIEUSE</t>
  </si>
  <si>
    <t>CHEMIN</t>
  </si>
  <si>
    <t>CHATEL DE JOUX</t>
  </si>
  <si>
    <t>FONTAINEBRUX</t>
  </si>
  <si>
    <t>ENTRE DEUX MONTS</t>
  </si>
  <si>
    <t>ST AMOUR</t>
  </si>
  <si>
    <t>ST LUPICIN</t>
  </si>
  <si>
    <t>DIGNA</t>
  </si>
  <si>
    <t>LADOYE SUR SEILLE</t>
  </si>
  <si>
    <t>CHAUMERGY</t>
  </si>
  <si>
    <t>CHATONNAY</t>
  </si>
  <si>
    <t>COMMUNAILLES EN MONTAGNE</t>
  </si>
  <si>
    <t>MARTIGNA</t>
  </si>
  <si>
    <t>CRESSIA</t>
  </si>
  <si>
    <t>FRASNE LES MEULIERES</t>
  </si>
  <si>
    <t>CONTE</t>
  </si>
  <si>
    <t>GIGNY</t>
  </si>
  <si>
    <t>ROUFFANGE</t>
  </si>
  <si>
    <t>VIRY</t>
  </si>
  <si>
    <t>GERMIGNEY</t>
  </si>
  <si>
    <t>CONLIEGE</t>
  </si>
  <si>
    <t>ECLEUX</t>
  </si>
  <si>
    <t>BONNEFONTAINE</t>
  </si>
  <si>
    <t>CHATILLON EN BAZOIS</t>
  </si>
  <si>
    <t>CORANCY</t>
  </si>
  <si>
    <t>ST MARTIN D HEUILLE</t>
  </si>
  <si>
    <t>MHERE</t>
  </si>
  <si>
    <t>SUILLY LA TOUR</t>
  </si>
  <si>
    <t>SAUVIGNY LES BOIS</t>
  </si>
  <si>
    <t>SAVIGNY POIL FOL</t>
  </si>
  <si>
    <t>LYS</t>
  </si>
  <si>
    <t>MARCY</t>
  </si>
  <si>
    <t>MOUX EN MORVAN</t>
  </si>
  <si>
    <t>MARS SUR ALLIER</t>
  </si>
  <si>
    <t>ST SEINE</t>
  </si>
  <si>
    <t>LIMON</t>
  </si>
  <si>
    <t>LAMENAY SUR LOIRE</t>
  </si>
  <si>
    <t>ST MAURICE</t>
  </si>
  <si>
    <t>ST MALO EN DONZIOIS</t>
  </si>
  <si>
    <t>NARCY</t>
  </si>
  <si>
    <t>CHEVANNES CHANGY</t>
  </si>
  <si>
    <t>POUSSEAUX</t>
  </si>
  <si>
    <t>GIRY</t>
  </si>
  <si>
    <t>GERMENAY</t>
  </si>
  <si>
    <t>CHARIEZ</t>
  </si>
  <si>
    <t>AUVET ET LA CHAPELOTTE</t>
  </si>
  <si>
    <t>COURCHATON</t>
  </si>
  <si>
    <t>CORNOT</t>
  </si>
  <si>
    <t>LES BATIES</t>
  </si>
  <si>
    <t>LA GRANDE RESIE</t>
  </si>
  <si>
    <t>CHENEVREY ET MOROGNE</t>
  </si>
  <si>
    <t>FAVERNEY</t>
  </si>
  <si>
    <t>PORT SUR SAONE</t>
  </si>
  <si>
    <t>FRANCOURT</t>
  </si>
  <si>
    <t>DAMBENOIT LES COLOMBE</t>
  </si>
  <si>
    <t>FONTENOIS LA VILLE</t>
  </si>
  <si>
    <t>FILAIN</t>
  </si>
  <si>
    <t>GENEVREY</t>
  </si>
  <si>
    <t>MONTESSAUX</t>
  </si>
  <si>
    <t>CITERS</t>
  </si>
  <si>
    <t>LA MONTAGNE</t>
  </si>
  <si>
    <t>LA NEUVELLE LES SCEY</t>
  </si>
  <si>
    <t>CHENEBIER</t>
  </si>
  <si>
    <t>BLONDEFONTAINE</t>
  </si>
  <si>
    <t>LARRET</t>
  </si>
  <si>
    <t>CITEY</t>
  </si>
  <si>
    <t>CONFLANS SUR LANTERNE</t>
  </si>
  <si>
    <t>CHAMBILLY</t>
  </si>
  <si>
    <t>MARCILLY LA GUEURCE</t>
  </si>
  <si>
    <t>UXEAU</t>
  </si>
  <si>
    <t>ST AUBIN SUR LOIRE</t>
  </si>
  <si>
    <t>DEZIZE LES MARANGES</t>
  </si>
  <si>
    <t>LAIZY</t>
  </si>
  <si>
    <t>MARIZY</t>
  </si>
  <si>
    <t>LALHEUE</t>
  </si>
  <si>
    <t>CLUNY</t>
  </si>
  <si>
    <t>FLEURVILLE</t>
  </si>
  <si>
    <t>FRONTENARD</t>
  </si>
  <si>
    <t>L ABERGEMENT DE CUISERY</t>
  </si>
  <si>
    <t>SERLEY</t>
  </si>
  <si>
    <t>TOULON SUR ARROUX</t>
  </si>
  <si>
    <t>LE TARTRE</t>
  </si>
  <si>
    <t>PALLEAU</t>
  </si>
  <si>
    <t>SULLY</t>
  </si>
  <si>
    <t>JULLY LES BUXY</t>
  </si>
  <si>
    <t>LA CELLE EN MORVAN</t>
  </si>
  <si>
    <t>ST ROMAIN SOUS VERSIGNY</t>
  </si>
  <si>
    <t>SAVIGNY SUR SEILLE</t>
  </si>
  <si>
    <t>BURZY</t>
  </si>
  <si>
    <t>VARENNES ST SAUVEUR</t>
  </si>
  <si>
    <t>ST MARTIN DE COMMUNE</t>
  </si>
  <si>
    <t>MONTCONY</t>
  </si>
  <si>
    <t>MOREY</t>
  </si>
  <si>
    <t>LA CHAPELLE DU MONT DE FRANCE</t>
  </si>
  <si>
    <t>VIREY LE GRAND</t>
  </si>
  <si>
    <t>SOMMANT</t>
  </si>
  <si>
    <t>ROMANECHE THORINS</t>
  </si>
  <si>
    <t>ST MARTIN DU MONT</t>
  </si>
  <si>
    <t>ST YAN</t>
  </si>
  <si>
    <t>ST MAURICE EN RIVIERE</t>
  </si>
  <si>
    <t>ST DENIS DE VAUX</t>
  </si>
  <si>
    <t>LE VILLARS</t>
  </si>
  <si>
    <t>DYO</t>
  </si>
  <si>
    <t>IGE</t>
  </si>
  <si>
    <t>MALAY LE PETIT</t>
  </si>
  <si>
    <t>POILLY SUR THOLON</t>
  </si>
  <si>
    <t>MALICORNE</t>
  </si>
  <si>
    <t>TOUCY</t>
  </si>
  <si>
    <t>MICHERY</t>
  </si>
  <si>
    <t>LA BELLIOLE</t>
  </si>
  <si>
    <t>LES CLERIMOIS</t>
  </si>
  <si>
    <t>GIROLLES</t>
  </si>
  <si>
    <t>VENIZY</t>
  </si>
  <si>
    <t>PARLY</t>
  </si>
  <si>
    <t>SERY</t>
  </si>
  <si>
    <t>VENOY</t>
  </si>
  <si>
    <t>VILLECIEN</t>
  </si>
  <si>
    <t>JOUANCY</t>
  </si>
  <si>
    <t>THEIL SUR VANNE</t>
  </si>
  <si>
    <t>PERCEY</t>
  </si>
  <si>
    <t>CHICHERY</t>
  </si>
  <si>
    <t>PISY</t>
  </si>
  <si>
    <t>TRICHEY</t>
  </si>
  <si>
    <t>JOUX LA VILLE</t>
  </si>
  <si>
    <t>SAINTS</t>
  </si>
  <si>
    <t>MOLESMES</t>
  </si>
  <si>
    <t>VALLAN</t>
  </si>
  <si>
    <t>ST LEGER VAUBAN</t>
  </si>
  <si>
    <t>LICHERES SUR YONNE</t>
  </si>
  <si>
    <t>MOLOSMES</t>
  </si>
  <si>
    <t>FLEYS</t>
  </si>
  <si>
    <t>DELLE</t>
  </si>
  <si>
    <t>FRAIS</t>
  </si>
  <si>
    <t>ROUGEGOUTTE</t>
  </si>
  <si>
    <t>VETRIGNE</t>
  </si>
  <si>
    <t>MOVAL</t>
  </si>
  <si>
    <t>ECHIGEY</t>
  </si>
  <si>
    <t>GEMEAUX</t>
  </si>
  <si>
    <t>MAGNY MONTARLOT</t>
  </si>
  <si>
    <t>MASSINGY LES SEMUR</t>
  </si>
  <si>
    <t>GISSEY SOUS FLAVIGNY</t>
  </si>
  <si>
    <t>MAGNY LES AUBIGNY</t>
  </si>
  <si>
    <t>MERCEUIL</t>
  </si>
  <si>
    <t>MARIGNY LES REULLEE</t>
  </si>
  <si>
    <t>ST DIDIER</t>
  </si>
  <si>
    <t>COLLONGES LES BEVY</t>
  </si>
  <si>
    <t>FETE</t>
  </si>
  <si>
    <t>GLANON</t>
  </si>
  <si>
    <t>VERONNES</t>
  </si>
  <si>
    <t>MAXILLY SUR SAONE</t>
  </si>
  <si>
    <t>GURGY LA VILLE</t>
  </si>
  <si>
    <t>CHAMPAGNE SUR VINGEANNE</t>
  </si>
  <si>
    <t>CHAZILLY</t>
  </si>
  <si>
    <t>LAIGNES</t>
  </si>
  <si>
    <t>GISSEY LE VIEIL</t>
  </si>
  <si>
    <t>BUSSIERE SUR OUCHE</t>
  </si>
  <si>
    <t>MARCIGNY SOUS THIL</t>
  </si>
  <si>
    <t>CHAUMONT LE BOIS</t>
  </si>
  <si>
    <t>GISSEY SUR OUCHE</t>
  </si>
  <si>
    <t>MARCHESEUIL</t>
  </si>
  <si>
    <t>POISEUL LA GRANGE</t>
  </si>
  <si>
    <t>MAGNY LAMBERT</t>
  </si>
  <si>
    <t>MONTBERTHAULT</t>
  </si>
  <si>
    <t>RUFFEY LES ECHIREY</t>
  </si>
  <si>
    <t>CREPAND</t>
  </si>
  <si>
    <t>ETALANTE</t>
  </si>
  <si>
    <t>LOUESME</t>
  </si>
  <si>
    <t>GRENAND LES SOMBERNON</t>
  </si>
  <si>
    <t>GRANCEY LE CHATEAU NEUVELLE</t>
  </si>
  <si>
    <t>POUILLY SUR VINGEANNE</t>
  </si>
  <si>
    <t>SALMAISE</t>
  </si>
  <si>
    <t>CORGOLOIN</t>
  </si>
  <si>
    <t>FOURBANNE</t>
  </si>
  <si>
    <t>PONT DE ROIDE</t>
  </si>
  <si>
    <t>REMORAY BOUJEONS</t>
  </si>
  <si>
    <t>EMAGNY</t>
  </si>
  <si>
    <t>LIEBVILLERS</t>
  </si>
  <si>
    <t>LUHIER</t>
  </si>
  <si>
    <t>VAIRE LE PETIT</t>
  </si>
  <si>
    <t>PETITE CHAUX</t>
  </si>
  <si>
    <t>ETRAPPE</t>
  </si>
  <si>
    <t>STE ANNE</t>
  </si>
  <si>
    <t>HOUTAUD</t>
  </si>
  <si>
    <t>ROCHES LES BLAMONT</t>
  </si>
  <si>
    <t>OSSELLE</t>
  </si>
  <si>
    <t>ETERNOZ</t>
  </si>
  <si>
    <t>FONTAINE LES CLERVAL</t>
  </si>
  <si>
    <t>LANANS</t>
  </si>
  <si>
    <t>ST ANTOINE</t>
  </si>
  <si>
    <t>LONGEVELLE LES RUSSEY</t>
  </si>
  <si>
    <t>PLAIMBOIS VENNES</t>
  </si>
  <si>
    <t>ROSET FLUANS</t>
  </si>
  <si>
    <t>SERVIN</t>
  </si>
  <si>
    <t>CHATILLON SUR LISON</t>
  </si>
  <si>
    <t>INDEVILLERS</t>
  </si>
  <si>
    <t>RENEDALE</t>
  </si>
  <si>
    <t>EYSSON</t>
  </si>
  <si>
    <t>RAYNANS</t>
  </si>
  <si>
    <t>FRASNE</t>
  </si>
  <si>
    <t>LAVANS VUILLAFANS</t>
  </si>
  <si>
    <t>MAMIROLLE</t>
  </si>
  <si>
    <t>CHAMPOUX</t>
  </si>
  <si>
    <t>MONTFLOVIN</t>
  </si>
  <si>
    <t>VEZE</t>
  </si>
  <si>
    <t>HUANNE MONTMARTIN</t>
  </si>
  <si>
    <t>GENEUILLE</t>
  </si>
  <si>
    <t>CHAUX CHAMPAGNY</t>
  </si>
  <si>
    <t>CHENE BERNARD</t>
  </si>
  <si>
    <t>CHATILLON</t>
  </si>
  <si>
    <t>LARNAUD</t>
  </si>
  <si>
    <t>FORT DU PLASNE</t>
  </si>
  <si>
    <t>ST JEAN D ETREUX</t>
  </si>
  <si>
    <t>GIZIA</t>
  </si>
  <si>
    <t>LAVIGNY</t>
  </si>
  <si>
    <t>LA CHAUX EN BRESSE</t>
  </si>
  <si>
    <t>CHEMILLA</t>
  </si>
  <si>
    <t>CUVIER</t>
  </si>
  <si>
    <t>MEUSSIA</t>
  </si>
  <si>
    <t>DOMPIERRE SUR MONT</t>
  </si>
  <si>
    <t>GREDISANS</t>
  </si>
  <si>
    <t>CRANS</t>
  </si>
  <si>
    <t>GRAYE ET CHARNAY</t>
  </si>
  <si>
    <t>SALIGNEY</t>
  </si>
  <si>
    <t>VULVOZ</t>
  </si>
  <si>
    <t>LA LOYE</t>
  </si>
  <si>
    <t>TANCUA</t>
  </si>
  <si>
    <t>COURBETTE</t>
  </si>
  <si>
    <t>LA FERTE</t>
  </si>
  <si>
    <t>DAMPIERRE</t>
  </si>
  <si>
    <t>BRAINANS</t>
  </si>
  <si>
    <t>CHOUGNY</t>
  </si>
  <si>
    <t>URZY</t>
  </si>
  <si>
    <t>POUQUES LORMES</t>
  </si>
  <si>
    <t>TRACY SUR LOIRE</t>
  </si>
  <si>
    <t>TAZILLY</t>
  </si>
  <si>
    <t>METZ LE COMTE</t>
  </si>
  <si>
    <t>MENOU</t>
  </si>
  <si>
    <t>OUROUX EN MORVAN</t>
  </si>
  <si>
    <t>ST PIERRE LE MOUTIER</t>
  </si>
  <si>
    <t>TERNANT</t>
  </si>
  <si>
    <t>ST BENIN D AZY</t>
  </si>
  <si>
    <t>NEUVILLE LES DECIZE</t>
  </si>
  <si>
    <t>ST SAULGE</t>
  </si>
  <si>
    <t>RAVEAU</t>
  </si>
  <si>
    <t>DOMPIERRE SUR HERY</t>
  </si>
  <si>
    <t>RIX</t>
  </si>
  <si>
    <t>LA CELLE SUR NIEVRE</t>
  </si>
  <si>
    <t>BATTRANS</t>
  </si>
  <si>
    <t>ESPRELS</t>
  </si>
  <si>
    <t>FEDRY</t>
  </si>
  <si>
    <t>MERCEY SUR SAONE</t>
  </si>
  <si>
    <t>LA RESIE ST MARTIN</t>
  </si>
  <si>
    <t>COURCUIRE</t>
  </si>
  <si>
    <t>FLEUREY LES FAVERNEY</t>
  </si>
  <si>
    <t>PROVENCHERE</t>
  </si>
  <si>
    <t>MEMBREY</t>
  </si>
  <si>
    <t>BUTHIERS</t>
  </si>
  <si>
    <t>FAYMONT</t>
  </si>
  <si>
    <t>GIREFONTAINE</t>
  </si>
  <si>
    <t>FONTENOIS LES MONTBOZON</t>
  </si>
  <si>
    <t>LA CREUSE</t>
  </si>
  <si>
    <t>ST BARTHELEMY</t>
  </si>
  <si>
    <t>EHUNS</t>
  </si>
  <si>
    <t>LA PROISELIERE ET LANGLE</t>
  </si>
  <si>
    <t>OVANCHES</t>
  </si>
  <si>
    <t>COISEVAUX</t>
  </si>
  <si>
    <t>BOUGEY</t>
  </si>
  <si>
    <t>OYRIERES</t>
  </si>
  <si>
    <t>CUGNEY</t>
  </si>
  <si>
    <t>CUVE</t>
  </si>
  <si>
    <t>LIGNY EN BRIONNAIS</t>
  </si>
  <si>
    <t>OZOLLES</t>
  </si>
  <si>
    <t>VENDENESSE SUR ARROUX</t>
  </si>
  <si>
    <t>VITRY SUR LOIRE</t>
  </si>
  <si>
    <t>FARGES LES CHALON</t>
  </si>
  <si>
    <t>MESVRES</t>
  </si>
  <si>
    <t>MARTIGNY LE COMTE</t>
  </si>
  <si>
    <t>MANCEY</t>
  </si>
  <si>
    <t>CORTAMBERT</t>
  </si>
  <si>
    <t>LA SALLE</t>
  </si>
  <si>
    <t>LA VILLENEUVE</t>
  </si>
  <si>
    <t>LOISY</t>
  </si>
  <si>
    <t>SERRIGNY EN BRESSE</t>
  </si>
  <si>
    <t>ST GERMAIN DU BOIS</t>
  </si>
  <si>
    <t>ST GERVAIS EN VALLIERE</t>
  </si>
  <si>
    <t>MARCILLY LES BUXY</t>
  </si>
  <si>
    <t>LA PETITE VERRIERE</t>
  </si>
  <si>
    <t>THUREY</t>
  </si>
  <si>
    <t>CHAMPAGNY SOUS UXELLES</t>
  </si>
  <si>
    <t>ST MAURICE LES COUCHES</t>
  </si>
  <si>
    <t>RATTE</t>
  </si>
  <si>
    <t>PERREUIL</t>
  </si>
  <si>
    <t>MATOUR</t>
  </si>
  <si>
    <t>ST AMOUR BELLEVUE</t>
  </si>
  <si>
    <t>SAVIGNY EN REVERMONT</t>
  </si>
  <si>
    <t>VARENNE ST GERMAIN</t>
  </si>
  <si>
    <t>VILLEGAUDIN</t>
  </si>
  <si>
    <t>ST JEAN DE VAUX</t>
  </si>
  <si>
    <t>MARTAILLY LES BRANCION</t>
  </si>
  <si>
    <t>GIBLES</t>
  </si>
  <si>
    <t>LA ROCHE VINEUSE</t>
  </si>
  <si>
    <t>NAILLY</t>
  </si>
  <si>
    <t>ST AUBIN CHATEAU NEUF</t>
  </si>
  <si>
    <t>MARCHAIS BETON</t>
  </si>
  <si>
    <t>VILLIERS ST BENOIT</t>
  </si>
  <si>
    <t>PAILLY</t>
  </si>
  <si>
    <t>MONTACHER VILLEGARDIN</t>
  </si>
  <si>
    <t>JULLY</t>
  </si>
  <si>
    <t>LES SIEGES</t>
  </si>
  <si>
    <t>POURRAIN</t>
  </si>
  <si>
    <t>VERMENTON</t>
  </si>
  <si>
    <t>VINCELLES</t>
  </si>
  <si>
    <t>VAREILLES</t>
  </si>
  <si>
    <t>VILLIERS VINEUX</t>
  </si>
  <si>
    <t>EPINEAU LES VOVES</t>
  </si>
  <si>
    <t>ST ANDRE EN TERRE PLAINE</t>
  </si>
  <si>
    <t>L ISLE SUR SEREIN</t>
  </si>
  <si>
    <t>THAROISEAU</t>
  </si>
  <si>
    <t>MARSANGY</t>
  </si>
  <si>
    <t>ST SAUVEUR EN PUISAYE</t>
  </si>
  <si>
    <t>MOUFFY</t>
  </si>
  <si>
    <t>MAILLY LE CHATEAU</t>
  </si>
  <si>
    <t>ROFFEY</t>
  </si>
  <si>
    <t>FONTENAY PRES CHABLIS</t>
  </si>
  <si>
    <t>FAVEROIS</t>
  </si>
  <si>
    <t>LACOLLONGE</t>
  </si>
  <si>
    <t>VESCEMONT</t>
  </si>
  <si>
    <t>SEVENANS</t>
  </si>
  <si>
    <t>FAUVERNEY</t>
  </si>
  <si>
    <t>IS SUR TILLE</t>
  </si>
  <si>
    <t>LES MAILLYS</t>
  </si>
  <si>
    <t>MILLERY</t>
  </si>
  <si>
    <t>GRESIGNY STE REINE</t>
  </si>
  <si>
    <t>MONTOT</t>
  </si>
  <si>
    <t>MEURSAULT</t>
  </si>
  <si>
    <t>MEURSANGES</t>
  </si>
  <si>
    <t>ST MARTIN DE LA MER</t>
  </si>
  <si>
    <t>CURLEY</t>
  </si>
  <si>
    <t>FOISSY</t>
  </si>
  <si>
    <t>GROSBOIS LES TICHEY</t>
  </si>
  <si>
    <t>MONTMANCON</t>
  </si>
  <si>
    <t>GURGY LE CHATEAU</t>
  </si>
  <si>
    <t>CHARMES</t>
  </si>
  <si>
    <t>CIVRY EN MONTAGNE</t>
  </si>
  <si>
    <t>LARREY</t>
  </si>
  <si>
    <t>ROCHEPOT</t>
  </si>
  <si>
    <t>MARCELLOIS</t>
  </si>
  <si>
    <t>LA BUSSIERE SUR OUCHE</t>
  </si>
  <si>
    <t>MONTIGNY ST BARTHELEMY</t>
  </si>
  <si>
    <t>CHEMIN D AISEY</t>
  </si>
  <si>
    <t>MALAIN</t>
  </si>
  <si>
    <t>MENESSAIRE</t>
  </si>
  <si>
    <t>PONCEY SUR L IGNON</t>
  </si>
  <si>
    <t>OIGNY</t>
  </si>
  <si>
    <t>THOSTE</t>
  </si>
  <si>
    <t>ST JULIEN</t>
  </si>
  <si>
    <t>ERINGES</t>
  </si>
  <si>
    <t>MAUVILLY</t>
  </si>
  <si>
    <t>MONTIGNY SUR AUBE</t>
  </si>
  <si>
    <t>GROSBOIS EN MONTAGNE</t>
  </si>
  <si>
    <t>MEIX</t>
  </si>
  <si>
    <t>ST MAURICE SUR VINGEANNE</t>
  </si>
  <si>
    <t>VERREY SOUS SALMAISE</t>
  </si>
  <si>
    <t>FUSSEY</t>
  </si>
  <si>
    <t>GROSBOIS</t>
  </si>
  <si>
    <t>VERMONDANS</t>
  </si>
  <si>
    <t>ST POINT LAC</t>
  </si>
  <si>
    <t>ETRABONNE</t>
  </si>
  <si>
    <t>MONTANCY</t>
  </si>
  <si>
    <t>MEMONT</t>
  </si>
  <si>
    <t>LES PONTETS</t>
  </si>
  <si>
    <t>FAIMBE</t>
  </si>
  <si>
    <t>SEPTFONTAINES</t>
  </si>
  <si>
    <t>LES ALLIES</t>
  </si>
  <si>
    <t>THULAY</t>
  </si>
  <si>
    <t>RANCENAY</t>
  </si>
  <si>
    <t>FERTANS</t>
  </si>
  <si>
    <t>FONTENELLE MONTBY</t>
  </si>
  <si>
    <t>MAGNY CHATELARD</t>
  </si>
  <si>
    <t>TOUILLON ET LOUTELET</t>
  </si>
  <si>
    <t>VENNES</t>
  </si>
  <si>
    <t>ROUTELLE</t>
  </si>
  <si>
    <t>VELLEROT LES BELVOIR</t>
  </si>
  <si>
    <t>CHAY</t>
  </si>
  <si>
    <t>PLAINS ET GRANDS ESSARTS</t>
  </si>
  <si>
    <t>ST GORGON MAIN</t>
  </si>
  <si>
    <t>LANDRESSE</t>
  </si>
  <si>
    <t>ST JULIEN LES MONTBELIARD</t>
  </si>
  <si>
    <t>LA RIVIERE DRUGEON</t>
  </si>
  <si>
    <t>NODS</t>
  </si>
  <si>
    <t>TARCENAY</t>
  </si>
  <si>
    <t>CHATILLON GUYOTTE</t>
  </si>
  <si>
    <t>VILLE DU PONT</t>
  </si>
  <si>
    <t>MESANDANS</t>
  </si>
  <si>
    <t>MEREY VIEILLEY</t>
  </si>
  <si>
    <t>GEVRY</t>
  </si>
  <si>
    <t>CHILLY SUR SALINS</t>
  </si>
  <si>
    <t>GATEY</t>
  </si>
  <si>
    <t>CHEVROTAINE</t>
  </si>
  <si>
    <t>NANCE</t>
  </si>
  <si>
    <t>GRANDE RIVIERE</t>
  </si>
  <si>
    <t>SENAUD</t>
  </si>
  <si>
    <t>GRUSSE</t>
  </si>
  <si>
    <t>LE LOUVEROT</t>
  </si>
  <si>
    <t>CHEMENOT</t>
  </si>
  <si>
    <t>CHISSERIA</t>
  </si>
  <si>
    <t>DOYE</t>
  </si>
  <si>
    <t>MOIRANS EN MONTAGNE</t>
  </si>
  <si>
    <t>ECRILLE</t>
  </si>
  <si>
    <t>MENOTEY</t>
  </si>
  <si>
    <t>CROTENAY</t>
  </si>
  <si>
    <t>LAINS</t>
  </si>
  <si>
    <t>TAXENNE</t>
  </si>
  <si>
    <t>MONTBARREY</t>
  </si>
  <si>
    <t>COURBOUZON</t>
  </si>
  <si>
    <t>GRANGE DE VAIVRE</t>
  </si>
  <si>
    <t>ECLANS NENON</t>
  </si>
  <si>
    <t>BUVILLY</t>
  </si>
  <si>
    <t>DUN SUR GRANDRY</t>
  </si>
  <si>
    <t>MONTIGNY EN MORVAN</t>
  </si>
  <si>
    <t>ST ANDRE EN MORVAN</t>
  </si>
  <si>
    <t>BOISGIBAULT</t>
  </si>
  <si>
    <t>MOISSY MOULINOT</t>
  </si>
  <si>
    <t>OUDAN</t>
  </si>
  <si>
    <t>PLANCHEZ</t>
  </si>
  <si>
    <t>TOURY SUR JOUR</t>
  </si>
  <si>
    <t>THAIX</t>
  </si>
  <si>
    <t>ST GERMAIN CHASSENAY</t>
  </si>
  <si>
    <t>SAXI BOURDON</t>
  </si>
  <si>
    <t>TRONSANGES</t>
  </si>
  <si>
    <t>GRENOIS</t>
  </si>
  <si>
    <t>SURGY</t>
  </si>
  <si>
    <t>LURCY LE BOURG</t>
  </si>
  <si>
    <t>LA COLLANCELLE</t>
  </si>
  <si>
    <t>CLANS</t>
  </si>
  <si>
    <t>BEAUJEU ST VALLIER PIERREJUX ET QUITTEUR</t>
  </si>
  <si>
    <t>FALLON</t>
  </si>
  <si>
    <t>FLEUREY LES LAVONCOURT</t>
  </si>
  <si>
    <t>MOTEY SUR SAONE</t>
  </si>
  <si>
    <t>LIEUCOURT</t>
  </si>
  <si>
    <t>CULT</t>
  </si>
  <si>
    <t>FOUCHECOURT</t>
  </si>
  <si>
    <t>SCYE</t>
  </si>
  <si>
    <t>CHAMBORNAY LES BELLEVAUX</t>
  </si>
  <si>
    <t>FRANCHEVELLE</t>
  </si>
  <si>
    <t>HURECOURT</t>
  </si>
  <si>
    <t>LARIANS ET MUNANS</t>
  </si>
  <si>
    <t>LA VILLENEUVE BELLENOYE ET LA MAIZE</t>
  </si>
  <si>
    <t>TERNUAY MELAY ET ST HILAIRE</t>
  </si>
  <si>
    <t>ESBOZ BREST</t>
  </si>
  <si>
    <t>LA ROSIERE</t>
  </si>
  <si>
    <t>PONTCEY</t>
  </si>
  <si>
    <t>COURMONT</t>
  </si>
  <si>
    <t>BOURBEVELLE</t>
  </si>
  <si>
    <t>PERCEY LE GRAND</t>
  </si>
  <si>
    <t>ETRELLES ET LA MONTBLEUSE</t>
  </si>
  <si>
    <t>DAMPIERRE LES CONFLANS</t>
  </si>
  <si>
    <t>MARCIGNY</t>
  </si>
  <si>
    <t>VAUDEBARRIER</t>
  </si>
  <si>
    <t>ST DIDIER SUR ARROUX</t>
  </si>
  <si>
    <t>MORNAY</t>
  </si>
  <si>
    <t>MARNAY</t>
  </si>
  <si>
    <t>DONZY LE NATIONAL</t>
  </si>
  <si>
    <t>LUGNY</t>
  </si>
  <si>
    <t>LAYS SUR LE DOUBS</t>
  </si>
  <si>
    <t>ORMES</t>
  </si>
  <si>
    <t>SENS SUR SEILLE</t>
  </si>
  <si>
    <t>ST LOUP GEANGES</t>
  </si>
  <si>
    <t>MESSEY SUR GROSNE</t>
  </si>
  <si>
    <t>MONTHELON</t>
  </si>
  <si>
    <t>TRONCHY</t>
  </si>
  <si>
    <t>CHAPAIZE</t>
  </si>
  <si>
    <t>TINTRY</t>
  </si>
  <si>
    <t>ST USUGE</t>
  </si>
  <si>
    <t>ST BERAIN SUR DHEUNE</t>
  </si>
  <si>
    <t>MONTAGNY SUR GROSNE</t>
  </si>
  <si>
    <t>ST SYMPHORIEN D ANCELLES</t>
  </si>
  <si>
    <t>VITRY EN CHAROLLAIS</t>
  </si>
  <si>
    <t>ST MARD DE VAUX</t>
  </si>
  <si>
    <t>OZENAY</t>
  </si>
  <si>
    <t>LA CHAPELLE SOUS DUN</t>
  </si>
  <si>
    <t>MILLY LAMARTINE</t>
  </si>
  <si>
    <t>PARON</t>
  </si>
  <si>
    <t>ST MARTIN SUR OCRE</t>
  </si>
  <si>
    <t>PERREUX</t>
  </si>
  <si>
    <t>PLESSIS ST JEAN</t>
  </si>
  <si>
    <t>ST VALERIEN</t>
  </si>
  <si>
    <t>LEZINNES</t>
  </si>
  <si>
    <t>MOLINONS</t>
  </si>
  <si>
    <t>ISLAND</t>
  </si>
  <si>
    <t>VILLEFARGEAU</t>
  </si>
  <si>
    <t>VOUTENAY SUR CURE</t>
  </si>
  <si>
    <t>VINCELOTTES</t>
  </si>
  <si>
    <t>MOULINS EN TONNERROIS</t>
  </si>
  <si>
    <t>VAUDEURS</t>
  </si>
  <si>
    <t>LAROCHE ST CYDROINE</t>
  </si>
  <si>
    <t>STE MAGNANCE</t>
  </si>
  <si>
    <t>MASSANGIS</t>
  </si>
  <si>
    <t>VEZELAY</t>
  </si>
  <si>
    <t>ROUSSON</t>
  </si>
  <si>
    <t>SOUGERES EN PUISAYE</t>
  </si>
  <si>
    <t>OUANNE</t>
  </si>
  <si>
    <t>MERRY SUR YONNE</t>
  </si>
  <si>
    <t>ST MARTIN SUR ARMANCON</t>
  </si>
  <si>
    <t>LA CHAPELLE VAUPELTEIGNE</t>
  </si>
  <si>
    <t>FECHE L EGLISE</t>
  </si>
  <si>
    <t>LAGRANGE</t>
  </si>
  <si>
    <t>TREVENANS</t>
  </si>
  <si>
    <t>GENLIS</t>
  </si>
  <si>
    <t>PONCEY LES ATHEE</t>
  </si>
  <si>
    <t>MONTIGNY SUR ARMANCON</t>
  </si>
  <si>
    <t>GRIGNON</t>
  </si>
  <si>
    <t>ST JEAN DE LOSNE</t>
  </si>
  <si>
    <t>MONTHELIE</t>
  </si>
  <si>
    <t>MONTAGNY LES BEAUNE</t>
  </si>
  <si>
    <t>SAULIEU</t>
  </si>
  <si>
    <t>CURTIL VERGY</t>
  </si>
  <si>
    <t>JOUEY</t>
  </si>
  <si>
    <t>JALLANGES</t>
  </si>
  <si>
    <t>PERRIGNY SUR L OGNON</t>
  </si>
  <si>
    <t>LEUGLAY</t>
  </si>
  <si>
    <t>CHEUGE</t>
  </si>
  <si>
    <t>COMMARIN</t>
  </si>
  <si>
    <t>MARCENAY</t>
  </si>
  <si>
    <t>SANTOSSE</t>
  </si>
  <si>
    <t>MARCILLY LES VITTEAUX</t>
  </si>
  <si>
    <t>CHAUDENAY LA VILLE</t>
  </si>
  <si>
    <t>NAN SOUS THIL</t>
  </si>
  <si>
    <t>COULMIER LE SEC</t>
  </si>
  <si>
    <t>PRALON</t>
  </si>
  <si>
    <t>SAVILLY</t>
  </si>
  <si>
    <t>ORRET</t>
  </si>
  <si>
    <t>TORCY ET POULIGNY</t>
  </si>
  <si>
    <t>VAROIS ET CHAIGNOT</t>
  </si>
  <si>
    <t>ETAIS</t>
  </si>
  <si>
    <t>MEULSON</t>
  </si>
  <si>
    <t>VEUXHAULLES SUR AUBE</t>
  </si>
  <si>
    <t>MESMONT</t>
  </si>
  <si>
    <t>SALIVES</t>
  </si>
  <si>
    <t>ST SEINE SUR VINGEANNE</t>
  </si>
  <si>
    <t>VILLOTTE ST SEINE</t>
  </si>
  <si>
    <t>GERLAND</t>
  </si>
  <si>
    <t>GUILLON LES BAINS</t>
  </si>
  <si>
    <t>REMONDANS VAIVRE</t>
  </si>
  <si>
    <t>VAUX ET CHANTEGRUE</t>
  </si>
  <si>
    <t>FRANEY</t>
  </si>
  <si>
    <t>MONTANDON</t>
  </si>
  <si>
    <t>MONTBELIARDOT</t>
  </si>
  <si>
    <t>RECULFOZ</t>
  </si>
  <si>
    <t>GEMONVAL</t>
  </si>
  <si>
    <t>VILLENEUVE D AMONT</t>
  </si>
  <si>
    <t>PONTARLIER</t>
  </si>
  <si>
    <t>VILLARS LES BLAMONT</t>
  </si>
  <si>
    <t>THORAISE</t>
  </si>
  <si>
    <t>FLAGEY</t>
  </si>
  <si>
    <t>GONDENANS MONTBY</t>
  </si>
  <si>
    <t>NAISEY LES GRANGES</t>
  </si>
  <si>
    <t>ROSUREUX</t>
  </si>
  <si>
    <t>ST VIT</t>
  </si>
  <si>
    <t>VELLEVANS</t>
  </si>
  <si>
    <t>CHENECEY BUILLON</t>
  </si>
  <si>
    <t>THIEBOUHANS</t>
  </si>
  <si>
    <t>SOMBACOUR</t>
  </si>
  <si>
    <t>ORSANS</t>
  </si>
  <si>
    <t>RANTECHAUX</t>
  </si>
  <si>
    <t>TREPOT</t>
  </si>
  <si>
    <t>CHAUDEFONTAINE</t>
  </si>
  <si>
    <t>MONDON</t>
  </si>
  <si>
    <t>MONCEY</t>
  </si>
  <si>
    <t>JOUHE</t>
  </si>
  <si>
    <t>CLUCY</t>
  </si>
  <si>
    <t>LE DESCHAUX</t>
  </si>
  <si>
    <t>CLAIRVAUX LES LACS</t>
  </si>
  <si>
    <t>RELANS</t>
  </si>
  <si>
    <t>LAC DES ROUGES TRUITES</t>
  </si>
  <si>
    <t>THOISSIA</t>
  </si>
  <si>
    <t>MALLEREY</t>
  </si>
  <si>
    <t>LA MARRE</t>
  </si>
  <si>
    <t>CHENE SEC</t>
  </si>
  <si>
    <t>COISIA</t>
  </si>
  <si>
    <t>ESSERVAL COMBE</t>
  </si>
  <si>
    <t>MONTCUSEL</t>
  </si>
  <si>
    <t>ESSIA</t>
  </si>
  <si>
    <t>MOISSEY</t>
  </si>
  <si>
    <t>EQUEVILLON</t>
  </si>
  <si>
    <t>LOISIA</t>
  </si>
  <si>
    <t>VITREUX</t>
  </si>
  <si>
    <t>MONT SOUS VAUDREY</t>
  </si>
  <si>
    <t>COURLANS</t>
  </si>
  <si>
    <t>MATHENAY</t>
  </si>
  <si>
    <t>ETREPIGNEY</t>
  </si>
  <si>
    <t>CHAMOLE</t>
  </si>
  <si>
    <t>MONTAPAS</t>
  </si>
  <si>
    <t>ST HILAIRE EN MORVAN</t>
  </si>
  <si>
    <t>ST MARTIN DU PUY</t>
  </si>
  <si>
    <t>VIELMANAY</t>
  </si>
  <si>
    <t>MONCEAUX LE COMTE</t>
  </si>
  <si>
    <t>PARIGNY LA ROSE</t>
  </si>
  <si>
    <t>TRESNAY</t>
  </si>
  <si>
    <t>ST JEAN AUX AMOGNES</t>
  </si>
  <si>
    <t>ST HILAIRE FONTAINE</t>
  </si>
  <si>
    <t>VARENNES LES NARCY</t>
  </si>
  <si>
    <t>GUIPY</t>
  </si>
  <si>
    <t>VILLIERS SUR YONNE</t>
  </si>
  <si>
    <t>MONTENOISON</t>
  </si>
  <si>
    <t>MAGNY LORMES</t>
  </si>
  <si>
    <t>COLOMBE LES VESOUL</t>
  </si>
  <si>
    <t>BOUHANS ET FEURG</t>
  </si>
  <si>
    <t>GEORFANS</t>
  </si>
  <si>
    <t>GOURGEON</t>
  </si>
  <si>
    <t>NEUVELLE LES LA CHARITE</t>
  </si>
  <si>
    <t>MALANS</t>
  </si>
  <si>
    <t>ETUZ</t>
  </si>
  <si>
    <t>LA VILLEDIEU EN FONTENETTE</t>
  </si>
  <si>
    <t>VAUCHOUX</t>
  </si>
  <si>
    <t>ROCHE ET RAUCOURT</t>
  </si>
  <si>
    <t>CHAUX LA LOTIERE</t>
  </si>
  <si>
    <t>FREDERIC FONTAINE</t>
  </si>
  <si>
    <t>LA BASSE VAIVRE</t>
  </si>
  <si>
    <t>LOULANS VERCHAMP</t>
  </si>
  <si>
    <t>LIEVANS</t>
  </si>
  <si>
    <t>FROIDECONCHE</t>
  </si>
  <si>
    <t>LA VOIVRE</t>
  </si>
  <si>
    <t>RUPT SUR SAONE</t>
  </si>
  <si>
    <t>COUTHENANS</t>
  </si>
  <si>
    <t>BOUSSERAUCOURT</t>
  </si>
  <si>
    <t>PIERRECOURT</t>
  </si>
  <si>
    <t>FRASNE LE CHATEAU</t>
  </si>
  <si>
    <t>FLEUREY LES ST LOUP</t>
  </si>
  <si>
    <t>MONTCEAUX L ETOILE</t>
  </si>
  <si>
    <t>VENDENESSE LES CHAROLLES</t>
  </si>
  <si>
    <t>PARIS L HOPITAL</t>
  </si>
  <si>
    <t>ST NIZIER SUR ARROUX</t>
  </si>
  <si>
    <t>MONTCEAUX RAGNY</t>
  </si>
  <si>
    <t>DONZY LE PERTUIS</t>
  </si>
  <si>
    <t>MONTBELLET</t>
  </si>
  <si>
    <t>LONGEPIERRE</t>
  </si>
  <si>
    <t>PRETY</t>
  </si>
  <si>
    <t>SIMARD</t>
  </si>
  <si>
    <t>ST MARTIN EN GATINOIS</t>
  </si>
  <si>
    <t>MONTAGNY LES BUXY</t>
  </si>
  <si>
    <t>ST FORGEOT</t>
  </si>
  <si>
    <t>VERISSEY</t>
  </si>
  <si>
    <t>CHISSEY LES MACON</t>
  </si>
  <si>
    <t>SORNAY</t>
  </si>
  <si>
    <t>ST GILLES</t>
  </si>
  <si>
    <t>MONTMELARD</t>
  </si>
  <si>
    <t>ST VERAND</t>
  </si>
  <si>
    <t>VOLESVRES</t>
  </si>
  <si>
    <t>ST MARTIN SOUS MONTAIGU</t>
  </si>
  <si>
    <t>PLOTTES</t>
  </si>
  <si>
    <t>LA CLAYETTE</t>
  </si>
  <si>
    <t>PIERRECLOS</t>
  </si>
  <si>
    <t>ST CLEMENT</t>
  </si>
  <si>
    <t>ST MAURICE LE VIEIL</t>
  </si>
  <si>
    <t>PRUNOY</t>
  </si>
  <si>
    <t>PONT SUR YONNE</t>
  </si>
  <si>
    <t>SAVIGNY SUR CLAIRIS</t>
  </si>
  <si>
    <t>PACY SUR ARMANCON</t>
  </si>
  <si>
    <t>PONT SUR VANNE</t>
  </si>
  <si>
    <t>LUCY LE BOIS</t>
  </si>
  <si>
    <t>NITRY</t>
  </si>
  <si>
    <t>VAUMORT</t>
  </si>
  <si>
    <t>MIGENNES</t>
  </si>
  <si>
    <t>SANTIGNY</t>
  </si>
  <si>
    <t>PRECY LE SEC</t>
  </si>
  <si>
    <t>VILLENEUVE SUR YONNE</t>
  </si>
  <si>
    <t>THURY</t>
  </si>
  <si>
    <t>CHASTENAY</t>
  </si>
  <si>
    <t>MONTILLOT</t>
  </si>
  <si>
    <t>SERRIGNY</t>
  </si>
  <si>
    <t>LICHERE PRES AGREMONT</t>
  </si>
  <si>
    <t>FLORIMONT</t>
  </si>
  <si>
    <t>LARIVIERE</t>
  </si>
  <si>
    <t>VEZELOIS</t>
  </si>
  <si>
    <t>IZEURE</t>
  </si>
  <si>
    <t>MARCILLY SUR TILLE</t>
  </si>
  <si>
    <t>PONT</t>
  </si>
  <si>
    <t>PONT ET MASSENE</t>
  </si>
  <si>
    <t>HAUTEROCHE</t>
  </si>
  <si>
    <t>ST SYMPHORIEN SUR SAONE</t>
  </si>
  <si>
    <t>NANTOUX</t>
  </si>
  <si>
    <t>RUFFEY LES BEAUNE</t>
  </si>
  <si>
    <t>THOISY LA BERCHERE</t>
  </si>
  <si>
    <t>DETAIN ET BRUANT</t>
  </si>
  <si>
    <t>LACANCHE</t>
  </si>
  <si>
    <t>LABRUYERE</t>
  </si>
  <si>
    <t>PONTAILLER SUR SAONE</t>
  </si>
  <si>
    <t>LUCEY</t>
  </si>
  <si>
    <t>CUISEREY</t>
  </si>
  <si>
    <t>CREANCEY</t>
  </si>
  <si>
    <t>MOLESME</t>
  </si>
  <si>
    <t>MASSINGY LES VITTEAUX</t>
  </si>
  <si>
    <t>CHAUDENAY LE CHATEAU</t>
  </si>
  <si>
    <t>NOIDAN</t>
  </si>
  <si>
    <t>ETROCHEY</t>
  </si>
  <si>
    <t>STE MARIE SUR OUCHE</t>
  </si>
  <si>
    <t>SUSSEY</t>
  </si>
  <si>
    <t>ST SEINE L ABBAYE</t>
  </si>
  <si>
    <t>POISEUL LA VILLE ET LAPERRIERE</t>
  </si>
  <si>
    <t>TOUTRY</t>
  </si>
  <si>
    <t>FAIN LES MONTBARD</t>
  </si>
  <si>
    <t>MINOT</t>
  </si>
  <si>
    <t>MONTOILLOT</t>
  </si>
  <si>
    <t>MAGNY LES VILLERS</t>
  </si>
  <si>
    <t>HYEVRE MAGNY</t>
  </si>
  <si>
    <t>VILLARS SOUS ECOT</t>
  </si>
  <si>
    <t>JALLERANGE</t>
  </si>
  <si>
    <t>MONTECHEROUX</t>
  </si>
  <si>
    <t>MONT DE LAVAL</t>
  </si>
  <si>
    <t>RONDEFONTAINE</t>
  </si>
  <si>
    <t>GENEY</t>
  </si>
  <si>
    <t>VILLERS SOUS CHALAMONT</t>
  </si>
  <si>
    <t>STE COLOMBE</t>
  </si>
  <si>
    <t>TORPES</t>
  </si>
  <si>
    <t>LIZINE</t>
  </si>
  <si>
    <t>L HOPITAL ST LIEFFROY</t>
  </si>
  <si>
    <t>NANCRAY</t>
  </si>
  <si>
    <t>SURMONT</t>
  </si>
  <si>
    <t>VELESMES ESSARTS</t>
  </si>
  <si>
    <t>VERNOIS LES BELVOIR</t>
  </si>
  <si>
    <t>CHOUZELOT</t>
  </si>
  <si>
    <t>TREVILLERS</t>
  </si>
  <si>
    <t>OUVANS</t>
  </si>
  <si>
    <t>SAULES</t>
  </si>
  <si>
    <t>VILLERS SOUS MONTROND</t>
  </si>
  <si>
    <t>CORCELLE MIESLOT</t>
  </si>
  <si>
    <t>MONTAGNEY SERVIGNEY</t>
  </si>
  <si>
    <t>PALISE</t>
  </si>
  <si>
    <t>MONNIERES</t>
  </si>
  <si>
    <t>DOURNON</t>
  </si>
  <si>
    <t>LES ESSARDS TAIGNEVAUX</t>
  </si>
  <si>
    <t>COGNA</t>
  </si>
  <si>
    <t>LES REPOTS</t>
  </si>
  <si>
    <t>LES CHALESMES</t>
  </si>
  <si>
    <t>VAL D EPY</t>
  </si>
  <si>
    <t>MAYNAL</t>
  </si>
  <si>
    <t>MENETRU LE VIGNOBLE</t>
  </si>
  <si>
    <t>DARBONNAY</t>
  </si>
  <si>
    <t>CONDES</t>
  </si>
  <si>
    <t>ESSERVAL TARTRE</t>
  </si>
  <si>
    <t>VILLARDS D HERIA</t>
  </si>
  <si>
    <t>MARNEZIA</t>
  </si>
  <si>
    <t>MONTMIREY LA VILLE</t>
  </si>
  <si>
    <t>LE LARDERET</t>
  </si>
  <si>
    <t>LOUVENNE</t>
  </si>
  <si>
    <t>NEVY LES DOLE</t>
  </si>
  <si>
    <t>COURLAOUX</t>
  </si>
  <si>
    <t>MESNAY</t>
  </si>
  <si>
    <t>EVANS</t>
  </si>
  <si>
    <t>CHAUSSENANS</t>
  </si>
  <si>
    <t>MONT ET MARRE</t>
  </si>
  <si>
    <t>ST LEGER DE FOUGERET</t>
  </si>
  <si>
    <t>VAUCLAIX</t>
  </si>
  <si>
    <t>NEUFFONTAINES</t>
  </si>
  <si>
    <t>ST GERMAIN DES BOIS</t>
  </si>
  <si>
    <t>ST BRISSON</t>
  </si>
  <si>
    <t>ST SULPICE</t>
  </si>
  <si>
    <t>ST LEGER DES VIGNES</t>
  </si>
  <si>
    <t>MICHAUGUES</t>
  </si>
  <si>
    <t>MOUSSY</t>
  </si>
  <si>
    <t>MARIGNY SUR YONNE</t>
  </si>
  <si>
    <t>COLOMBIER</t>
  </si>
  <si>
    <t>BROYE LES LOUPS ET VERFONTAINE</t>
  </si>
  <si>
    <t>GOUHENANS</t>
  </si>
  <si>
    <t>GRANDECOURT</t>
  </si>
  <si>
    <t>NOIDANS LE FERROUX</t>
  </si>
  <si>
    <t>MONTAGNEY</t>
  </si>
  <si>
    <t>HUGIER</t>
  </si>
  <si>
    <t>LE VAL ST ELOI</t>
  </si>
  <si>
    <t>VILLERS SUR PORT</t>
  </si>
  <si>
    <t>VAITE</t>
  </si>
  <si>
    <t>CIREY</t>
  </si>
  <si>
    <t>FROIDETERRE</t>
  </si>
  <si>
    <t>MAILLERONCOURT ST PANCRAS</t>
  </si>
  <si>
    <t>MAUSSANS</t>
  </si>
  <si>
    <t>MAILLERONCOURT CHARETTE</t>
  </si>
  <si>
    <t>LA CHAPELLE LES LUXEUIL</t>
  </si>
  <si>
    <t>LES FESSEY</t>
  </si>
  <si>
    <t>SCEY SUR SAONE ET ST ALBIN</t>
  </si>
  <si>
    <t>CREVANS ET LA CHAPELLE LES GRANGES</t>
  </si>
  <si>
    <t>BUFFIGNECOURT</t>
  </si>
  <si>
    <t>VARS</t>
  </si>
  <si>
    <t>GEZIER ET FONTENELAY</t>
  </si>
  <si>
    <t>FONTAINE LES LUXEUIL</t>
  </si>
  <si>
    <t>ST DIDIER EN BRIONNAIS</t>
  </si>
  <si>
    <t>REMIGNY</t>
  </si>
  <si>
    <t>THIL SUR ARROUX</t>
  </si>
  <si>
    <t>PRESSY SOUS DONDIN</t>
  </si>
  <si>
    <t>NANTON</t>
  </si>
  <si>
    <t>FLAGY</t>
  </si>
  <si>
    <t>PERONNE</t>
  </si>
  <si>
    <t>MONT LES SEURRE</t>
  </si>
  <si>
    <t>RANCY</t>
  </si>
  <si>
    <t>SAUNIERES</t>
  </si>
  <si>
    <t>MOROGES</t>
  </si>
  <si>
    <t>TAVERNAY</t>
  </si>
  <si>
    <t>COLLONGE EN CHAROLLAIS</t>
  </si>
  <si>
    <t>ST LEGER SUR DHEUNE</t>
  </si>
  <si>
    <t>ST LEGER SOUS LA BUSSIERE</t>
  </si>
  <si>
    <t>ROYER</t>
  </si>
  <si>
    <t>OUROUX SOUS LE BOIS STE MARIE</t>
  </si>
  <si>
    <t>PRISSE</t>
  </si>
  <si>
    <t>ST DENIS</t>
  </si>
  <si>
    <t>ST MAURICE THIZOUAILLE</t>
  </si>
  <si>
    <t>ST DENIS SUR OUANNE</t>
  </si>
  <si>
    <t>ST SEROTIN</t>
  </si>
  <si>
    <t>VALLERY</t>
  </si>
  <si>
    <t>SAMBOURG</t>
  </si>
  <si>
    <t>ST MAURICE AUX RICHES HOMMES</t>
  </si>
  <si>
    <t>MAGNY</t>
  </si>
  <si>
    <t>NOYERS</t>
  </si>
  <si>
    <t>VILLECHETIVE</t>
  </si>
  <si>
    <t>ORMOY</t>
  </si>
  <si>
    <t>SAUVIGNY LE BEUREAL</t>
  </si>
  <si>
    <t>TREIGNY</t>
  </si>
  <si>
    <t>SEMENTRON</t>
  </si>
  <si>
    <t>TISSEY</t>
  </si>
  <si>
    <t>LIGNORELLES</t>
  </si>
  <si>
    <t>GROSNE</t>
  </si>
  <si>
    <t>MENONCOURT</t>
  </si>
  <si>
    <t>IZIER</t>
  </si>
  <si>
    <t>MAREY SUR TILLE</t>
  </si>
  <si>
    <t>ST SEINE EN BACHE</t>
  </si>
  <si>
    <t>ST EUPHRONE</t>
  </si>
  <si>
    <t>JAILLY LES MOULINS</t>
  </si>
  <si>
    <t>ST USAGE</t>
  </si>
  <si>
    <t>PULIGNY MONTRACHET</t>
  </si>
  <si>
    <t>STE MARIE LA BLANCHE</t>
  </si>
  <si>
    <t>VILLARGOIX</t>
  </si>
  <si>
    <t>EPERNAY SOUS GEVREY</t>
  </si>
  <si>
    <t>LONGECOURT LES CULETRE</t>
  </si>
  <si>
    <t>LANTHES</t>
  </si>
  <si>
    <t>ST LEGER TRIEY</t>
  </si>
  <si>
    <t>MENESBLE</t>
  </si>
  <si>
    <t>DAMPIERRE ET FLEE</t>
  </si>
  <si>
    <t>EGUILLY</t>
  </si>
  <si>
    <t>NESLE ET MASSOULT</t>
  </si>
  <si>
    <t>VAUCHIGNON</t>
  </si>
  <si>
    <t>POSANGES</t>
  </si>
  <si>
    <t>NORMIER</t>
  </si>
  <si>
    <t>GOMMEVILLE</t>
  </si>
  <si>
    <t>ST JEAN DE BOEUF</t>
  </si>
  <si>
    <t>VIANGES</t>
  </si>
  <si>
    <t>TROUHAUT</t>
  </si>
  <si>
    <t>ST MARC SUR SEINE</t>
  </si>
  <si>
    <t>VIEUX CHATEAU</t>
  </si>
  <si>
    <t>FAIN LES MOUTIERS</t>
  </si>
  <si>
    <t>MOITRON</t>
  </si>
  <si>
    <t>PANGES</t>
  </si>
  <si>
    <t>MAREY LES FUSSEY</t>
  </si>
  <si>
    <t>HYEVRE PAROISSE</t>
  </si>
  <si>
    <t>LANTENNE VERTIERE</t>
  </si>
  <si>
    <t>MONTJOIE LE CHATEAU</t>
  </si>
  <si>
    <t>NARBIEF</t>
  </si>
  <si>
    <t>SARRAGEOIS</t>
  </si>
  <si>
    <t>HYEMONDANS</t>
  </si>
  <si>
    <t>VERRIERES DE JOUX</t>
  </si>
  <si>
    <t>VORGES LES PINS</t>
  </si>
  <si>
    <t>LONGEVILLE</t>
  </si>
  <si>
    <t>POMPIERRE SUR DOUBS</t>
  </si>
  <si>
    <t>OSSE</t>
  </si>
  <si>
    <t>VAUCLUSE</t>
  </si>
  <si>
    <t>VILLARS ST GEORGES</t>
  </si>
  <si>
    <t>VYT LES BELVOIR</t>
  </si>
  <si>
    <t>URTIERE</t>
  </si>
  <si>
    <t>VELLEROT LES VERCEL</t>
  </si>
  <si>
    <t>VANCLANS</t>
  </si>
  <si>
    <t>ECOUVOTTE</t>
  </si>
  <si>
    <t>MONTUSSAINT</t>
  </si>
  <si>
    <t>TALLENAY</t>
  </si>
  <si>
    <t>PARCEY</t>
  </si>
  <si>
    <t>GERAISE</t>
  </si>
  <si>
    <t>LES HAYS</t>
  </si>
  <si>
    <t>DENEZIERES</t>
  </si>
  <si>
    <t>RUFFEY SUR SEILLE</t>
  </si>
  <si>
    <t>LES PLANCHES EN MONTAGNE</t>
  </si>
  <si>
    <t>VERIA</t>
  </si>
  <si>
    <t>ORBAGNA</t>
  </si>
  <si>
    <t>MONTAIN</t>
  </si>
  <si>
    <t>LES DEUX FAYS</t>
  </si>
  <si>
    <t>CORNOD</t>
  </si>
  <si>
    <t>LA FAVIERE</t>
  </si>
  <si>
    <t>MERONA</t>
  </si>
  <si>
    <t>MONTMIREY LE CHATEAU</t>
  </si>
  <si>
    <t>LE LATET</t>
  </si>
  <si>
    <t>MONNETAY</t>
  </si>
  <si>
    <t>OUNANS</t>
  </si>
  <si>
    <t>CRANCOT</t>
  </si>
  <si>
    <t>MOLAMBOZ</t>
  </si>
  <si>
    <t>FALLETANS</t>
  </si>
  <si>
    <t>COLONNE</t>
  </si>
  <si>
    <t>OUGNY</t>
  </si>
  <si>
    <t>NUARS</t>
  </si>
  <si>
    <t>ST PIERRE DU MONT</t>
  </si>
  <si>
    <t>VILLE LANGY</t>
  </si>
  <si>
    <t>ST PARIZE EN VIRY</t>
  </si>
  <si>
    <t>MORACHES</t>
  </si>
  <si>
    <t>MURLIN</t>
  </si>
  <si>
    <t>MONTREUILLON</t>
  </si>
  <si>
    <t>COMBERJON</t>
  </si>
  <si>
    <t>CHAMPTONNAY</t>
  </si>
  <si>
    <t>GRAMMONT</t>
  </si>
  <si>
    <t>LA QUARTE</t>
  </si>
  <si>
    <t>RAY SUR SAONE</t>
  </si>
  <si>
    <t>MOTEY BESUCHE</t>
  </si>
  <si>
    <t>MENOUX</t>
  </si>
  <si>
    <t>VEREUX</t>
  </si>
  <si>
    <t>CORDONNET</t>
  </si>
  <si>
    <t>FROTEY LES LURE</t>
  </si>
  <si>
    <t>MELINCOURT</t>
  </si>
  <si>
    <t>MONTBOZON</t>
  </si>
  <si>
    <t>MOLLANS</t>
  </si>
  <si>
    <t>LA CORBIERE</t>
  </si>
  <si>
    <t>STE MARIE EN CHANOIS</t>
  </si>
  <si>
    <t>TRAVES</t>
  </si>
  <si>
    <t>ECHAVANNE</t>
  </si>
  <si>
    <t>CEMBOING</t>
  </si>
  <si>
    <t>GY</t>
  </si>
  <si>
    <t>FRANCALMONT</t>
  </si>
  <si>
    <t>ST JULIEN DE JONZY</t>
  </si>
  <si>
    <t>RULLY</t>
  </si>
  <si>
    <t>UCHON</t>
  </si>
  <si>
    <t>ST ANDRE LE DESERT</t>
  </si>
  <si>
    <t>ST AMBREUIL</t>
  </si>
  <si>
    <t>JALOGNY</t>
  </si>
  <si>
    <t>ST ALBAIN</t>
  </si>
  <si>
    <t>MOUTHIER EN BRESSE</t>
  </si>
  <si>
    <t>RATENELLE</t>
  </si>
  <si>
    <t>SERMESSE</t>
  </si>
  <si>
    <t>ROSEY</t>
  </si>
  <si>
    <t>CORMATIN</t>
  </si>
  <si>
    <t>ST SERNIN DU PLAIN</t>
  </si>
  <si>
    <t>ST PIERRE LE VIEUX</t>
  </si>
  <si>
    <t>TOURNUS</t>
  </si>
  <si>
    <t>OYE</t>
  </si>
  <si>
    <t>SERRIERES</t>
  </si>
  <si>
    <t>ST MARTIN DU TERTRE</t>
  </si>
  <si>
    <t>SOMMECAISE</t>
  </si>
  <si>
    <t>ST MARTIN SUR OUANNE</t>
  </si>
  <si>
    <t>SERBONNES</t>
  </si>
  <si>
    <t>SENNEVOY LE BAS</t>
  </si>
  <si>
    <t>VILLENEUVE L ARCHEVEQUE</t>
  </si>
  <si>
    <t>PONTAUBERT</t>
  </si>
  <si>
    <t>PASILLY</t>
  </si>
  <si>
    <t>VILLIERS LOUIS</t>
  </si>
  <si>
    <t>SAVIGNY EN TERRE PLAINE</t>
  </si>
  <si>
    <t>TAINGY</t>
  </si>
  <si>
    <t>TONNERRE</t>
  </si>
  <si>
    <t>MALIGNY</t>
  </si>
  <si>
    <t>JONCHEREY</t>
  </si>
  <si>
    <t>PHAFFANS</t>
  </si>
  <si>
    <t>LABERGEMENT FOIGNEY</t>
  </si>
  <si>
    <t>MOLOY</t>
  </si>
  <si>
    <t>TILLENAY</t>
  </si>
  <si>
    <t>SEMUR EN AUXOIS</t>
  </si>
  <si>
    <t>LUCENAY LE DUC</t>
  </si>
  <si>
    <t>SAMEREY</t>
  </si>
  <si>
    <t>VIGNOLES</t>
  </si>
  <si>
    <t>L ETANG VERGY</t>
  </si>
  <si>
    <t>MAGNIEN</t>
  </si>
  <si>
    <t>LECHATELET</t>
  </si>
  <si>
    <t>ST SAUVEUR</t>
  </si>
  <si>
    <t>MONTMOYEN</t>
  </si>
  <si>
    <t>JANCIGNY</t>
  </si>
  <si>
    <t>ESSEY</t>
  </si>
  <si>
    <t>NICEY</t>
  </si>
  <si>
    <t>SAFFRES</t>
  </si>
  <si>
    <t>CRUGEY</t>
  </si>
  <si>
    <t>PRECY SOUS THIL</t>
  </si>
  <si>
    <t>MAISEY LE DUC</t>
  </si>
  <si>
    <t>ST VICTOR SUR OUCHE</t>
  </si>
  <si>
    <t>VILLIERS EN MORVAN</t>
  </si>
  <si>
    <t>VAUX SAULES</t>
  </si>
  <si>
    <t>SEMOND</t>
  </si>
  <si>
    <t>ORIGNY</t>
  </si>
  <si>
    <t>REMILLY EN MONTAGNE</t>
  </si>
  <si>
    <t>MEUILLEY</t>
  </si>
  <si>
    <t>LOMONT SUR CRETE</t>
  </si>
  <si>
    <t>LAVERNAY</t>
  </si>
  <si>
    <t>NOIREFONTAINE</t>
  </si>
  <si>
    <t>PLAIMBOIS DU MIROIR</t>
  </si>
  <si>
    <t>VILLEDIEU</t>
  </si>
  <si>
    <t>L ISLE SUR LE DOUBS</t>
  </si>
  <si>
    <t>VUILLECIN</t>
  </si>
  <si>
    <t>ROCHE LES CLERVAL</t>
  </si>
  <si>
    <t>PASSAVANT</t>
  </si>
  <si>
    <t>VAUCLUSOTTE</t>
  </si>
  <si>
    <t>CUSSEY SUR LISON</t>
  </si>
  <si>
    <t>VERCEL VILLEDIEU LE CAMP</t>
  </si>
  <si>
    <t>VERNIERFONTAINE</t>
  </si>
  <si>
    <t>L ECOUVOTTE</t>
  </si>
  <si>
    <t>NANS</t>
  </si>
  <si>
    <t>THUREY LE MONT</t>
  </si>
  <si>
    <t>SAMPANS</t>
  </si>
  <si>
    <t>IVORY</t>
  </si>
  <si>
    <t>LONGWY SUR LE DOUBS</t>
  </si>
  <si>
    <t>DOUCIER</t>
  </si>
  <si>
    <t>VILLEVIEUX</t>
  </si>
  <si>
    <t>LES PIARDS</t>
  </si>
  <si>
    <t>ROSAY</t>
  </si>
  <si>
    <t>NEVY SUR SEILLE</t>
  </si>
  <si>
    <t>FOULENAY</t>
  </si>
  <si>
    <t>DRAMELAY</t>
  </si>
  <si>
    <t>FRAROZ</t>
  </si>
  <si>
    <t>MOUTONNE</t>
  </si>
  <si>
    <t>MUTIGNEY</t>
  </si>
  <si>
    <t>LENT</t>
  </si>
  <si>
    <t>MONTAGNA LE TEMPLIER</t>
  </si>
  <si>
    <t>SANTANS</t>
  </si>
  <si>
    <t>L ETOILE</t>
  </si>
  <si>
    <t>MONTIGNY LES ARSURES</t>
  </si>
  <si>
    <t>FRAISANS</t>
  </si>
  <si>
    <t>FAY EN MONTAGNE</t>
  </si>
  <si>
    <t>ROUY</t>
  </si>
  <si>
    <t>RUAGES</t>
  </si>
  <si>
    <t>VARZY</t>
  </si>
  <si>
    <t>SOUGY SUR LOIRE</t>
  </si>
  <si>
    <t>MOURON SUR YONNE</t>
  </si>
  <si>
    <t>COULEVON</t>
  </si>
  <si>
    <t>LES MAGNY</t>
  </si>
  <si>
    <t>LA ROCHELLE</t>
  </si>
  <si>
    <t>RECOLOGNE</t>
  </si>
  <si>
    <t>PESMES</t>
  </si>
  <si>
    <t>PIN</t>
  </si>
  <si>
    <t>MERSUAY</t>
  </si>
  <si>
    <t>VOLON</t>
  </si>
  <si>
    <t>CROMARY</t>
  </si>
  <si>
    <t>LA COTE</t>
  </si>
  <si>
    <t>MONTDORE</t>
  </si>
  <si>
    <t>ORMENANS</t>
  </si>
  <si>
    <t>POMOY</t>
  </si>
  <si>
    <t>LUXEUIL LES BAINS</t>
  </si>
  <si>
    <t>ECHENANS SOUS MONT VAUDOIS</t>
  </si>
  <si>
    <t>CENDRECOURT</t>
  </si>
  <si>
    <t>IGNY</t>
  </si>
  <si>
    <t>HAUTEVELLE</t>
  </si>
  <si>
    <t>ST MARTIN DU LAC</t>
  </si>
  <si>
    <t>SAMPIGNY LES MARANGES</t>
  </si>
  <si>
    <t>ST BONNET DE JOUX</t>
  </si>
  <si>
    <t>ST CYR</t>
  </si>
  <si>
    <t>LA VINEUSE</t>
  </si>
  <si>
    <t>ST GENGOUX DE SCISSE</t>
  </si>
  <si>
    <t>NAVILLY</t>
  </si>
  <si>
    <t>SIMANDRE</t>
  </si>
  <si>
    <t>TOUTENANT</t>
  </si>
  <si>
    <t>ST BOIL</t>
  </si>
  <si>
    <t>CORTEVAIX</t>
  </si>
  <si>
    <t>ST POINT</t>
  </si>
  <si>
    <t>UCHIZY</t>
  </si>
  <si>
    <t>PRIZY</t>
  </si>
  <si>
    <t>SOLOGNY</t>
  </si>
  <si>
    <t>SALIGNY</t>
  </si>
  <si>
    <t>VILLIERS SUR THOLON</t>
  </si>
  <si>
    <t>VILLEFRANCHE</t>
  </si>
  <si>
    <t>SERGINES</t>
  </si>
  <si>
    <t>VILLEBOUGIS</t>
  </si>
  <si>
    <t>SENNEVOY LE HAUT</t>
  </si>
  <si>
    <t>PROVENCY</t>
  </si>
  <si>
    <t>POILLY SUR SEREIN</t>
  </si>
  <si>
    <t>SCEAUX</t>
  </si>
  <si>
    <t>TRONCHOY</t>
  </si>
  <si>
    <t>PREHY</t>
  </si>
  <si>
    <t>LEBETAIN</t>
  </si>
  <si>
    <t>REPPE</t>
  </si>
  <si>
    <t>LONGCHAMP</t>
  </si>
  <si>
    <t>PICHANGES</t>
  </si>
  <si>
    <t>TRECLUN</t>
  </si>
  <si>
    <t>SOUHEY</t>
  </si>
  <si>
    <t>MARIGNY LE CAHOUET</t>
  </si>
  <si>
    <t>TROUHANS</t>
  </si>
  <si>
    <t>ST ROMAIN</t>
  </si>
  <si>
    <t>FIXIN</t>
  </si>
  <si>
    <t>MONTAGNY LES SEURRE</t>
  </si>
  <si>
    <t>SOISSONS SUR NACEY</t>
  </si>
  <si>
    <t>RECEY SUR OURCE</t>
  </si>
  <si>
    <t>MAGNY ST MEDARD</t>
  </si>
  <si>
    <t>MACONGE</t>
  </si>
  <si>
    <t>POINCON LES LARREY</t>
  </si>
  <si>
    <t>ST THIBAULT</t>
  </si>
  <si>
    <t>CUSSY LA COLONNE</t>
  </si>
  <si>
    <t>ROILLY</t>
  </si>
  <si>
    <t>MASSINGY</t>
  </si>
  <si>
    <t>VILLAINES EN DUESMOIS</t>
  </si>
  <si>
    <t>QUEMIGNY SUR SEINE</t>
  </si>
  <si>
    <t>ST ANTHOT</t>
  </si>
  <si>
    <t>NUITS ST GEORGES</t>
  </si>
  <si>
    <t>LUXIOL</t>
  </si>
  <si>
    <t>MAZEROLLES LE SALIN</t>
  </si>
  <si>
    <t>PESEUX</t>
  </si>
  <si>
    <t>LE RUSSEY</t>
  </si>
  <si>
    <t>LANTHENANS</t>
  </si>
  <si>
    <t>NANS SOUS STE ANNE</t>
  </si>
  <si>
    <t>ST GEORGES ARMONT</t>
  </si>
  <si>
    <t>ST JUAN</t>
  </si>
  <si>
    <t>ECHAY</t>
  </si>
  <si>
    <t>VILLERS CHIEF</t>
  </si>
  <si>
    <t>VERRIERES DU GROSBOIS</t>
  </si>
  <si>
    <t>FLAGEY RIGNEY</t>
  </si>
  <si>
    <t>PUESSANS</t>
  </si>
  <si>
    <t>VALLEROY</t>
  </si>
  <si>
    <t>VILLETTE LES DOLE</t>
  </si>
  <si>
    <t>IVREY</t>
  </si>
  <si>
    <t>NEUBLANS ABERGEMENT</t>
  </si>
  <si>
    <t>ETIVAL</t>
  </si>
  <si>
    <t>PRENOVEL</t>
  </si>
  <si>
    <t>ROTALIER</t>
  </si>
  <si>
    <t>LE PIN</t>
  </si>
  <si>
    <t>FETIGNY</t>
  </si>
  <si>
    <t>GILLOIS</t>
  </si>
  <si>
    <t>NANCUISE</t>
  </si>
  <si>
    <t>OFFLANGES</t>
  </si>
  <si>
    <t>LOULLE</t>
  </si>
  <si>
    <t>MONTFLEUR</t>
  </si>
  <si>
    <t>SOUVANS</t>
  </si>
  <si>
    <t>FREBUANS</t>
  </si>
  <si>
    <t>LES PLANCHES PRES ARBOIS</t>
  </si>
  <si>
    <t>LAVANGEOT</t>
  </si>
  <si>
    <t>LE FIED</t>
  </si>
  <si>
    <t>ST PEREUSE</t>
  </si>
  <si>
    <t>ST AUBIN DES CHAUMES</t>
  </si>
  <si>
    <t>VILLIERS LE SEC</t>
  </si>
  <si>
    <t>TOURY LURCY</t>
  </si>
  <si>
    <t>ST REVERIEN</t>
  </si>
  <si>
    <t>OULON</t>
  </si>
  <si>
    <t>PAZY</t>
  </si>
  <si>
    <t>DAMPVALLEY LES COLOMBE</t>
  </si>
  <si>
    <t>CHARGEY LES GRAY</t>
  </si>
  <si>
    <t>LONGEVELLE</t>
  </si>
  <si>
    <t>LA ROCHE MOREY</t>
  </si>
  <si>
    <t>ST GAND</t>
  </si>
  <si>
    <t>SAUVIGNEY LES PESMES</t>
  </si>
  <si>
    <t>NEUREY EN VAUX</t>
  </si>
  <si>
    <t>FONDREMAND</t>
  </si>
  <si>
    <t>LA NEUVELLE LES LURE</t>
  </si>
  <si>
    <t>PASSAVANT LA ROCHERE</t>
  </si>
  <si>
    <t>ROCHE SUR LINOTTE ET SORANS LES CORDIERS</t>
  </si>
  <si>
    <t>SAULX</t>
  </si>
  <si>
    <t>MAGNIVRAY</t>
  </si>
  <si>
    <t>ERREVET</t>
  </si>
  <si>
    <t>CHAUVIREY LE CHATEL</t>
  </si>
  <si>
    <t>LA CHAPELLE ST QUILLAIN</t>
  </si>
  <si>
    <t>JASNEY</t>
  </si>
  <si>
    <t>STE FOY</t>
  </si>
  <si>
    <t>ST MARTIN DE SALENCEY</t>
  </si>
  <si>
    <t>ST LOUP DE VARENNES</t>
  </si>
  <si>
    <t>LOURNAND</t>
  </si>
  <si>
    <t>ST MAURICE DE SATONNAY</t>
  </si>
  <si>
    <t>PIERRE DE BRESSE</t>
  </si>
  <si>
    <t>VERDUN SUR LE DOUBS</t>
  </si>
  <si>
    <t>ST DESERT</t>
  </si>
  <si>
    <t>CULLES LES ROCHES</t>
  </si>
  <si>
    <t>TRAMAYES</t>
  </si>
  <si>
    <t>ST CHRISTOPHE EN BRIONNAIS</t>
  </si>
  <si>
    <t>SOLUTRE POUILLY</t>
  </si>
  <si>
    <t>SENS</t>
  </si>
  <si>
    <t>VILLEMANOCHE</t>
  </si>
  <si>
    <t>VILLENEUVE LA DONDAGRE</t>
  </si>
  <si>
    <t>STIGNY</t>
  </si>
  <si>
    <t>SAUVIGNY LE BOIS</t>
  </si>
  <si>
    <t>STE VERTU</t>
  </si>
  <si>
    <t>TALCY</t>
  </si>
  <si>
    <t>VEZANNES</t>
  </si>
  <si>
    <t>ST CYR LES COLONS</t>
  </si>
  <si>
    <t>LEPUIX NEUF</t>
  </si>
  <si>
    <t>VAUTHIERMONT</t>
  </si>
  <si>
    <t>LONGEAULT</t>
  </si>
  <si>
    <t>POISEUL LES SAULX</t>
  </si>
  <si>
    <t>VILLERS LES POTS</t>
  </si>
  <si>
    <t>VIC DE CHASSENAY</t>
  </si>
  <si>
    <t>MENETREUX LE PITOIS</t>
  </si>
  <si>
    <t>TAILLY</t>
  </si>
  <si>
    <t>GEVREY CHAMBERTIN</t>
  </si>
  <si>
    <t>MIMEURE</t>
  </si>
  <si>
    <t>MONTMAIN</t>
  </si>
  <si>
    <t>TALMAY</t>
  </si>
  <si>
    <t>ST BROING LES MOINES</t>
  </si>
  <si>
    <t>MIREBEAU SUR BEZE</t>
  </si>
  <si>
    <t>MARCILLY OGNY</t>
  </si>
  <si>
    <t>VERDONNET</t>
  </si>
  <si>
    <t>SOUSSEY SUR BRIONNE</t>
  </si>
  <si>
    <t>ECUTIGNY</t>
  </si>
  <si>
    <t>VIC SOUS THIL</t>
  </si>
  <si>
    <t>MONTLIOT ET COURCELLES</t>
  </si>
  <si>
    <t>VILLENEUVE LES CONVERS</t>
  </si>
  <si>
    <t>MONTBARD</t>
  </si>
  <si>
    <t>ROCHEFORT</t>
  </si>
  <si>
    <t>ST MESMIN</t>
  </si>
  <si>
    <t>PREMEAUX PRISSEY</t>
  </si>
  <si>
    <t>MONTIVERNAGE</t>
  </si>
  <si>
    <t>MONCLEY</t>
  </si>
  <si>
    <t>ROSIERES SUR BARBECHE</t>
  </si>
  <si>
    <t>ST JULIEN LES RUSSEY</t>
  </si>
  <si>
    <t>MANCENANS</t>
  </si>
  <si>
    <t>REUGNEY</t>
  </si>
  <si>
    <t>SANTOCHE</t>
  </si>
  <si>
    <t>VAUCHAMPS</t>
  </si>
  <si>
    <t>FOURG</t>
  </si>
  <si>
    <t>VOIRES</t>
  </si>
  <si>
    <t>GERMONDANS</t>
  </si>
  <si>
    <t>ROGNON</t>
  </si>
  <si>
    <t>VENISE</t>
  </si>
  <si>
    <t>LEMUY</t>
  </si>
  <si>
    <t>FONTENU</t>
  </si>
  <si>
    <t>ST LAURENT EN GRANDVAUX</t>
  </si>
  <si>
    <t>STE AGNES</t>
  </si>
  <si>
    <t>PLAINOISEAU</t>
  </si>
  <si>
    <t>FROIDEVILLE</t>
  </si>
  <si>
    <t>GENOD</t>
  </si>
  <si>
    <t>LA LATETTE</t>
  </si>
  <si>
    <t>ONOZ</t>
  </si>
  <si>
    <t>PEINTRE</t>
  </si>
  <si>
    <t>MONNET LA VILLE</t>
  </si>
  <si>
    <t>MONTREVEL</t>
  </si>
  <si>
    <t>VAUDREY</t>
  </si>
  <si>
    <t>GERUGE</t>
  </si>
  <si>
    <t>LAVANS LES DOLE</t>
  </si>
  <si>
    <t>GROZON</t>
  </si>
  <si>
    <t>TAMNAY EN BAZOIS</t>
  </si>
  <si>
    <t>VERNEUIL</t>
  </si>
  <si>
    <t>TACONNAY</t>
  </si>
  <si>
    <t>PREMERY</t>
  </si>
  <si>
    <t>SARDY LES EPIRY</t>
  </si>
  <si>
    <t>ECHENOZ LA MELINE</t>
  </si>
  <si>
    <t>CRESANCEY</t>
  </si>
  <si>
    <t>MARAST</t>
  </si>
  <si>
    <t>LAVIGNEY</t>
  </si>
  <si>
    <t>SAVOYEUX</t>
  </si>
  <si>
    <t>VADANS</t>
  </si>
  <si>
    <t>TROMAREY</t>
  </si>
  <si>
    <t>PURGEROT</t>
  </si>
  <si>
    <t>GRANDVELLE ET LE PERRENOT</t>
  </si>
  <si>
    <t>LA VERGENNE</t>
  </si>
  <si>
    <t>POLAINCOURT ET CLAIREFONTAINE</t>
  </si>
  <si>
    <t>THIEFFRANS</t>
  </si>
  <si>
    <t>SERVIGNEY</t>
  </si>
  <si>
    <t>MEURCOURT</t>
  </si>
  <si>
    <t>ETOBON</t>
  </si>
  <si>
    <t>CHAUVIREY LE VIEIL</t>
  </si>
  <si>
    <t>MONTBOILLON</t>
  </si>
  <si>
    <t>LA PISSEURE</t>
  </si>
  <si>
    <t>SARRY</t>
  </si>
  <si>
    <t>SIVIGNON</t>
  </si>
  <si>
    <t>SENNECEY LE GRAND</t>
  </si>
  <si>
    <t>MASSILLY</t>
  </si>
  <si>
    <t>SENOZAN</t>
  </si>
  <si>
    <t>PONTOUX</t>
  </si>
  <si>
    <t>ST GERMAIN LES BUXY</t>
  </si>
  <si>
    <t>CURTIL SOUS BURNAND</t>
  </si>
  <si>
    <t>TRAMBLY</t>
  </si>
  <si>
    <t>ST GERMAIN EN BRIONNAIS</t>
  </si>
  <si>
    <t>VERGISSON</t>
  </si>
  <si>
    <t>ROSOY</t>
  </si>
  <si>
    <t>VILLENAVOTTE</t>
  </si>
  <si>
    <t>VILLIERS LES HAUTS</t>
  </si>
  <si>
    <t>SERMIZELLES</t>
  </si>
  <si>
    <t>THIZY</t>
  </si>
  <si>
    <t>VEZINNES</t>
  </si>
  <si>
    <t>VILLY</t>
  </si>
  <si>
    <t>ST DIZIER L EVEQUE</t>
  </si>
  <si>
    <t>LONGECOURT EN PLAINE</t>
  </si>
  <si>
    <t>SAULX LE DUC</t>
  </si>
  <si>
    <t>VILLERS ROTIN</t>
  </si>
  <si>
    <t>VILLARS ET VILLENOTTE</t>
  </si>
  <si>
    <t>MUSSY LA FOSSE</t>
  </si>
  <si>
    <t>VOLNAY</t>
  </si>
  <si>
    <t>MESSANGES</t>
  </si>
  <si>
    <t>MUSIGNY</t>
  </si>
  <si>
    <t>PAGNY LA VILLE</t>
  </si>
  <si>
    <t>TELLECEY</t>
  </si>
  <si>
    <t>TERREFONDREE</t>
  </si>
  <si>
    <t>NOIRON SUR BEZE</t>
  </si>
  <si>
    <t>MARTROIS</t>
  </si>
  <si>
    <t>VERTAULT</t>
  </si>
  <si>
    <t>THOREY SOUS CHARNY</t>
  </si>
  <si>
    <t>LUSIGNY SUR OUCHE</t>
  </si>
  <si>
    <t>MOSSON</t>
  </si>
  <si>
    <t>MONTIGNY MONTFORT</t>
  </si>
  <si>
    <t>ST GERMAIN LE ROCHEUX</t>
  </si>
  <si>
    <t>SAVIGNY SOUS MALAIN</t>
  </si>
  <si>
    <t>QUINCEY</t>
  </si>
  <si>
    <t>PONT LES MOULINS</t>
  </si>
  <si>
    <t>MOUTHEROT</t>
  </si>
  <si>
    <t>ST HIPPOLYTE</t>
  </si>
  <si>
    <t>MARVELISE</t>
  </si>
  <si>
    <t>SARAZ</t>
  </si>
  <si>
    <t>UZELLE</t>
  </si>
  <si>
    <t>VAUDRIVILLERS</t>
  </si>
  <si>
    <t>GOUX SOUS LANDET</t>
  </si>
  <si>
    <t>MARCHAUX</t>
  </si>
  <si>
    <t>VIEILLEY</t>
  </si>
  <si>
    <t>MARNOZ</t>
  </si>
  <si>
    <t>PETIT NOIR</t>
  </si>
  <si>
    <t>LA FRASNEE</t>
  </si>
  <si>
    <t>ST PIERRE</t>
  </si>
  <si>
    <t>VERCIA</t>
  </si>
  <si>
    <t>ST GERMAIN LES ARLAY</t>
  </si>
  <si>
    <t>LOMBARD</t>
  </si>
  <si>
    <t>LAVANS SUR VALOUSE</t>
  </si>
  <si>
    <t>LONGCOCHON</t>
  </si>
  <si>
    <t>ORGELET</t>
  </si>
  <si>
    <t>POINTRE</t>
  </si>
  <si>
    <t>MONTIGNY SUR L AIN</t>
  </si>
  <si>
    <t>LA VIEILLE LOYE</t>
  </si>
  <si>
    <t>GEVINGEY</t>
  </si>
  <si>
    <t>PUPILLIN</t>
  </si>
  <si>
    <t>MALANGE</t>
  </si>
  <si>
    <t>MIERY</t>
  </si>
  <si>
    <t>TINTURY</t>
  </si>
  <si>
    <t>SAIZY</t>
  </si>
  <si>
    <t>VITRY LACHE</t>
  </si>
  <si>
    <t>ST BONNOT</t>
  </si>
  <si>
    <t>ECHENOZ LE SEC</t>
  </si>
  <si>
    <t>ESMOULINS</t>
  </si>
  <si>
    <t>MELECEY</t>
  </si>
  <si>
    <t>LAVONCOURT</t>
  </si>
  <si>
    <t>SEVEUX</t>
  </si>
  <si>
    <t>VALAY</t>
  </si>
  <si>
    <t>VREGILLE</t>
  </si>
  <si>
    <t>HYET</t>
  </si>
  <si>
    <t>LANTENOT</t>
  </si>
  <si>
    <t>PONT DU BOIS</t>
  </si>
  <si>
    <t>THIENANS</t>
  </si>
  <si>
    <t>VAROGNE</t>
  </si>
  <si>
    <t>ORMOICHE</t>
  </si>
  <si>
    <t>FRAHIER ET CHATEBIER</t>
  </si>
  <si>
    <t>CORRE</t>
  </si>
  <si>
    <t>OISELAY ET GRACHAUX</t>
  </si>
  <si>
    <t>MAGNONCOURT</t>
  </si>
  <si>
    <t>SEMUR EN BRIONNAIS</t>
  </si>
  <si>
    <t>SUIN</t>
  </si>
  <si>
    <t>VARENNES LE GRAND</t>
  </si>
  <si>
    <t>MASSY</t>
  </si>
  <si>
    <t>VIRE</t>
  </si>
  <si>
    <t>POURLANS</t>
  </si>
  <si>
    <t>ST MARTIN D AUXY</t>
  </si>
  <si>
    <t>GENOUILLY</t>
  </si>
  <si>
    <t>TRIVY</t>
  </si>
  <si>
    <t>ST JULIEN DE CIVRY</t>
  </si>
  <si>
    <t>VERZE</t>
  </si>
  <si>
    <t>SOUCY</t>
  </si>
  <si>
    <t>VILLEPERROT</t>
  </si>
  <si>
    <t>VIREAUX</t>
  </si>
  <si>
    <t>THAROT</t>
  </si>
  <si>
    <t>TREVILLY</t>
  </si>
  <si>
    <t>VIVIERS</t>
  </si>
  <si>
    <t>SUARCE</t>
  </si>
  <si>
    <t>MAGNY SUR TILLE</t>
  </si>
  <si>
    <t>SPOY</t>
  </si>
  <si>
    <t>VILLENEUVE SOUS CHARIGNY</t>
  </si>
  <si>
    <t>POUILLENAY</t>
  </si>
  <si>
    <t>MOREY ST DENIS</t>
  </si>
  <si>
    <t>ST PIERRE EN VAUX</t>
  </si>
  <si>
    <t>PAGNY LE CHATEAU</t>
  </si>
  <si>
    <t>VIELVERGE</t>
  </si>
  <si>
    <t>VOULAINES LES TEMPLIERS</t>
  </si>
  <si>
    <t>OISILLY</t>
  </si>
  <si>
    <t>MEILLY SUR ROUVRES</t>
  </si>
  <si>
    <t>UNCEY LE FRANC</t>
  </si>
  <si>
    <t>MONTCEAU ET ECHARNANT</t>
  </si>
  <si>
    <t>NOD SUR SEINE</t>
  </si>
  <si>
    <t>MOUTIERS ST JEAN</t>
  </si>
  <si>
    <t>SOMBERNON</t>
  </si>
  <si>
    <t>ST BERNARD</t>
  </si>
  <si>
    <t>RILLANS</t>
  </si>
  <si>
    <t>NOIRONTE</t>
  </si>
  <si>
    <t>SOLEMONT</t>
  </si>
  <si>
    <t>MEDIERE</t>
  </si>
  <si>
    <t>SILLEY AMANCEY</t>
  </si>
  <si>
    <t>VIETHOREY</t>
  </si>
  <si>
    <t>LAVANS QUINGEY</t>
  </si>
  <si>
    <t>OLLANS</t>
  </si>
  <si>
    <t>ROUGEMONT</t>
  </si>
  <si>
    <t>MONTMARLON</t>
  </si>
  <si>
    <t>PLEURE</t>
  </si>
  <si>
    <t>LE FRASNOIS</t>
  </si>
  <si>
    <t>VILLARD SUR BIENNE</t>
  </si>
  <si>
    <t>VERNOIS</t>
  </si>
  <si>
    <t>MANTRY</t>
  </si>
  <si>
    <t>LEGNA</t>
  </si>
  <si>
    <t>MIEGES</t>
  </si>
  <si>
    <t>PIMORIN</t>
  </si>
  <si>
    <t>RAINANS</t>
  </si>
  <si>
    <t>MONTROND</t>
  </si>
  <si>
    <t>VILLECHANTRIA</t>
  </si>
  <si>
    <t>MACORNAY</t>
  </si>
  <si>
    <t>ST CYR MONTMALIN</t>
  </si>
  <si>
    <t>MONTEPLAIN</t>
  </si>
  <si>
    <t>MOLAIN</t>
  </si>
  <si>
    <t>TALON</t>
  </si>
  <si>
    <t>SICHAMPS</t>
  </si>
  <si>
    <t>ESSERTENNE ET CECEY</t>
  </si>
  <si>
    <t>MOIMAY</t>
  </si>
  <si>
    <t>MALVILLERS</t>
  </si>
  <si>
    <t>SOING CUBRY CHARENTENAY</t>
  </si>
  <si>
    <t>SENONCOURT</t>
  </si>
  <si>
    <t>LE VAL DE GOUHENANS</t>
  </si>
  <si>
    <t>SAPONCOURT</t>
  </si>
  <si>
    <t>VY LES FILAIN</t>
  </si>
  <si>
    <t>VELLEFRIE</t>
  </si>
  <si>
    <t>STE MARIE EN CHAUX</t>
  </si>
  <si>
    <t>GRANGES LA VILLE</t>
  </si>
  <si>
    <t>GEVIGNEY ET MERCEY</t>
  </si>
  <si>
    <t>STE REINE</t>
  </si>
  <si>
    <t>PLAINEMONT</t>
  </si>
  <si>
    <t>VARENNE L ARCONCE</t>
  </si>
  <si>
    <t>VEROSVRES</t>
  </si>
  <si>
    <t>VERS</t>
  </si>
  <si>
    <t>MAZILLE</t>
  </si>
  <si>
    <t>GERMAGNY</t>
  </si>
  <si>
    <t>ST LAURENT EN BRIONNAIS</t>
  </si>
  <si>
    <t>SUBLIGNY</t>
  </si>
  <si>
    <t>VILLETHIERRY</t>
  </si>
  <si>
    <t>THORY</t>
  </si>
  <si>
    <t>VASSY</t>
  </si>
  <si>
    <t>YROUERRE</t>
  </si>
  <si>
    <t>THIANCOURT</t>
  </si>
  <si>
    <t>MARLIENS</t>
  </si>
  <si>
    <t>TARSUL</t>
  </si>
  <si>
    <t>LA ROCHE VANNEAU</t>
  </si>
  <si>
    <t>QUEMIGNY POISOT</t>
  </si>
  <si>
    <t>ST PRIX LES ARNAY</t>
  </si>
  <si>
    <t>POUILLY SUR SAONE</t>
  </si>
  <si>
    <t>VONGES</t>
  </si>
  <si>
    <t>RENEVE</t>
  </si>
  <si>
    <t>MONT ST JEAN</t>
  </si>
  <si>
    <t>VELOGNY</t>
  </si>
  <si>
    <t>PAINBLANC</t>
  </si>
  <si>
    <t>NOIRON SUR SEINE</t>
  </si>
  <si>
    <t>NOGENT LES MONTBARD</t>
  </si>
  <si>
    <t>TURCEY</t>
  </si>
  <si>
    <t>ST NICOLAS LES CITEAUX</t>
  </si>
  <si>
    <t>SECHIN</t>
  </si>
  <si>
    <t>PELOUSEY</t>
  </si>
  <si>
    <t>SOULCE CERNAY</t>
  </si>
  <si>
    <t>ONANS</t>
  </si>
  <si>
    <t>LIESLE</t>
  </si>
  <si>
    <t>OUGNEY DOUVOT</t>
  </si>
  <si>
    <t>TALLANS</t>
  </si>
  <si>
    <t>PONT D HERY</t>
  </si>
  <si>
    <t>HAUTECOUR</t>
  </si>
  <si>
    <t>VOITEUR</t>
  </si>
  <si>
    <t>MONAY</t>
  </si>
  <si>
    <t>MARIGNA SUR VALOUSE</t>
  </si>
  <si>
    <t>MIGNOVILLARD</t>
  </si>
  <si>
    <t>PLAISIA</t>
  </si>
  <si>
    <t>THERVAY</t>
  </si>
  <si>
    <t>MONT SUR MONNET</t>
  </si>
  <si>
    <t>MESSIA SUR SORNE</t>
  </si>
  <si>
    <t>ORCHAMPS</t>
  </si>
  <si>
    <t>MONTHOLIER</t>
  </si>
  <si>
    <t>TANNAY</t>
  </si>
  <si>
    <t>FROTEY LES VESOUL</t>
  </si>
  <si>
    <t>FAHY LES AUTREY</t>
  </si>
  <si>
    <t>MONTJUSTIN ET VELOTTE</t>
  </si>
  <si>
    <t>MELIN</t>
  </si>
  <si>
    <t>VANNE</t>
  </si>
  <si>
    <t>LA MALACHERE</t>
  </si>
  <si>
    <t>LES AYNANS</t>
  </si>
  <si>
    <t>SELLES</t>
  </si>
  <si>
    <t>VELLEMINFROY</t>
  </si>
  <si>
    <t>GRANGES LE BOURG</t>
  </si>
  <si>
    <t>JONVELLE</t>
  </si>
  <si>
    <t>VANTOUX ET LONGEVELLE</t>
  </si>
  <si>
    <t>ST LOUP SUR SEMOUSE</t>
  </si>
  <si>
    <t>VERSAUGUES</t>
  </si>
  <si>
    <t>SAILLY</t>
  </si>
  <si>
    <t>ST VALLERIN</t>
  </si>
  <si>
    <t>JONCY</t>
  </si>
  <si>
    <t>ST RACHO</t>
  </si>
  <si>
    <t>VILLEROY</t>
  </si>
  <si>
    <t>VINNEUF</t>
  </si>
  <si>
    <t>VAULT DE LUGNY</t>
  </si>
  <si>
    <t>VIGNES</t>
  </si>
  <si>
    <t>VELLESCOT</t>
  </si>
  <si>
    <t>PLUVAULT</t>
  </si>
  <si>
    <t>TIL CHATEL</t>
  </si>
  <si>
    <t>SEIGNY</t>
  </si>
  <si>
    <t>REULLE VERGY</t>
  </si>
  <si>
    <t>VIEVY</t>
  </si>
  <si>
    <t>SEURRE</t>
  </si>
  <si>
    <t>SAVOLLES</t>
  </si>
  <si>
    <t>POUILLY EN AUXOIS</t>
  </si>
  <si>
    <t>VESVRES</t>
  </si>
  <si>
    <t>SAUSSEY</t>
  </si>
  <si>
    <t>OBTREE</t>
  </si>
  <si>
    <t>PLANAY</t>
  </si>
  <si>
    <t>VERREY SOUS DREE</t>
  </si>
  <si>
    <t>VILLARS FONTAINE</t>
  </si>
  <si>
    <t>SILLEY BLEFOND</t>
  </si>
  <si>
    <t>PLACEY</t>
  </si>
  <si>
    <t>LES TERRES DE CHAUX</t>
  </si>
  <si>
    <t>PRETIERE</t>
  </si>
  <si>
    <t>POULIGNEY LUSANS</t>
  </si>
  <si>
    <t>TOURNANS</t>
  </si>
  <si>
    <t>PRETIN</t>
  </si>
  <si>
    <t>ST BARAING</t>
  </si>
  <si>
    <t>LARGILLAY MARSONNAY</t>
  </si>
  <si>
    <t>PASSENANS</t>
  </si>
  <si>
    <t>ST HYMETIERE</t>
  </si>
  <si>
    <t>MOLPRE</t>
  </si>
  <si>
    <t>PRESILLY</t>
  </si>
  <si>
    <t>MOUTOUX</t>
  </si>
  <si>
    <t>MIREBEL</t>
  </si>
  <si>
    <t>VILLENEUVE D AVAL</t>
  </si>
  <si>
    <t>OUR</t>
  </si>
  <si>
    <t>NEUVILLEY</t>
  </si>
  <si>
    <t>TEIGNY</t>
  </si>
  <si>
    <t>LA DEMIE</t>
  </si>
  <si>
    <t>OPPENANS</t>
  </si>
  <si>
    <t>VELLEXON QUEUTREY ET VAUDEY</t>
  </si>
  <si>
    <t>LIEFFRANS</t>
  </si>
  <si>
    <t>LINEXERT</t>
  </si>
  <si>
    <t>VAUVILLERS</t>
  </si>
  <si>
    <t>VILORY</t>
  </si>
  <si>
    <t>ST VALBERT</t>
  </si>
  <si>
    <t>HERICOURT</t>
  </si>
  <si>
    <t>JUSSEY</t>
  </si>
  <si>
    <t>VAUX LE MONCELOT</t>
  </si>
  <si>
    <t>VINDECY</t>
  </si>
  <si>
    <t>ST VINCENT DES PRES</t>
  </si>
  <si>
    <t>STE HELENE</t>
  </si>
  <si>
    <t>LE PULEY</t>
  </si>
  <si>
    <t>ST SYMPHORIEN DES BOIS</t>
  </si>
  <si>
    <t>VILLARS LE SEC</t>
  </si>
  <si>
    <t>PLUVET</t>
  </si>
  <si>
    <t>VERNOT</t>
  </si>
  <si>
    <t>THENISSEY</t>
  </si>
  <si>
    <t>ST PHILIBERT</t>
  </si>
  <si>
    <t>VOUDENAY</t>
  </si>
  <si>
    <t>TICHEY</t>
  </si>
  <si>
    <t>TANAY</t>
  </si>
  <si>
    <t>ROUVRES SOUS MEILLY</t>
  </si>
  <si>
    <t>VILLEBERNY</t>
  </si>
  <si>
    <t>THOMIREY</t>
  </si>
  <si>
    <t>POTHIERES</t>
  </si>
  <si>
    <t>VIEILMOULIN</t>
  </si>
  <si>
    <t>VILLEBICHOT</t>
  </si>
  <si>
    <t>VERGRANNE</t>
  </si>
  <si>
    <t>VALONNE</t>
  </si>
  <si>
    <t>LA PRETIERE</t>
  </si>
  <si>
    <t>MESMAY</t>
  </si>
  <si>
    <t>LE PUY</t>
  </si>
  <si>
    <t>TRESSANDANS</t>
  </si>
  <si>
    <t>ST THIEBAUD</t>
  </si>
  <si>
    <t>RECANOZ</t>
  </si>
  <si>
    <t>SAVIGNA</t>
  </si>
  <si>
    <t>MOURNANS CHARBONNY</t>
  </si>
  <si>
    <t>REITHOUSE</t>
  </si>
  <si>
    <t>MOIRON</t>
  </si>
  <si>
    <t>VILLERS FARLAY</t>
  </si>
  <si>
    <t>PLUMONT</t>
  </si>
  <si>
    <t>OUSSIERES</t>
  </si>
  <si>
    <t>VIGNOL</t>
  </si>
  <si>
    <t>LE MAGNORAY</t>
  </si>
  <si>
    <t>GRAY</t>
  </si>
  <si>
    <t>ORICOURT</t>
  </si>
  <si>
    <t>MONT ST LEGER</t>
  </si>
  <si>
    <t>VEZET</t>
  </si>
  <si>
    <t>MAIZIERES</t>
  </si>
  <si>
    <t>LOMONT</t>
  </si>
  <si>
    <t>VELORCEY</t>
  </si>
  <si>
    <t>LUZE</t>
  </si>
  <si>
    <t>LAMBREY</t>
  </si>
  <si>
    <t>VELLECLAIRE</t>
  </si>
  <si>
    <t>STE CECILE</t>
  </si>
  <si>
    <t>SASSANGY</t>
  </si>
  <si>
    <t>MALAY</t>
  </si>
  <si>
    <t>PREMIERES</t>
  </si>
  <si>
    <t>VILLECOMTE</t>
  </si>
  <si>
    <t>VENAREY LES LAUMES</t>
  </si>
  <si>
    <t>SEGROIS</t>
  </si>
  <si>
    <t>TRUGNY</t>
  </si>
  <si>
    <t>TROCHERES</t>
  </si>
  <si>
    <t>STE SABINE</t>
  </si>
  <si>
    <t>VILLEFERRY</t>
  </si>
  <si>
    <t>THOREY SUR OUCHE</t>
  </si>
  <si>
    <t>PRUSLY SUR OURCE</t>
  </si>
  <si>
    <t>QUINCY LE VICOMTE</t>
  </si>
  <si>
    <t>VILLERS LA FAYE</t>
  </si>
  <si>
    <t>VERNE</t>
  </si>
  <si>
    <t>RUFFEY LE CHATEAU</t>
  </si>
  <si>
    <t>VALOREILLE</t>
  </si>
  <si>
    <t>RANG</t>
  </si>
  <si>
    <t>MONTFORT</t>
  </si>
  <si>
    <t>RIGNEY</t>
  </si>
  <si>
    <t>TROUVANS</t>
  </si>
  <si>
    <t>SAIZENAY</t>
  </si>
  <si>
    <t>SELIGNEY</t>
  </si>
  <si>
    <t>MENETRUX EN JOUX</t>
  </si>
  <si>
    <t>RYE</t>
  </si>
  <si>
    <t>THOIRETTE</t>
  </si>
  <si>
    <t>NOZEROY</t>
  </si>
  <si>
    <t>ROTHONAY</t>
  </si>
  <si>
    <t>NEY</t>
  </si>
  <si>
    <t>MONTAIGU</t>
  </si>
  <si>
    <t>VILLETTE LES ARBOIS</t>
  </si>
  <si>
    <t>RANCHOT</t>
  </si>
  <si>
    <t>PICARREAU</t>
  </si>
  <si>
    <t>MAILLEY ET CHAZELOT</t>
  </si>
  <si>
    <t>GRAY LA VILLE</t>
  </si>
  <si>
    <t>PONT SUR L OGNON</t>
  </si>
  <si>
    <t>OIGNEY</t>
  </si>
  <si>
    <t>VY LE FERROUX</t>
  </si>
  <si>
    <t>MONTARLOT LES RIOZ</t>
  </si>
  <si>
    <t>LURE</t>
  </si>
  <si>
    <t>VILLERS LES LUXEUIL</t>
  </si>
  <si>
    <t>MANDREVILLARS</t>
  </si>
  <si>
    <t>MAGNY LES JUSSEY</t>
  </si>
  <si>
    <t>VELLEFREY ET VELLEFRANGE</t>
  </si>
  <si>
    <t>SALORNAY SUR GUYE</t>
  </si>
  <si>
    <t>ST CLEMENT SUR GUYE</t>
  </si>
  <si>
    <t>VARENNES SOUS DUN</t>
  </si>
  <si>
    <t>ROUVRES EN PLAINE</t>
  </si>
  <si>
    <t>VILLEY SUR TILLE</t>
  </si>
  <si>
    <t>SEMEZANGES</t>
  </si>
  <si>
    <t>VILLY LE MOUTIER</t>
  </si>
  <si>
    <t>VIEVIGNE</t>
  </si>
  <si>
    <t>SEMAREY</t>
  </si>
  <si>
    <t>VILLY EN AUXOIS</t>
  </si>
  <si>
    <t>VEILLY</t>
  </si>
  <si>
    <t>PUITS</t>
  </si>
  <si>
    <t>VOSNE ROMANEE</t>
  </si>
  <si>
    <t>VILLERS ST MARTIN</t>
  </si>
  <si>
    <t>SAUVAGNEY</t>
  </si>
  <si>
    <t>VAUFREY</t>
  </si>
  <si>
    <t>SOURANS</t>
  </si>
  <si>
    <t>MYON</t>
  </si>
  <si>
    <t>RIGNOSOT</t>
  </si>
  <si>
    <t>SALINS LES BAINS</t>
  </si>
  <si>
    <t>SERGENON</t>
  </si>
  <si>
    <t>MESNOIS</t>
  </si>
  <si>
    <t>ST LAMAIN</t>
  </si>
  <si>
    <t>VALFIN SUR VALOUSE</t>
  </si>
  <si>
    <t>ONGLIERES</t>
  </si>
  <si>
    <t>SARROGNA</t>
  </si>
  <si>
    <t>PASQUIER</t>
  </si>
  <si>
    <t>MONTMOROT</t>
  </si>
  <si>
    <t>RANS</t>
  </si>
  <si>
    <t>PLASNE</t>
  </si>
  <si>
    <t>MONTCEY</t>
  </si>
  <si>
    <t>LE TREMBLOIS</t>
  </si>
  <si>
    <t>ST FERJEUX</t>
  </si>
  <si>
    <t>PREIGNEY</t>
  </si>
  <si>
    <t>NEUVELLE LES CROMARY</t>
  </si>
  <si>
    <t>LYOFFANS</t>
  </si>
  <si>
    <t>VISONCOURT</t>
  </si>
  <si>
    <t>MIGNAVILLERS</t>
  </si>
  <si>
    <t>MONTCOURT</t>
  </si>
  <si>
    <t>VELLEMOZ</t>
  </si>
  <si>
    <t>SIGY LE CHATEL</t>
  </si>
  <si>
    <t>VILLENEUVE EN MONTAGNE</t>
  </si>
  <si>
    <t>ST GENGOUX LE NATIONAL</t>
  </si>
  <si>
    <t>VAUBAN</t>
  </si>
  <si>
    <t>SOIRANS</t>
  </si>
  <si>
    <t>THOISY LE DESERT</t>
  </si>
  <si>
    <t>VITTEAUX</t>
  </si>
  <si>
    <t>VEUVEY SUR OUCHE</t>
  </si>
  <si>
    <t>STE COLOMBE SUR SEINE</t>
  </si>
  <si>
    <t>ST GERMAIN LES SENAILLY</t>
  </si>
  <si>
    <t>VOILLANS</t>
  </si>
  <si>
    <t>VILLERS BUZON</t>
  </si>
  <si>
    <t>VILLARS SOUS DAMPJOUX</t>
  </si>
  <si>
    <t>SOYE</t>
  </si>
  <si>
    <t>PALANTINE</t>
  </si>
  <si>
    <t>ROUGEMONTOT</t>
  </si>
  <si>
    <t>THESY</t>
  </si>
  <si>
    <t>TASSENIERES</t>
  </si>
  <si>
    <t>PATORNAY</t>
  </si>
  <si>
    <t>ST LOTHAIN</t>
  </si>
  <si>
    <t>VESCLES</t>
  </si>
  <si>
    <t>PLENISE</t>
  </si>
  <si>
    <t>LA TOUR DU MEIX</t>
  </si>
  <si>
    <t>LE PASQUIER</t>
  </si>
  <si>
    <t>NOGNA</t>
  </si>
  <si>
    <t>ROCHEFORT SUR NENON</t>
  </si>
  <si>
    <t>POLIGNY</t>
  </si>
  <si>
    <t>MONTIGNY LES VESOUL</t>
  </si>
  <si>
    <t>LOEUILLEY</t>
  </si>
  <si>
    <t>RENAUCOURT</t>
  </si>
  <si>
    <t>PENNESIERES</t>
  </si>
  <si>
    <t>MAGNY DANIGON</t>
  </si>
  <si>
    <t>SAULNOT</t>
  </si>
  <si>
    <t>MONTIGNY LES CHERLIEU</t>
  </si>
  <si>
    <t>VELLOREILLE LES CHOYE</t>
  </si>
  <si>
    <t>TAIZE</t>
  </si>
  <si>
    <t>ST HURUGE</t>
  </si>
  <si>
    <t>TART L ABBAYE</t>
  </si>
  <si>
    <t>URCY</t>
  </si>
  <si>
    <t>VANDENESSE EN AUXOIS</t>
  </si>
  <si>
    <t>VIC DES PRES</t>
  </si>
  <si>
    <t>VANNAIRE</t>
  </si>
  <si>
    <t>PAROY</t>
  </si>
  <si>
    <t>ROULANS</t>
  </si>
  <si>
    <t>VILLERS ROBERT</t>
  </si>
  <si>
    <t>PONT DE POITTE</t>
  </si>
  <si>
    <t>SELLIERES</t>
  </si>
  <si>
    <t>VILLENEUVE LES CHARNOD</t>
  </si>
  <si>
    <t>PLENISETTE</t>
  </si>
  <si>
    <t>VARESSIA</t>
  </si>
  <si>
    <t>PILLEMOINE</t>
  </si>
  <si>
    <t>PANNESSIERES</t>
  </si>
  <si>
    <t>ROMANGE</t>
  </si>
  <si>
    <t>TOURMONT</t>
  </si>
  <si>
    <t>MONT LE VERNOIS</t>
  </si>
  <si>
    <t>MANTOCHE</t>
  </si>
  <si>
    <t>SENARGENT MIGNAFANS</t>
  </si>
  <si>
    <t>SEMMADON</t>
  </si>
  <si>
    <t>PERROUSE</t>
  </si>
  <si>
    <t>MAGNY JOBERT</t>
  </si>
  <si>
    <t>SECENANS</t>
  </si>
  <si>
    <t>MONTUREUX LES BAULAY</t>
  </si>
  <si>
    <t>VILLEFRANCON</t>
  </si>
  <si>
    <t>VITRY LES CLUNY</t>
  </si>
  <si>
    <t>ST MARCELIN DE CRAY</t>
  </si>
  <si>
    <t>TART LE BAS</t>
  </si>
  <si>
    <t>VANVEY</t>
  </si>
  <si>
    <t>SAVOISY</t>
  </si>
  <si>
    <t>PESSANS</t>
  </si>
  <si>
    <t>ST HILAIRE</t>
  </si>
  <si>
    <t>SAFFLOZ</t>
  </si>
  <si>
    <t>SERGENAUX</t>
  </si>
  <si>
    <t>VOSBLES</t>
  </si>
  <si>
    <t>PONT DU NAVOY</t>
  </si>
  <si>
    <t>SALANS</t>
  </si>
  <si>
    <t>VAUX SUR POLIGNY</t>
  </si>
  <si>
    <t>NAVENNE</t>
  </si>
  <si>
    <t>MONTUREUX ET PRANTIGNY</t>
  </si>
  <si>
    <t>VELLECHEVREUX ET COURBENANS</t>
  </si>
  <si>
    <t>THEULEY</t>
  </si>
  <si>
    <t>QUENOCHE</t>
  </si>
  <si>
    <t>MAGNY VERNOIS</t>
  </si>
  <si>
    <t>TAVEY</t>
  </si>
  <si>
    <t>VILLERS CHEMIN ET MONT LES ETRELLES</t>
  </si>
  <si>
    <t>ST MARTIN DU TARTRE</t>
  </si>
  <si>
    <t>TART LE HAUT</t>
  </si>
  <si>
    <t>VILLERS PATRAS</t>
  </si>
  <si>
    <t>SENAILLY</t>
  </si>
  <si>
    <t>POINTVILLERS</t>
  </si>
  <si>
    <t>TOUR DE SCAY</t>
  </si>
  <si>
    <t>ST MAURICE CRILLAT</t>
  </si>
  <si>
    <t>TOULOUSE LE CHATEAU</t>
  </si>
  <si>
    <t>ST GERMAIN EN MONTAGNE</t>
  </si>
  <si>
    <t>POIDS DE FIOLE</t>
  </si>
  <si>
    <t>SERMANGE</t>
  </si>
  <si>
    <t>VILLERSERINE</t>
  </si>
  <si>
    <t>NEUREY LES LA DEMIE</t>
  </si>
  <si>
    <t>NANTILLY</t>
  </si>
  <si>
    <t>VILLAFANS</t>
  </si>
  <si>
    <t>TINCEY ET PONTREBEAU</t>
  </si>
  <si>
    <t>RECOLOGNE LES RIOZ</t>
  </si>
  <si>
    <t>MALBOUHANS</t>
  </si>
  <si>
    <t>TREMOINS</t>
  </si>
  <si>
    <t>OUGE</t>
  </si>
  <si>
    <t>ST MARTIN LA PATROUILLE</t>
  </si>
  <si>
    <t>THOREY EN PLAINE</t>
  </si>
  <si>
    <t>VILLIERS LE DUC</t>
  </si>
  <si>
    <t>TOUILLON</t>
  </si>
  <si>
    <t>QUINGEY</t>
  </si>
  <si>
    <t>VAL DE ROULANS</t>
  </si>
  <si>
    <t>SAUGEOT</t>
  </si>
  <si>
    <t>VERS SOUS SELLIERES</t>
  </si>
  <si>
    <t>SAPOIS</t>
  </si>
  <si>
    <t>PUBLY</t>
  </si>
  <si>
    <t>SERRE LES MOULIERES</t>
  </si>
  <si>
    <t>VILLERS LES BOIS</t>
  </si>
  <si>
    <t>NOIDANS LES VESOUL</t>
  </si>
  <si>
    <t>NOIRON</t>
  </si>
  <si>
    <t>VILLARGENT</t>
  </si>
  <si>
    <t>VAUCONCOURT NERVEZAIN</t>
  </si>
  <si>
    <t>RIOZ</t>
  </si>
  <si>
    <t>MOFFANS ET VACHERESSE</t>
  </si>
  <si>
    <t>VERLANS</t>
  </si>
  <si>
    <t>RAINCOURT</t>
  </si>
  <si>
    <t>ST MAURICE DES CHAMPS</t>
  </si>
  <si>
    <t>VARANGES</t>
  </si>
  <si>
    <t>VILLOTTE SUR OURCE</t>
  </si>
  <si>
    <t>VILLAINES LES PREVOTES</t>
  </si>
  <si>
    <t>RENNES SUR LOUE</t>
  </si>
  <si>
    <t>VENNANS</t>
  </si>
  <si>
    <t>SONGESON</t>
  </si>
  <si>
    <t>LE VILLEY</t>
  </si>
  <si>
    <t>SIROD</t>
  </si>
  <si>
    <t>QUINTIGNY</t>
  </si>
  <si>
    <t>VRIANGE</t>
  </si>
  <si>
    <t>NOROY LE BOURG</t>
  </si>
  <si>
    <t>ONAY</t>
  </si>
  <si>
    <t>VILLERSEXEL</t>
  </si>
  <si>
    <t>VILLERS VAUDEY</t>
  </si>
  <si>
    <t>RUHANS</t>
  </si>
  <si>
    <t>PALANTE</t>
  </si>
  <si>
    <t>VILLERS SUR SAULNOT</t>
  </si>
  <si>
    <t>RANZEVELLE</t>
  </si>
  <si>
    <t>ST MICAUD</t>
  </si>
  <si>
    <t>VIX</t>
  </si>
  <si>
    <t>VISERNY</t>
  </si>
  <si>
    <t>RONCHAUX</t>
  </si>
  <si>
    <t>VILLERS GRELOT</t>
  </si>
  <si>
    <t>SOUCIA</t>
  </si>
  <si>
    <t>VINCENT</t>
  </si>
  <si>
    <t>SUPT</t>
  </si>
  <si>
    <t>REVIGNY</t>
  </si>
  <si>
    <t>PUSEY</t>
  </si>
  <si>
    <t>POYANS</t>
  </si>
  <si>
    <t>VILLERS LA VILLE</t>
  </si>
  <si>
    <t>VY LES RUPT</t>
  </si>
  <si>
    <t>SORANS LES BREUREY</t>
  </si>
  <si>
    <t>QUERS</t>
  </si>
  <si>
    <t>VYANS LE VAL</t>
  </si>
  <si>
    <t>ROSIERES SUR MANCE</t>
  </si>
  <si>
    <t>ST YTHAIRE</t>
  </si>
  <si>
    <t>ROUHE</t>
  </si>
  <si>
    <t>THOIRIA</t>
  </si>
  <si>
    <t>SYAM</t>
  </si>
  <si>
    <t>PUSY ET EPENOUX</t>
  </si>
  <si>
    <t>RIGNY</t>
  </si>
  <si>
    <t>TRAITIEFONTAINE</t>
  </si>
  <si>
    <t>RIGNOVELLE</t>
  </si>
  <si>
    <t>SANTILLY</t>
  </si>
  <si>
    <t>SAMSON</t>
  </si>
  <si>
    <t>UXELLES</t>
  </si>
  <si>
    <t>VALEMPOULIERES</t>
  </si>
  <si>
    <t>ST LAURENT LA ROCHE</t>
  </si>
  <si>
    <t>ST BROING</t>
  </si>
  <si>
    <t>TRESILLEY</t>
  </si>
  <si>
    <t>ROYE</t>
  </si>
  <si>
    <t>TARTECOURT</t>
  </si>
  <si>
    <t>SAVIANGES</t>
  </si>
  <si>
    <t>VERTAMBOZ</t>
  </si>
  <si>
    <t>VANNOZ</t>
  </si>
  <si>
    <t>SAINT LAURENT LA ROCHE</t>
  </si>
  <si>
    <t>RAZE</t>
  </si>
  <si>
    <t>ST LOUP NANTOUARD</t>
  </si>
  <si>
    <t>VANDELANS</t>
  </si>
  <si>
    <t>ST GERMAIN</t>
  </si>
  <si>
    <t>VENISEY</t>
  </si>
  <si>
    <t>SAVIGNY SUR GROSNE</t>
  </si>
  <si>
    <t>LE VAUDIOUX</t>
  </si>
  <si>
    <t>ST MAUR</t>
  </si>
  <si>
    <t>SAUVIGNEY LES GRAY</t>
  </si>
  <si>
    <t>VILLERS BOUTON</t>
  </si>
  <si>
    <t>VOUHENANS</t>
  </si>
  <si>
    <t>VERNOIS SUR MANCE</t>
  </si>
  <si>
    <t>SERCY</t>
  </si>
  <si>
    <t>VERS EN MONTAGNE</t>
  </si>
  <si>
    <t>TRENAL</t>
  </si>
  <si>
    <t>VAIVRE ET MONTOILLE</t>
  </si>
  <si>
    <t>VELESMES ECHEVANNE</t>
  </si>
  <si>
    <t>VILLERS PATER</t>
  </si>
  <si>
    <t>VY LES LURE</t>
  </si>
  <si>
    <t>VILLARS LE PAUTEL</t>
  </si>
  <si>
    <t>VAUX EN PRE</t>
  </si>
  <si>
    <t>VERGES</t>
  </si>
  <si>
    <t>VALLEROIS LE BOIS</t>
  </si>
  <si>
    <t>VELET</t>
  </si>
  <si>
    <t>VORAY SUR L OGNON</t>
  </si>
  <si>
    <t>VITREY SUR MANCE</t>
  </si>
  <si>
    <t>VERNANTOIS</t>
  </si>
  <si>
    <t>VALLEROIS LORIOZ</t>
  </si>
  <si>
    <t>VENERE</t>
  </si>
  <si>
    <t>VOUGECOURT</t>
  </si>
  <si>
    <t>VEVY</t>
  </si>
  <si>
    <t>VELLEFAUX</t>
  </si>
  <si>
    <t>VILLENEUVE SOUS PYMONT</t>
  </si>
  <si>
    <t>VELLEGUINDRY ET LEVRECEY</t>
  </si>
  <si>
    <t>VELLE LE CHATEL</t>
  </si>
  <si>
    <t>VESOUL</t>
  </si>
  <si>
    <t>VILLEPAROIS</t>
  </si>
  <si>
    <t>VILLERS LE SEC</t>
  </si>
  <si>
    <t>Commentaires ordre de mission</t>
  </si>
  <si>
    <t>TYPE_LOGEMENT</t>
  </si>
  <si>
    <t>Première demande</t>
  </si>
  <si>
    <t>FORFAIT</t>
  </si>
  <si>
    <t>Montant facturation :</t>
  </si>
  <si>
    <t>Date de naissance</t>
  </si>
  <si>
    <t>Situtation familiale</t>
  </si>
  <si>
    <t>Personne référente</t>
  </si>
  <si>
    <t>Type de logement</t>
  </si>
  <si>
    <t>Statut
(Propriétaire, locataire, usufruitier, hébergé gratuitement)</t>
  </si>
  <si>
    <t>Score FRAGIRE</t>
  </si>
  <si>
    <t>Scoring aide à la décision</t>
  </si>
  <si>
    <t>Assocation AAD / CESU / Mandataire</t>
  </si>
  <si>
    <r>
      <t xml:space="preserve">Total d'heure                         </t>
    </r>
    <r>
      <rPr>
        <sz val="10"/>
        <rFont val="Arial"/>
        <family val="2"/>
      </rPr>
      <t>(pour la durée du plan d'aide)</t>
    </r>
  </si>
  <si>
    <r>
      <t>PDS</t>
    </r>
    <r>
      <rPr>
        <sz val="10"/>
        <rFont val="Arial"/>
        <family val="2"/>
      </rPr>
      <t xml:space="preserve">
(Type de panier)</t>
    </r>
  </si>
  <si>
    <r>
      <t xml:space="preserve">Préparation des repas
</t>
    </r>
    <r>
      <rPr>
        <sz val="10"/>
        <rFont val="Arial"/>
        <family val="2"/>
      </rPr>
      <t>(pour la durée du plan d'aide)</t>
    </r>
  </si>
  <si>
    <r>
      <t xml:space="preserve">Courses, chauffage, loisirs
</t>
    </r>
    <r>
      <rPr>
        <sz val="10"/>
        <rFont val="Arial"/>
        <family val="2"/>
      </rPr>
      <t>(pour la durée du plan d'aide)</t>
    </r>
    <r>
      <rPr>
        <b/>
        <sz val="10"/>
        <rFont val="Arial"/>
        <family val="2"/>
      </rPr>
      <t xml:space="preserve">
</t>
    </r>
  </si>
  <si>
    <r>
      <t xml:space="preserve">Tâches ménagères et entretien du linge
</t>
    </r>
    <r>
      <rPr>
        <sz val="10"/>
        <rFont val="Arial"/>
        <family val="2"/>
      </rPr>
      <t>(pour la durée du plan d'aide)</t>
    </r>
  </si>
  <si>
    <r>
      <t>Aide à la toilette</t>
    </r>
    <r>
      <rPr>
        <sz val="10"/>
        <rFont val="Arial"/>
        <family val="2"/>
      </rPr>
      <t xml:space="preserve">
(pour la durée du plan d'aide)</t>
    </r>
  </si>
  <si>
    <t>Kit de prévention</t>
  </si>
  <si>
    <t>Prestataire                 télé assistance</t>
  </si>
  <si>
    <t>Prestataire             portage de repas</t>
  </si>
  <si>
    <r>
      <t xml:space="preserve">Cohorte FRAGIRE
</t>
    </r>
    <r>
      <rPr>
        <sz val="10"/>
        <rFont val="Arial"/>
        <family val="2"/>
      </rPr>
      <t>(Indiquer aidée / non aidée)</t>
    </r>
  </si>
  <si>
    <r>
      <t xml:space="preserve">ASPF
</t>
    </r>
    <r>
      <rPr>
        <sz val="10"/>
        <rFont val="Arial"/>
        <family val="2"/>
      </rPr>
      <t>(mettre une croix)</t>
    </r>
  </si>
  <si>
    <r>
      <t xml:space="preserve">Adaptation, amélioration de l'habitat
</t>
    </r>
    <r>
      <rPr>
        <sz val="10"/>
        <rFont val="Arial"/>
        <family val="2"/>
      </rPr>
      <t>(mettre une croix)</t>
    </r>
  </si>
  <si>
    <r>
      <t>Habiter mieux, précarité énergétique</t>
    </r>
    <r>
      <rPr>
        <sz val="10"/>
        <rFont val="Arial"/>
        <family val="2"/>
      </rPr>
      <t xml:space="preserve">
(mettre une croix)</t>
    </r>
  </si>
  <si>
    <r>
      <t>Refus de la préconisation initiale de l'EBAD</t>
    </r>
    <r>
      <rPr>
        <sz val="10"/>
        <rFont val="Arial"/>
        <family val="2"/>
      </rPr>
      <t xml:space="preserve">
(Préciser pour quelles raisons)</t>
    </r>
  </si>
  <si>
    <t>Observations</t>
  </si>
  <si>
    <t xml:space="preserve">Conseils &amp; préconisations </t>
  </si>
  <si>
    <r>
      <t>Orientation ateliers de prévention</t>
    </r>
    <r>
      <rPr>
        <sz val="10"/>
        <rFont val="Arial"/>
        <family val="2"/>
      </rPr>
      <t xml:space="preserve">
(mettre une croix)</t>
    </r>
  </si>
  <si>
    <r>
      <t>Orientation aide à domicile momentanée</t>
    </r>
    <r>
      <rPr>
        <sz val="10"/>
        <rFont val="Arial"/>
        <family val="2"/>
      </rPr>
      <t xml:space="preserve">
(mettre une croix)</t>
    </r>
  </si>
  <si>
    <r>
      <t>Orientation bien chez moi</t>
    </r>
    <r>
      <rPr>
        <sz val="10"/>
        <rFont val="Arial"/>
        <family val="2"/>
      </rPr>
      <t xml:space="preserve">
(mettre une croix)</t>
    </r>
  </si>
  <si>
    <r>
      <t>Aide aux vacances</t>
    </r>
    <r>
      <rPr>
        <sz val="10"/>
        <rFont val="Arial"/>
        <family val="2"/>
      </rPr>
      <t xml:space="preserve">
(mettre une croix)</t>
    </r>
  </si>
  <si>
    <r>
      <t>Aide au chauffage</t>
    </r>
    <r>
      <rPr>
        <sz val="10"/>
        <rFont val="Arial"/>
        <family val="2"/>
      </rPr>
      <t xml:space="preserve">
(mettre une croix)</t>
    </r>
  </si>
  <si>
    <r>
      <t xml:space="preserve">Quantité prise en charge                 </t>
    </r>
    <r>
      <rPr>
        <sz val="10"/>
        <rFont val="Arial"/>
        <family val="2"/>
      </rPr>
      <t>(portage de repas)</t>
    </r>
  </si>
  <si>
    <t xml:space="preserve"> </t>
  </si>
  <si>
    <t>Validation_statut_commande</t>
  </si>
  <si>
    <t>Validation_caisse</t>
  </si>
  <si>
    <t>Messages_erreur</t>
  </si>
  <si>
    <t>Erreur de saisie statut de commande</t>
  </si>
  <si>
    <t>Erreur de saisie caisse de retraite</t>
  </si>
  <si>
    <t>Indiquer le motif d'annulation</t>
  </si>
  <si>
    <t>Indiquer la caisse de retraite</t>
  </si>
  <si>
    <t>Indiquer le statut de la commande</t>
  </si>
  <si>
    <t>Indiquer la date de visite</t>
  </si>
  <si>
    <t>Indiquer un montant de facturation</t>
  </si>
  <si>
    <t>Validation_motif_evaluation_annulée</t>
  </si>
  <si>
    <t>Mise_en_forme_validation</t>
  </si>
  <si>
    <t>Colonne libre</t>
  </si>
  <si>
    <t>Accord PEC
(Si non, pourquoi ?)</t>
  </si>
  <si>
    <t>Indiquer si une PEC est accordée</t>
  </si>
  <si>
    <t>.</t>
  </si>
  <si>
    <t>Dimanche 1 janvier 2017</t>
  </si>
  <si>
    <t>Jour de l'an</t>
  </si>
  <si>
    <t>Samedi 15 avril 2017</t>
  </si>
  <si>
    <t>Lundi de Pâques</t>
  </si>
  <si>
    <t>Lundi 1 mai 2017</t>
  </si>
  <si>
    <t>Fête du Travail</t>
  </si>
  <si>
    <t>Lundi 8 mai 2017</t>
  </si>
  <si>
    <t>Jeudi 25 mai 2017</t>
  </si>
  <si>
    <t>Ascension</t>
  </si>
  <si>
    <t>Dimanche 4 juin 2017</t>
  </si>
  <si>
    <t>Pentecôte</t>
  </si>
  <si>
    <t>Vendredi 14 juillet 2017</t>
  </si>
  <si>
    <t>Fête Nationale</t>
  </si>
  <si>
    <t>Mardi 15 août 2017</t>
  </si>
  <si>
    <t>Assomption</t>
  </si>
  <si>
    <t>Mercredi 1 novembre 2017</t>
  </si>
  <si>
    <t>La Toussaint</t>
  </si>
  <si>
    <t>Samedi 11 novembre 2017</t>
  </si>
  <si>
    <t>Armistice</t>
  </si>
  <si>
    <t>Lundi 25 décembre 2017</t>
  </si>
  <si>
    <t>Noël</t>
  </si>
  <si>
    <t>Visite_PEC</t>
  </si>
  <si>
    <r>
      <t xml:space="preserve">Orientation sortir plus                     </t>
    </r>
    <r>
      <rPr>
        <sz val="10"/>
        <rFont val="Arial"/>
        <family val="2"/>
      </rPr>
      <t>0810 360 560</t>
    </r>
    <r>
      <rPr>
        <b/>
        <sz val="10"/>
        <rFont val="Arial"/>
        <family val="2"/>
      </rPr>
      <t xml:space="preserve">
</t>
    </r>
    <r>
      <rPr>
        <sz val="10"/>
        <rFont val="Arial"/>
        <family val="2"/>
      </rPr>
      <t>(mettre une croix)</t>
    </r>
  </si>
  <si>
    <t xml:space="preserve"> Commune</t>
  </si>
  <si>
    <t>Commande_Visite</t>
  </si>
  <si>
    <r>
      <t>Forfaits</t>
    </r>
    <r>
      <rPr>
        <b/>
        <sz val="11"/>
        <rFont val="Arial"/>
        <family val="2"/>
      </rPr>
      <t xml:space="preserve">            </t>
    </r>
    <r>
      <rPr>
        <b/>
        <sz val="10"/>
        <rFont val="Arial"/>
        <family val="2"/>
      </rPr>
      <t xml:space="preserve"> 
</t>
    </r>
    <r>
      <rPr>
        <sz val="10"/>
        <rFont val="Arial"/>
        <family val="2"/>
      </rPr>
      <t>(transport, petits travaux, protections, ateliers de prévention…)</t>
    </r>
  </si>
  <si>
    <r>
      <t xml:space="preserve">Identifiant
</t>
    </r>
    <r>
      <rPr>
        <sz val="10"/>
        <rFont val="Arial"/>
        <family val="2"/>
      </rPr>
      <t>(s'inscrit automatiquement)</t>
    </r>
  </si>
  <si>
    <t>DUPONT</t>
  </si>
  <si>
    <t>GERMAINE</t>
  </si>
  <si>
    <t>16 RUE DE LA CITADELLE</t>
  </si>
  <si>
    <t>Madame</t>
  </si>
  <si>
    <t xml:space="preserve">LUCAS </t>
  </si>
  <si>
    <t>Marietheres</t>
  </si>
  <si>
    <t xml:space="preserve">1 CHEMIN DU LANGARD </t>
  </si>
  <si>
    <t>03 84 48 39 29</t>
  </si>
  <si>
    <t>1101 € PS</t>
  </si>
  <si>
    <t xml:space="preserve">RI JANVIER 2018  </t>
  </si>
  <si>
    <t>comR odce</t>
  </si>
  <si>
    <t>fils 03 84 48 48 48</t>
  </si>
  <si>
    <t>1 fils unique au village</t>
  </si>
  <si>
    <t>FILIEN</t>
  </si>
  <si>
    <t>MILLE &amp; 1 REPAS</t>
  </si>
  <si>
    <t>3X/SEM</t>
  </si>
  <si>
    <t>MOTIF FINANCIER</t>
  </si>
  <si>
    <t>PUBLIPOSTAGE</t>
  </si>
  <si>
    <t>ENLEVER LES TAPIS</t>
  </si>
  <si>
    <t>DUPONT GERMAINE 01/01/17</t>
  </si>
  <si>
    <t>PDS
(Type de panier)</t>
  </si>
  <si>
    <t>Total d'heure                         (pour la durée du plan d'aide)</t>
  </si>
  <si>
    <t>Préparation des repas
(pour la durée du plan d'aide)</t>
  </si>
  <si>
    <t xml:space="preserve">Courses, chauffage, loisirs
(pour la durée du plan d'aide)
</t>
  </si>
  <si>
    <t>Tâches ménagères et entretien du linge
(pour la durée du plan d'aide)</t>
  </si>
  <si>
    <t>Aide à la toilette
(pour la durée du plan d'aide)</t>
  </si>
  <si>
    <t>Forfaits             
(transport, petits travaux, protections, ateliers de prévention…)</t>
  </si>
  <si>
    <t>Quantité prise en charge                 (portage de repas)</t>
  </si>
  <si>
    <t>Cohorte FRAGIRE
(Indiquer aidée / non aidée)</t>
  </si>
  <si>
    <t>ASPF
(mettre une croix)</t>
  </si>
  <si>
    <t>Adaptation, amélioration de l'habitat
(mettre une croix)</t>
  </si>
  <si>
    <t>Habiter mieux, précarité énergétique
(mettre une croix)</t>
  </si>
  <si>
    <t>Refus de la préconisation initiale de l'EBAD
(Préciser pour quelles raisons)</t>
  </si>
  <si>
    <t>Orientation ateliers de prévention
(mettre une croix)</t>
  </si>
  <si>
    <t>Orientation sortir plus                     0810 360 560
(mettre une croix)</t>
  </si>
  <si>
    <t>Orientation aide à domicile momentanée
(mettre une croix)</t>
  </si>
  <si>
    <t>Orientation bien chez moi
(mettre une croix)</t>
  </si>
  <si>
    <t>Aide aux vacances
(mettre une croix)</t>
  </si>
  <si>
    <t>Aide au chauffage
(mettre une croix)</t>
  </si>
  <si>
    <t>14/12/1813</t>
  </si>
  <si>
    <t>N° col</t>
  </si>
  <si>
    <t>données cherchées</t>
  </si>
  <si>
    <t>Nom col</t>
  </si>
  <si>
    <t>rien si erreur</t>
  </si>
  <si>
    <t>rien si absent</t>
  </si>
  <si>
    <t>Participation :</t>
  </si>
  <si>
    <t>1475 RBG 16/15 ffffffffffffffffffffffffffffffffffffffffffffffffffffffffffffffffffffffffffffffffffffffffffffffffffff</t>
  </si>
  <si>
    <t>magnin</t>
  </si>
  <si>
    <t>Prestataire AAD :</t>
  </si>
  <si>
    <t>Total d'heures :</t>
  </si>
  <si>
    <t>Facturation :</t>
  </si>
  <si>
    <t>Dépassement des ressources</t>
  </si>
  <si>
    <t>Absent pour une raison inconnue</t>
  </si>
  <si>
    <t>Arrêt à l'initiative du bénéficiaire</t>
  </si>
  <si>
    <t>Hospitalisation</t>
  </si>
  <si>
    <t>Personne décédée</t>
  </si>
  <si>
    <t>Barre d'appui</t>
  </si>
  <si>
    <t>Main courante</t>
  </si>
  <si>
    <t>Alimentation</t>
  </si>
  <si>
    <t>Equilibre</t>
  </si>
  <si>
    <t>Maison</t>
  </si>
  <si>
    <t>Appartement</t>
  </si>
  <si>
    <t>Résidence / Foyer</t>
  </si>
  <si>
    <t>Hébergé(e) gratuitement</t>
  </si>
  <si>
    <t>Locataire</t>
  </si>
  <si>
    <t>Propriétaire</t>
  </si>
  <si>
    <t>Usufruitier</t>
  </si>
  <si>
    <t>Absent pour raison inconnue</t>
  </si>
  <si>
    <t>Refus de la visite</t>
  </si>
  <si>
    <t>Ateliers de prévention</t>
  </si>
  <si>
    <t>Petits travaux</t>
  </si>
  <si>
    <t>Transport</t>
  </si>
  <si>
    <t>Entourage :</t>
  </si>
  <si>
    <t>Santé :</t>
  </si>
  <si>
    <t>Logement :</t>
  </si>
  <si>
    <t>AIDE MENAGERE INTERCANTONALE COULANGES/COURSON</t>
  </si>
  <si>
    <t>Ressources :</t>
  </si>
  <si>
    <t>Date ODCE</t>
  </si>
  <si>
    <t>Date Eval.</t>
  </si>
  <si>
    <t>Début de PEC :</t>
  </si>
  <si>
    <t>Fin de PEC :</t>
  </si>
  <si>
    <t>Adrien</t>
  </si>
  <si>
    <t>Jeanne</t>
  </si>
  <si>
    <t>Julienne</t>
  </si>
  <si>
    <t>André</t>
  </si>
  <si>
    <t>Benoit</t>
  </si>
  <si>
    <t>Alex</t>
  </si>
  <si>
    <t>nord</t>
  </si>
  <si>
    <t>est</t>
  </si>
  <si>
    <t>ouest</t>
  </si>
  <si>
    <t>surd</t>
  </si>
  <si>
    <t>ANNULEE</t>
  </si>
  <si>
    <t>Déménagement</t>
  </si>
  <si>
    <t>Décès</t>
  </si>
  <si>
    <t>Autres</t>
  </si>
  <si>
    <t>azerty</t>
  </si>
  <si>
    <t>querty</t>
  </si>
  <si>
    <t>Renouvellement</t>
  </si>
  <si>
    <t>J'ai mis que 3 lignes pour la taille du fichier…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</si>
</sst>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7">
    <numFmt numFmtId="44" formatCode="_-* #,##0.00\ &quot;€&quot;_-;\-* #,##0.00\ &quot;€&quot;_-;_-* &quot;-&quot;??\ &quot;€&quot;_-;_-@_-"/>
    <numFmt numFmtId="164" formatCode="dd/mm/yy;@"/>
    <numFmt numFmtId="165" formatCode="0#&quot; &quot;##&quot; &quot;##&quot; &quot;##&quot; &quot;##"/>
    <numFmt numFmtId="166" formatCode="#,##0\ &quot;€&quot;"/>
    <numFmt numFmtId="167" formatCode="mm/dd/yy;@"/>
    <numFmt numFmtId="168" formatCode="[&gt;=3000000000000]#&quot; &quot;##&quot; &quot;##&quot; &quot;##&quot; &quot;###&quot; &quot;###&quot; | &quot;##;#&quot; &quot;##&quot; &quot;##&quot; &quot;##&quot; &quot;###&quot; &quot;###"/>
    <numFmt numFmtId="169" formatCode="00000"/>
  </numFmts>
  <fonts count="16" x14ac:knownFonts="1">
    <font>
      <sz val="10"/>
      <name val="Arial"/>
    </font>
    <font>
      <sz val="11"/>
      <color theme="1"/>
      <name val="Calibri"/>
      <family val="2"/>
      <scheme val="minor"/>
    </font>
    <font>
      <b/>
      <sz val="10"/>
      <name val="Arial"/>
      <family val="2"/>
    </font>
    <font>
      <sz val="10"/>
      <name val="Arial"/>
      <family val="2"/>
    </font>
    <font>
      <sz val="8"/>
      <name val="Arial"/>
      <family val="2"/>
    </font>
    <font>
      <b/>
      <sz val="9"/>
      <name val="Arial"/>
      <family val="2"/>
    </font>
    <font>
      <sz val="10"/>
      <name val="Arial"/>
      <family val="2"/>
    </font>
    <font>
      <sz val="9"/>
      <name val="Arial"/>
      <family val="2"/>
    </font>
    <font>
      <b/>
      <sz val="11"/>
      <color theme="1"/>
      <name val="Calibri"/>
      <family val="2"/>
      <scheme val="minor"/>
    </font>
    <font>
      <sz val="10"/>
      <color theme="0"/>
      <name val="Arial"/>
      <family val="2"/>
    </font>
    <font>
      <b/>
      <sz val="11"/>
      <color rgb="FFFF0000"/>
      <name val="Calibri"/>
      <family val="2"/>
      <scheme val="minor"/>
    </font>
    <font>
      <b/>
      <sz val="10"/>
      <color rgb="FFFF0000"/>
      <name val="Arial"/>
      <family val="2"/>
    </font>
    <font>
      <b/>
      <sz val="12"/>
      <color rgb="FFFF0000"/>
      <name val="Calibri"/>
      <family val="2"/>
      <scheme val="minor"/>
    </font>
    <font>
      <b/>
      <sz val="11"/>
      <name val="Arial"/>
      <family val="2"/>
    </font>
    <font>
      <b/>
      <sz val="14"/>
      <color rgb="FFFF0000"/>
      <name val="Calibri"/>
      <family val="2"/>
      <scheme val="minor"/>
    </font>
    <font>
      <sz val="12"/>
      <color theme="0"/>
      <name val="Calibri"/>
      <family val="2"/>
      <scheme val="minor"/>
    </font>
  </fonts>
  <fills count="13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0" tint="-0.14999847407452621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</borders>
  <cellStyleXfs count="3">
    <xf numFmtId="0" fontId="0" fillId="0" borderId="0"/>
    <xf numFmtId="44" fontId="6" fillId="0" borderId="0" applyFont="0" applyFill="0" applyBorder="0" applyAlignment="0" applyProtection="0"/>
    <xf numFmtId="0" fontId="1" fillId="0" borderId="0"/>
  </cellStyleXfs>
  <cellXfs count="164">
    <xf numFmtId="0" fontId="0" fillId="0" borderId="0" xfId="0"/>
    <xf numFmtId="2" fontId="3" fillId="0" borderId="1" xfId="0" applyNumberFormat="1" applyFont="1" applyFill="1" applyBorder="1" applyAlignment="1" applyProtection="1">
      <alignment horizontal="center" vertical="center" wrapText="1"/>
      <protection locked="0"/>
    </xf>
    <xf numFmtId="0" fontId="0" fillId="0" borderId="2" xfId="0" applyFill="1" applyBorder="1" applyAlignment="1" applyProtection="1">
      <alignment horizontal="left" vertical="center" wrapText="1"/>
      <protection hidden="1"/>
    </xf>
    <xf numFmtId="0" fontId="3" fillId="0" borderId="1" xfId="0" applyFont="1" applyFill="1" applyBorder="1" applyAlignment="1" applyProtection="1">
      <alignment horizontal="center" vertical="center" wrapText="1"/>
      <protection locked="0"/>
    </xf>
    <xf numFmtId="166" fontId="0" fillId="0" borderId="1" xfId="0" applyNumberFormat="1" applyFill="1" applyBorder="1" applyAlignment="1" applyProtection="1">
      <alignment horizontal="center" vertical="center" wrapText="1"/>
      <protection locked="0"/>
    </xf>
    <xf numFmtId="14" fontId="3" fillId="0" borderId="1" xfId="0" applyNumberFormat="1" applyFont="1" applyFill="1" applyBorder="1" applyAlignment="1" applyProtection="1">
      <alignment horizontal="center" vertical="center" wrapText="1"/>
      <protection locked="0"/>
    </xf>
    <xf numFmtId="0" fontId="3" fillId="0" borderId="1" xfId="0" applyFont="1" applyFill="1" applyBorder="1" applyAlignment="1" applyProtection="1">
      <alignment horizontal="center" vertical="center"/>
      <protection locked="0"/>
    </xf>
    <xf numFmtId="164" fontId="3" fillId="0" borderId="1" xfId="0" applyNumberFormat="1" applyFont="1" applyFill="1" applyBorder="1" applyAlignment="1" applyProtection="1">
      <alignment horizontal="center" vertical="center" wrapText="1"/>
      <protection locked="0"/>
    </xf>
    <xf numFmtId="1" fontId="3" fillId="0" borderId="1" xfId="0" applyNumberFormat="1" applyFont="1" applyFill="1" applyBorder="1" applyAlignment="1" applyProtection="1">
      <alignment horizontal="center" vertical="center" wrapText="1"/>
      <protection locked="0"/>
    </xf>
    <xf numFmtId="166" fontId="3" fillId="0" borderId="1" xfId="0" applyNumberFormat="1" applyFont="1" applyFill="1" applyBorder="1" applyAlignment="1" applyProtection="1">
      <alignment horizontal="center" vertical="center" wrapText="1"/>
      <protection locked="0"/>
    </xf>
    <xf numFmtId="44" fontId="3" fillId="0" borderId="1" xfId="1" applyNumberFormat="1" applyFont="1" applyFill="1" applyBorder="1" applyAlignment="1" applyProtection="1">
      <alignment horizontal="center" vertical="center" wrapText="1"/>
      <protection locked="0"/>
    </xf>
    <xf numFmtId="0" fontId="0" fillId="0" borderId="1" xfId="0" applyFill="1" applyBorder="1" applyAlignment="1" applyProtection="1">
      <alignment horizontal="center" vertical="center" wrapText="1"/>
      <protection locked="0"/>
    </xf>
    <xf numFmtId="0" fontId="5" fillId="0" borderId="0" xfId="0" applyFont="1" applyFill="1" applyProtection="1">
      <protection hidden="1"/>
    </xf>
    <xf numFmtId="0" fontId="7" fillId="0" borderId="0" xfId="0" applyFont="1" applyFill="1" applyProtection="1">
      <protection hidden="1"/>
    </xf>
    <xf numFmtId="0" fontId="7" fillId="0" borderId="1" xfId="0" applyFont="1" applyFill="1" applyBorder="1" applyProtection="1">
      <protection locked="0"/>
    </xf>
    <xf numFmtId="169" fontId="1" fillId="0" borderId="0" xfId="2" applyNumberFormat="1" applyAlignment="1" applyProtection="1">
      <alignment horizontal="center" vertical="center"/>
      <protection hidden="1"/>
    </xf>
    <xf numFmtId="0" fontId="1" fillId="0" borderId="0" xfId="2" applyProtection="1">
      <protection hidden="1"/>
    </xf>
    <xf numFmtId="0" fontId="3" fillId="0" borderId="1" xfId="0" applyFont="1" applyFill="1" applyBorder="1" applyAlignment="1" applyProtection="1">
      <alignment vertical="center" wrapText="1"/>
      <protection locked="0"/>
    </xf>
    <xf numFmtId="0" fontId="2" fillId="2" borderId="2" xfId="0" applyFont="1" applyFill="1" applyBorder="1" applyAlignment="1" applyProtection="1">
      <alignment horizontal="center" vertical="center" wrapText="1"/>
      <protection hidden="1"/>
    </xf>
    <xf numFmtId="0" fontId="8" fillId="2" borderId="1" xfId="0" applyFont="1" applyFill="1" applyBorder="1" applyAlignment="1" applyProtection="1">
      <alignment horizontal="center" vertical="center" wrapText="1"/>
      <protection hidden="1"/>
    </xf>
    <xf numFmtId="0" fontId="12" fillId="2" borderId="1" xfId="0" applyFont="1" applyFill="1" applyBorder="1" applyAlignment="1" applyProtection="1">
      <alignment horizontal="center" vertical="center" wrapText="1"/>
      <protection hidden="1"/>
    </xf>
    <xf numFmtId="0" fontId="3" fillId="3" borderId="1" xfId="0" applyFont="1" applyFill="1" applyBorder="1" applyAlignment="1" applyProtection="1">
      <alignment horizontal="left" vertical="center" wrapText="1"/>
      <protection locked="0"/>
    </xf>
    <xf numFmtId="0" fontId="0" fillId="3" borderId="1" xfId="0" applyFont="1" applyFill="1" applyBorder="1" applyAlignment="1" applyProtection="1">
      <alignment horizontal="left" vertical="center" wrapText="1"/>
      <protection locked="0"/>
    </xf>
    <xf numFmtId="0" fontId="0" fillId="3" borderId="1" xfId="0" applyFont="1" applyFill="1" applyBorder="1" applyAlignment="1" applyProtection="1">
      <alignment horizontal="center" vertical="center" wrapText="1"/>
      <protection locked="0"/>
    </xf>
    <xf numFmtId="165" fontId="0" fillId="3" borderId="1" xfId="0" applyNumberFormat="1" applyFont="1" applyFill="1" applyBorder="1" applyAlignment="1" applyProtection="1">
      <alignment horizontal="left" vertical="center" wrapText="1"/>
      <protection locked="0"/>
    </xf>
    <xf numFmtId="168" fontId="0" fillId="3" borderId="1" xfId="0" applyNumberFormat="1" applyFont="1" applyFill="1" applyBorder="1" applyAlignment="1" applyProtection="1">
      <alignment horizontal="center" vertical="center" wrapText="1"/>
      <protection locked="0"/>
    </xf>
    <xf numFmtId="14" fontId="0" fillId="3" borderId="1" xfId="0" applyNumberFormat="1" applyFont="1" applyFill="1" applyBorder="1" applyAlignment="1" applyProtection="1">
      <alignment horizontal="left" vertical="center" wrapText="1"/>
      <protection locked="0"/>
    </xf>
    <xf numFmtId="164" fontId="0" fillId="3" borderId="3" xfId="0" applyNumberFormat="1" applyFont="1" applyFill="1" applyBorder="1" applyAlignment="1" applyProtection="1">
      <alignment horizontal="center" vertical="center" wrapText="1"/>
      <protection locked="0"/>
    </xf>
    <xf numFmtId="9" fontId="0" fillId="0" borderId="3" xfId="0" applyNumberFormat="1" applyFont="1" applyFill="1" applyBorder="1" applyAlignment="1" applyProtection="1">
      <alignment horizontal="center" vertical="center" wrapText="1"/>
      <protection locked="0"/>
    </xf>
    <xf numFmtId="0" fontId="9" fillId="3" borderId="0" xfId="0" applyFont="1" applyFill="1" applyBorder="1" applyProtection="1">
      <protection hidden="1"/>
    </xf>
    <xf numFmtId="0" fontId="9" fillId="3" borderId="0" xfId="0" applyFont="1" applyFill="1" applyBorder="1" applyProtection="1">
      <protection locked="0"/>
    </xf>
    <xf numFmtId="0" fontId="9" fillId="3" borderId="0" xfId="0" applyFont="1" applyFill="1" applyProtection="1">
      <protection hidden="1"/>
    </xf>
    <xf numFmtId="0" fontId="9" fillId="3" borderId="0" xfId="0" applyFont="1" applyFill="1" applyAlignment="1" applyProtection="1">
      <alignment horizontal="center"/>
      <protection hidden="1"/>
    </xf>
    <xf numFmtId="0" fontId="15" fillId="3" borderId="0" xfId="0" applyFont="1" applyFill="1" applyAlignment="1" applyProtection="1">
      <alignment horizontal="center"/>
      <protection hidden="1"/>
    </xf>
    <xf numFmtId="167" fontId="9" fillId="3" borderId="0" xfId="0" applyNumberFormat="1" applyFont="1" applyFill="1" applyProtection="1">
      <protection hidden="1"/>
    </xf>
    <xf numFmtId="0" fontId="9" fillId="3" borderId="0" xfId="0" applyFont="1" applyFill="1" applyAlignment="1" applyProtection="1">
      <alignment wrapText="1"/>
      <protection hidden="1"/>
    </xf>
    <xf numFmtId="0" fontId="9" fillId="3" borderId="0" xfId="0" applyFont="1" applyFill="1" applyAlignment="1" applyProtection="1">
      <alignment horizontal="center" vertical="center"/>
      <protection hidden="1"/>
    </xf>
    <xf numFmtId="0" fontId="9" fillId="3" borderId="0" xfId="0" applyFont="1" applyFill="1" applyProtection="1">
      <protection locked="0"/>
    </xf>
    <xf numFmtId="0" fontId="11" fillId="2" borderId="1" xfId="0" applyFont="1" applyFill="1" applyBorder="1" applyAlignment="1" applyProtection="1">
      <alignment horizontal="center" vertical="center" wrapText="1"/>
      <protection hidden="1"/>
    </xf>
    <xf numFmtId="14" fontId="11" fillId="2" borderId="1" xfId="0" applyNumberFormat="1" applyFont="1" applyFill="1" applyBorder="1" applyAlignment="1" applyProtection="1">
      <alignment horizontal="center" vertical="center" wrapText="1"/>
      <protection hidden="1"/>
    </xf>
    <xf numFmtId="0" fontId="14" fillId="2" borderId="1" xfId="0" applyFont="1" applyFill="1" applyBorder="1" applyAlignment="1" applyProtection="1">
      <alignment horizontal="center" vertical="center" wrapText="1"/>
      <protection hidden="1"/>
    </xf>
    <xf numFmtId="167" fontId="10" fillId="2" borderId="1" xfId="0" applyNumberFormat="1" applyFont="1" applyFill="1" applyBorder="1" applyAlignment="1" applyProtection="1">
      <alignment horizontal="center" vertical="center" wrapText="1"/>
      <protection hidden="1"/>
    </xf>
    <xf numFmtId="0" fontId="12" fillId="2" borderId="3" xfId="0" applyFont="1" applyFill="1" applyBorder="1" applyAlignment="1" applyProtection="1">
      <alignment horizontal="center" vertical="center" wrapText="1"/>
      <protection hidden="1"/>
    </xf>
    <xf numFmtId="0" fontId="8" fillId="2" borderId="3" xfId="0" applyFont="1" applyFill="1" applyBorder="1" applyAlignment="1" applyProtection="1">
      <alignment horizontal="center" vertical="center" wrapText="1"/>
      <protection hidden="1"/>
    </xf>
    <xf numFmtId="14" fontId="2" fillId="2" borderId="1" xfId="0" applyNumberFormat="1" applyFont="1" applyFill="1" applyBorder="1" applyAlignment="1" applyProtection="1">
      <alignment horizontal="center" vertical="center" wrapText="1"/>
      <protection hidden="1"/>
    </xf>
    <xf numFmtId="0" fontId="2" fillId="2" borderId="1" xfId="0" applyFont="1" applyFill="1" applyBorder="1" applyAlignment="1" applyProtection="1">
      <alignment horizontal="center" vertical="center" wrapText="1"/>
      <protection hidden="1"/>
    </xf>
    <xf numFmtId="1" fontId="2" fillId="2" borderId="1" xfId="0" applyNumberFormat="1" applyFont="1" applyFill="1" applyBorder="1" applyAlignment="1" applyProtection="1">
      <alignment horizontal="center" vertical="center" wrapText="1"/>
      <protection hidden="1"/>
    </xf>
    <xf numFmtId="1" fontId="2" fillId="5" borderId="1" xfId="0" applyNumberFormat="1" applyFont="1" applyFill="1" applyBorder="1" applyAlignment="1" applyProtection="1">
      <alignment horizontal="center" vertical="center" wrapText="1"/>
      <protection hidden="1"/>
    </xf>
    <xf numFmtId="0" fontId="2" fillId="5" borderId="1" xfId="0" applyFont="1" applyFill="1" applyBorder="1" applyAlignment="1" applyProtection="1">
      <alignment horizontal="center" vertical="center" wrapText="1"/>
      <protection hidden="1"/>
    </xf>
    <xf numFmtId="0" fontId="2" fillId="4" borderId="1" xfId="0" applyFont="1" applyFill="1" applyBorder="1" applyAlignment="1" applyProtection="1">
      <alignment horizontal="center" vertical="center" wrapText="1"/>
      <protection hidden="1"/>
    </xf>
    <xf numFmtId="14" fontId="2" fillId="4" borderId="1" xfId="0" applyNumberFormat="1" applyFont="1" applyFill="1" applyBorder="1" applyAlignment="1" applyProtection="1">
      <alignment horizontal="center" vertical="center" wrapText="1"/>
      <protection hidden="1"/>
    </xf>
    <xf numFmtId="1" fontId="2" fillId="4" borderId="1" xfId="0" applyNumberFormat="1" applyFont="1" applyFill="1" applyBorder="1" applyAlignment="1" applyProtection="1">
      <alignment horizontal="center" vertical="center" wrapText="1"/>
      <protection hidden="1"/>
    </xf>
    <xf numFmtId="0" fontId="2" fillId="6" borderId="1" xfId="0" applyFont="1" applyFill="1" applyBorder="1" applyAlignment="1" applyProtection="1">
      <alignment horizontal="center" vertical="center" wrapText="1"/>
      <protection hidden="1"/>
    </xf>
    <xf numFmtId="1" fontId="2" fillId="6" borderId="1" xfId="0" applyNumberFormat="1" applyFont="1" applyFill="1" applyBorder="1" applyAlignment="1" applyProtection="1">
      <alignment horizontal="center" vertical="center" wrapText="1"/>
      <protection hidden="1"/>
    </xf>
    <xf numFmtId="0" fontId="2" fillId="6" borderId="1" xfId="0" applyFont="1" applyFill="1" applyBorder="1" applyAlignment="1" applyProtection="1">
      <alignment horizontal="center" vertical="center" wrapText="1"/>
      <protection locked="0"/>
    </xf>
    <xf numFmtId="0" fontId="0" fillId="0" borderId="0" xfId="0" applyProtection="1">
      <protection hidden="1"/>
    </xf>
    <xf numFmtId="0" fontId="0" fillId="0" borderId="0" xfId="0" applyAlignment="1">
      <alignment wrapText="1"/>
    </xf>
    <xf numFmtId="14" fontId="0" fillId="0" borderId="0" xfId="0" applyNumberFormat="1" applyAlignment="1">
      <alignment wrapText="1"/>
    </xf>
    <xf numFmtId="15" fontId="0" fillId="0" borderId="0" xfId="0" applyNumberFormat="1" applyAlignment="1">
      <alignment horizontal="left" wrapText="1"/>
    </xf>
    <xf numFmtId="0" fontId="0" fillId="0" borderId="1" xfId="0" applyBorder="1" applyAlignment="1" applyProtection="1">
      <alignment horizontal="left" vertical="center" wrapText="1"/>
      <protection locked="0"/>
    </xf>
    <xf numFmtId="0" fontId="3" fillId="0" borderId="1" xfId="0" applyFont="1" applyBorder="1" applyAlignment="1" applyProtection="1">
      <alignment horizontal="left" vertical="center" wrapText="1"/>
      <protection locked="0"/>
    </xf>
    <xf numFmtId="0" fontId="3" fillId="0" borderId="0" xfId="0" applyFont="1" applyProtection="1">
      <protection hidden="1"/>
    </xf>
    <xf numFmtId="0" fontId="0" fillId="3" borderId="1" xfId="0" applyFont="1" applyFill="1" applyBorder="1" applyAlignment="1" applyProtection="1">
      <alignment horizontal="left" vertical="center" wrapText="1"/>
      <protection locked="0" hidden="1"/>
    </xf>
    <xf numFmtId="9" fontId="3" fillId="0" borderId="3" xfId="0" applyNumberFormat="1" applyFont="1" applyFill="1" applyBorder="1" applyAlignment="1" applyProtection="1">
      <alignment horizontal="center" vertical="center" wrapText="1"/>
      <protection locked="0"/>
    </xf>
    <xf numFmtId="0" fontId="3" fillId="3" borderId="1" xfId="0" applyFont="1" applyFill="1" applyBorder="1" applyAlignment="1" applyProtection="1">
      <alignment horizontal="center" vertical="center" wrapText="1"/>
      <protection locked="0"/>
    </xf>
    <xf numFmtId="0" fontId="3" fillId="0" borderId="1" xfId="0" applyFont="1" applyFill="1" applyBorder="1" applyAlignment="1" applyProtection="1">
      <alignment horizontal="left" vertical="center" wrapText="1"/>
      <protection locked="0"/>
    </xf>
    <xf numFmtId="0" fontId="0" fillId="2" borderId="11" xfId="0" applyFill="1" applyBorder="1" applyAlignment="1" applyProtection="1">
      <alignment horizontal="right"/>
      <protection hidden="1"/>
    </xf>
    <xf numFmtId="0" fontId="11" fillId="10" borderId="6" xfId="0" applyFont="1" applyFill="1" applyBorder="1" applyProtection="1">
      <protection hidden="1"/>
    </xf>
    <xf numFmtId="0" fontId="0" fillId="10" borderId="0" xfId="0" applyFill="1" applyProtection="1">
      <protection hidden="1"/>
    </xf>
    <xf numFmtId="165" fontId="0" fillId="2" borderId="12" xfId="0" applyNumberFormat="1" applyFill="1" applyBorder="1" applyAlignment="1" applyProtection="1">
      <alignment horizontal="left"/>
      <protection hidden="1"/>
    </xf>
    <xf numFmtId="164" fontId="3" fillId="9" borderId="11" xfId="0" applyNumberFormat="1" applyFont="1" applyFill="1" applyBorder="1" applyAlignment="1" applyProtection="1">
      <alignment horizontal="center"/>
      <protection hidden="1"/>
    </xf>
    <xf numFmtId="14" fontId="0" fillId="9" borderId="7" xfId="0" applyNumberFormat="1" applyFill="1" applyBorder="1" applyAlignment="1" applyProtection="1">
      <alignment horizontal="center" vertical="center"/>
      <protection hidden="1"/>
    </xf>
    <xf numFmtId="0" fontId="0" fillId="7" borderId="0" xfId="0" applyFill="1" applyProtection="1">
      <protection hidden="1"/>
    </xf>
    <xf numFmtId="164" fontId="3" fillId="9" borderId="14" xfId="0" applyNumberFormat="1" applyFont="1" applyFill="1" applyBorder="1" applyAlignment="1" applyProtection="1">
      <alignment horizontal="center"/>
      <protection hidden="1"/>
    </xf>
    <xf numFmtId="14" fontId="0" fillId="9" borderId="8" xfId="0" applyNumberFormat="1" applyFill="1" applyBorder="1" applyAlignment="1" applyProtection="1">
      <alignment horizontal="center" vertical="center"/>
      <protection hidden="1"/>
    </xf>
    <xf numFmtId="0" fontId="3" fillId="9" borderId="11" xfId="0" applyFont="1" applyFill="1" applyBorder="1" applyAlignment="1" applyProtection="1">
      <alignment horizontal="center"/>
      <protection hidden="1"/>
    </xf>
    <xf numFmtId="9" fontId="0" fillId="9" borderId="7" xfId="0" applyNumberFormat="1" applyFill="1" applyBorder="1" applyAlignment="1" applyProtection="1">
      <alignment horizontal="center"/>
      <protection hidden="1"/>
    </xf>
    <xf numFmtId="0" fontId="3" fillId="9" borderId="14" xfId="0" applyFont="1" applyFill="1" applyBorder="1" applyAlignment="1" applyProtection="1">
      <alignment horizontal="center"/>
      <protection hidden="1"/>
    </xf>
    <xf numFmtId="0" fontId="0" fillId="9" borderId="8" xfId="0" applyFill="1" applyBorder="1" applyAlignment="1" applyProtection="1">
      <alignment vertical="center"/>
      <protection hidden="1"/>
    </xf>
    <xf numFmtId="0" fontId="3" fillId="10" borderId="0" xfId="0" applyFont="1" applyFill="1" applyProtection="1">
      <protection hidden="1"/>
    </xf>
    <xf numFmtId="0" fontId="3" fillId="9" borderId="12" xfId="0" applyFont="1" applyFill="1" applyBorder="1" applyAlignment="1" applyProtection="1">
      <alignment horizontal="left"/>
      <protection hidden="1"/>
    </xf>
    <xf numFmtId="0" fontId="0" fillId="9" borderId="13" xfId="0" applyFill="1" applyBorder="1" applyAlignment="1" applyProtection="1">
      <protection hidden="1"/>
    </xf>
    <xf numFmtId="0" fontId="7" fillId="12" borderId="4" xfId="0" applyFont="1" applyFill="1" applyBorder="1" applyAlignment="1" applyProtection="1">
      <alignment horizontal="center"/>
      <protection hidden="1"/>
    </xf>
    <xf numFmtId="0" fontId="3" fillId="9" borderId="12" xfId="0" applyFont="1" applyFill="1" applyBorder="1" applyAlignment="1" applyProtection="1">
      <alignment horizontal="center"/>
      <protection hidden="1"/>
    </xf>
    <xf numFmtId="0" fontId="0" fillId="9" borderId="13" xfId="0" applyFill="1" applyBorder="1" applyAlignment="1" applyProtection="1">
      <alignment horizontal="center"/>
      <protection hidden="1"/>
    </xf>
    <xf numFmtId="164" fontId="0" fillId="12" borderId="5" xfId="0" applyNumberFormat="1" applyFill="1" applyBorder="1" applyAlignment="1" applyProtection="1">
      <alignment horizontal="center"/>
      <protection hidden="1"/>
    </xf>
    <xf numFmtId="0" fontId="7" fillId="9" borderId="12" xfId="0" applyFont="1" applyFill="1" applyBorder="1" applyAlignment="1" applyProtection="1">
      <alignment horizontal="right"/>
      <protection hidden="1"/>
    </xf>
    <xf numFmtId="0" fontId="7" fillId="9" borderId="13" xfId="0" applyFont="1" applyFill="1" applyBorder="1" applyAlignment="1" applyProtection="1">
      <alignment horizontal="right"/>
      <protection hidden="1"/>
    </xf>
    <xf numFmtId="0" fontId="3" fillId="12" borderId="4" xfId="0" applyFont="1" applyFill="1" applyBorder="1" applyAlignment="1" applyProtection="1">
      <alignment horizontal="center"/>
      <protection hidden="1"/>
    </xf>
    <xf numFmtId="166" fontId="0" fillId="12" borderId="5" xfId="0" applyNumberFormat="1" applyFill="1" applyBorder="1" applyAlignment="1" applyProtection="1">
      <alignment horizontal="center"/>
      <protection hidden="1"/>
    </xf>
    <xf numFmtId="0" fontId="3" fillId="10" borderId="0" xfId="0" applyFont="1" applyFill="1" applyBorder="1" applyAlignment="1" applyProtection="1">
      <alignment horizontal="left" vertical="top"/>
      <protection hidden="1"/>
    </xf>
    <xf numFmtId="0" fontId="3" fillId="10" borderId="0" xfId="0" applyFont="1" applyFill="1" applyBorder="1" applyAlignment="1" applyProtection="1">
      <alignment vertical="top" wrapText="1"/>
      <protection hidden="1"/>
    </xf>
    <xf numFmtId="0" fontId="2" fillId="10" borderId="0" xfId="0" applyFont="1" applyFill="1" applyBorder="1" applyAlignment="1" applyProtection="1">
      <alignment horizontal="right" vertical="top"/>
      <protection hidden="1"/>
    </xf>
    <xf numFmtId="165" fontId="0" fillId="7" borderId="0" xfId="0" applyNumberFormat="1" applyFill="1" applyProtection="1">
      <protection hidden="1"/>
    </xf>
    <xf numFmtId="168" fontId="0" fillId="7" borderId="0" xfId="0" applyNumberFormat="1" applyFill="1" applyProtection="1">
      <protection hidden="1"/>
    </xf>
    <xf numFmtId="168" fontId="0" fillId="0" borderId="0" xfId="0" applyNumberFormat="1" applyProtection="1">
      <protection hidden="1"/>
    </xf>
    <xf numFmtId="0" fontId="0" fillId="0" borderId="0" xfId="0" applyFill="1" applyBorder="1" applyProtection="1">
      <protection hidden="1"/>
    </xf>
    <xf numFmtId="0" fontId="3" fillId="0" borderId="0" xfId="0" applyFont="1" applyFill="1" applyBorder="1" applyAlignment="1" applyProtection="1">
      <alignment horizontal="right" vertical="center"/>
      <protection hidden="1"/>
    </xf>
    <xf numFmtId="0" fontId="3" fillId="0" borderId="0" xfId="0" applyFont="1" applyFill="1" applyBorder="1" applyProtection="1">
      <protection hidden="1"/>
    </xf>
    <xf numFmtId="14" fontId="0" fillId="0" borderId="0" xfId="0" applyNumberFormat="1" applyFill="1" applyBorder="1" applyAlignment="1" applyProtection="1">
      <alignment horizontal="left" vertical="center"/>
      <protection hidden="1"/>
    </xf>
    <xf numFmtId="164" fontId="0" fillId="7" borderId="0" xfId="0" applyNumberFormat="1" applyFill="1" applyProtection="1">
      <protection hidden="1"/>
    </xf>
    <xf numFmtId="166" fontId="0" fillId="0" borderId="0" xfId="0" applyNumberFormat="1" applyFill="1" applyBorder="1" applyAlignment="1" applyProtection="1">
      <alignment horizontal="center"/>
      <protection hidden="1"/>
    </xf>
    <xf numFmtId="0" fontId="0" fillId="0" borderId="0" xfId="0" applyFill="1" applyBorder="1" applyAlignment="1" applyProtection="1">
      <alignment vertical="center" wrapText="1"/>
      <protection hidden="1"/>
    </xf>
    <xf numFmtId="164" fontId="0" fillId="0" borderId="0" xfId="0" applyNumberFormat="1" applyProtection="1">
      <protection hidden="1"/>
    </xf>
    <xf numFmtId="0" fontId="0" fillId="8" borderId="0" xfId="0" applyFill="1" applyProtection="1">
      <protection hidden="1"/>
    </xf>
    <xf numFmtId="0" fontId="0" fillId="11" borderId="0" xfId="0" applyFill="1" applyProtection="1">
      <protection hidden="1"/>
    </xf>
    <xf numFmtId="0" fontId="7" fillId="3" borderId="1" xfId="0" applyFont="1" applyFill="1" applyBorder="1" applyAlignment="1" applyProtection="1">
      <alignment horizontal="left" vertical="center" wrapText="1"/>
      <protection locked="0" hidden="1"/>
    </xf>
    <xf numFmtId="0" fontId="0" fillId="0" borderId="1" xfId="0" applyFill="1" applyBorder="1" applyAlignment="1" applyProtection="1">
      <alignment horizontal="left" vertical="center" wrapText="1"/>
      <protection hidden="1"/>
    </xf>
    <xf numFmtId="0" fontId="2" fillId="2" borderId="1" xfId="0" applyFont="1" applyFill="1" applyBorder="1" applyAlignment="1" applyProtection="1">
      <alignment horizontal="center" vertical="center" wrapText="1"/>
      <protection hidden="1"/>
    </xf>
    <xf numFmtId="0" fontId="0" fillId="9" borderId="12" xfId="0" applyFill="1" applyBorder="1" applyAlignment="1" applyProtection="1">
      <alignment horizontal="left" vertical="center" wrapText="1"/>
      <protection hidden="1"/>
    </xf>
    <xf numFmtId="0" fontId="0" fillId="9" borderId="13" xfId="0" applyFill="1" applyBorder="1" applyAlignment="1" applyProtection="1">
      <alignment horizontal="left" vertical="center" wrapText="1"/>
      <protection hidden="1"/>
    </xf>
    <xf numFmtId="0" fontId="0" fillId="9" borderId="14" xfId="0" applyFill="1" applyBorder="1" applyAlignment="1" applyProtection="1">
      <alignment horizontal="left" vertical="center" wrapText="1"/>
      <protection hidden="1"/>
    </xf>
    <xf numFmtId="0" fontId="0" fillId="9" borderId="8" xfId="0" applyFill="1" applyBorder="1" applyAlignment="1" applyProtection="1">
      <alignment horizontal="left" vertical="center" wrapText="1"/>
      <protection hidden="1"/>
    </xf>
    <xf numFmtId="0" fontId="0" fillId="9" borderId="11" xfId="0" applyFill="1" applyBorder="1" applyAlignment="1" applyProtection="1">
      <alignment horizontal="left" vertical="center" wrapText="1"/>
      <protection hidden="1"/>
    </xf>
    <xf numFmtId="0" fontId="0" fillId="9" borderId="7" xfId="0" applyFill="1" applyBorder="1" applyAlignment="1" applyProtection="1">
      <alignment horizontal="left" vertical="center" wrapText="1"/>
      <protection hidden="1"/>
    </xf>
    <xf numFmtId="0" fontId="0" fillId="9" borderId="11" xfId="0" applyFill="1" applyBorder="1" applyAlignment="1" applyProtection="1">
      <alignment horizontal="left" wrapText="1"/>
      <protection hidden="1"/>
    </xf>
    <xf numFmtId="0" fontId="0" fillId="9" borderId="9" xfId="0" applyFill="1" applyBorder="1" applyAlignment="1" applyProtection="1">
      <alignment horizontal="left" wrapText="1"/>
      <protection hidden="1"/>
    </xf>
    <xf numFmtId="0" fontId="0" fillId="9" borderId="7" xfId="0" applyFill="1" applyBorder="1" applyAlignment="1" applyProtection="1">
      <alignment horizontal="left" wrapText="1"/>
      <protection hidden="1"/>
    </xf>
    <xf numFmtId="0" fontId="0" fillId="9" borderId="14" xfId="0" applyFill="1" applyBorder="1" applyAlignment="1" applyProtection="1">
      <alignment horizontal="left" wrapText="1"/>
      <protection hidden="1"/>
    </xf>
    <xf numFmtId="0" fontId="0" fillId="9" borderId="10" xfId="0" applyFill="1" applyBorder="1" applyAlignment="1" applyProtection="1">
      <alignment horizontal="left" wrapText="1"/>
      <protection hidden="1"/>
    </xf>
    <xf numFmtId="0" fontId="0" fillId="9" borderId="8" xfId="0" applyFill="1" applyBorder="1" applyAlignment="1" applyProtection="1">
      <alignment horizontal="left" wrapText="1"/>
      <protection hidden="1"/>
    </xf>
    <xf numFmtId="0" fontId="3" fillId="2" borderId="2" xfId="0" applyFont="1" applyFill="1" applyBorder="1" applyAlignment="1" applyProtection="1">
      <alignment horizontal="left" vertical="center" wrapText="1"/>
      <protection hidden="1"/>
    </xf>
    <xf numFmtId="0" fontId="3" fillId="2" borderId="1" xfId="0" applyFont="1" applyFill="1" applyBorder="1" applyAlignment="1" applyProtection="1">
      <alignment horizontal="left" vertical="center" wrapText="1"/>
      <protection hidden="1"/>
    </xf>
    <xf numFmtId="0" fontId="3" fillId="9" borderId="12" xfId="0" applyFont="1" applyFill="1" applyBorder="1" applyAlignment="1" applyProtection="1">
      <alignment horizontal="left" vertical="top" wrapText="1"/>
      <protection hidden="1"/>
    </xf>
    <xf numFmtId="0" fontId="3" fillId="9" borderId="0" xfId="0" applyFont="1" applyFill="1" applyBorder="1" applyAlignment="1" applyProtection="1">
      <alignment horizontal="left" vertical="top" wrapText="1"/>
      <protection hidden="1"/>
    </xf>
    <xf numFmtId="0" fontId="3" fillId="9" borderId="9" xfId="0" applyFont="1" applyFill="1" applyBorder="1" applyAlignment="1" applyProtection="1">
      <alignment horizontal="left" vertical="top" wrapText="1"/>
      <protection hidden="1"/>
    </xf>
    <xf numFmtId="0" fontId="3" fillId="9" borderId="7" xfId="0" applyFont="1" applyFill="1" applyBorder="1" applyAlignment="1" applyProtection="1">
      <alignment horizontal="left" vertical="top" wrapText="1"/>
      <protection hidden="1"/>
    </xf>
    <xf numFmtId="0" fontId="3" fillId="9" borderId="14" xfId="0" applyFont="1" applyFill="1" applyBorder="1" applyAlignment="1" applyProtection="1">
      <alignment horizontal="left" vertical="top" wrapText="1"/>
      <protection hidden="1"/>
    </xf>
    <xf numFmtId="0" fontId="3" fillId="9" borderId="10" xfId="0" applyFont="1" applyFill="1" applyBorder="1" applyAlignment="1" applyProtection="1">
      <alignment horizontal="left" vertical="top" wrapText="1"/>
      <protection hidden="1"/>
    </xf>
    <xf numFmtId="0" fontId="3" fillId="9" borderId="8" xfId="0" applyFont="1" applyFill="1" applyBorder="1" applyAlignment="1" applyProtection="1">
      <alignment horizontal="left" vertical="top" wrapText="1"/>
      <protection hidden="1"/>
    </xf>
    <xf numFmtId="0" fontId="3" fillId="9" borderId="11" xfId="0" applyFont="1" applyFill="1" applyBorder="1" applyAlignment="1" applyProtection="1">
      <alignment horizontal="left" vertical="top" wrapText="1"/>
      <protection hidden="1"/>
    </xf>
    <xf numFmtId="0" fontId="0" fillId="2" borderId="11" xfId="0" applyFill="1" applyBorder="1" applyAlignment="1" applyProtection="1">
      <alignment horizontal="left" vertical="center" wrapText="1"/>
      <protection hidden="1"/>
    </xf>
    <xf numFmtId="0" fontId="0" fillId="2" borderId="7" xfId="0" applyFill="1" applyBorder="1" applyAlignment="1" applyProtection="1">
      <alignment horizontal="left" vertical="center" wrapText="1"/>
      <protection hidden="1"/>
    </xf>
    <xf numFmtId="0" fontId="0" fillId="2" borderId="14" xfId="0" applyFill="1" applyBorder="1" applyAlignment="1" applyProtection="1">
      <alignment horizontal="left" vertical="center" wrapText="1"/>
      <protection hidden="1"/>
    </xf>
    <xf numFmtId="0" fontId="0" fillId="2" borderId="8" xfId="0" applyFill="1" applyBorder="1" applyAlignment="1" applyProtection="1">
      <alignment horizontal="left" vertical="center" wrapText="1"/>
      <protection hidden="1"/>
    </xf>
    <xf numFmtId="0" fontId="3" fillId="9" borderId="11" xfId="0" applyFont="1" applyFill="1" applyBorder="1" applyAlignment="1" applyProtection="1">
      <alignment horizontal="center" vertical="center"/>
      <protection hidden="1"/>
    </xf>
    <xf numFmtId="0" fontId="0" fillId="9" borderId="12" xfId="0" applyFill="1" applyBorder="1" applyAlignment="1" applyProtection="1">
      <alignment horizontal="center" vertical="center"/>
      <protection hidden="1"/>
    </xf>
    <xf numFmtId="0" fontId="0" fillId="9" borderId="14" xfId="0" applyFill="1" applyBorder="1" applyAlignment="1" applyProtection="1">
      <alignment horizontal="center" vertical="center"/>
      <protection hidden="1"/>
    </xf>
    <xf numFmtId="0" fontId="3" fillId="9" borderId="12" xfId="0" applyFont="1" applyFill="1" applyBorder="1" applyAlignment="1" applyProtection="1">
      <alignment horizontal="center" vertical="center" wrapText="1"/>
      <protection hidden="1"/>
    </xf>
    <xf numFmtId="0" fontId="0" fillId="9" borderId="12" xfId="0" applyFill="1" applyBorder="1" applyAlignment="1" applyProtection="1">
      <alignment horizontal="center" vertical="center" wrapText="1"/>
      <protection hidden="1"/>
    </xf>
    <xf numFmtId="0" fontId="0" fillId="9" borderId="9" xfId="0" applyFill="1" applyBorder="1" applyAlignment="1" applyProtection="1">
      <alignment horizontal="left" vertical="center" wrapText="1"/>
      <protection hidden="1"/>
    </xf>
    <xf numFmtId="0" fontId="0" fillId="9" borderId="0" xfId="0" applyFill="1" applyBorder="1" applyAlignment="1" applyProtection="1">
      <alignment horizontal="left" vertical="center" wrapText="1"/>
      <protection hidden="1"/>
    </xf>
    <xf numFmtId="0" fontId="0" fillId="2" borderId="12" xfId="0" applyFill="1" applyBorder="1" applyAlignment="1" applyProtection="1">
      <alignment horizontal="left" wrapText="1"/>
      <protection hidden="1"/>
    </xf>
    <xf numFmtId="0" fontId="0" fillId="2" borderId="0" xfId="0" applyFill="1" applyBorder="1" applyAlignment="1" applyProtection="1">
      <alignment horizontal="left" wrapText="1"/>
      <protection hidden="1"/>
    </xf>
    <xf numFmtId="0" fontId="0" fillId="2" borderId="13" xfId="0" applyFill="1" applyBorder="1" applyAlignment="1" applyProtection="1">
      <alignment horizontal="left" wrapText="1"/>
      <protection hidden="1"/>
    </xf>
    <xf numFmtId="0" fontId="0" fillId="2" borderId="12" xfId="0" applyFill="1" applyBorder="1" applyAlignment="1" applyProtection="1">
      <alignment horizontal="left"/>
      <protection hidden="1"/>
    </xf>
    <xf numFmtId="0" fontId="0" fillId="2" borderId="0" xfId="0" applyFill="1" applyBorder="1" applyAlignment="1" applyProtection="1">
      <alignment horizontal="left"/>
      <protection hidden="1"/>
    </xf>
    <xf numFmtId="0" fontId="0" fillId="2" borderId="13" xfId="0" applyFill="1" applyBorder="1" applyAlignment="1" applyProtection="1">
      <alignment horizontal="left"/>
      <protection hidden="1"/>
    </xf>
    <xf numFmtId="0" fontId="0" fillId="2" borderId="0" xfId="0" applyFill="1" applyBorder="1" applyAlignment="1" applyProtection="1">
      <alignment horizontal="right"/>
      <protection hidden="1"/>
    </xf>
    <xf numFmtId="0" fontId="0" fillId="2" borderId="13" xfId="0" applyFill="1" applyBorder="1" applyAlignment="1" applyProtection="1">
      <alignment horizontal="right"/>
      <protection hidden="1"/>
    </xf>
    <xf numFmtId="165" fontId="0" fillId="2" borderId="0" xfId="0" applyNumberFormat="1" applyFill="1" applyBorder="1" applyAlignment="1" applyProtection="1">
      <alignment horizontal="right"/>
      <protection hidden="1"/>
    </xf>
    <xf numFmtId="165" fontId="0" fillId="2" borderId="13" xfId="0" applyNumberFormat="1" applyFill="1" applyBorder="1" applyAlignment="1" applyProtection="1">
      <alignment horizontal="right"/>
      <protection hidden="1"/>
    </xf>
    <xf numFmtId="0" fontId="0" fillId="2" borderId="12" xfId="0" applyFill="1" applyBorder="1" applyAlignment="1" applyProtection="1">
      <alignment horizontal="left" vertical="top" wrapText="1"/>
      <protection hidden="1"/>
    </xf>
    <xf numFmtId="0" fontId="0" fillId="2" borderId="0" xfId="0" applyFill="1" applyBorder="1" applyAlignment="1" applyProtection="1">
      <alignment horizontal="left" vertical="top" wrapText="1"/>
      <protection hidden="1"/>
    </xf>
    <xf numFmtId="0" fontId="0" fillId="2" borderId="13" xfId="0" applyFill="1" applyBorder="1" applyAlignment="1" applyProtection="1">
      <alignment horizontal="left" vertical="top" wrapText="1"/>
      <protection hidden="1"/>
    </xf>
    <xf numFmtId="0" fontId="0" fillId="2" borderId="14" xfId="0" applyFill="1" applyBorder="1" applyAlignment="1" applyProtection="1">
      <alignment horizontal="left" vertical="top" wrapText="1"/>
      <protection hidden="1"/>
    </xf>
    <xf numFmtId="0" fontId="0" fillId="2" borderId="10" xfId="0" applyFill="1" applyBorder="1" applyAlignment="1" applyProtection="1">
      <alignment horizontal="left" vertical="top" wrapText="1"/>
      <protection hidden="1"/>
    </xf>
    <xf numFmtId="0" fontId="0" fillId="2" borderId="8" xfId="0" applyFill="1" applyBorder="1" applyAlignment="1" applyProtection="1">
      <alignment horizontal="left" vertical="top" wrapText="1"/>
      <protection hidden="1"/>
    </xf>
    <xf numFmtId="0" fontId="0" fillId="9" borderId="3" xfId="0" applyFill="1" applyBorder="1" applyAlignment="1" applyProtection="1">
      <alignment horizontal="center"/>
      <protection hidden="1"/>
    </xf>
    <xf numFmtId="0" fontId="0" fillId="9" borderId="2" xfId="0" applyFill="1" applyBorder="1" applyAlignment="1" applyProtection="1">
      <alignment horizontal="center"/>
      <protection hidden="1"/>
    </xf>
    <xf numFmtId="0" fontId="2" fillId="9" borderId="3" xfId="0" applyFont="1" applyFill="1" applyBorder="1" applyAlignment="1" applyProtection="1">
      <alignment horizontal="center"/>
      <protection hidden="1"/>
    </xf>
    <xf numFmtId="0" fontId="2" fillId="9" borderId="2" xfId="0" applyFont="1" applyFill="1" applyBorder="1" applyAlignment="1" applyProtection="1">
      <alignment horizontal="center"/>
      <protection hidden="1"/>
    </xf>
    <xf numFmtId="168" fontId="0" fillId="2" borderId="12" xfId="0" applyNumberFormat="1" applyFill="1" applyBorder="1" applyAlignment="1" applyProtection="1">
      <alignment horizontal="left"/>
      <protection hidden="1"/>
    </xf>
    <xf numFmtId="168" fontId="0" fillId="2" borderId="0" xfId="0" applyNumberFormat="1" applyFill="1" applyBorder="1" applyAlignment="1" applyProtection="1">
      <alignment horizontal="left"/>
      <protection hidden="1"/>
    </xf>
  </cellXfs>
  <cellStyles count="3">
    <cellStyle name="Monétaire" xfId="1" builtinId="4"/>
    <cellStyle name="Normal" xfId="0" builtinId="0"/>
    <cellStyle name="Normal 2" xfId="2"/>
  </cellStyles>
  <dxfs count="7"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ill>
        <patternFill>
          <bgColor theme="0" tint="-4.9989318521683403E-2"/>
        </patternFill>
      </fill>
    </dxf>
    <dxf>
      <fill>
        <patternFill>
          <bgColor rgb="FFFF0000"/>
        </patternFill>
      </fill>
    </dxf>
    <dxf>
      <font>
        <b/>
        <i val="0"/>
        <color rgb="FFFF0000"/>
      </font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activeX1.xml><?xml version="1.0" encoding="utf-8"?>
<ax:ocx xmlns:ax="http://schemas.microsoft.com/office/2006/activeX" xmlns:r="http://schemas.openxmlformats.org/officeDocument/2006/relationships" ax:classid="{978C9E23-D4B0-11CE-BF2D-00AA003F40D0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978C9E23-D4B0-11CE-BF2D-00AA003F40D0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6E182020-F460-11CE-9BCD-00AA00608E01}" ax:persistence="persistStorage" r:id="rId1"/>
</file>

<file path=xl/drawings/_rels/vmlDrawing1.vml.rels><?xml version="1.0" encoding="UTF-8" standalone="yes"?>
<Relationships xmlns="http://schemas.openxmlformats.org/package/2006/relationships"><Relationship Id="rId2" Type="http://schemas.openxmlformats.org/officeDocument/2006/relationships/image" Target="../media/image2.emf"/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0</xdr:colOff>
          <xdr:row>13</xdr:row>
          <xdr:rowOff>0</xdr:rowOff>
        </xdr:from>
        <xdr:to>
          <xdr:col>2</xdr:col>
          <xdr:colOff>0</xdr:colOff>
          <xdr:row>14</xdr:row>
          <xdr:rowOff>0</xdr:rowOff>
        </xdr:to>
        <xdr:sp macro="" textlink="">
          <xdr:nvSpPr>
            <xdr:cNvPr id="2050" name="Label_B14" hidden="1">
              <a:extLst>
                <a:ext uri="{63B3BB69-23CF-44E3-9099-C40C66FF867C}">
                  <a14:compatExt spid="_x0000_s205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xdr:oneCellAnchor>
    <xdr:from>
      <xdr:col>1</xdr:col>
      <xdr:colOff>0</xdr:colOff>
      <xdr:row>6</xdr:row>
      <xdr:rowOff>34904</xdr:rowOff>
    </xdr:from>
    <xdr:ext cx="2612010" cy="1098571"/>
    <xdr:sp macro="" textlink="">
      <xdr:nvSpPr>
        <xdr:cNvPr id="3" name="infobulle" hidden="1"/>
        <xdr:cNvSpPr/>
      </xdr:nvSpPr>
      <xdr:spPr>
        <a:xfrm>
          <a:off x="981075" y="1006454"/>
          <a:ext cx="2612010" cy="1098571"/>
        </a:xfrm>
        <a:prstGeom prst="wedgeEllipseCallout">
          <a:avLst/>
        </a:prstGeom>
        <a:solidFill>
          <a:schemeClr val="bg1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wrap="square" rtlCol="0" anchor="t">
          <a:spAutoFit/>
        </a:bodyPr>
        <a:lstStyle/>
        <a:p>
          <a:pPr algn="l"/>
          <a:r>
            <a:rPr lang="fr-FR" sz="1100">
              <a:solidFill>
                <a:schemeClr val="accent1"/>
              </a:solidFill>
            </a:rPr>
            <a:t>1475 RBG 16/15 ffffffffffffffffffffffffffffffffffffffffffffffffffffffffffffffffffffffffffffffffffffffffffffffffffff</a:t>
          </a:r>
        </a:p>
      </xdr:txBody>
    </xdr:sp>
    <xdr:clientData/>
  </xdr:one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57150</xdr:colOff>
          <xdr:row>4</xdr:row>
          <xdr:rowOff>0</xdr:rowOff>
        </xdr:from>
        <xdr:to>
          <xdr:col>10</xdr:col>
          <xdr:colOff>0</xdr:colOff>
          <xdr:row>5</xdr:row>
          <xdr:rowOff>57150</xdr:rowOff>
        </xdr:to>
        <xdr:sp macro="" textlink="">
          <xdr:nvSpPr>
            <xdr:cNvPr id="2052" name="Frame1" hidden="1">
              <a:extLst>
                <a:ext uri="{63B3BB69-23CF-44E3-9099-C40C66FF867C}">
                  <a14:compatExt spid="_x0000_s205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0</xdr:colOff>
          <xdr:row>14</xdr:row>
          <xdr:rowOff>0</xdr:rowOff>
        </xdr:from>
        <xdr:to>
          <xdr:col>2</xdr:col>
          <xdr:colOff>0</xdr:colOff>
          <xdr:row>15</xdr:row>
          <xdr:rowOff>0</xdr:rowOff>
        </xdr:to>
        <xdr:sp macro="" textlink="">
          <xdr:nvSpPr>
            <xdr:cNvPr id="2054" name="Label_B15" hidden="1">
              <a:extLst>
                <a:ext uri="{63B3BB69-23CF-44E3-9099-C40C66FF867C}">
                  <a14:compatExt spid="_x0000_s205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PC/Documents/Hors%20activit&#233;/Excel/Fichier%20premi&#232;res%20demandes%20inter%20r&#233;gime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Liste"/>
      <sheetName val="Repertoire"/>
      <sheetName val="CP_Communes"/>
      <sheetName val="Type_demande"/>
    </sheetNames>
    <sheetDataSet>
      <sheetData sheetId="0" refreshError="1"/>
      <sheetData sheetId="1">
        <row r="2">
          <cell r="A2" t="str">
            <v>25320ABBANS DESSOUS</v>
          </cell>
        </row>
      </sheetData>
      <sheetData sheetId="2" refreshError="1"/>
      <sheetData sheetId="3">
        <row r="2">
          <cell r="A2" t="str">
            <v>Première demande</v>
          </cell>
        </row>
        <row r="3">
          <cell r="A3" t="str">
            <v>Première demande suite SH</v>
          </cell>
        </row>
        <row r="4">
          <cell r="A4" t="str">
            <v>Demande Habitat</v>
          </cell>
        </row>
        <row r="5">
          <cell r="A5" t="str">
            <v>Demande Habitat - sans aide possible</v>
          </cell>
        </row>
        <row r="6">
          <cell r="A6" t="str">
            <v>Girage Habitat</v>
          </cell>
        </row>
        <row r="7">
          <cell r="A7" t="str">
            <v>Révision des besoins</v>
          </cell>
        </row>
        <row r="8">
          <cell r="A8" t="str">
            <v>Révision des besoins suite SH</v>
          </cell>
        </row>
        <row r="9">
          <cell r="A9" t="str">
            <v>BVAD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image" Target="../media/image2.emf"/><Relationship Id="rId3" Type="http://schemas.openxmlformats.org/officeDocument/2006/relationships/vmlDrawing" Target="../drawings/vmlDrawing1.vml"/><Relationship Id="rId7" Type="http://schemas.openxmlformats.org/officeDocument/2006/relationships/control" Target="../activeX/activeX3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6" Type="http://schemas.openxmlformats.org/officeDocument/2006/relationships/control" Target="../activeX/activeX2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pageSetUpPr fitToPage="1"/>
  </sheetPr>
  <dimension ref="A1:BU5"/>
  <sheetViews>
    <sheetView zoomScaleNormal="100" workbookViewId="0">
      <pane xSplit="10" ySplit="1" topLeftCell="K2" activePane="bottomRight" state="frozen"/>
      <selection pane="topRight" activeCell="E1" sqref="E1"/>
      <selection pane="bottomLeft" activeCell="A2" sqref="A2"/>
      <selection pane="bottomRight" activeCell="K3" sqref="K3"/>
    </sheetView>
  </sheetViews>
  <sheetFormatPr baseColWidth="10" defaultColWidth="11.5703125" defaultRowHeight="15.75" x14ac:dyDescent="0.25"/>
  <cols>
    <col min="1" max="3" width="7.7109375" style="29" customWidth="1"/>
    <col min="4" max="4" width="2.85546875" style="31" hidden="1" customWidth="1"/>
    <col min="5" max="10" width="9.7109375" style="31" hidden="1" customWidth="1"/>
    <col min="11" max="11" width="18.42578125" style="31" customWidth="1"/>
    <col min="12" max="12" width="11.5703125" style="31" customWidth="1"/>
    <col min="13" max="13" width="21.7109375" style="31" customWidth="1"/>
    <col min="14" max="14" width="25.7109375" style="31" customWidth="1"/>
    <col min="15" max="15" width="11" style="31" bestFit="1" customWidth="1"/>
    <col min="16" max="16" width="26.7109375" style="31" customWidth="1"/>
    <col min="17" max="17" width="18.7109375" style="31" customWidth="1"/>
    <col min="18" max="18" width="20.7109375" style="31" customWidth="1"/>
    <col min="19" max="19" width="33.7109375" style="31" customWidth="1"/>
    <col min="20" max="20" width="6.7109375" style="32" customWidth="1"/>
    <col min="21" max="21" width="25.7109375" style="31" customWidth="1"/>
    <col min="22" max="22" width="14" style="32" customWidth="1"/>
    <col min="23" max="23" width="20.7109375" style="33" bestFit="1" customWidth="1"/>
    <col min="24" max="24" width="14.140625" style="33" customWidth="1"/>
    <col min="25" max="25" width="10.7109375" style="34" bestFit="1" customWidth="1"/>
    <col min="26" max="26" width="20.7109375" style="31" customWidth="1"/>
    <col min="27" max="27" width="26.140625" style="35" customWidth="1"/>
    <col min="28" max="29" width="12.7109375" style="31" customWidth="1"/>
    <col min="30" max="30" width="24.5703125" style="31" customWidth="1"/>
    <col min="31" max="31" width="21.28515625" style="31" customWidth="1"/>
    <col min="32" max="32" width="14.85546875" style="31" customWidth="1"/>
    <col min="33" max="33" width="14.7109375" style="31" customWidth="1"/>
    <col min="34" max="34" width="10.85546875" style="31" customWidth="1"/>
    <col min="35" max="35" width="24.28515625" style="31" customWidth="1"/>
    <col min="36" max="36" width="14.7109375" style="31" customWidth="1"/>
    <col min="37" max="37" width="14.85546875" style="31" customWidth="1"/>
    <col min="38" max="41" width="30.7109375" style="31" customWidth="1"/>
    <col min="42" max="42" width="4.28515625" style="31" customWidth="1"/>
    <col min="43" max="43" width="10.42578125" style="31" customWidth="1"/>
    <col min="44" max="44" width="11.7109375" style="36" customWidth="1"/>
    <col min="45" max="45" width="15.85546875" style="31" customWidth="1"/>
    <col min="46" max="46" width="12.140625" style="31" customWidth="1"/>
    <col min="47" max="47" width="11.5703125" style="31" customWidth="1"/>
    <col min="48" max="48" width="19.28515625" style="31" customWidth="1"/>
    <col min="49" max="53" width="14.7109375" style="31" customWidth="1"/>
    <col min="54" max="54" width="23.140625" style="31" customWidth="1"/>
    <col min="55" max="55" width="14.7109375" style="31" customWidth="1"/>
    <col min="56" max="58" width="16.7109375" style="31" customWidth="1"/>
    <col min="59" max="59" width="14.7109375" style="31" customWidth="1"/>
    <col min="60" max="60" width="14.7109375" style="36" customWidth="1"/>
    <col min="61" max="62" width="14.7109375" style="31" customWidth="1"/>
    <col min="63" max="63" width="29.28515625" style="31" customWidth="1"/>
    <col min="64" max="65" width="35.7109375" style="31" customWidth="1"/>
    <col min="66" max="66" width="14.85546875" style="31" customWidth="1"/>
    <col min="67" max="67" width="15.5703125" style="31" customWidth="1"/>
    <col min="68" max="68" width="17.85546875" style="31" customWidth="1"/>
    <col min="69" max="69" width="13.85546875" style="31" customWidth="1"/>
    <col min="70" max="71" width="12.28515625" style="31" customWidth="1"/>
    <col min="72" max="73" width="12.28515625" style="37" hidden="1" customWidth="1"/>
    <col min="74" max="16384" width="11.5703125" style="31"/>
  </cols>
  <sheetData>
    <row r="1" spans="1:73" ht="122.45" customHeight="1" x14ac:dyDescent="0.2">
      <c r="A1" s="108" t="s">
        <v>3868</v>
      </c>
      <c r="B1" s="108"/>
      <c r="C1" s="108"/>
      <c r="D1" s="18" t="s">
        <v>12</v>
      </c>
      <c r="E1" s="18" t="s">
        <v>3827</v>
      </c>
      <c r="F1" s="18" t="s">
        <v>3826</v>
      </c>
      <c r="G1" s="18" t="s">
        <v>3836</v>
      </c>
      <c r="H1" s="18" t="s">
        <v>3837</v>
      </c>
      <c r="I1" s="18" t="s">
        <v>3866</v>
      </c>
      <c r="J1" s="18" t="s">
        <v>3863</v>
      </c>
      <c r="K1" s="19" t="s">
        <v>16</v>
      </c>
      <c r="L1" s="40" t="s">
        <v>13</v>
      </c>
      <c r="M1" s="19" t="s">
        <v>54</v>
      </c>
      <c r="N1" s="19" t="s">
        <v>17</v>
      </c>
      <c r="O1" s="19" t="s">
        <v>18</v>
      </c>
      <c r="P1" s="19" t="s">
        <v>19</v>
      </c>
      <c r="Q1" s="19" t="s">
        <v>28</v>
      </c>
      <c r="R1" s="19" t="s">
        <v>20</v>
      </c>
      <c r="S1" s="19" t="s">
        <v>21</v>
      </c>
      <c r="T1" s="19" t="s">
        <v>0</v>
      </c>
      <c r="U1" s="19" t="s">
        <v>3865</v>
      </c>
      <c r="V1" s="19" t="s">
        <v>22</v>
      </c>
      <c r="W1" s="19" t="s">
        <v>23</v>
      </c>
      <c r="X1" s="19" t="s">
        <v>24</v>
      </c>
      <c r="Y1" s="41" t="s">
        <v>25</v>
      </c>
      <c r="Z1" s="20" t="s">
        <v>26</v>
      </c>
      <c r="AA1" s="19" t="s">
        <v>3790</v>
      </c>
      <c r="AB1" s="42" t="s">
        <v>27</v>
      </c>
      <c r="AC1" s="43" t="s">
        <v>36</v>
      </c>
      <c r="AD1" s="38" t="s">
        <v>3839</v>
      </c>
      <c r="AE1" s="38" t="s">
        <v>30</v>
      </c>
      <c r="AF1" s="39" t="s">
        <v>3794</v>
      </c>
      <c r="AG1" s="44" t="s">
        <v>3795</v>
      </c>
      <c r="AH1" s="45" t="s">
        <v>3796</v>
      </c>
      <c r="AI1" s="45" t="s">
        <v>3797</v>
      </c>
      <c r="AJ1" s="46" t="s">
        <v>3798</v>
      </c>
      <c r="AK1" s="46" t="s">
        <v>3799</v>
      </c>
      <c r="AL1" s="47" t="s">
        <v>32</v>
      </c>
      <c r="AM1" s="47" t="s">
        <v>35</v>
      </c>
      <c r="AN1" s="47" t="s">
        <v>33</v>
      </c>
      <c r="AO1" s="47" t="s">
        <v>34</v>
      </c>
      <c r="AP1" s="48" t="s">
        <v>1</v>
      </c>
      <c r="AQ1" s="47" t="s">
        <v>3800</v>
      </c>
      <c r="AR1" s="48" t="s">
        <v>3801</v>
      </c>
      <c r="AS1" s="49" t="s">
        <v>3804</v>
      </c>
      <c r="AT1" s="50" t="s">
        <v>14</v>
      </c>
      <c r="AU1" s="50" t="s">
        <v>15</v>
      </c>
      <c r="AV1" s="49" t="s">
        <v>3802</v>
      </c>
      <c r="AW1" s="49" t="s">
        <v>3803</v>
      </c>
      <c r="AX1" s="49" t="s">
        <v>3805</v>
      </c>
      <c r="AY1" s="49" t="s">
        <v>3806</v>
      </c>
      <c r="AZ1" s="49" t="s">
        <v>3807</v>
      </c>
      <c r="BA1" s="49" t="s">
        <v>3808</v>
      </c>
      <c r="BB1" s="49" t="s">
        <v>3867</v>
      </c>
      <c r="BC1" s="49" t="s">
        <v>3809</v>
      </c>
      <c r="BD1" s="49" t="s">
        <v>3810</v>
      </c>
      <c r="BE1" s="49" t="s">
        <v>3811</v>
      </c>
      <c r="BF1" s="49" t="s">
        <v>3824</v>
      </c>
      <c r="BG1" s="49" t="s">
        <v>3812</v>
      </c>
      <c r="BH1" s="49" t="s">
        <v>3813</v>
      </c>
      <c r="BI1" s="51" t="s">
        <v>3814</v>
      </c>
      <c r="BJ1" s="51" t="s">
        <v>3815</v>
      </c>
      <c r="BK1" s="49" t="s">
        <v>3816</v>
      </c>
      <c r="BL1" s="52" t="s">
        <v>3817</v>
      </c>
      <c r="BM1" s="52" t="s">
        <v>3818</v>
      </c>
      <c r="BN1" s="53" t="s">
        <v>3819</v>
      </c>
      <c r="BO1" s="53" t="s">
        <v>3864</v>
      </c>
      <c r="BP1" s="53" t="s">
        <v>3820</v>
      </c>
      <c r="BQ1" s="53" t="s">
        <v>3821</v>
      </c>
      <c r="BR1" s="52" t="s">
        <v>3822</v>
      </c>
      <c r="BS1" s="52" t="s">
        <v>3823</v>
      </c>
      <c r="BT1" s="54" t="s">
        <v>3838</v>
      </c>
      <c r="BU1" s="54" t="s">
        <v>3838</v>
      </c>
    </row>
    <row r="2" spans="1:73" ht="30" customHeight="1" x14ac:dyDescent="0.2">
      <c r="A2" s="107" t="str">
        <f>IF(P2="","",IF(SUM(E2:G2)&gt;0,IF(Données!E2&gt;0,Menus!$T$2,IF(Données!F2&gt;0,Menus!$T$3,IF(Données!G2&gt;0,Menus!$T$4))),IF(COUNTA(Données!L2)=0,Menus!$T$5,IF(COUNTA(Données!Y2)=0,Menus!$T$12,IF(COUNTA(Données!Z2)=0,Menus!$T$6,IF(COUNTA(Données!AB2)=0,Menus!$T$7,IF(COUNTA(Données!AD2)=0,Menus!$T$8,IF(COUNTA(Données!AF2)=0,Menus!$T$9,CONCATENATE(P2," ",R2," ",TEXT(AB2,"jj/mm/aa"))))))))))</f>
        <v>LUCAS  Marietheres 01/01/17</v>
      </c>
      <c r="B2" s="107"/>
      <c r="C2" s="107"/>
      <c r="D2" s="2">
        <f t="shared" ref="D2" si="0">IF(AB2="","",MONTH(AB2))</f>
        <v>1</v>
      </c>
      <c r="E2" s="2">
        <f>IF(P2="","",IF(OR(Données!L2="",Données!L2=Menus!$E$2,Données!L2=Menus!$E$3,Données!L2=Menus!$E$4,Données!L2=Menus!$E$5,Données!L2=Menus!$E$6,Données!L2=Menus!$E$7,Données!L2=Menus!$E$8,Données!L2=Menus!$E$9),0,1))</f>
        <v>0</v>
      </c>
      <c r="F2" s="2">
        <f>IF(P2="","",IF(OR(Données!Z2="",Données!Z2=Menus!$F$2,Données!Z2=Menus!$F$3,Données!Z2=Menus!$F$4,Données!Z2=Menus!$F$5,Données!Z2=Menus!$F$6,Données!Z2=Menus!$F$7,Données!Z2=Menus!$F$8,Données!Z2=Menus!$F$9,Données!Z2=Menus!$F$10,Données!Z2=Menus!$F$11,Données!Z2=Menus!$F$12,Données!Z2=Menus!$F$13,Données!Z2=Menus!$F$14,Données!Z2=Menus!$F$15,Données!Z2=Menus!$F$16,Données!Z2=Menus!$F$17,Données!Z2=Menus!$F$18,Données!Z2=Menus!$F$19,Données!Z2=Menus!$F$20,Données!Z2=Menus!$F$21,Données!Z2=Menus!$F$22),0,1))</f>
        <v>0</v>
      </c>
      <c r="G2" s="2">
        <f>IF(P2="","",IF(AND(OR(Données!AD2=Menus!$B$8,Données!AD2=Menus!$B$9),Données!AE2=""),1,0))</f>
        <v>0</v>
      </c>
      <c r="H2" s="2" t="str">
        <f t="shared" ref="H2:H3" si="1">IF(CONCATENATE(P2," ",R2," ",TEXT(AB2,"jj/mm/aa"))=A2,"",1)</f>
        <v/>
      </c>
      <c r="I2" s="2">
        <f>IF(AB2="","",NETWORKDAYS(Y2,AB2,'Jours fériés'!$B$1:$B$11)-1)</f>
        <v>37</v>
      </c>
      <c r="J2" s="2" t="str">
        <f>IF(AT2="","",NETWORKDAYS(AB2,AT2,'Jours fériés'!$B$1:$B$11))</f>
        <v/>
      </c>
      <c r="K2" s="62" t="s">
        <v>3952</v>
      </c>
      <c r="L2" s="62" t="s">
        <v>3964</v>
      </c>
      <c r="M2" s="62" t="s">
        <v>3956</v>
      </c>
      <c r="N2" s="62" t="s">
        <v>2493</v>
      </c>
      <c r="O2" s="22" t="s">
        <v>3872</v>
      </c>
      <c r="P2" s="22" t="s">
        <v>3873</v>
      </c>
      <c r="Q2" s="22"/>
      <c r="R2" s="22" t="s">
        <v>3874</v>
      </c>
      <c r="S2" s="22" t="s">
        <v>3875</v>
      </c>
      <c r="T2" s="23">
        <v>39130</v>
      </c>
      <c r="U2" s="62" t="s">
        <v>2493</v>
      </c>
      <c r="V2" s="24" t="s">
        <v>3876</v>
      </c>
      <c r="W2" s="25">
        <v>2230439340201</v>
      </c>
      <c r="X2" s="23" t="s">
        <v>3877</v>
      </c>
      <c r="Y2" s="26">
        <v>42683</v>
      </c>
      <c r="Z2" s="22" t="s">
        <v>3792</v>
      </c>
      <c r="AA2" s="22" t="s">
        <v>3878</v>
      </c>
      <c r="AB2" s="27">
        <v>42736</v>
      </c>
      <c r="AC2" s="28"/>
      <c r="AD2" s="3" t="s">
        <v>31</v>
      </c>
      <c r="AE2" s="3" t="s">
        <v>7</v>
      </c>
      <c r="AF2" s="4">
        <v>0</v>
      </c>
      <c r="AG2" s="5"/>
      <c r="AH2" s="3"/>
      <c r="AI2" s="3"/>
      <c r="AJ2" s="3"/>
      <c r="AK2" s="3"/>
      <c r="AL2" s="17"/>
      <c r="AM2" s="59"/>
      <c r="AN2" s="17"/>
      <c r="AO2" s="17"/>
      <c r="AP2" s="3"/>
      <c r="AQ2" s="1"/>
      <c r="AR2" s="6"/>
      <c r="AS2" s="3"/>
      <c r="AT2" s="7"/>
      <c r="AU2" s="7"/>
      <c r="AV2" s="3"/>
      <c r="AW2" s="8"/>
      <c r="AX2" s="8"/>
      <c r="AY2" s="8"/>
      <c r="AZ2" s="8">
        <f>AW2-AX2-AY2-BA2</f>
        <v>0</v>
      </c>
      <c r="BA2" s="8"/>
      <c r="BB2" s="9"/>
      <c r="BC2" s="3"/>
      <c r="BD2" s="3"/>
      <c r="BE2" s="1"/>
      <c r="BF2" s="10"/>
      <c r="BG2" s="11"/>
      <c r="BH2" s="6"/>
      <c r="BI2" s="3"/>
      <c r="BJ2" s="3"/>
      <c r="BK2" s="3"/>
      <c r="BL2" s="3"/>
      <c r="BM2" s="3"/>
      <c r="BN2" s="3"/>
      <c r="BO2" s="3"/>
      <c r="BP2" s="3"/>
      <c r="BQ2" s="3"/>
      <c r="BR2" s="3"/>
      <c r="BS2" s="3"/>
      <c r="BT2" s="3"/>
      <c r="BU2" s="3"/>
    </row>
    <row r="3" spans="1:73" ht="30" customHeight="1" x14ac:dyDescent="0.2">
      <c r="A3" s="107" t="str">
        <f>IF(P3="","",IF(SUM(E3:G3)&gt;0,IF(Données!E3&gt;0,Menus!$T$2,IF(Données!F3&gt;0,Menus!$T$3,IF(Données!G3&gt;0,Menus!$T$4))),IF(COUNTA(Données!L3)=0,Menus!$T$5,IF(COUNTA(Données!Y3)=0,Menus!$T$12,IF(COUNTA(Données!Z3)=0,Menus!$T$6,IF(COUNTA(Données!AB3)=0,Menus!$T$7,IF(COUNTA(Données!AD3)=0,Menus!$T$8,IF(COUNTA(Données!AF3)=0,Menus!$T$9,CONCATENATE(P3," ",R3," ",TEXT(AB3,"jj/mm/aa"))))))))))</f>
        <v/>
      </c>
      <c r="B3" s="107"/>
      <c r="C3" s="107"/>
      <c r="D3" s="2" t="str">
        <f t="shared" ref="D3" si="2">IF(AB3="","",MONTH(AB3))</f>
        <v/>
      </c>
      <c r="E3" s="2" t="str">
        <f>IF(P3="","",IF(OR(Données!L3="",Données!L3=Menus!$E$2,Données!L3=Menus!$E$3,Données!L3=Menus!$E$4,Données!L3=Menus!$E$5,Données!L3=Menus!$E$6,Données!L3=Menus!$E$7,Données!L3=Menus!$E$8,Données!L3=Menus!$E$9),0,1))</f>
        <v/>
      </c>
      <c r="F3" s="2" t="str">
        <f>IF(P3="","",IF(OR(Données!Z3="",Données!Z3=Menus!$F$2,Données!Z3=Menus!$F$3,Données!Z3=Menus!$F$4,Données!Z3=Menus!$F$5,Données!Z3=Menus!$F$6,Données!Z3=Menus!$F$7,Données!Z3=Menus!$F$8,Données!Z3=Menus!$F$9,Données!Z3=Menus!$F$10,Données!Z3=Menus!$F$11,Données!Z3=Menus!$F$12,Données!Z3=Menus!$F$13,Données!Z3=Menus!$F$14,Données!Z3=Menus!$F$15,Données!Z3=Menus!$F$16,Données!Z3=Menus!$F$17,Données!Z3=Menus!$F$18,Données!Z3=Menus!$F$19,Données!Z3=Menus!$F$20,Données!Z3=Menus!$F$21,Données!Z3=Menus!$F$22),0,1))</f>
        <v/>
      </c>
      <c r="G3" s="2" t="str">
        <f>IF(P3="","",IF(AND(OR(Données!AD3=Menus!$B$8,Données!AD3=Menus!$B$9),Données!AE3=""),1,0))</f>
        <v/>
      </c>
      <c r="H3" s="2">
        <f t="shared" si="1"/>
        <v>1</v>
      </c>
      <c r="I3" s="2" t="str">
        <f>IF(AB3="","",NETWORKDAYS(Y3,AB3,'Jours fériés'!$B$1:$B$11)-1)</f>
        <v/>
      </c>
      <c r="J3" s="2" t="str">
        <f>IF(AT3="","",NETWORKDAYS(AB3,AT3,'Jours fériés'!$B$1:$B$11))</f>
        <v/>
      </c>
      <c r="K3" s="106" t="s">
        <v>3967</v>
      </c>
      <c r="L3" s="62"/>
      <c r="M3" s="62"/>
      <c r="N3" s="62"/>
      <c r="O3" s="22"/>
      <c r="P3" s="22"/>
      <c r="Q3" s="22"/>
      <c r="R3" s="22"/>
      <c r="S3" s="22"/>
      <c r="T3" s="23"/>
      <c r="U3" s="62"/>
      <c r="V3" s="24"/>
      <c r="W3" s="25"/>
      <c r="X3" s="23"/>
      <c r="Y3" s="26"/>
      <c r="Z3" s="22"/>
      <c r="AA3" s="22"/>
      <c r="AB3" s="27"/>
      <c r="AC3" s="28"/>
      <c r="AD3" s="3"/>
      <c r="AE3" s="3"/>
      <c r="AF3" s="4"/>
      <c r="AG3" s="5"/>
      <c r="AH3" s="3"/>
      <c r="AI3" s="3"/>
      <c r="AJ3" s="3"/>
      <c r="AK3" s="3"/>
      <c r="AL3" s="17"/>
      <c r="AM3" s="59"/>
      <c r="AN3" s="17"/>
      <c r="AO3" s="17"/>
      <c r="AP3" s="3"/>
      <c r="AQ3" s="1"/>
      <c r="AR3" s="6"/>
      <c r="AS3" s="3"/>
      <c r="AT3" s="7"/>
      <c r="AU3" s="7"/>
      <c r="AV3" s="3"/>
      <c r="AW3" s="8"/>
      <c r="AX3" s="8"/>
      <c r="AY3" s="8"/>
      <c r="AZ3" s="8">
        <f t="shared" ref="AZ3" si="3">AW3-AX3-AY3-BA3</f>
        <v>0</v>
      </c>
      <c r="BA3" s="8"/>
      <c r="BB3" s="9"/>
      <c r="BC3" s="3"/>
      <c r="BD3" s="3"/>
      <c r="BE3" s="1"/>
      <c r="BF3" s="10"/>
      <c r="BG3" s="11"/>
      <c r="BH3" s="6"/>
      <c r="BI3" s="3"/>
      <c r="BJ3" s="3"/>
      <c r="BK3" s="3"/>
      <c r="BL3" s="3"/>
      <c r="BM3" s="3"/>
      <c r="BN3" s="3"/>
      <c r="BO3" s="3"/>
      <c r="BP3" s="3"/>
      <c r="BQ3" s="3"/>
      <c r="BR3" s="3"/>
      <c r="BS3" s="3"/>
      <c r="BT3" s="3"/>
      <c r="BU3" s="3"/>
    </row>
    <row r="4" spans="1:73" ht="30" customHeight="1" x14ac:dyDescent="0.2">
      <c r="A4" s="107" t="str">
        <f>IF(P4="","",IF(SUM(E4:G4)&gt;0,IF(Données!E4&gt;0,Menus!$T$2,IF(Données!F4&gt;0,Menus!$T$3,IF(Données!G4&gt;0,Menus!$T$4))),IF(COUNTA(Données!L4)=0,Menus!$T$5,IF(COUNTA(Données!Y4)=0,Menus!$T$12,IF(COUNTA(Données!Z4)=0,Menus!$T$6,IF(COUNTA(Données!AB4)=0,Menus!$T$7,IF(COUNTA(Données!AD4)=0,Menus!$T$8,IF(COUNTA(Données!AF4)=0,Menus!$T$9,CONCATENATE(P4," ",R4," ",TEXT(AB4,"jj/mm/aa"))))))))))</f>
        <v>DUPONT GERMAINE 01/01/17</v>
      </c>
      <c r="B4" s="107"/>
      <c r="C4" s="107"/>
      <c r="D4" s="2">
        <f t="shared" ref="D4" si="4">IF(AB4="","",MONTH(AB4))</f>
        <v>1</v>
      </c>
      <c r="E4" s="2">
        <f>IF(P4="","",IF(OR(Données!L4="",Données!L4=Menus!$E$2,Données!L4=Menus!$E$3,Données!L4=Menus!$E$4,Données!L4=Menus!$E$5,Données!L4=Menus!$E$6,Données!L4=Menus!$E$7,Données!L4=Menus!$E$8,Données!L4=Menus!$E$9),0,1))</f>
        <v>0</v>
      </c>
      <c r="F4" s="2">
        <f>IF(P4="","",IF(OR(Données!Z4="",Données!Z4=Menus!$F$2,Données!Z4=Menus!$F$3,Données!Z4=Menus!$F$4,Données!Z4=Menus!$F$5,Données!Z4=Menus!$F$6,Données!Z4=Menus!$F$7,Données!Z4=Menus!$F$8,Données!Z4=Menus!$F$9,Données!Z4=Menus!$F$10,Données!Z4=Menus!$F$11,Données!Z4=Menus!$F$12,Données!Z4=Menus!$F$13,Données!Z4=Menus!$F$14,Données!Z4=Menus!$F$15,Données!Z4=Menus!$F$16,Données!Z4=Menus!$F$17,Données!Z4=Menus!$F$18,Données!Z4=Menus!$F$19,Données!Z4=Menus!$F$20,Données!Z4=Menus!$F$21,Données!Z4=Menus!$F$22),0,1))</f>
        <v>0</v>
      </c>
      <c r="G4" s="2">
        <f>IF(P4="","",IF(AND(OR(Données!AD4=Menus!$B$8,Données!AD4=Menus!$B$9),Données!AE4=""),1,0))</f>
        <v>0</v>
      </c>
      <c r="H4" s="2" t="str">
        <f t="shared" ref="H4" si="5">IF(CONCATENATE(P4," ",R4," ",TEXT(AB4,"jj/mm/aa"))=A4,"",1)</f>
        <v/>
      </c>
      <c r="I4" s="2">
        <f>IF(AB4="","",NETWORKDAYS(Y4,AB4,'Jours fériés'!$B$1:$B$11)-1)</f>
        <v>12</v>
      </c>
      <c r="J4" s="2">
        <f>IF(AT4="","",NETWORKDAYS(AB4,AT4,'Jours fériés'!$B$1:$B$11))</f>
        <v>-261</v>
      </c>
      <c r="K4" s="62" t="s">
        <v>3952</v>
      </c>
      <c r="L4" s="62" t="s">
        <v>3965</v>
      </c>
      <c r="M4" s="62" t="s">
        <v>3958</v>
      </c>
      <c r="N4" s="62" t="s">
        <v>1706</v>
      </c>
      <c r="O4" s="22" t="s">
        <v>49</v>
      </c>
      <c r="P4" s="22" t="s">
        <v>3869</v>
      </c>
      <c r="Q4" s="21" t="s">
        <v>3916</v>
      </c>
      <c r="R4" s="22" t="s">
        <v>3870</v>
      </c>
      <c r="S4" s="22" t="s">
        <v>3871</v>
      </c>
      <c r="T4" s="23">
        <v>39400</v>
      </c>
      <c r="U4" s="62" t="s">
        <v>553</v>
      </c>
      <c r="V4" s="24">
        <v>384601212</v>
      </c>
      <c r="W4" s="25">
        <v>211223344455566</v>
      </c>
      <c r="X4" s="64" t="s">
        <v>3915</v>
      </c>
      <c r="Y4" s="26">
        <v>42718</v>
      </c>
      <c r="Z4" s="22" t="s">
        <v>3966</v>
      </c>
      <c r="AA4" s="21" t="s">
        <v>3879</v>
      </c>
      <c r="AB4" s="27">
        <v>42736</v>
      </c>
      <c r="AC4" s="63">
        <v>0.45</v>
      </c>
      <c r="AD4" s="3" t="s">
        <v>3920</v>
      </c>
      <c r="AE4" s="3" t="s">
        <v>3922</v>
      </c>
      <c r="AF4" s="4">
        <v>15</v>
      </c>
      <c r="AG4" s="5" t="s">
        <v>3908</v>
      </c>
      <c r="AH4" s="3" t="s">
        <v>5</v>
      </c>
      <c r="AI4" s="3" t="s">
        <v>3880</v>
      </c>
      <c r="AJ4" s="3" t="s">
        <v>3931</v>
      </c>
      <c r="AK4" s="3" t="s">
        <v>3932</v>
      </c>
      <c r="AL4" s="65" t="s">
        <v>3881</v>
      </c>
      <c r="AM4" s="60"/>
      <c r="AN4" s="65"/>
      <c r="AO4" s="65"/>
      <c r="AP4" s="3">
        <v>6</v>
      </c>
      <c r="AQ4" s="1">
        <v>45.45</v>
      </c>
      <c r="AR4" s="6">
        <v>125</v>
      </c>
      <c r="AS4" s="3">
        <v>2</v>
      </c>
      <c r="AT4" s="7">
        <v>42370</v>
      </c>
      <c r="AU4" s="7">
        <v>43465</v>
      </c>
      <c r="AV4" s="3" t="s">
        <v>3944</v>
      </c>
      <c r="AW4" s="8">
        <v>104</v>
      </c>
      <c r="AX4" s="8">
        <v>2</v>
      </c>
      <c r="AY4" s="8">
        <v>1</v>
      </c>
      <c r="AZ4" s="8">
        <f t="shared" ref="AZ4" si="6">AW4-AX4-AY4-BA4</f>
        <v>98</v>
      </c>
      <c r="BA4" s="8">
        <v>3</v>
      </c>
      <c r="BB4" s="9" t="s">
        <v>3939</v>
      </c>
      <c r="BC4" s="3" t="s">
        <v>3925</v>
      </c>
      <c r="BD4" s="3" t="s">
        <v>3882</v>
      </c>
      <c r="BE4" s="1" t="s">
        <v>3883</v>
      </c>
      <c r="BF4" s="10" t="s">
        <v>3884</v>
      </c>
      <c r="BG4" s="11" t="s">
        <v>9</v>
      </c>
      <c r="BH4" s="6" t="s">
        <v>10</v>
      </c>
      <c r="BI4" s="3" t="s">
        <v>10</v>
      </c>
      <c r="BJ4" s="3" t="s">
        <v>10</v>
      </c>
      <c r="BK4" s="3" t="s">
        <v>3885</v>
      </c>
      <c r="BL4" s="3" t="s">
        <v>3886</v>
      </c>
      <c r="BM4" s="3" t="s">
        <v>3887</v>
      </c>
      <c r="BN4" s="3" t="s">
        <v>10</v>
      </c>
      <c r="BO4" s="3" t="s">
        <v>10</v>
      </c>
      <c r="BP4" s="3" t="s">
        <v>10</v>
      </c>
      <c r="BQ4" s="3"/>
      <c r="BR4" s="3"/>
      <c r="BS4" s="3"/>
      <c r="BT4" s="3"/>
      <c r="BU4" s="3"/>
    </row>
    <row r="5" spans="1:73" ht="12.75" x14ac:dyDescent="0.2">
      <c r="A5" s="29" t="s">
        <v>3841</v>
      </c>
      <c r="B5" s="29" t="s">
        <v>3841</v>
      </c>
      <c r="C5" s="29" t="s">
        <v>3841</v>
      </c>
      <c r="D5" s="29" t="s">
        <v>3841</v>
      </c>
      <c r="E5" s="29" t="s">
        <v>3841</v>
      </c>
      <c r="F5" s="29" t="s">
        <v>3841</v>
      </c>
      <c r="G5" s="29" t="s">
        <v>3841</v>
      </c>
      <c r="H5" s="29" t="s">
        <v>3841</v>
      </c>
      <c r="I5" s="29"/>
      <c r="J5" s="29"/>
      <c r="K5" s="29" t="s">
        <v>3841</v>
      </c>
      <c r="L5" s="29" t="s">
        <v>3841</v>
      </c>
      <c r="M5" s="29" t="s">
        <v>3841</v>
      </c>
      <c r="N5" s="29" t="s">
        <v>3841</v>
      </c>
      <c r="O5" s="29" t="s">
        <v>3841</v>
      </c>
      <c r="P5" s="29" t="s">
        <v>3841</v>
      </c>
      <c r="Q5" s="29" t="s">
        <v>3841</v>
      </c>
      <c r="R5" s="29" t="s">
        <v>3841</v>
      </c>
      <c r="S5" s="29" t="s">
        <v>3841</v>
      </c>
      <c r="T5" s="29" t="s">
        <v>3841</v>
      </c>
      <c r="U5" s="29" t="s">
        <v>3841</v>
      </c>
      <c r="V5" s="29" t="s">
        <v>3841</v>
      </c>
      <c r="W5" s="29" t="s">
        <v>3841</v>
      </c>
      <c r="X5" s="29" t="s">
        <v>3841</v>
      </c>
      <c r="Y5" s="29" t="s">
        <v>3841</v>
      </c>
      <c r="Z5" s="29" t="s">
        <v>3841</v>
      </c>
      <c r="AA5" s="29" t="s">
        <v>3841</v>
      </c>
      <c r="AB5" s="29" t="s">
        <v>3841</v>
      </c>
      <c r="AC5" s="29" t="s">
        <v>3841</v>
      </c>
      <c r="AD5" s="29" t="s">
        <v>3841</v>
      </c>
      <c r="AE5" s="29" t="s">
        <v>3841</v>
      </c>
      <c r="AF5" s="29" t="s">
        <v>3841</v>
      </c>
      <c r="AG5" s="29" t="s">
        <v>3841</v>
      </c>
      <c r="AH5" s="29" t="s">
        <v>3841</v>
      </c>
      <c r="AI5" s="29" t="s">
        <v>3841</v>
      </c>
      <c r="AJ5" s="29" t="s">
        <v>3841</v>
      </c>
      <c r="AK5" s="29" t="s">
        <v>3841</v>
      </c>
      <c r="AL5" s="29" t="s">
        <v>3841</v>
      </c>
      <c r="AM5" s="29" t="s">
        <v>3841</v>
      </c>
      <c r="AN5" s="29" t="s">
        <v>3841</v>
      </c>
      <c r="AO5" s="29" t="s">
        <v>3841</v>
      </c>
      <c r="AP5" s="29" t="s">
        <v>3841</v>
      </c>
      <c r="AQ5" s="29" t="s">
        <v>3841</v>
      </c>
      <c r="AR5" s="29" t="s">
        <v>3841</v>
      </c>
      <c r="AS5" s="29" t="s">
        <v>3841</v>
      </c>
      <c r="AT5" s="29" t="s">
        <v>3841</v>
      </c>
      <c r="AU5" s="29" t="s">
        <v>3841</v>
      </c>
      <c r="AV5" s="29" t="s">
        <v>3841</v>
      </c>
      <c r="AW5" s="29" t="s">
        <v>3841</v>
      </c>
      <c r="AX5" s="29" t="s">
        <v>3841</v>
      </c>
      <c r="AY5" s="29" t="s">
        <v>3841</v>
      </c>
      <c r="AZ5" s="29" t="s">
        <v>3841</v>
      </c>
      <c r="BA5" s="29" t="s">
        <v>3841</v>
      </c>
      <c r="BB5" s="29" t="s">
        <v>3841</v>
      </c>
      <c r="BC5" s="29" t="s">
        <v>3841</v>
      </c>
      <c r="BD5" s="29" t="s">
        <v>3841</v>
      </c>
      <c r="BE5" s="29" t="s">
        <v>3841</v>
      </c>
      <c r="BF5" s="29" t="s">
        <v>3841</v>
      </c>
      <c r="BG5" s="29" t="s">
        <v>3841</v>
      </c>
      <c r="BH5" s="29" t="s">
        <v>3841</v>
      </c>
      <c r="BI5" s="29" t="s">
        <v>3841</v>
      </c>
      <c r="BJ5" s="29" t="s">
        <v>3841</v>
      </c>
      <c r="BK5" s="29" t="s">
        <v>3841</v>
      </c>
      <c r="BL5" s="29" t="s">
        <v>3841</v>
      </c>
      <c r="BM5" s="29" t="s">
        <v>3841</v>
      </c>
      <c r="BN5" s="29" t="s">
        <v>3841</v>
      </c>
      <c r="BO5" s="29" t="s">
        <v>3841</v>
      </c>
      <c r="BP5" s="29" t="s">
        <v>3841</v>
      </c>
      <c r="BQ5" s="29" t="s">
        <v>3841</v>
      </c>
      <c r="BR5" s="29" t="s">
        <v>3841</v>
      </c>
      <c r="BS5" s="29" t="s">
        <v>3841</v>
      </c>
      <c r="BT5" s="30" t="s">
        <v>3841</v>
      </c>
      <c r="BU5" s="30" t="s">
        <v>3841</v>
      </c>
    </row>
  </sheetData>
  <sheetProtection sheet="1" objects="1" scenarios="1" formatCells="0" deleteRows="0" autoFilter="0" pivotTables="0"/>
  <autoFilter ref="A1:BS5">
    <filterColumn colId="0" showButton="0"/>
    <filterColumn colId="1" showButton="0"/>
  </autoFilter>
  <mergeCells count="4">
    <mergeCell ref="A2:C2"/>
    <mergeCell ref="A1:C1"/>
    <mergeCell ref="A3:C3"/>
    <mergeCell ref="A4:C4"/>
  </mergeCells>
  <phoneticPr fontId="4" type="noConversion"/>
  <conditionalFormatting sqref="A2:C4">
    <cfRule type="expression" dxfId="6" priority="4">
      <formula>$H2=1</formula>
    </cfRule>
  </conditionalFormatting>
  <dataValidations xWindow="266" yWindow="425" count="24">
    <dataValidation type="list" allowBlank="1" showInputMessage="1" prompt="Pour que le menu déroulant soit utilisable, veuillez indiquer un code postal._x000a_Il est possible de saisir les premières lettres de la commune si la liste affichée est trop longue." sqref="U2:U4">
      <formula1>IF(U2&lt;&gt;"",OFFSET(INDIRECT("cp_"&amp;T2),MATCH(U2&amp;"*",INDIRECT("cp_"&amp;T2),0)-1,,SUMPRODUCT((MID(INDIRECT("cp_"&amp;T2),1,LEN(U2))=TEXT(U2,"0"))*1)),INDIRECT("cp_"&amp;T2))</formula1>
    </dataValidation>
    <dataValidation type="list" allowBlank="1" showInputMessage="1" showErrorMessage="1" errorTitle="Erreur de saisie :" error="Veuillez utiliser le menu déroulant." sqref="BN2:BT4 BH2:BJ4">
      <formula1>COCHE</formula1>
    </dataValidation>
    <dataValidation allowBlank="1" showInputMessage="1" showErrorMessage="1" sqref="BN1:BQ1 AQ1 AJ1:AO1 BI1:BJ1"/>
    <dataValidation type="decimal" operator="greaterThanOrEqual" allowBlank="1" showInputMessage="1" showErrorMessage="1" error="Veuillez saisir le montant facturé." sqref="AF2:AF4">
      <formula1>0</formula1>
    </dataValidation>
    <dataValidation type="date" operator="greaterThan" allowBlank="1" showInputMessage="1" showErrorMessage="1" errorTitle=" " error="Veuillez saisir une date au format : jj/mm/aa" sqref="AT2:AT4">
      <formula1>39174</formula1>
    </dataValidation>
    <dataValidation type="date" operator="greaterThan" allowBlank="1" showInputMessage="1" showErrorMessage="1" errorTitle=" " error="Veuilez saisir une date au format : jj/mm/aa" sqref="AU2:AU4">
      <formula1>39174</formula1>
    </dataValidation>
    <dataValidation type="list" allowBlank="1" showInputMessage="1" showErrorMessage="1" errorTitle=" Erreur de saisie :" error="Veuillez utiliser le menu déroulant." sqref="AS2:AS4">
      <formula1>PDS</formula1>
    </dataValidation>
    <dataValidation type="list" allowBlank="1" showInputMessage="1" showErrorMessage="1" errorTitle="Erreur de saisie :" error="Veuillez utiliser le menu déroulant." sqref="AP2:AP4">
      <formula1>GIR</formula1>
    </dataValidation>
    <dataValidation type="list" allowBlank="1" showInputMessage="1" showErrorMessage="1" errorTitle="Erreur de saisie :" error="Veuillez utiliser le menu déroulant." sqref="AJ2:AJ4">
      <formula1>TYPE_LOGEMENT</formula1>
    </dataValidation>
    <dataValidation type="list" allowBlank="1" showInputMessage="1" showErrorMessage="1" errorTitle="Erreur de saisie :" error="Veuillez utiliser le menu déroulant." sqref="AK2:AK4">
      <formula1>STATUT_LOGEMENT</formula1>
    </dataValidation>
    <dataValidation type="list" allowBlank="1" showInputMessage="1" showErrorMessage="1" errorTitle="Erreur de saisie :" error="Veuillez utiliser le menu déroulant." sqref="AH2:AH4">
      <formula1>SITUATION_FAMILIALE</formula1>
    </dataValidation>
    <dataValidation type="list" errorStyle="information" allowBlank="1" showInputMessage="1" errorTitle=" " error="Merci d'utiliser au maximum les menus déroulants." prompt="Saisie libre si plusieurs forfaits ou prestation non référencée" sqref="BB2:BB4">
      <formula1>FORFAIT</formula1>
    </dataValidation>
    <dataValidation type="list" errorStyle="information" allowBlank="1" showInputMessage="1" errorTitle=" " error="Merci d'utiliser au maximum les menus déroulants." prompt="Saisie libre si plusieurs aides techniques ou prestation non référencée" sqref="BC2:BC4">
      <formula1>KIT_PREVENTION</formula1>
    </dataValidation>
    <dataValidation type="list" allowBlank="1" showInputMessage="1" showErrorMessage="1" errorTitle="Erreur de saisie :" error="Veuillez utiliser le menu déroulant." sqref="BG2:BG4">
      <formula1>COHORTE_FRAGIRE</formula1>
    </dataValidation>
    <dataValidation operator="greaterThan" allowBlank="1" showInputMessage="1" showErrorMessage="1" errorTitle="Erreur de saisie :" error="Veuillez saisir un nombre" sqref="AW2:BA4"/>
    <dataValidation type="list" allowBlank="1" showInputMessage="1" showErrorMessage="1" errorTitle="Erreur de saisie :" error="Merci d'utiliser le menu déroulant." sqref="L2:L4">
      <formula1>CAISSES</formula1>
    </dataValidation>
    <dataValidation type="list" allowBlank="1" showInputMessage="1" showErrorMessage="1" errorTitle="Erreur de saisie :" error="Merci le menu déroulant." sqref="M2:M4">
      <formula1>SECTEUR</formula1>
    </dataValidation>
    <dataValidation type="list" allowBlank="1" showInputMessage="1" showErrorMessage="1" sqref="O2:O4">
      <formula1>CIVILITE</formula1>
    </dataValidation>
    <dataValidation type="list" allowBlank="1" showInputMessage="1" showErrorMessage="1" errorTitle="Erreur de saisie :" error="Merci d'utiliser le menu déroulant." sqref="Z2:Z4">
      <formula1>TYPE_DEMANDE</formula1>
    </dataValidation>
    <dataValidation type="list" errorStyle="information" allowBlank="1" showInputMessage="1" showErrorMessage="1" errorTitle=" " error="Merci d'utiliser au maximum les menus déroulants." sqref="AE2:AE4">
      <formula1>MOTIF_ANNULATION</formula1>
    </dataValidation>
    <dataValidation type="date" allowBlank="1" showInputMessage="1" showErrorMessage="1" errorTitle="Erreur de saisie :" error="Veuillez saisir une date au format : jj/mm/aa_x000a_comprise entre le 01/01/17 et le 31/12/17" sqref="AB2:AB4">
      <formula1>42736</formula1>
      <formula2>43100</formula2>
    </dataValidation>
    <dataValidation type="list" allowBlank="1" showInputMessage="1" showErrorMessage="1" errorTitle="Erreur de saisie :" error="Merci d'utiliser le menu déroulant." sqref="AD2:AD4">
      <formula1>STATUT_PEC</formula1>
    </dataValidation>
    <dataValidation type="list" allowBlank="1" showInputMessage="1" sqref="K2:K4">
      <formula1>EBAD</formula1>
    </dataValidation>
    <dataValidation type="date" operator="greaterThan" allowBlank="1" showInputMessage="1" showErrorMessage="1" errorTitle="Erreur de saisie :" error="Veuillez saisir une date au format : jj/mm/aa" sqref="Y2:Y4">
      <formula1>39174</formula1>
    </dataValidation>
  </dataValidations>
  <pageMargins left="0.78740157480314965" right="0.78740157480314965" top="0.98425196850393704" bottom="0.98425196850393704" header="0.51181102362204722" footer="0.51181102362204722"/>
  <pageSetup paperSize="9" scale="10" orientation="landscape" r:id="rId1"/>
  <headerFooter alignWithMargins="0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8"/>
  <dimension ref="A1:AD73"/>
  <sheetViews>
    <sheetView tabSelected="1" zoomScale="97" zoomScaleNormal="97" workbookViewId="0"/>
  </sheetViews>
  <sheetFormatPr baseColWidth="10" defaultColWidth="11.5703125" defaultRowHeight="12.75" x14ac:dyDescent="0.2"/>
  <cols>
    <col min="1" max="4" width="14.7109375" style="55" customWidth="1"/>
    <col min="5" max="5" width="2.28515625" style="55" customWidth="1"/>
    <col min="6" max="6" width="11.7109375" style="55" customWidth="1"/>
    <col min="7" max="13" width="10.7109375" style="55" customWidth="1"/>
    <col min="14" max="14" width="11.5703125" style="68" customWidth="1"/>
    <col min="15" max="23" width="11.5703125" style="55" hidden="1" customWidth="1"/>
    <col min="24" max="24" width="11.5703125" style="55"/>
    <col min="25" max="25" width="21.140625" style="55" customWidth="1"/>
    <col min="26" max="26" width="29.85546875" style="55" customWidth="1"/>
    <col min="27" max="27" width="46.28515625" style="55" customWidth="1"/>
    <col min="28" max="16384" width="11.5703125" style="55"/>
  </cols>
  <sheetData>
    <row r="1" spans="1:28" ht="13.15" customHeight="1" x14ac:dyDescent="0.2">
      <c r="A1" s="66" t="str">
        <f>IF(B1="","",AA15)</f>
        <v>MADAME</v>
      </c>
      <c r="B1" s="107" t="s">
        <v>3888</v>
      </c>
      <c r="C1" s="107"/>
      <c r="D1" s="107"/>
      <c r="E1" s="67"/>
      <c r="F1" s="135" t="s">
        <v>3941</v>
      </c>
      <c r="G1" s="140" t="str">
        <f>IF(AA38="","",AA38)</f>
        <v>1 fils unique au village</v>
      </c>
      <c r="H1" s="140"/>
      <c r="I1" s="140"/>
      <c r="J1" s="140"/>
      <c r="K1" s="140"/>
      <c r="L1" s="140"/>
      <c r="M1" s="114"/>
      <c r="Y1" s="61" t="s">
        <v>3888</v>
      </c>
    </row>
    <row r="2" spans="1:28" x14ac:dyDescent="0.2">
      <c r="A2" s="142" t="str">
        <f>IF(AA19="","",AA19)</f>
        <v>16 RUE DE LA CITADELLE</v>
      </c>
      <c r="B2" s="143"/>
      <c r="C2" s="143"/>
      <c r="D2" s="144"/>
      <c r="E2" s="68"/>
      <c r="F2" s="136"/>
      <c r="G2" s="141"/>
      <c r="H2" s="141"/>
      <c r="I2" s="141"/>
      <c r="J2" s="141"/>
      <c r="K2" s="141"/>
      <c r="L2" s="141"/>
      <c r="M2" s="110"/>
    </row>
    <row r="3" spans="1:28" x14ac:dyDescent="0.2">
      <c r="A3" s="142"/>
      <c r="B3" s="143"/>
      <c r="C3" s="143"/>
      <c r="D3" s="144"/>
      <c r="E3" s="68"/>
      <c r="F3" s="136"/>
      <c r="G3" s="141"/>
      <c r="H3" s="141"/>
      <c r="I3" s="141"/>
      <c r="J3" s="141"/>
      <c r="K3" s="141"/>
      <c r="L3" s="141"/>
      <c r="M3" s="110"/>
      <c r="X3" s="55" t="s">
        <v>3909</v>
      </c>
      <c r="Y3" s="55" t="s">
        <v>3911</v>
      </c>
      <c r="Z3" s="55" t="s">
        <v>3910</v>
      </c>
      <c r="AA3" s="55" t="s">
        <v>3912</v>
      </c>
      <c r="AB3" s="55" t="s">
        <v>3913</v>
      </c>
    </row>
    <row r="4" spans="1:28" ht="13.15" customHeight="1" x14ac:dyDescent="0.2">
      <c r="A4" s="145" t="str">
        <f>IF(B1="","",AA20&amp;" "&amp;AA21)</f>
        <v>39400 PREMANON</v>
      </c>
      <c r="B4" s="146"/>
      <c r="C4" s="146"/>
      <c r="D4" s="147"/>
      <c r="E4" s="68"/>
      <c r="F4" s="135" t="s">
        <v>3942</v>
      </c>
      <c r="G4" s="140" t="str">
        <f>IF(AA39="","",AA39)</f>
        <v/>
      </c>
      <c r="H4" s="140"/>
      <c r="I4" s="140"/>
      <c r="J4" s="140"/>
      <c r="K4" s="140"/>
      <c r="L4" s="140"/>
      <c r="M4" s="114"/>
      <c r="X4" s="55">
        <v>4</v>
      </c>
      <c r="Y4" s="55" t="s">
        <v>12</v>
      </c>
      <c r="Z4" s="55">
        <f t="shared" ref="Z4:Z35" si="0">IF($B$1="","",VLOOKUP($B$1,BD,X4,FALSE))</f>
        <v>1</v>
      </c>
    </row>
    <row r="5" spans="1:28" x14ac:dyDescent="0.2">
      <c r="A5" s="69">
        <f>IF(B1="","",AA22)</f>
        <v>384601212</v>
      </c>
      <c r="B5" s="148" t="str">
        <f>IFERROR(IF(B1="","",IF(Z33=0,"",IF(Z17=0,"Né(e) le "&amp;TEXT(Z33,"jj/mm/aaaa"),"Née "&amp;Z17&amp;", le "&amp;TEXT(Z33,"jj/mm/aaaa")))),"")</f>
        <v>Née magnin, le 14/12/1813</v>
      </c>
      <c r="C5" s="148"/>
      <c r="D5" s="149"/>
      <c r="E5" s="68"/>
      <c r="F5" s="136"/>
      <c r="G5" s="141"/>
      <c r="H5" s="141"/>
      <c r="I5" s="141"/>
      <c r="J5" s="141"/>
      <c r="K5" s="141"/>
      <c r="L5" s="141"/>
      <c r="M5" s="110"/>
      <c r="X5" s="55">
        <v>5</v>
      </c>
      <c r="Y5" s="55" t="s">
        <v>3827</v>
      </c>
      <c r="Z5" s="55">
        <f t="shared" si="0"/>
        <v>0</v>
      </c>
    </row>
    <row r="6" spans="1:28" x14ac:dyDescent="0.2">
      <c r="A6" s="162">
        <f>AA23</f>
        <v>211223344455566</v>
      </c>
      <c r="B6" s="163"/>
      <c r="C6" s="150" t="str">
        <f>AA34</f>
        <v>PERSONNE SEULE</v>
      </c>
      <c r="D6" s="151"/>
      <c r="E6" s="68"/>
      <c r="F6" s="136"/>
      <c r="G6" s="141"/>
      <c r="H6" s="141"/>
      <c r="I6" s="141"/>
      <c r="J6" s="141"/>
      <c r="K6" s="141"/>
      <c r="L6" s="141"/>
      <c r="M6" s="110"/>
      <c r="X6" s="55">
        <v>6</v>
      </c>
      <c r="Y6" s="55" t="s">
        <v>3826</v>
      </c>
      <c r="Z6" s="55">
        <f t="shared" si="0"/>
        <v>0</v>
      </c>
    </row>
    <row r="7" spans="1:28" ht="13.15" customHeight="1" x14ac:dyDescent="0.2">
      <c r="A7" s="152" t="str">
        <f>IF(AA35="","","Personne référente : "&amp;AA35)</f>
        <v>Personne référente : fils 03 84 48 48 48</v>
      </c>
      <c r="B7" s="153"/>
      <c r="C7" s="153"/>
      <c r="D7" s="154"/>
      <c r="E7" s="68"/>
      <c r="F7" s="135" t="s">
        <v>3943</v>
      </c>
      <c r="G7" s="140" t="str">
        <f>IF(AA37="","",AA37&amp;" - ")&amp;IF(AA36="","",AA36&amp;" - ")&amp;IF(AA40="","",AA40)</f>
        <v xml:space="preserve">Hébergé(e) gratuitement - Résidence / Foyer - </v>
      </c>
      <c r="H7" s="140"/>
      <c r="I7" s="140"/>
      <c r="J7" s="140"/>
      <c r="K7" s="140"/>
      <c r="L7" s="140"/>
      <c r="M7" s="114"/>
      <c r="X7" s="55">
        <v>7</v>
      </c>
      <c r="Y7" s="55" t="s">
        <v>3836</v>
      </c>
      <c r="Z7" s="55">
        <f t="shared" si="0"/>
        <v>0</v>
      </c>
    </row>
    <row r="8" spans="1:28" x14ac:dyDescent="0.2">
      <c r="A8" s="155"/>
      <c r="B8" s="156"/>
      <c r="C8" s="156"/>
      <c r="D8" s="157"/>
      <c r="E8" s="68"/>
      <c r="F8" s="136"/>
      <c r="G8" s="141"/>
      <c r="H8" s="141"/>
      <c r="I8" s="141"/>
      <c r="J8" s="141"/>
      <c r="K8" s="141"/>
      <c r="L8" s="141"/>
      <c r="M8" s="110"/>
      <c r="X8" s="55">
        <v>8</v>
      </c>
      <c r="Y8" s="55" t="s">
        <v>3837</v>
      </c>
      <c r="Z8" s="55" t="str">
        <f t="shared" si="0"/>
        <v/>
      </c>
    </row>
    <row r="9" spans="1:28" ht="13.15" customHeight="1" x14ac:dyDescent="0.2">
      <c r="A9" s="68"/>
      <c r="B9" s="68"/>
      <c r="C9" s="68"/>
      <c r="D9" s="68"/>
      <c r="E9" s="68"/>
      <c r="F9" s="137"/>
      <c r="G9" s="141"/>
      <c r="H9" s="141"/>
      <c r="I9" s="141"/>
      <c r="J9" s="141"/>
      <c r="K9" s="141"/>
      <c r="L9" s="141"/>
      <c r="M9" s="110"/>
      <c r="X9" s="55">
        <v>9</v>
      </c>
      <c r="Y9" s="55" t="s">
        <v>3866</v>
      </c>
      <c r="Z9" s="55">
        <f t="shared" si="0"/>
        <v>12</v>
      </c>
    </row>
    <row r="10" spans="1:28" ht="13.15" customHeight="1" x14ac:dyDescent="0.2">
      <c r="A10" s="160" t="str">
        <f>IF(OR(AA45=Menus!L2,AA45=Menus!L3,AA45=Menus!L4),"PDS "&amp;AA45,"")&amp;" "&amp;IF(AA12="","",AA12)</f>
        <v>PDS 2 querty</v>
      </c>
      <c r="B10" s="161"/>
      <c r="C10" s="158" t="str">
        <f>IF(AA26="","",AA26)</f>
        <v>Renouvellement</v>
      </c>
      <c r="D10" s="159"/>
      <c r="E10" s="68"/>
      <c r="F10" s="138" t="str">
        <f>"Autonomie :
GIR : "&amp;IF(AA42="","",AA42)</f>
        <v>Autonomie :
GIR : 6</v>
      </c>
      <c r="G10" s="140" t="str">
        <f>IF(AA41="","",AA41)</f>
        <v/>
      </c>
      <c r="H10" s="140"/>
      <c r="I10" s="140"/>
      <c r="J10" s="140"/>
      <c r="K10" s="140"/>
      <c r="L10" s="140"/>
      <c r="M10" s="114"/>
      <c r="X10" s="55">
        <v>10</v>
      </c>
      <c r="Y10" s="55" t="s">
        <v>3863</v>
      </c>
      <c r="Z10" s="55">
        <f t="shared" si="0"/>
        <v>-261</v>
      </c>
    </row>
    <row r="11" spans="1:28" ht="13.15" customHeight="1" x14ac:dyDescent="0.2">
      <c r="A11" s="70" t="s">
        <v>3948</v>
      </c>
      <c r="B11" s="71">
        <f>IF(AA46="","",AA46)</f>
        <v>42370</v>
      </c>
      <c r="C11" s="113" t="str">
        <f>IF(AA56="","","Télé assistance : "&amp;AA56)</f>
        <v>Télé assistance : FILIEN</v>
      </c>
      <c r="D11" s="114"/>
      <c r="E11" s="68"/>
      <c r="F11" s="139"/>
      <c r="G11" s="141"/>
      <c r="H11" s="141"/>
      <c r="I11" s="141"/>
      <c r="J11" s="141"/>
      <c r="K11" s="141"/>
      <c r="L11" s="141"/>
      <c r="M11" s="110"/>
      <c r="X11" s="55">
        <v>11</v>
      </c>
      <c r="Y11" s="55" t="s">
        <v>16</v>
      </c>
      <c r="Z11" s="72" t="str">
        <f t="shared" si="0"/>
        <v>Julienne</v>
      </c>
      <c r="AA11" s="55" t="str">
        <f>IFERROR(IF(Z11=0,"",Z11),"")</f>
        <v>Julienne</v>
      </c>
      <c r="AB11" s="55" t="str">
        <f>IF(AA11="","",AA11)</f>
        <v>Julienne</v>
      </c>
    </row>
    <row r="12" spans="1:28" x14ac:dyDescent="0.2">
      <c r="A12" s="73" t="s">
        <v>3949</v>
      </c>
      <c r="B12" s="74">
        <f>IF(AB47="","",AB47)</f>
        <v>43465</v>
      </c>
      <c r="C12" s="109"/>
      <c r="D12" s="110"/>
      <c r="E12" s="68"/>
      <c r="F12" s="139"/>
      <c r="G12" s="141"/>
      <c r="H12" s="141"/>
      <c r="I12" s="141"/>
      <c r="J12" s="141"/>
      <c r="K12" s="141"/>
      <c r="L12" s="141"/>
      <c r="M12" s="110"/>
      <c r="X12" s="55">
        <v>12</v>
      </c>
      <c r="Y12" s="55" t="s">
        <v>13</v>
      </c>
      <c r="Z12" s="72" t="str">
        <f t="shared" si="0"/>
        <v>querty</v>
      </c>
      <c r="AA12" s="55" t="str">
        <f t="shared" ref="AA12:AA73" si="1">IFERROR(IF(Z12=0,"",Z12),"")</f>
        <v>querty</v>
      </c>
      <c r="AB12" s="55" t="str">
        <f t="shared" ref="AB12:AB73" si="2">IF(AA12="","",AA12)</f>
        <v>querty</v>
      </c>
    </row>
    <row r="13" spans="1:28" x14ac:dyDescent="0.2">
      <c r="A13" s="75" t="s">
        <v>3914</v>
      </c>
      <c r="B13" s="76">
        <f>IF(AA29="","",AA29)</f>
        <v>0.45</v>
      </c>
      <c r="C13" s="109" t="str">
        <f>IF(AA57="","","Portage de repas : "&amp;AA57&amp;" "&amp;AA58)</f>
        <v>Portage de repas : MILLE &amp; 1 REPAS 3X/SEM</v>
      </c>
      <c r="D13" s="110"/>
      <c r="E13" s="68"/>
      <c r="F13" s="131" t="str">
        <f>IF(AA43="",IF(AA44="","","Aide à la décision : "&amp;AA44),IF(AA44="","FRAGIRE : "&amp;AA43,"FRAGIRE : "&amp;AA43&amp;" 
Aide à la décision : "&amp;AA44))</f>
        <v>FRAGIRE : 45,45 
Aide à la décision : 125</v>
      </c>
      <c r="G13" s="132"/>
      <c r="H13" s="121" t="str">
        <f>IF(AA63="","","Refus de la préconisation : "&amp;AA63)</f>
        <v>Refus de la préconisation : MOTIF FINANCIER</v>
      </c>
      <c r="I13" s="122"/>
      <c r="J13" s="122"/>
      <c r="K13" s="122"/>
      <c r="L13" s="122"/>
      <c r="M13" s="122"/>
      <c r="X13" s="55">
        <v>13</v>
      </c>
      <c r="Y13" s="55" t="s">
        <v>54</v>
      </c>
      <c r="Z13" s="72" t="str">
        <f t="shared" si="0"/>
        <v>ouest</v>
      </c>
      <c r="AA13" s="55" t="str">
        <f t="shared" si="1"/>
        <v>ouest</v>
      </c>
      <c r="AB13" s="55" t="str">
        <f t="shared" si="2"/>
        <v>ouest</v>
      </c>
    </row>
    <row r="14" spans="1:28" x14ac:dyDescent="0.2">
      <c r="A14" s="77" t="s">
        <v>3945</v>
      </c>
      <c r="B14" s="78" t="str">
        <f>IF(AA24="","",AA24)</f>
        <v>1475 RBG 16/15 ffffffffffffffffffffffffffffffffffffffffffffffffffffffffffffffffffffffffffffffffffffffffffffffffffff</v>
      </c>
      <c r="C14" s="109"/>
      <c r="D14" s="110"/>
      <c r="E14" s="79" t="s">
        <v>3825</v>
      </c>
      <c r="F14" s="133"/>
      <c r="G14" s="134"/>
      <c r="H14" s="121"/>
      <c r="I14" s="122"/>
      <c r="J14" s="122"/>
      <c r="K14" s="122"/>
      <c r="L14" s="122"/>
      <c r="M14" s="122"/>
      <c r="X14" s="55">
        <v>14</v>
      </c>
      <c r="Y14" s="55" t="s">
        <v>17</v>
      </c>
      <c r="Z14" s="55" t="str">
        <f t="shared" si="0"/>
        <v>MOREZ</v>
      </c>
      <c r="AA14" s="55" t="str">
        <f t="shared" si="1"/>
        <v>MOREZ</v>
      </c>
      <c r="AB14" s="55" t="str">
        <f t="shared" si="2"/>
        <v>MOREZ</v>
      </c>
    </row>
    <row r="15" spans="1:28" x14ac:dyDescent="0.2">
      <c r="A15" s="80" t="s">
        <v>3917</v>
      </c>
      <c r="B15" s="81" t="str">
        <f>IF(AA48="","",AA48)</f>
        <v>AIDE MENAGERE INTERCANTONALE COULANGES/COURSON</v>
      </c>
      <c r="C15" s="109" t="str">
        <f>IF(AA54="","","Forfait(s) : "&amp;AA54)</f>
        <v>Forfait(s) : Petits travaux</v>
      </c>
      <c r="D15" s="110"/>
      <c r="E15" s="79" t="s">
        <v>3825</v>
      </c>
      <c r="F15" s="123" t="str">
        <f>IF(AA27="","","Commentaires : "&amp;AA27)</f>
        <v>Commentaires : comR odce</v>
      </c>
      <c r="G15" s="124"/>
      <c r="H15" s="125"/>
      <c r="I15" s="125"/>
      <c r="J15" s="125"/>
      <c r="K15" s="125"/>
      <c r="L15" s="126"/>
      <c r="M15" s="82" t="s">
        <v>3946</v>
      </c>
      <c r="X15" s="55">
        <v>15</v>
      </c>
      <c r="Y15" s="55" t="s">
        <v>18</v>
      </c>
      <c r="Z15" s="72" t="str">
        <f t="shared" si="0"/>
        <v>MADAME</v>
      </c>
      <c r="AA15" s="55" t="str">
        <f t="shared" si="1"/>
        <v>MADAME</v>
      </c>
      <c r="AB15" s="55" t="str">
        <f t="shared" si="2"/>
        <v>MADAME</v>
      </c>
    </row>
    <row r="16" spans="1:28" x14ac:dyDescent="0.2">
      <c r="A16" s="83" t="s">
        <v>3918</v>
      </c>
      <c r="B16" s="84">
        <f>IF(AA49="",0,AA49)</f>
        <v>104</v>
      </c>
      <c r="C16" s="109"/>
      <c r="D16" s="110"/>
      <c r="E16" s="68"/>
      <c r="F16" s="127"/>
      <c r="G16" s="128"/>
      <c r="H16" s="128"/>
      <c r="I16" s="128"/>
      <c r="J16" s="128"/>
      <c r="K16" s="128"/>
      <c r="L16" s="129"/>
      <c r="M16" s="85">
        <f>IF(AA25="","",AA25)</f>
        <v>42718</v>
      </c>
      <c r="X16" s="55">
        <v>16</v>
      </c>
      <c r="Y16" s="55" t="s">
        <v>19</v>
      </c>
      <c r="Z16" s="72" t="str">
        <f t="shared" si="0"/>
        <v>DUPONT</v>
      </c>
      <c r="AA16" s="55" t="str">
        <f t="shared" si="1"/>
        <v>DUPONT</v>
      </c>
      <c r="AB16" s="55" t="str">
        <f t="shared" si="2"/>
        <v>DUPONT</v>
      </c>
    </row>
    <row r="17" spans="1:28" x14ac:dyDescent="0.2">
      <c r="A17" s="86" t="str">
        <f>IF(AA52="","Ménage : 0 h","Ménage : "&amp;AA52&amp;" h")</f>
        <v>Ménage : 98 h</v>
      </c>
      <c r="B17" s="87" t="str">
        <f>IF(AA50="","Repas : 0 h","Repas : "&amp;AA50&amp;" h")</f>
        <v>Repas : 2 h</v>
      </c>
      <c r="C17" s="109" t="str">
        <f>IF(AA55="","","Kit de prévention : "&amp;AA55)</f>
        <v>Kit de prévention : Barre d'appui</v>
      </c>
      <c r="D17" s="110"/>
      <c r="E17" s="68"/>
      <c r="F17" s="130" t="str">
        <f>IF(AA64="","","Observations : "&amp;AA64)</f>
        <v>Observations : PUBLIPOSTAGE</v>
      </c>
      <c r="G17" s="125"/>
      <c r="H17" s="125"/>
      <c r="I17" s="125"/>
      <c r="J17" s="125"/>
      <c r="K17" s="125"/>
      <c r="L17" s="126"/>
      <c r="M17" s="88" t="s">
        <v>3947</v>
      </c>
      <c r="X17" s="55">
        <v>17</v>
      </c>
      <c r="Y17" s="55" t="s">
        <v>28</v>
      </c>
      <c r="Z17" s="72" t="str">
        <f t="shared" si="0"/>
        <v>magnin</v>
      </c>
      <c r="AA17" s="55" t="str">
        <f t="shared" si="1"/>
        <v>magnin</v>
      </c>
      <c r="AB17" s="55" t="str">
        <f t="shared" si="2"/>
        <v>magnin</v>
      </c>
    </row>
    <row r="18" spans="1:28" x14ac:dyDescent="0.2">
      <c r="A18" s="86" t="str">
        <f>IF(AA51="","Courses : 0 h","Courses : "&amp;AA51&amp;" h")</f>
        <v>Courses : 1 h</v>
      </c>
      <c r="B18" s="87" t="str">
        <f>IF(AA53="","Soins : 0 h","Soins : "&amp;AA53&amp;" h")</f>
        <v>Soins : 3 h</v>
      </c>
      <c r="C18" s="111"/>
      <c r="D18" s="112"/>
      <c r="E18" s="68"/>
      <c r="F18" s="127"/>
      <c r="G18" s="128"/>
      <c r="H18" s="128"/>
      <c r="I18" s="128"/>
      <c r="J18" s="128"/>
      <c r="K18" s="128"/>
      <c r="L18" s="129"/>
      <c r="M18" s="85">
        <f>IF(AA28="","",AA28)</f>
        <v>42736</v>
      </c>
      <c r="X18" s="55">
        <v>18</v>
      </c>
      <c r="Y18" s="55" t="s">
        <v>20</v>
      </c>
      <c r="Z18" s="72" t="str">
        <f t="shared" si="0"/>
        <v>GERMAINE</v>
      </c>
      <c r="AA18" s="55" t="str">
        <f t="shared" si="1"/>
        <v>GERMAINE</v>
      </c>
      <c r="AB18" s="55" t="str">
        <f t="shared" si="2"/>
        <v>GERMAINE</v>
      </c>
    </row>
    <row r="19" spans="1:28" x14ac:dyDescent="0.2">
      <c r="A19" s="115" t="str">
        <f>AB60&amp;AB61&amp;AB62&amp;AB66&amp;AB67&amp;AB68&amp;AB69&amp;AB70&amp;AB71&amp;" -"</f>
        <v xml:space="preserve"> - ASPF - Adaptation de l'habitat - Habiter mieux - Orientation ateliers de prévention - Sortir plus - Aide à domicile momentanée -</v>
      </c>
      <c r="B19" s="116"/>
      <c r="C19" s="116"/>
      <c r="D19" s="117"/>
      <c r="E19" s="68"/>
      <c r="F19" s="130" t="str">
        <f>IF(AA65="","","Conseils et préconisations : "&amp;AA65)</f>
        <v>Conseils et préconisations : ENLEVER LES TAPIS</v>
      </c>
      <c r="G19" s="125"/>
      <c r="H19" s="125"/>
      <c r="I19" s="125"/>
      <c r="J19" s="125"/>
      <c r="K19" s="125"/>
      <c r="L19" s="126"/>
      <c r="M19" s="88" t="s">
        <v>3919</v>
      </c>
      <c r="X19" s="55">
        <v>19</v>
      </c>
      <c r="Y19" s="55" t="s">
        <v>21</v>
      </c>
      <c r="Z19" s="72" t="str">
        <f t="shared" si="0"/>
        <v>16 RUE DE LA CITADELLE</v>
      </c>
      <c r="AA19" s="55" t="str">
        <f t="shared" si="1"/>
        <v>16 RUE DE LA CITADELLE</v>
      </c>
      <c r="AB19" s="55" t="str">
        <f t="shared" si="2"/>
        <v>16 RUE DE LA CITADELLE</v>
      </c>
    </row>
    <row r="20" spans="1:28" ht="13.15" customHeight="1" x14ac:dyDescent="0.2">
      <c r="A20" s="118"/>
      <c r="B20" s="119"/>
      <c r="C20" s="119"/>
      <c r="D20" s="120"/>
      <c r="E20" s="68"/>
      <c r="F20" s="127"/>
      <c r="G20" s="128"/>
      <c r="H20" s="128"/>
      <c r="I20" s="128"/>
      <c r="J20" s="128"/>
      <c r="K20" s="128"/>
      <c r="L20" s="129"/>
      <c r="M20" s="89">
        <f>IF(AA32="",0,AA32)</f>
        <v>15</v>
      </c>
      <c r="X20" s="55">
        <v>20</v>
      </c>
      <c r="Y20" s="55" t="s">
        <v>0</v>
      </c>
      <c r="Z20" s="72">
        <f t="shared" si="0"/>
        <v>39400</v>
      </c>
      <c r="AA20" s="55">
        <f t="shared" si="1"/>
        <v>39400</v>
      </c>
      <c r="AB20" s="55">
        <f t="shared" si="2"/>
        <v>39400</v>
      </c>
    </row>
    <row r="21" spans="1:28" ht="13.15" customHeight="1" x14ac:dyDescent="0.2">
      <c r="A21" s="90" t="str">
        <f>IF(AA11="","",AA11)&amp;" "&amp;IF(AA13="","",AA13)</f>
        <v>Julienne ouest</v>
      </c>
      <c r="B21" s="91"/>
      <c r="C21" s="91"/>
      <c r="D21" s="91"/>
      <c r="E21" s="68"/>
      <c r="F21" s="68"/>
      <c r="G21" s="68"/>
      <c r="H21" s="68"/>
      <c r="I21" s="68"/>
      <c r="J21" s="68"/>
      <c r="K21" s="68"/>
      <c r="L21" s="68"/>
      <c r="M21" s="92" t="str">
        <f>IF(OR(AA30="",AA30="OUI"),"",AA30)&amp;IF(AA31="",""," : "&amp;AA31)</f>
        <v>Dépassement des ressources : Arrêt à l'initiative du bénéficiaire</v>
      </c>
      <c r="X21" s="55">
        <v>21</v>
      </c>
      <c r="Y21" s="55" t="s">
        <v>3865</v>
      </c>
      <c r="Z21" s="72" t="str">
        <f t="shared" si="0"/>
        <v>PREMANON</v>
      </c>
      <c r="AA21" s="55" t="str">
        <f t="shared" si="1"/>
        <v>PREMANON</v>
      </c>
      <c r="AB21" s="55" t="str">
        <f t="shared" si="2"/>
        <v>PREMANON</v>
      </c>
    </row>
    <row r="22" spans="1:28" x14ac:dyDescent="0.2">
      <c r="A22" s="68"/>
      <c r="B22" s="68"/>
      <c r="C22" s="68"/>
      <c r="D22" s="68"/>
      <c r="E22" s="68"/>
      <c r="F22" s="68"/>
      <c r="G22" s="68"/>
      <c r="H22" s="68"/>
      <c r="I22" s="68"/>
      <c r="J22" s="68"/>
      <c r="K22" s="68"/>
      <c r="L22" s="68"/>
      <c r="M22" s="68"/>
      <c r="X22" s="55">
        <v>22</v>
      </c>
      <c r="Y22" s="55" t="s">
        <v>22</v>
      </c>
      <c r="Z22" s="93">
        <f t="shared" si="0"/>
        <v>384601212</v>
      </c>
      <c r="AA22" s="55">
        <f t="shared" si="1"/>
        <v>384601212</v>
      </c>
      <c r="AB22" s="55">
        <f t="shared" si="2"/>
        <v>384601212</v>
      </c>
    </row>
    <row r="23" spans="1:28" x14ac:dyDescent="0.2">
      <c r="X23" s="55">
        <v>23</v>
      </c>
      <c r="Y23" s="55" t="s">
        <v>23</v>
      </c>
      <c r="Z23" s="94">
        <f t="shared" si="0"/>
        <v>211223344455566</v>
      </c>
      <c r="AA23" s="95">
        <f t="shared" si="1"/>
        <v>211223344455566</v>
      </c>
      <c r="AB23" s="55">
        <f t="shared" si="2"/>
        <v>211223344455566</v>
      </c>
    </row>
    <row r="24" spans="1:28" x14ac:dyDescent="0.2">
      <c r="X24" s="55">
        <v>24</v>
      </c>
      <c r="Y24" s="55" t="s">
        <v>24</v>
      </c>
      <c r="Z24" s="72" t="str">
        <f t="shared" si="0"/>
        <v>1475 RBG 16/15 ffffffffffffffffffffffffffffffffffffffffffffffffffffffffffffffffffffffffffffffffffffffffffffffffffff</v>
      </c>
      <c r="AA24" s="55" t="str">
        <f t="shared" si="1"/>
        <v>1475 RBG 16/15 ffffffffffffffffffffffffffffffffffffffffffffffffffffffffffffffffffffffffffffffffffffffffffffffffffff</v>
      </c>
      <c r="AB24" s="55" t="str">
        <f t="shared" si="2"/>
        <v>1475 RBG 16/15 ffffffffffffffffffffffffffffffffffffffffffffffffffffffffffffffffffffffffffffffffffffffffffffffffffff</v>
      </c>
    </row>
    <row r="25" spans="1:28" ht="13.15" customHeight="1" x14ac:dyDescent="0.2">
      <c r="F25" s="96"/>
      <c r="G25" s="96"/>
      <c r="H25" s="96"/>
      <c r="I25" s="97"/>
      <c r="J25" s="98"/>
      <c r="K25" s="99"/>
      <c r="L25" s="96"/>
      <c r="X25" s="55">
        <v>25</v>
      </c>
      <c r="Y25" s="55" t="s">
        <v>25</v>
      </c>
      <c r="Z25" s="100">
        <f t="shared" si="0"/>
        <v>42718</v>
      </c>
      <c r="AA25" s="55">
        <f t="shared" si="1"/>
        <v>42718</v>
      </c>
      <c r="AB25" s="55">
        <f t="shared" si="2"/>
        <v>42718</v>
      </c>
    </row>
    <row r="26" spans="1:28" x14ac:dyDescent="0.2">
      <c r="F26" s="96"/>
      <c r="G26" s="96"/>
      <c r="H26" s="96"/>
      <c r="I26" s="96"/>
      <c r="J26" s="101"/>
      <c r="K26" s="99"/>
      <c r="L26" s="96"/>
      <c r="X26" s="55">
        <v>26</v>
      </c>
      <c r="Y26" s="55" t="s">
        <v>26</v>
      </c>
      <c r="Z26" s="72" t="str">
        <f t="shared" si="0"/>
        <v>Renouvellement</v>
      </c>
      <c r="AA26" s="55" t="str">
        <f t="shared" si="1"/>
        <v>Renouvellement</v>
      </c>
      <c r="AB26" s="55" t="str">
        <f t="shared" si="2"/>
        <v>Renouvellement</v>
      </c>
    </row>
    <row r="27" spans="1:28" x14ac:dyDescent="0.2">
      <c r="F27" s="96"/>
      <c r="G27" s="96"/>
      <c r="H27" s="96"/>
      <c r="I27" s="96"/>
      <c r="J27" s="96"/>
      <c r="K27" s="96"/>
      <c r="L27" s="96"/>
      <c r="X27" s="55">
        <v>27</v>
      </c>
      <c r="Y27" s="55" t="s">
        <v>3790</v>
      </c>
      <c r="Z27" s="72" t="str">
        <f t="shared" si="0"/>
        <v>comR odce</v>
      </c>
      <c r="AA27" s="55" t="str">
        <f t="shared" si="1"/>
        <v>comR odce</v>
      </c>
      <c r="AB27" s="55" t="str">
        <f t="shared" si="2"/>
        <v>comR odce</v>
      </c>
    </row>
    <row r="28" spans="1:28" x14ac:dyDescent="0.2">
      <c r="F28" s="96"/>
      <c r="G28" s="96"/>
      <c r="H28" s="96"/>
      <c r="I28" s="96"/>
      <c r="J28" s="96"/>
      <c r="K28" s="96"/>
      <c r="L28" s="96"/>
      <c r="X28" s="55">
        <v>28</v>
      </c>
      <c r="Y28" s="55" t="s">
        <v>27</v>
      </c>
      <c r="Z28" s="100">
        <f t="shared" si="0"/>
        <v>42736</v>
      </c>
      <c r="AA28" s="55">
        <f t="shared" si="1"/>
        <v>42736</v>
      </c>
      <c r="AB28" s="55">
        <f t="shared" si="2"/>
        <v>42736</v>
      </c>
    </row>
    <row r="29" spans="1:28" ht="13.15" customHeight="1" x14ac:dyDescent="0.2">
      <c r="F29" s="96"/>
      <c r="G29" s="96"/>
      <c r="H29" s="96"/>
      <c r="I29" s="96"/>
      <c r="J29" s="96"/>
      <c r="K29" s="102"/>
      <c r="L29" s="102"/>
      <c r="X29" s="55">
        <v>29</v>
      </c>
      <c r="Y29" s="55" t="s">
        <v>36</v>
      </c>
      <c r="Z29" s="72">
        <f t="shared" si="0"/>
        <v>0.45</v>
      </c>
      <c r="AA29" s="55">
        <f t="shared" si="1"/>
        <v>0.45</v>
      </c>
      <c r="AB29" s="55">
        <f t="shared" si="2"/>
        <v>0.45</v>
      </c>
    </row>
    <row r="30" spans="1:28" x14ac:dyDescent="0.2">
      <c r="F30" s="96"/>
      <c r="G30" s="96"/>
      <c r="H30" s="96"/>
      <c r="I30" s="96"/>
      <c r="J30" s="102"/>
      <c r="K30" s="102"/>
      <c r="L30" s="102"/>
      <c r="X30" s="55">
        <v>30</v>
      </c>
      <c r="Y30" s="55" t="s">
        <v>3839</v>
      </c>
      <c r="Z30" s="72" t="str">
        <f t="shared" si="0"/>
        <v>Dépassement des ressources</v>
      </c>
      <c r="AA30" s="55" t="str">
        <f t="shared" si="1"/>
        <v>Dépassement des ressources</v>
      </c>
      <c r="AB30" s="55" t="str">
        <f t="shared" si="2"/>
        <v>Dépassement des ressources</v>
      </c>
    </row>
    <row r="31" spans="1:28" x14ac:dyDescent="0.2">
      <c r="F31" s="96"/>
      <c r="G31" s="96"/>
      <c r="H31" s="96"/>
      <c r="I31" s="96"/>
      <c r="J31" s="96"/>
      <c r="K31" s="96"/>
      <c r="L31" s="96"/>
      <c r="X31" s="55">
        <v>31</v>
      </c>
      <c r="Y31" s="55" t="s">
        <v>30</v>
      </c>
      <c r="Z31" s="72" t="str">
        <f t="shared" si="0"/>
        <v>Arrêt à l'initiative du bénéficiaire</v>
      </c>
      <c r="AA31" s="55" t="str">
        <f t="shared" si="1"/>
        <v>Arrêt à l'initiative du bénéficiaire</v>
      </c>
      <c r="AB31" s="55" t="str">
        <f t="shared" si="2"/>
        <v>Arrêt à l'initiative du bénéficiaire</v>
      </c>
    </row>
    <row r="32" spans="1:28" x14ac:dyDescent="0.2">
      <c r="X32" s="55">
        <v>32</v>
      </c>
      <c r="Y32" s="55" t="s">
        <v>3794</v>
      </c>
      <c r="Z32" s="72">
        <f t="shared" si="0"/>
        <v>15</v>
      </c>
      <c r="AA32" s="55">
        <f t="shared" si="1"/>
        <v>15</v>
      </c>
      <c r="AB32" s="55">
        <f t="shared" si="2"/>
        <v>15</v>
      </c>
    </row>
    <row r="33" spans="24:28" x14ac:dyDescent="0.2">
      <c r="X33" s="55">
        <v>33</v>
      </c>
      <c r="Y33" s="55" t="s">
        <v>3795</v>
      </c>
      <c r="Z33" s="72" t="str">
        <f t="shared" si="0"/>
        <v>14/12/1813</v>
      </c>
      <c r="AA33" s="55" t="str">
        <f t="shared" si="1"/>
        <v>14/12/1813</v>
      </c>
      <c r="AB33" s="55" t="str">
        <f t="shared" si="2"/>
        <v>14/12/1813</v>
      </c>
    </row>
    <row r="34" spans="24:28" x14ac:dyDescent="0.2">
      <c r="X34" s="55">
        <v>34</v>
      </c>
      <c r="Y34" s="55" t="s">
        <v>3796</v>
      </c>
      <c r="Z34" s="72" t="str">
        <f t="shared" si="0"/>
        <v>PERSONNE SEULE</v>
      </c>
      <c r="AA34" s="55" t="str">
        <f t="shared" si="1"/>
        <v>PERSONNE SEULE</v>
      </c>
      <c r="AB34" s="55" t="str">
        <f t="shared" si="2"/>
        <v>PERSONNE SEULE</v>
      </c>
    </row>
    <row r="35" spans="24:28" x14ac:dyDescent="0.2">
      <c r="X35" s="55">
        <v>35</v>
      </c>
      <c r="Y35" s="55" t="s">
        <v>3797</v>
      </c>
      <c r="Z35" s="72" t="str">
        <f t="shared" si="0"/>
        <v>fils 03 84 48 48 48</v>
      </c>
      <c r="AA35" s="55" t="str">
        <f t="shared" si="1"/>
        <v>fils 03 84 48 48 48</v>
      </c>
      <c r="AB35" s="55" t="str">
        <f t="shared" si="2"/>
        <v>fils 03 84 48 48 48</v>
      </c>
    </row>
    <row r="36" spans="24:28" x14ac:dyDescent="0.2">
      <c r="X36" s="55">
        <v>36</v>
      </c>
      <c r="Y36" s="55" t="s">
        <v>3798</v>
      </c>
      <c r="Z36" s="72" t="str">
        <f t="shared" ref="Z36:Z67" si="3">IF($B$1="","",VLOOKUP($B$1,BD,X36,FALSE))</f>
        <v>Résidence / Foyer</v>
      </c>
      <c r="AA36" s="55" t="str">
        <f t="shared" si="1"/>
        <v>Résidence / Foyer</v>
      </c>
      <c r="AB36" s="55" t="str">
        <f t="shared" si="2"/>
        <v>Résidence / Foyer</v>
      </c>
    </row>
    <row r="37" spans="24:28" x14ac:dyDescent="0.2">
      <c r="X37" s="55">
        <v>37</v>
      </c>
      <c r="Y37" s="55" t="s">
        <v>3799</v>
      </c>
      <c r="Z37" s="72" t="str">
        <f t="shared" si="3"/>
        <v>Hébergé(e) gratuitement</v>
      </c>
      <c r="AA37" s="55" t="str">
        <f t="shared" si="1"/>
        <v>Hébergé(e) gratuitement</v>
      </c>
      <c r="AB37" s="55" t="str">
        <f t="shared" si="2"/>
        <v>Hébergé(e) gratuitement</v>
      </c>
    </row>
    <row r="38" spans="24:28" x14ac:dyDescent="0.2">
      <c r="X38" s="55">
        <v>38</v>
      </c>
      <c r="Y38" s="55" t="s">
        <v>32</v>
      </c>
      <c r="Z38" s="72" t="str">
        <f t="shared" si="3"/>
        <v>1 fils unique au village</v>
      </c>
      <c r="AA38" s="55" t="str">
        <f t="shared" si="1"/>
        <v>1 fils unique au village</v>
      </c>
      <c r="AB38" s="55" t="str">
        <f t="shared" si="2"/>
        <v>1 fils unique au village</v>
      </c>
    </row>
    <row r="39" spans="24:28" x14ac:dyDescent="0.2">
      <c r="X39" s="55">
        <v>39</v>
      </c>
      <c r="Y39" s="55" t="s">
        <v>35</v>
      </c>
      <c r="Z39" s="72">
        <f t="shared" si="3"/>
        <v>0</v>
      </c>
      <c r="AA39" s="55" t="str">
        <f t="shared" si="1"/>
        <v/>
      </c>
      <c r="AB39" s="55" t="str">
        <f t="shared" si="2"/>
        <v/>
      </c>
    </row>
    <row r="40" spans="24:28" x14ac:dyDescent="0.2">
      <c r="X40" s="55">
        <v>40</v>
      </c>
      <c r="Y40" s="55" t="s">
        <v>33</v>
      </c>
      <c r="Z40" s="72">
        <f t="shared" si="3"/>
        <v>0</v>
      </c>
      <c r="AA40" s="55" t="str">
        <f t="shared" si="1"/>
        <v/>
      </c>
      <c r="AB40" s="55" t="str">
        <f t="shared" si="2"/>
        <v/>
      </c>
    </row>
    <row r="41" spans="24:28" x14ac:dyDescent="0.2">
      <c r="X41" s="55">
        <v>41</v>
      </c>
      <c r="Y41" s="55" t="s">
        <v>34</v>
      </c>
      <c r="Z41" s="72">
        <f t="shared" si="3"/>
        <v>0</v>
      </c>
      <c r="AA41" s="55" t="str">
        <f t="shared" si="1"/>
        <v/>
      </c>
      <c r="AB41" s="55" t="str">
        <f t="shared" si="2"/>
        <v/>
      </c>
    </row>
    <row r="42" spans="24:28" x14ac:dyDescent="0.2">
      <c r="X42" s="55">
        <v>42</v>
      </c>
      <c r="Y42" s="55" t="s">
        <v>1</v>
      </c>
      <c r="Z42" s="72">
        <f t="shared" si="3"/>
        <v>6</v>
      </c>
      <c r="AA42" s="55">
        <f t="shared" si="1"/>
        <v>6</v>
      </c>
      <c r="AB42" s="55">
        <f t="shared" si="2"/>
        <v>6</v>
      </c>
    </row>
    <row r="43" spans="24:28" x14ac:dyDescent="0.2">
      <c r="X43" s="55">
        <v>43</v>
      </c>
      <c r="Y43" s="55" t="s">
        <v>3800</v>
      </c>
      <c r="Z43" s="72">
        <f t="shared" si="3"/>
        <v>45.45</v>
      </c>
      <c r="AA43" s="55">
        <f t="shared" si="1"/>
        <v>45.45</v>
      </c>
      <c r="AB43" s="55">
        <f t="shared" si="2"/>
        <v>45.45</v>
      </c>
    </row>
    <row r="44" spans="24:28" x14ac:dyDescent="0.2">
      <c r="X44" s="55">
        <v>44</v>
      </c>
      <c r="Y44" s="55" t="s">
        <v>3801</v>
      </c>
      <c r="Z44" s="72">
        <f t="shared" si="3"/>
        <v>125</v>
      </c>
      <c r="AA44" s="55">
        <f t="shared" si="1"/>
        <v>125</v>
      </c>
      <c r="AB44" s="55">
        <f t="shared" si="2"/>
        <v>125</v>
      </c>
    </row>
    <row r="45" spans="24:28" x14ac:dyDescent="0.2">
      <c r="X45" s="55">
        <v>45</v>
      </c>
      <c r="Y45" s="55" t="s">
        <v>3889</v>
      </c>
      <c r="Z45" s="72">
        <f t="shared" si="3"/>
        <v>2</v>
      </c>
      <c r="AA45" s="55">
        <f t="shared" si="1"/>
        <v>2</v>
      </c>
      <c r="AB45" s="55">
        <f t="shared" si="2"/>
        <v>2</v>
      </c>
    </row>
    <row r="46" spans="24:28" x14ac:dyDescent="0.2">
      <c r="X46" s="55">
        <v>46</v>
      </c>
      <c r="Y46" s="55" t="s">
        <v>14</v>
      </c>
      <c r="Z46" s="100">
        <f t="shared" si="3"/>
        <v>42370</v>
      </c>
      <c r="AA46" s="103">
        <f t="shared" si="1"/>
        <v>42370</v>
      </c>
      <c r="AB46" s="55">
        <f t="shared" si="2"/>
        <v>42370</v>
      </c>
    </row>
    <row r="47" spans="24:28" x14ac:dyDescent="0.2">
      <c r="X47" s="55">
        <v>47</v>
      </c>
      <c r="Y47" s="55" t="s">
        <v>15</v>
      </c>
      <c r="Z47" s="100">
        <f t="shared" si="3"/>
        <v>43465</v>
      </c>
      <c r="AA47" s="103">
        <f t="shared" si="1"/>
        <v>43465</v>
      </c>
      <c r="AB47" s="55">
        <f t="shared" si="2"/>
        <v>43465</v>
      </c>
    </row>
    <row r="48" spans="24:28" x14ac:dyDescent="0.2">
      <c r="X48" s="55">
        <v>48</v>
      </c>
      <c r="Y48" s="55" t="s">
        <v>3802</v>
      </c>
      <c r="Z48" s="72" t="str">
        <f t="shared" si="3"/>
        <v>AIDE MENAGERE INTERCANTONALE COULANGES/COURSON</v>
      </c>
      <c r="AA48" s="55" t="str">
        <f t="shared" si="1"/>
        <v>AIDE MENAGERE INTERCANTONALE COULANGES/COURSON</v>
      </c>
      <c r="AB48" s="55" t="str">
        <f t="shared" si="2"/>
        <v>AIDE MENAGERE INTERCANTONALE COULANGES/COURSON</v>
      </c>
    </row>
    <row r="49" spans="24:30" x14ac:dyDescent="0.2">
      <c r="X49" s="55">
        <v>49</v>
      </c>
      <c r="Y49" s="55" t="s">
        <v>3890</v>
      </c>
      <c r="Z49" s="72">
        <f t="shared" si="3"/>
        <v>104</v>
      </c>
      <c r="AA49" s="55">
        <f t="shared" si="1"/>
        <v>104</v>
      </c>
      <c r="AB49" s="104">
        <f>IF(AA49="",0,AA49)</f>
        <v>104</v>
      </c>
      <c r="AD49" s="104" t="str">
        <f>IF(SUM(AB49:AB53)=0,"",IF(AB50+AB51+AB53=0,AB49&amp;" heures de tâches ménagères uniquement",Z49&amp;" heures dont :"&amp;AD52&amp;AD51&amp;AD50&amp;AD53))</f>
        <v xml:space="preserve">104 heures dont :98 heures de tâches ménagères 2 heures de courses 1 heures de préparation des repas 3 heures d'aide à la toilette </v>
      </c>
    </row>
    <row r="50" spans="24:30" x14ac:dyDescent="0.2">
      <c r="X50" s="55">
        <v>50</v>
      </c>
      <c r="Y50" s="55" t="s">
        <v>3891</v>
      </c>
      <c r="Z50" s="72">
        <f t="shared" si="3"/>
        <v>2</v>
      </c>
      <c r="AA50" s="55">
        <f t="shared" si="1"/>
        <v>2</v>
      </c>
      <c r="AB50" s="104">
        <v>1</v>
      </c>
      <c r="AD50" s="104" t="str">
        <f>IF(AB50&gt;0,AB50&amp;" heures de préparation des repas ","")</f>
        <v xml:space="preserve">1 heures de préparation des repas </v>
      </c>
    </row>
    <row r="51" spans="24:30" x14ac:dyDescent="0.2">
      <c r="X51" s="55">
        <v>51</v>
      </c>
      <c r="Y51" s="55" t="s">
        <v>3892</v>
      </c>
      <c r="Z51" s="72">
        <f t="shared" si="3"/>
        <v>1</v>
      </c>
      <c r="AA51" s="55">
        <f t="shared" si="1"/>
        <v>1</v>
      </c>
      <c r="AB51" s="104">
        <v>2</v>
      </c>
      <c r="AD51" s="104" t="str">
        <f>IF(AB51&gt;0,AB51&amp;" heures de courses ","")</f>
        <v xml:space="preserve">2 heures de courses </v>
      </c>
    </row>
    <row r="52" spans="24:30" x14ac:dyDescent="0.2">
      <c r="X52" s="55">
        <v>52</v>
      </c>
      <c r="Y52" s="55" t="s">
        <v>3893</v>
      </c>
      <c r="Z52" s="72">
        <f t="shared" si="3"/>
        <v>98</v>
      </c>
      <c r="AA52" s="55">
        <f t="shared" si="1"/>
        <v>98</v>
      </c>
      <c r="AB52" s="104">
        <f>IF(AA52="",0,AA52)</f>
        <v>98</v>
      </c>
      <c r="AD52" s="104" t="str">
        <f>IF(AB52&gt;0,AB52&amp;" heures de tâches ménagères ","")</f>
        <v xml:space="preserve">98 heures de tâches ménagères </v>
      </c>
    </row>
    <row r="53" spans="24:30" x14ac:dyDescent="0.2">
      <c r="X53" s="55">
        <v>53</v>
      </c>
      <c r="Y53" s="55" t="s">
        <v>3894</v>
      </c>
      <c r="Z53" s="72">
        <f t="shared" si="3"/>
        <v>3</v>
      </c>
      <c r="AA53" s="55">
        <f t="shared" si="1"/>
        <v>3</v>
      </c>
      <c r="AB53" s="104">
        <v>3</v>
      </c>
      <c r="AD53" s="104" t="str">
        <f>IF(AB53&gt;0,AB53&amp;" heures d'aide à la toilette ","")</f>
        <v xml:space="preserve">3 heures d'aide à la toilette </v>
      </c>
    </row>
    <row r="54" spans="24:30" x14ac:dyDescent="0.2">
      <c r="X54" s="55">
        <v>54</v>
      </c>
      <c r="Y54" s="55" t="s">
        <v>3895</v>
      </c>
      <c r="Z54" s="72" t="str">
        <f t="shared" si="3"/>
        <v>Petits travaux</v>
      </c>
      <c r="AA54" s="55" t="str">
        <f t="shared" si="1"/>
        <v>Petits travaux</v>
      </c>
      <c r="AB54" s="55" t="str">
        <f t="shared" si="2"/>
        <v>Petits travaux</v>
      </c>
    </row>
    <row r="55" spans="24:30" x14ac:dyDescent="0.2">
      <c r="X55" s="55">
        <v>55</v>
      </c>
      <c r="Y55" s="55" t="s">
        <v>3809</v>
      </c>
      <c r="Z55" s="72" t="str">
        <f t="shared" si="3"/>
        <v>Barre d'appui</v>
      </c>
      <c r="AA55" s="55" t="str">
        <f t="shared" si="1"/>
        <v>Barre d'appui</v>
      </c>
      <c r="AB55" s="55" t="str">
        <f t="shared" si="2"/>
        <v>Barre d'appui</v>
      </c>
    </row>
    <row r="56" spans="24:30" x14ac:dyDescent="0.2">
      <c r="X56" s="55">
        <v>56</v>
      </c>
      <c r="Y56" s="55" t="s">
        <v>3810</v>
      </c>
      <c r="Z56" s="72" t="str">
        <f t="shared" si="3"/>
        <v>FILIEN</v>
      </c>
      <c r="AA56" s="55" t="str">
        <f t="shared" si="1"/>
        <v>FILIEN</v>
      </c>
      <c r="AB56" s="55" t="str">
        <f t="shared" si="2"/>
        <v>FILIEN</v>
      </c>
    </row>
    <row r="57" spans="24:30" x14ac:dyDescent="0.2">
      <c r="X57" s="55">
        <v>57</v>
      </c>
      <c r="Y57" s="55" t="s">
        <v>3811</v>
      </c>
      <c r="Z57" s="72" t="str">
        <f t="shared" si="3"/>
        <v>MILLE &amp; 1 REPAS</v>
      </c>
      <c r="AA57" s="55" t="str">
        <f t="shared" si="1"/>
        <v>MILLE &amp; 1 REPAS</v>
      </c>
      <c r="AB57" s="55" t="str">
        <f t="shared" si="2"/>
        <v>MILLE &amp; 1 REPAS</v>
      </c>
    </row>
    <row r="58" spans="24:30" x14ac:dyDescent="0.2">
      <c r="X58" s="55">
        <v>58</v>
      </c>
      <c r="Y58" s="55" t="s">
        <v>3896</v>
      </c>
      <c r="Z58" s="72" t="str">
        <f t="shared" si="3"/>
        <v>3X/SEM</v>
      </c>
      <c r="AA58" s="55" t="str">
        <f t="shared" si="1"/>
        <v>3X/SEM</v>
      </c>
      <c r="AB58" s="55" t="str">
        <f t="shared" si="2"/>
        <v>3X/SEM</v>
      </c>
    </row>
    <row r="59" spans="24:30" x14ac:dyDescent="0.2">
      <c r="X59" s="55">
        <v>59</v>
      </c>
      <c r="Y59" s="55" t="s">
        <v>3897</v>
      </c>
      <c r="Z59" s="55" t="str">
        <f t="shared" si="3"/>
        <v>NON AIDEE</v>
      </c>
      <c r="AA59" s="55" t="str">
        <f t="shared" si="1"/>
        <v>NON AIDEE</v>
      </c>
      <c r="AB59" s="55" t="str">
        <f t="shared" si="2"/>
        <v>NON AIDEE</v>
      </c>
    </row>
    <row r="60" spans="24:30" x14ac:dyDescent="0.2">
      <c r="X60" s="55">
        <v>60</v>
      </c>
      <c r="Y60" s="55" t="s">
        <v>3898</v>
      </c>
      <c r="Z60" s="72" t="str">
        <f t="shared" si="3"/>
        <v>X</v>
      </c>
      <c r="AA60" s="55" t="str">
        <f t="shared" si="1"/>
        <v>X</v>
      </c>
      <c r="AB60" s="105" t="str">
        <f>IF(AA60="",""," - ASPF")</f>
        <v xml:space="preserve"> - ASPF</v>
      </c>
    </row>
    <row r="61" spans="24:30" x14ac:dyDescent="0.2">
      <c r="X61" s="55">
        <v>61</v>
      </c>
      <c r="Y61" s="55" t="s">
        <v>3899</v>
      </c>
      <c r="Z61" s="72" t="str">
        <f t="shared" si="3"/>
        <v>X</v>
      </c>
      <c r="AA61" s="55" t="str">
        <f t="shared" si="1"/>
        <v>X</v>
      </c>
      <c r="AB61" s="105" t="str">
        <f>IF(AA61="",""," - Adaptation de l'habitat")</f>
        <v xml:space="preserve"> - Adaptation de l'habitat</v>
      </c>
    </row>
    <row r="62" spans="24:30" x14ac:dyDescent="0.2">
      <c r="X62" s="55">
        <v>62</v>
      </c>
      <c r="Y62" s="55" t="s">
        <v>3900</v>
      </c>
      <c r="Z62" s="72" t="str">
        <f t="shared" si="3"/>
        <v>X</v>
      </c>
      <c r="AA62" s="55" t="str">
        <f t="shared" si="1"/>
        <v>X</v>
      </c>
      <c r="AB62" s="105" t="str">
        <f>IF(AA62="",""," - Habiter mieux")</f>
        <v xml:space="preserve"> - Habiter mieux</v>
      </c>
    </row>
    <row r="63" spans="24:30" x14ac:dyDescent="0.2">
      <c r="X63" s="55">
        <v>63</v>
      </c>
      <c r="Y63" s="55" t="s">
        <v>3901</v>
      </c>
      <c r="Z63" s="72" t="str">
        <f t="shared" si="3"/>
        <v>MOTIF FINANCIER</v>
      </c>
      <c r="AA63" s="55" t="str">
        <f t="shared" si="1"/>
        <v>MOTIF FINANCIER</v>
      </c>
      <c r="AB63" s="55" t="str">
        <f t="shared" si="2"/>
        <v>MOTIF FINANCIER</v>
      </c>
    </row>
    <row r="64" spans="24:30" x14ac:dyDescent="0.2">
      <c r="X64" s="55">
        <v>64</v>
      </c>
      <c r="Y64" s="55" t="s">
        <v>3817</v>
      </c>
      <c r="Z64" s="72" t="str">
        <f t="shared" si="3"/>
        <v>PUBLIPOSTAGE</v>
      </c>
      <c r="AA64" s="55" t="str">
        <f t="shared" si="1"/>
        <v>PUBLIPOSTAGE</v>
      </c>
      <c r="AB64" s="55" t="str">
        <f t="shared" si="2"/>
        <v>PUBLIPOSTAGE</v>
      </c>
    </row>
    <row r="65" spans="24:28" x14ac:dyDescent="0.2">
      <c r="X65" s="55">
        <v>65</v>
      </c>
      <c r="Y65" s="55" t="s">
        <v>3818</v>
      </c>
      <c r="Z65" s="72" t="str">
        <f t="shared" si="3"/>
        <v>ENLEVER LES TAPIS</v>
      </c>
      <c r="AA65" s="55" t="str">
        <f t="shared" si="1"/>
        <v>ENLEVER LES TAPIS</v>
      </c>
      <c r="AB65" s="55" t="str">
        <f t="shared" si="2"/>
        <v>ENLEVER LES TAPIS</v>
      </c>
    </row>
    <row r="66" spans="24:28" x14ac:dyDescent="0.2">
      <c r="X66" s="55">
        <v>66</v>
      </c>
      <c r="Y66" s="55" t="s">
        <v>3902</v>
      </c>
      <c r="Z66" s="72" t="str">
        <f t="shared" si="3"/>
        <v>X</v>
      </c>
      <c r="AA66" s="55" t="str">
        <f t="shared" si="1"/>
        <v>X</v>
      </c>
      <c r="AB66" s="105" t="str">
        <f>IF(AA66="",""," - Orientation ateliers de prévention")</f>
        <v xml:space="preserve"> - Orientation ateliers de prévention</v>
      </c>
    </row>
    <row r="67" spans="24:28" x14ac:dyDescent="0.2">
      <c r="X67" s="55">
        <v>67</v>
      </c>
      <c r="Y67" s="55" t="s">
        <v>3903</v>
      </c>
      <c r="Z67" s="72" t="str">
        <f t="shared" si="3"/>
        <v>X</v>
      </c>
      <c r="AA67" s="55" t="str">
        <f t="shared" si="1"/>
        <v>X</v>
      </c>
      <c r="AB67" s="105" t="str">
        <f>IF(AA67="",""," - Sortir plus")</f>
        <v xml:space="preserve"> - Sortir plus</v>
      </c>
    </row>
    <row r="68" spans="24:28" x14ac:dyDescent="0.2">
      <c r="X68" s="55">
        <v>68</v>
      </c>
      <c r="Y68" s="55" t="s">
        <v>3904</v>
      </c>
      <c r="Z68" s="72" t="str">
        <f t="shared" ref="Z68:Z73" si="4">IF($B$1="","",VLOOKUP($B$1,BD,X68,FALSE))</f>
        <v>X</v>
      </c>
      <c r="AA68" s="55" t="str">
        <f t="shared" si="1"/>
        <v>X</v>
      </c>
      <c r="AB68" s="105" t="str">
        <f>IF(AA68="",""," - Aide à domicile momentanée")</f>
        <v xml:space="preserve"> - Aide à domicile momentanée</v>
      </c>
    </row>
    <row r="69" spans="24:28" x14ac:dyDescent="0.2">
      <c r="X69" s="55">
        <v>69</v>
      </c>
      <c r="Y69" s="55" t="s">
        <v>3905</v>
      </c>
      <c r="Z69" s="72">
        <f t="shared" si="4"/>
        <v>0</v>
      </c>
      <c r="AA69" s="55" t="str">
        <f t="shared" si="1"/>
        <v/>
      </c>
      <c r="AB69" s="105" t="str">
        <f>IF(AA69="",""," - Bien chez moi")</f>
        <v/>
      </c>
    </row>
    <row r="70" spans="24:28" x14ac:dyDescent="0.2">
      <c r="X70" s="55">
        <v>70</v>
      </c>
      <c r="Y70" s="55" t="s">
        <v>3906</v>
      </c>
      <c r="Z70" s="72">
        <f t="shared" si="4"/>
        <v>0</v>
      </c>
      <c r="AA70" s="55" t="str">
        <f t="shared" si="1"/>
        <v/>
      </c>
      <c r="AB70" s="105" t="str">
        <f>IF(AA70="",""," - Aide aux vacances")</f>
        <v/>
      </c>
    </row>
    <row r="71" spans="24:28" x14ac:dyDescent="0.2">
      <c r="X71" s="55">
        <v>71</v>
      </c>
      <c r="Y71" s="55" t="s">
        <v>3907</v>
      </c>
      <c r="Z71" s="72">
        <f t="shared" si="4"/>
        <v>0</v>
      </c>
      <c r="AA71" s="55" t="str">
        <f t="shared" si="1"/>
        <v/>
      </c>
      <c r="AB71" s="105" t="str">
        <f>IF(AA71="",""," - Aide au chauffage")</f>
        <v/>
      </c>
    </row>
    <row r="72" spans="24:28" x14ac:dyDescent="0.2">
      <c r="X72" s="55">
        <v>72</v>
      </c>
      <c r="Y72" s="55" t="s">
        <v>3838</v>
      </c>
      <c r="Z72" s="55">
        <f t="shared" si="4"/>
        <v>0</v>
      </c>
      <c r="AA72" s="55" t="str">
        <f t="shared" si="1"/>
        <v/>
      </c>
      <c r="AB72" s="55" t="str">
        <f t="shared" si="2"/>
        <v/>
      </c>
    </row>
    <row r="73" spans="24:28" x14ac:dyDescent="0.2">
      <c r="X73" s="55">
        <v>73</v>
      </c>
      <c r="Y73" s="55" t="s">
        <v>3838</v>
      </c>
      <c r="Z73" s="55">
        <f t="shared" si="4"/>
        <v>0</v>
      </c>
      <c r="AA73" s="55" t="str">
        <f t="shared" si="1"/>
        <v/>
      </c>
      <c r="AB73" s="55" t="str">
        <f t="shared" si="2"/>
        <v/>
      </c>
    </row>
  </sheetData>
  <mergeCells count="27">
    <mergeCell ref="A7:D8"/>
    <mergeCell ref="C10:D10"/>
    <mergeCell ref="A10:B10"/>
    <mergeCell ref="A6:B6"/>
    <mergeCell ref="C15:D16"/>
    <mergeCell ref="B1:D1"/>
    <mergeCell ref="A2:D3"/>
    <mergeCell ref="A4:D4"/>
    <mergeCell ref="B5:D5"/>
    <mergeCell ref="C6:D6"/>
    <mergeCell ref="F1:F3"/>
    <mergeCell ref="F4:F6"/>
    <mergeCell ref="F7:F9"/>
    <mergeCell ref="F10:F12"/>
    <mergeCell ref="G1:M3"/>
    <mergeCell ref="G4:M6"/>
    <mergeCell ref="G10:M12"/>
    <mergeCell ref="G7:M9"/>
    <mergeCell ref="C17:D18"/>
    <mergeCell ref="C11:D12"/>
    <mergeCell ref="C13:D14"/>
    <mergeCell ref="A19:D20"/>
    <mergeCell ref="H13:M14"/>
    <mergeCell ref="F15:L16"/>
    <mergeCell ref="F17:L18"/>
    <mergeCell ref="F19:L20"/>
    <mergeCell ref="F13:G14"/>
  </mergeCells>
  <conditionalFormatting sqref="B1:D1">
    <cfRule type="containsBlanks" dxfId="5" priority="7">
      <formula>LEN(TRIM(B1))=0</formula>
    </cfRule>
    <cfRule type="notContainsBlanks" dxfId="4" priority="8">
      <formula>LEN(TRIM(B1))&gt;0</formula>
    </cfRule>
  </conditionalFormatting>
  <conditionalFormatting sqref="B1:D1">
    <cfRule type="expression" dxfId="3" priority="5">
      <formula>$H1=1</formula>
    </cfRule>
  </conditionalFormatting>
  <conditionalFormatting sqref="B1:D1">
    <cfRule type="expression" dxfId="2" priority="4">
      <formula>$H1=1</formula>
    </cfRule>
  </conditionalFormatting>
  <conditionalFormatting sqref="B1:D1">
    <cfRule type="expression" dxfId="1" priority="2">
      <formula>$H1=1</formula>
    </cfRule>
  </conditionalFormatting>
  <conditionalFormatting sqref="B1:D1">
    <cfRule type="expression" dxfId="0" priority="1">
      <formula>$H1=1</formula>
    </cfRule>
  </conditionalFormatting>
  <pageMargins left="0.7" right="0.7" top="0.75" bottom="0.75" header="0.3" footer="0.3"/>
  <pageSetup paperSize="9" orientation="portrait" horizontalDpi="300" verticalDpi="300" r:id="rId1"/>
  <drawing r:id="rId2"/>
  <legacyDrawing r:id="rId3"/>
  <controls>
    <mc:AlternateContent xmlns:mc="http://schemas.openxmlformats.org/markup-compatibility/2006">
      <mc:Choice Requires="x14">
        <control shapeId="2054" r:id="rId4" name="Label_B15">
          <controlPr defaultSize="0" autoLine="0" r:id="rId5">
            <anchor moveWithCells="1">
              <from>
                <xdr:col>1</xdr:col>
                <xdr:colOff>0</xdr:colOff>
                <xdr:row>14</xdr:row>
                <xdr:rowOff>0</xdr:rowOff>
              </from>
              <to>
                <xdr:col>2</xdr:col>
                <xdr:colOff>0</xdr:colOff>
                <xdr:row>15</xdr:row>
                <xdr:rowOff>0</xdr:rowOff>
              </to>
            </anchor>
          </controlPr>
        </control>
      </mc:Choice>
      <mc:Fallback>
        <control shapeId="2054" r:id="rId4" name="Label_B15"/>
      </mc:Fallback>
    </mc:AlternateContent>
    <mc:AlternateContent xmlns:mc="http://schemas.openxmlformats.org/markup-compatibility/2006">
      <mc:Choice Requires="x14">
        <control shapeId="2050" r:id="rId6" name="Label_B14">
          <controlPr defaultSize="0" autoLine="0" r:id="rId5">
            <anchor moveWithCells="1">
              <from>
                <xdr:col>1</xdr:col>
                <xdr:colOff>0</xdr:colOff>
                <xdr:row>13</xdr:row>
                <xdr:rowOff>0</xdr:rowOff>
              </from>
              <to>
                <xdr:col>2</xdr:col>
                <xdr:colOff>0</xdr:colOff>
                <xdr:row>14</xdr:row>
                <xdr:rowOff>0</xdr:rowOff>
              </to>
            </anchor>
          </controlPr>
        </control>
      </mc:Choice>
      <mc:Fallback>
        <control shapeId="2050" r:id="rId6" name="Label_B14"/>
      </mc:Fallback>
    </mc:AlternateContent>
    <mc:AlternateContent xmlns:mc="http://schemas.openxmlformats.org/markup-compatibility/2006">
      <mc:Choice Requires="x14">
        <control shapeId="2052" r:id="rId7" name="Frame1">
          <controlPr defaultSize="0" autoLine="0" r:id="rId8">
            <anchor moveWithCells="1">
              <from>
                <xdr:col>7</xdr:col>
                <xdr:colOff>57150</xdr:colOff>
                <xdr:row>4</xdr:row>
                <xdr:rowOff>0</xdr:rowOff>
              </from>
              <to>
                <xdr:col>10</xdr:col>
                <xdr:colOff>0</xdr:colOff>
                <xdr:row>5</xdr:row>
                <xdr:rowOff>57150</xdr:rowOff>
              </to>
            </anchor>
          </controlPr>
        </control>
      </mc:Choice>
      <mc:Fallback>
        <control shapeId="2052" r:id="rId7" name="Frame1"/>
      </mc:Fallback>
    </mc:AlternateContent>
  </control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Z3867"/>
  <sheetViews>
    <sheetView workbookViewId="0">
      <pane ySplit="1" topLeftCell="A2" activePane="bottomLeft" state="frozen"/>
      <selection pane="bottomLeft" activeCell="A12" sqref="A12"/>
    </sheetView>
  </sheetViews>
  <sheetFormatPr baseColWidth="10" defaultColWidth="11.5703125" defaultRowHeight="12" x14ac:dyDescent="0.2"/>
  <cols>
    <col min="1" max="1" width="22.5703125" style="13" bestFit="1" customWidth="1"/>
    <col min="2" max="2" width="40.7109375" style="13" bestFit="1" customWidth="1"/>
    <col min="3" max="3" width="31.7109375" style="13" bestFit="1" customWidth="1"/>
    <col min="4" max="4" width="30" style="13" bestFit="1" customWidth="1"/>
    <col min="5" max="5" width="14.5703125" style="13" bestFit="1" customWidth="1"/>
    <col min="6" max="6" width="32.7109375" style="13" bestFit="1" customWidth="1"/>
    <col min="7" max="7" width="9.28515625" style="13" bestFit="1" customWidth="1"/>
    <col min="8" max="8" width="19.28515625" style="13" bestFit="1" customWidth="1"/>
    <col min="9" max="9" width="3.7109375" style="13" bestFit="1" customWidth="1"/>
    <col min="10" max="10" width="17.7109375" style="13" bestFit="1" customWidth="1"/>
    <col min="11" max="11" width="22.28515625" style="13" bestFit="1" customWidth="1"/>
    <col min="12" max="12" width="4.7109375" style="13" bestFit="1" customWidth="1"/>
    <col min="13" max="13" width="16.5703125" style="13" bestFit="1" customWidth="1"/>
    <col min="14" max="14" width="21.85546875" style="13" bestFit="1" customWidth="1"/>
    <col min="15" max="15" width="8.42578125" style="13" bestFit="1" customWidth="1"/>
    <col min="16" max="16" width="31.7109375" style="13" bestFit="1" customWidth="1"/>
    <col min="17" max="17" width="17.7109375" style="13" bestFit="1" customWidth="1"/>
    <col min="18" max="18" width="6.85546875" style="13" bestFit="1" customWidth="1"/>
    <col min="19" max="16384" width="11.5703125" style="13"/>
  </cols>
  <sheetData>
    <row r="1" spans="1:20" x14ac:dyDescent="0.2">
      <c r="A1" s="12" t="s">
        <v>16</v>
      </c>
      <c r="B1" s="12" t="s">
        <v>39</v>
      </c>
      <c r="C1" s="12" t="s">
        <v>40</v>
      </c>
      <c r="D1" s="12" t="s">
        <v>46</v>
      </c>
      <c r="E1" s="12" t="s">
        <v>47</v>
      </c>
      <c r="F1" s="12" t="s">
        <v>51</v>
      </c>
      <c r="G1" s="12" t="s">
        <v>48</v>
      </c>
      <c r="H1" s="12" t="s">
        <v>52</v>
      </c>
      <c r="I1" s="12" t="s">
        <v>1</v>
      </c>
      <c r="J1" s="12" t="s">
        <v>41</v>
      </c>
      <c r="K1" s="12" t="s">
        <v>42</v>
      </c>
      <c r="L1" s="12" t="s">
        <v>6</v>
      </c>
      <c r="M1" s="12" t="s">
        <v>3791</v>
      </c>
      <c r="N1" s="12" t="s">
        <v>53</v>
      </c>
      <c r="O1" s="12" t="s">
        <v>43</v>
      </c>
      <c r="P1" s="12" t="s">
        <v>44</v>
      </c>
      <c r="Q1" s="12" t="s">
        <v>45</v>
      </c>
      <c r="R1" s="12" t="s">
        <v>11</v>
      </c>
      <c r="S1" s="12" t="s">
        <v>3793</v>
      </c>
      <c r="T1" s="12" t="s">
        <v>3828</v>
      </c>
    </row>
    <row r="2" spans="1:20" x14ac:dyDescent="0.2">
      <c r="A2" s="13" t="s">
        <v>3950</v>
      </c>
      <c r="B2" s="13" t="s">
        <v>2</v>
      </c>
      <c r="C2" s="13" t="s">
        <v>3921</v>
      </c>
      <c r="D2" s="13" t="s">
        <v>3956</v>
      </c>
      <c r="E2" s="13" t="s">
        <v>3964</v>
      </c>
      <c r="F2" s="13" t="s">
        <v>3792</v>
      </c>
      <c r="G2" s="13" t="s">
        <v>49</v>
      </c>
      <c r="H2" s="13" t="s">
        <v>4</v>
      </c>
      <c r="I2" s="13">
        <v>1</v>
      </c>
      <c r="J2" s="13" t="s">
        <v>3925</v>
      </c>
      <c r="K2" s="13" t="s">
        <v>3928</v>
      </c>
      <c r="L2" s="13">
        <v>1</v>
      </c>
      <c r="M2" s="13" t="s">
        <v>3929</v>
      </c>
      <c r="N2" s="13" t="s">
        <v>3932</v>
      </c>
      <c r="O2" s="13" t="s">
        <v>2</v>
      </c>
      <c r="P2" s="13" t="s">
        <v>3936</v>
      </c>
      <c r="Q2" s="13" t="s">
        <v>8</v>
      </c>
      <c r="R2" s="13" t="s">
        <v>10</v>
      </c>
      <c r="S2" s="13" t="s">
        <v>3939</v>
      </c>
      <c r="T2" s="13" t="s">
        <v>3830</v>
      </c>
    </row>
    <row r="3" spans="1:20" x14ac:dyDescent="0.2">
      <c r="A3" s="13" t="s">
        <v>3951</v>
      </c>
      <c r="B3" s="13" t="s">
        <v>3</v>
      </c>
      <c r="C3" s="13" t="s">
        <v>3923</v>
      </c>
      <c r="D3" s="13" t="s">
        <v>3957</v>
      </c>
      <c r="E3" s="13" t="s">
        <v>3965</v>
      </c>
      <c r="F3" s="13" t="s">
        <v>3966</v>
      </c>
      <c r="G3" s="13" t="s">
        <v>50</v>
      </c>
      <c r="H3" s="13" t="s">
        <v>5</v>
      </c>
      <c r="I3" s="13">
        <v>2</v>
      </c>
      <c r="J3" s="13" t="s">
        <v>3926</v>
      </c>
      <c r="K3" s="13" t="s">
        <v>3927</v>
      </c>
      <c r="L3" s="13">
        <v>2</v>
      </c>
      <c r="M3" s="13" t="s">
        <v>3930</v>
      </c>
      <c r="N3" s="13" t="s">
        <v>3933</v>
      </c>
      <c r="O3" s="13" t="s">
        <v>3</v>
      </c>
      <c r="P3" s="13" t="s">
        <v>3922</v>
      </c>
      <c r="Q3" s="13" t="s">
        <v>9</v>
      </c>
      <c r="S3" s="13" t="s">
        <v>3938</v>
      </c>
      <c r="T3" s="13" t="s">
        <v>3829</v>
      </c>
    </row>
    <row r="4" spans="1:20" x14ac:dyDescent="0.2">
      <c r="A4" s="13" t="s">
        <v>3952</v>
      </c>
      <c r="B4" s="13" t="s">
        <v>3960</v>
      </c>
      <c r="C4" s="13" t="s">
        <v>3961</v>
      </c>
      <c r="D4" s="13" t="s">
        <v>3958</v>
      </c>
      <c r="I4" s="13">
        <v>3</v>
      </c>
      <c r="L4" s="13">
        <v>3</v>
      </c>
      <c r="M4" s="13" t="s">
        <v>3931</v>
      </c>
      <c r="N4" s="13" t="s">
        <v>3934</v>
      </c>
      <c r="P4" s="13" t="s">
        <v>3923</v>
      </c>
      <c r="S4" s="13" t="s">
        <v>3940</v>
      </c>
      <c r="T4" s="13" t="s">
        <v>3831</v>
      </c>
    </row>
    <row r="5" spans="1:20" x14ac:dyDescent="0.2">
      <c r="A5" s="13" t="s">
        <v>3953</v>
      </c>
      <c r="C5" s="13" t="s">
        <v>3962</v>
      </c>
      <c r="D5" s="13" t="s">
        <v>3959</v>
      </c>
      <c r="I5" s="13">
        <v>4</v>
      </c>
      <c r="N5" s="13" t="s">
        <v>3935</v>
      </c>
      <c r="P5" s="13" t="s">
        <v>3924</v>
      </c>
      <c r="S5" s="12"/>
      <c r="T5" s="13" t="s">
        <v>3832</v>
      </c>
    </row>
    <row r="6" spans="1:20" x14ac:dyDescent="0.2">
      <c r="A6" s="13" t="s">
        <v>3954</v>
      </c>
      <c r="C6" s="13" t="s">
        <v>3963</v>
      </c>
      <c r="I6" s="13">
        <v>5</v>
      </c>
      <c r="P6" s="13" t="s">
        <v>3937</v>
      </c>
      <c r="S6" s="12"/>
      <c r="T6" s="13" t="s">
        <v>3833</v>
      </c>
    </row>
    <row r="7" spans="1:20" x14ac:dyDescent="0.2">
      <c r="A7" s="13" t="s">
        <v>3955</v>
      </c>
      <c r="I7" s="13">
        <v>6</v>
      </c>
      <c r="S7" s="12"/>
      <c r="T7" s="13" t="s">
        <v>3834</v>
      </c>
    </row>
    <row r="8" spans="1:20" x14ac:dyDescent="0.2">
      <c r="T8" s="13" t="s">
        <v>3840</v>
      </c>
    </row>
    <row r="9" spans="1:20" x14ac:dyDescent="0.2">
      <c r="T9" s="13" t="s">
        <v>3835</v>
      </c>
    </row>
    <row r="20" spans="6:26" x14ac:dyDescent="0.2">
      <c r="F20" s="14"/>
    </row>
    <row r="21" spans="6:26" x14ac:dyDescent="0.2">
      <c r="F21" s="14"/>
    </row>
    <row r="22" spans="6:26" x14ac:dyDescent="0.2">
      <c r="F22" s="14"/>
    </row>
    <row r="29" spans="6:26" ht="12.75" x14ac:dyDescent="0.2">
      <c r="Z29"/>
    </row>
    <row r="30" spans="6:26" ht="12.75" x14ac:dyDescent="0.2">
      <c r="Z30"/>
    </row>
    <row r="31" spans="6:26" ht="12.75" x14ac:dyDescent="0.2">
      <c r="Z31"/>
    </row>
    <row r="32" spans="6:26" ht="12.75" x14ac:dyDescent="0.2">
      <c r="Z32"/>
    </row>
    <row r="33" spans="26:26" ht="12.75" x14ac:dyDescent="0.2">
      <c r="Z33"/>
    </row>
    <row r="34" spans="26:26" ht="12.75" x14ac:dyDescent="0.2">
      <c r="Z34"/>
    </row>
    <row r="35" spans="26:26" ht="12.75" x14ac:dyDescent="0.2">
      <c r="Z35"/>
    </row>
    <row r="36" spans="26:26" ht="12.75" x14ac:dyDescent="0.2">
      <c r="Z36"/>
    </row>
    <row r="37" spans="26:26" ht="12.75" x14ac:dyDescent="0.2">
      <c r="Z37"/>
    </row>
    <row r="38" spans="26:26" ht="12.75" x14ac:dyDescent="0.2">
      <c r="Z38"/>
    </row>
    <row r="39" spans="26:26" ht="12.75" x14ac:dyDescent="0.2">
      <c r="Z39"/>
    </row>
    <row r="40" spans="26:26" ht="12.75" x14ac:dyDescent="0.2">
      <c r="Z40"/>
    </row>
    <row r="41" spans="26:26" ht="12.75" x14ac:dyDescent="0.2">
      <c r="Z41"/>
    </row>
    <row r="42" spans="26:26" ht="12.75" x14ac:dyDescent="0.2">
      <c r="Z42"/>
    </row>
    <row r="43" spans="26:26" ht="12.75" x14ac:dyDescent="0.2">
      <c r="Z43"/>
    </row>
    <row r="44" spans="26:26" ht="12.75" x14ac:dyDescent="0.2">
      <c r="Z44"/>
    </row>
    <row r="45" spans="26:26" ht="12.75" x14ac:dyDescent="0.2">
      <c r="Z45"/>
    </row>
    <row r="46" spans="26:26" ht="12.75" x14ac:dyDescent="0.2">
      <c r="Z46"/>
    </row>
    <row r="47" spans="26:26" ht="12.75" x14ac:dyDescent="0.2">
      <c r="Z47"/>
    </row>
    <row r="48" spans="26:26" ht="12.75" x14ac:dyDescent="0.2">
      <c r="Z48"/>
    </row>
    <row r="49" spans="26:26" ht="12.75" x14ac:dyDescent="0.2">
      <c r="Z49"/>
    </row>
    <row r="50" spans="26:26" ht="12.75" x14ac:dyDescent="0.2">
      <c r="Z50"/>
    </row>
    <row r="51" spans="26:26" ht="12.75" x14ac:dyDescent="0.2">
      <c r="Z51"/>
    </row>
    <row r="52" spans="26:26" ht="12.75" x14ac:dyDescent="0.2">
      <c r="Z52"/>
    </row>
    <row r="53" spans="26:26" ht="12.75" x14ac:dyDescent="0.2">
      <c r="Z53"/>
    </row>
    <row r="54" spans="26:26" ht="12.75" x14ac:dyDescent="0.2">
      <c r="Z54"/>
    </row>
    <row r="55" spans="26:26" ht="12.75" x14ac:dyDescent="0.2">
      <c r="Z55"/>
    </row>
    <row r="56" spans="26:26" ht="12.75" x14ac:dyDescent="0.2">
      <c r="Z56"/>
    </row>
    <row r="57" spans="26:26" ht="12.75" x14ac:dyDescent="0.2">
      <c r="Z57"/>
    </row>
    <row r="58" spans="26:26" ht="12.75" x14ac:dyDescent="0.2">
      <c r="Z58"/>
    </row>
    <row r="59" spans="26:26" ht="12.75" x14ac:dyDescent="0.2">
      <c r="Z59"/>
    </row>
    <row r="60" spans="26:26" ht="12.75" x14ac:dyDescent="0.2">
      <c r="Z60"/>
    </row>
    <row r="61" spans="26:26" ht="12.75" x14ac:dyDescent="0.2">
      <c r="Z61"/>
    </row>
    <row r="62" spans="26:26" ht="12.75" x14ac:dyDescent="0.2">
      <c r="Z62"/>
    </row>
    <row r="63" spans="26:26" ht="12.75" x14ac:dyDescent="0.2">
      <c r="Z63"/>
    </row>
    <row r="64" spans="26:26" ht="12.75" x14ac:dyDescent="0.2">
      <c r="Z64"/>
    </row>
    <row r="65" spans="26:26" ht="12.75" x14ac:dyDescent="0.2">
      <c r="Z65"/>
    </row>
    <row r="66" spans="26:26" ht="12.75" x14ac:dyDescent="0.2">
      <c r="Z66"/>
    </row>
    <row r="67" spans="26:26" ht="12.75" x14ac:dyDescent="0.2">
      <c r="Z67"/>
    </row>
    <row r="68" spans="26:26" ht="12.75" x14ac:dyDescent="0.2">
      <c r="Z68"/>
    </row>
    <row r="69" spans="26:26" ht="12.75" x14ac:dyDescent="0.2">
      <c r="Z69"/>
    </row>
    <row r="70" spans="26:26" ht="12.75" x14ac:dyDescent="0.2">
      <c r="Z70"/>
    </row>
    <row r="71" spans="26:26" ht="12.75" x14ac:dyDescent="0.2">
      <c r="Z71"/>
    </row>
    <row r="72" spans="26:26" ht="12.75" x14ac:dyDescent="0.2">
      <c r="Z72"/>
    </row>
    <row r="73" spans="26:26" ht="12.75" x14ac:dyDescent="0.2">
      <c r="Z73"/>
    </row>
    <row r="74" spans="26:26" ht="12.75" x14ac:dyDescent="0.2">
      <c r="Z74"/>
    </row>
    <row r="75" spans="26:26" ht="12.75" x14ac:dyDescent="0.2">
      <c r="Z75"/>
    </row>
    <row r="76" spans="26:26" ht="12.75" x14ac:dyDescent="0.2">
      <c r="Z76"/>
    </row>
    <row r="77" spans="26:26" ht="12.75" x14ac:dyDescent="0.2">
      <c r="Z77"/>
    </row>
    <row r="78" spans="26:26" ht="12.75" x14ac:dyDescent="0.2">
      <c r="Z78"/>
    </row>
    <row r="79" spans="26:26" ht="12.75" x14ac:dyDescent="0.2">
      <c r="Z79"/>
    </row>
    <row r="80" spans="26:26" ht="12.75" x14ac:dyDescent="0.2">
      <c r="Z80"/>
    </row>
    <row r="81" spans="26:26" ht="12.75" x14ac:dyDescent="0.2">
      <c r="Z81"/>
    </row>
    <row r="82" spans="26:26" ht="12.75" x14ac:dyDescent="0.2">
      <c r="Z82"/>
    </row>
    <row r="83" spans="26:26" ht="12.75" x14ac:dyDescent="0.2">
      <c r="Z83"/>
    </row>
    <row r="84" spans="26:26" ht="12.75" x14ac:dyDescent="0.2">
      <c r="Z84"/>
    </row>
    <row r="85" spans="26:26" ht="12.75" x14ac:dyDescent="0.2">
      <c r="Z85"/>
    </row>
    <row r="86" spans="26:26" ht="12.75" x14ac:dyDescent="0.2">
      <c r="Z86"/>
    </row>
    <row r="87" spans="26:26" ht="12.75" x14ac:dyDescent="0.2">
      <c r="Z87"/>
    </row>
    <row r="88" spans="26:26" ht="12.75" x14ac:dyDescent="0.2">
      <c r="Z88"/>
    </row>
    <row r="89" spans="26:26" ht="12.75" x14ac:dyDescent="0.2">
      <c r="Z89"/>
    </row>
    <row r="90" spans="26:26" ht="12.75" x14ac:dyDescent="0.2">
      <c r="Z90"/>
    </row>
    <row r="91" spans="26:26" ht="12.75" x14ac:dyDescent="0.2">
      <c r="Z91"/>
    </row>
    <row r="92" spans="26:26" ht="12.75" x14ac:dyDescent="0.2">
      <c r="Z92"/>
    </row>
    <row r="93" spans="26:26" ht="12.75" x14ac:dyDescent="0.2">
      <c r="Z93"/>
    </row>
    <row r="94" spans="26:26" ht="12.75" x14ac:dyDescent="0.2">
      <c r="Z94"/>
    </row>
    <row r="95" spans="26:26" ht="12.75" x14ac:dyDescent="0.2">
      <c r="Z95"/>
    </row>
    <row r="96" spans="26:26" ht="12.75" x14ac:dyDescent="0.2">
      <c r="Z96"/>
    </row>
    <row r="97" spans="26:26" ht="12.75" x14ac:dyDescent="0.2">
      <c r="Z97"/>
    </row>
    <row r="98" spans="26:26" ht="12.75" x14ac:dyDescent="0.2">
      <c r="Z98"/>
    </row>
    <row r="99" spans="26:26" ht="12.75" x14ac:dyDescent="0.2">
      <c r="Z99"/>
    </row>
    <row r="100" spans="26:26" ht="12.75" x14ac:dyDescent="0.2">
      <c r="Z100"/>
    </row>
    <row r="101" spans="26:26" ht="12.75" x14ac:dyDescent="0.2">
      <c r="Z101"/>
    </row>
    <row r="102" spans="26:26" ht="12.75" x14ac:dyDescent="0.2">
      <c r="Z102"/>
    </row>
    <row r="103" spans="26:26" ht="12.75" x14ac:dyDescent="0.2">
      <c r="Z103"/>
    </row>
    <row r="104" spans="26:26" ht="12.75" x14ac:dyDescent="0.2">
      <c r="Z104"/>
    </row>
    <row r="105" spans="26:26" ht="12.75" x14ac:dyDescent="0.2">
      <c r="Z105"/>
    </row>
    <row r="106" spans="26:26" ht="12.75" x14ac:dyDescent="0.2">
      <c r="Z106"/>
    </row>
    <row r="107" spans="26:26" ht="12.75" x14ac:dyDescent="0.2">
      <c r="Z107"/>
    </row>
    <row r="108" spans="26:26" ht="12.75" x14ac:dyDescent="0.2">
      <c r="Z108"/>
    </row>
    <row r="109" spans="26:26" ht="12.75" x14ac:dyDescent="0.2">
      <c r="Z109"/>
    </row>
    <row r="110" spans="26:26" ht="12.75" x14ac:dyDescent="0.2">
      <c r="Z110"/>
    </row>
    <row r="111" spans="26:26" ht="12.75" x14ac:dyDescent="0.2">
      <c r="Z111"/>
    </row>
    <row r="112" spans="26:26" ht="12.75" x14ac:dyDescent="0.2">
      <c r="Z112"/>
    </row>
    <row r="113" spans="26:26" ht="12.75" x14ac:dyDescent="0.2">
      <c r="Z113"/>
    </row>
    <row r="114" spans="26:26" ht="12.75" x14ac:dyDescent="0.2">
      <c r="Z114"/>
    </row>
    <row r="115" spans="26:26" ht="12.75" x14ac:dyDescent="0.2">
      <c r="Z115"/>
    </row>
    <row r="116" spans="26:26" ht="12.75" x14ac:dyDescent="0.2">
      <c r="Z116"/>
    </row>
    <row r="117" spans="26:26" ht="12.75" x14ac:dyDescent="0.2">
      <c r="Z117"/>
    </row>
    <row r="118" spans="26:26" ht="12.75" x14ac:dyDescent="0.2">
      <c r="Z118"/>
    </row>
    <row r="119" spans="26:26" ht="12.75" x14ac:dyDescent="0.2">
      <c r="Z119"/>
    </row>
    <row r="120" spans="26:26" ht="12.75" x14ac:dyDescent="0.2">
      <c r="Z120"/>
    </row>
    <row r="121" spans="26:26" ht="12.75" x14ac:dyDescent="0.2">
      <c r="Z121"/>
    </row>
    <row r="122" spans="26:26" ht="12.75" x14ac:dyDescent="0.2">
      <c r="Z122"/>
    </row>
    <row r="123" spans="26:26" ht="12.75" x14ac:dyDescent="0.2">
      <c r="Z123"/>
    </row>
    <row r="124" spans="26:26" ht="12.75" x14ac:dyDescent="0.2">
      <c r="Z124"/>
    </row>
    <row r="125" spans="26:26" ht="12.75" x14ac:dyDescent="0.2">
      <c r="Z125"/>
    </row>
    <row r="126" spans="26:26" ht="12.75" x14ac:dyDescent="0.2">
      <c r="Z126"/>
    </row>
    <row r="127" spans="26:26" ht="12.75" x14ac:dyDescent="0.2">
      <c r="Z127"/>
    </row>
    <row r="128" spans="26:26" ht="12.75" x14ac:dyDescent="0.2">
      <c r="Z128"/>
    </row>
    <row r="129" spans="26:26" ht="12.75" x14ac:dyDescent="0.2">
      <c r="Z129"/>
    </row>
    <row r="130" spans="26:26" ht="12.75" x14ac:dyDescent="0.2">
      <c r="Z130"/>
    </row>
    <row r="131" spans="26:26" ht="12.75" x14ac:dyDescent="0.2">
      <c r="Z131"/>
    </row>
    <row r="132" spans="26:26" ht="12.75" x14ac:dyDescent="0.2">
      <c r="Z132"/>
    </row>
    <row r="133" spans="26:26" ht="12.75" x14ac:dyDescent="0.2">
      <c r="Z133"/>
    </row>
    <row r="134" spans="26:26" ht="12.75" x14ac:dyDescent="0.2">
      <c r="Z134"/>
    </row>
    <row r="135" spans="26:26" ht="12.75" x14ac:dyDescent="0.2">
      <c r="Z135"/>
    </row>
    <row r="136" spans="26:26" ht="12.75" x14ac:dyDescent="0.2">
      <c r="Z136"/>
    </row>
    <row r="137" spans="26:26" ht="12.75" x14ac:dyDescent="0.2">
      <c r="Z137"/>
    </row>
    <row r="138" spans="26:26" ht="12.75" x14ac:dyDescent="0.2">
      <c r="Z138"/>
    </row>
    <row r="139" spans="26:26" ht="12.75" x14ac:dyDescent="0.2">
      <c r="Z139"/>
    </row>
    <row r="140" spans="26:26" ht="12.75" x14ac:dyDescent="0.2">
      <c r="Z140"/>
    </row>
    <row r="141" spans="26:26" ht="12.75" x14ac:dyDescent="0.2">
      <c r="Z141"/>
    </row>
    <row r="142" spans="26:26" ht="12.75" x14ac:dyDescent="0.2">
      <c r="Z142"/>
    </row>
    <row r="143" spans="26:26" ht="12.75" x14ac:dyDescent="0.2">
      <c r="Z143"/>
    </row>
    <row r="144" spans="26:26" ht="12.75" x14ac:dyDescent="0.2">
      <c r="Z144"/>
    </row>
    <row r="145" spans="26:26" ht="12.75" x14ac:dyDescent="0.2">
      <c r="Z145"/>
    </row>
    <row r="146" spans="26:26" ht="12.75" x14ac:dyDescent="0.2">
      <c r="Z146"/>
    </row>
    <row r="147" spans="26:26" ht="12.75" x14ac:dyDescent="0.2">
      <c r="Z147"/>
    </row>
    <row r="148" spans="26:26" ht="12.75" x14ac:dyDescent="0.2">
      <c r="Z148"/>
    </row>
    <row r="149" spans="26:26" ht="12.75" x14ac:dyDescent="0.2">
      <c r="Z149"/>
    </row>
    <row r="150" spans="26:26" ht="12.75" x14ac:dyDescent="0.2">
      <c r="Z150"/>
    </row>
    <row r="151" spans="26:26" ht="12.75" x14ac:dyDescent="0.2">
      <c r="Z151"/>
    </row>
    <row r="152" spans="26:26" ht="12.75" x14ac:dyDescent="0.2">
      <c r="Z152"/>
    </row>
    <row r="153" spans="26:26" ht="12.75" x14ac:dyDescent="0.2">
      <c r="Z153"/>
    </row>
    <row r="154" spans="26:26" ht="12.75" x14ac:dyDescent="0.2">
      <c r="Z154"/>
    </row>
    <row r="155" spans="26:26" ht="12.75" x14ac:dyDescent="0.2">
      <c r="Z155"/>
    </row>
    <row r="156" spans="26:26" ht="12.75" x14ac:dyDescent="0.2">
      <c r="Z156"/>
    </row>
    <row r="157" spans="26:26" ht="12.75" x14ac:dyDescent="0.2">
      <c r="Z157"/>
    </row>
    <row r="158" spans="26:26" ht="12.75" x14ac:dyDescent="0.2">
      <c r="Z158"/>
    </row>
    <row r="159" spans="26:26" ht="12.75" x14ac:dyDescent="0.2">
      <c r="Z159"/>
    </row>
    <row r="160" spans="26:26" ht="12.75" x14ac:dyDescent="0.2">
      <c r="Z160"/>
    </row>
    <row r="161" spans="26:26" ht="12.75" x14ac:dyDescent="0.2">
      <c r="Z161"/>
    </row>
    <row r="162" spans="26:26" ht="12.75" x14ac:dyDescent="0.2">
      <c r="Z162"/>
    </row>
    <row r="163" spans="26:26" ht="12.75" x14ac:dyDescent="0.2">
      <c r="Z163"/>
    </row>
    <row r="164" spans="26:26" ht="12.75" x14ac:dyDescent="0.2">
      <c r="Z164"/>
    </row>
    <row r="165" spans="26:26" ht="12.75" x14ac:dyDescent="0.2">
      <c r="Z165"/>
    </row>
    <row r="166" spans="26:26" ht="12.75" x14ac:dyDescent="0.2">
      <c r="Z166"/>
    </row>
    <row r="167" spans="26:26" ht="12.75" x14ac:dyDescent="0.2">
      <c r="Z167"/>
    </row>
    <row r="168" spans="26:26" ht="12.75" x14ac:dyDescent="0.2">
      <c r="Z168"/>
    </row>
    <row r="169" spans="26:26" ht="12.75" x14ac:dyDescent="0.2">
      <c r="Z169"/>
    </row>
    <row r="170" spans="26:26" ht="12.75" x14ac:dyDescent="0.2">
      <c r="Z170"/>
    </row>
    <row r="171" spans="26:26" ht="12.75" x14ac:dyDescent="0.2">
      <c r="Z171"/>
    </row>
    <row r="172" spans="26:26" ht="12.75" x14ac:dyDescent="0.2">
      <c r="Z172"/>
    </row>
    <row r="173" spans="26:26" ht="12.75" x14ac:dyDescent="0.2">
      <c r="Z173"/>
    </row>
    <row r="174" spans="26:26" ht="12.75" x14ac:dyDescent="0.2">
      <c r="Z174"/>
    </row>
    <row r="175" spans="26:26" ht="12.75" x14ac:dyDescent="0.2">
      <c r="Z175"/>
    </row>
    <row r="176" spans="26:26" ht="12.75" x14ac:dyDescent="0.2">
      <c r="Z176"/>
    </row>
    <row r="177" spans="26:26" ht="12.75" x14ac:dyDescent="0.2">
      <c r="Z177"/>
    </row>
    <row r="178" spans="26:26" ht="12.75" x14ac:dyDescent="0.2">
      <c r="Z178"/>
    </row>
    <row r="179" spans="26:26" ht="12.75" x14ac:dyDescent="0.2">
      <c r="Z179"/>
    </row>
    <row r="180" spans="26:26" ht="12.75" x14ac:dyDescent="0.2">
      <c r="Z180"/>
    </row>
    <row r="181" spans="26:26" ht="12.75" x14ac:dyDescent="0.2">
      <c r="Z181"/>
    </row>
    <row r="182" spans="26:26" ht="12.75" x14ac:dyDescent="0.2">
      <c r="Z182"/>
    </row>
    <row r="183" spans="26:26" ht="12.75" x14ac:dyDescent="0.2">
      <c r="Z183"/>
    </row>
    <row r="184" spans="26:26" ht="12.75" x14ac:dyDescent="0.2">
      <c r="Z184"/>
    </row>
    <row r="185" spans="26:26" ht="12.75" x14ac:dyDescent="0.2">
      <c r="Z185"/>
    </row>
    <row r="186" spans="26:26" ht="12.75" x14ac:dyDescent="0.2">
      <c r="Z186"/>
    </row>
    <row r="187" spans="26:26" ht="12.75" x14ac:dyDescent="0.2">
      <c r="Z187"/>
    </row>
    <row r="188" spans="26:26" ht="12.75" x14ac:dyDescent="0.2">
      <c r="Z188"/>
    </row>
    <row r="189" spans="26:26" ht="12.75" x14ac:dyDescent="0.2">
      <c r="Z189"/>
    </row>
    <row r="190" spans="26:26" ht="12.75" x14ac:dyDescent="0.2">
      <c r="Z190"/>
    </row>
    <row r="191" spans="26:26" ht="12.75" x14ac:dyDescent="0.2">
      <c r="Z191"/>
    </row>
    <row r="192" spans="26:26" ht="12.75" x14ac:dyDescent="0.2">
      <c r="Z192"/>
    </row>
    <row r="193" spans="26:26" ht="12.75" x14ac:dyDescent="0.2">
      <c r="Z193"/>
    </row>
    <row r="194" spans="26:26" ht="12.75" x14ac:dyDescent="0.2">
      <c r="Z194"/>
    </row>
    <row r="195" spans="26:26" ht="12.75" x14ac:dyDescent="0.2">
      <c r="Z195"/>
    </row>
    <row r="196" spans="26:26" ht="12.75" x14ac:dyDescent="0.2">
      <c r="Z196"/>
    </row>
    <row r="197" spans="26:26" ht="12.75" x14ac:dyDescent="0.2">
      <c r="Z197"/>
    </row>
    <row r="198" spans="26:26" ht="12.75" x14ac:dyDescent="0.2">
      <c r="Z198"/>
    </row>
    <row r="199" spans="26:26" ht="12.75" x14ac:dyDescent="0.2">
      <c r="Z199"/>
    </row>
    <row r="200" spans="26:26" ht="12.75" x14ac:dyDescent="0.2">
      <c r="Z200"/>
    </row>
    <row r="201" spans="26:26" ht="12.75" x14ac:dyDescent="0.2">
      <c r="Z201"/>
    </row>
    <row r="202" spans="26:26" ht="12.75" x14ac:dyDescent="0.2">
      <c r="Z202"/>
    </row>
    <row r="203" spans="26:26" ht="12.75" x14ac:dyDescent="0.2">
      <c r="Z203"/>
    </row>
    <row r="204" spans="26:26" ht="12.75" x14ac:dyDescent="0.2">
      <c r="Z204"/>
    </row>
    <row r="205" spans="26:26" ht="12.75" x14ac:dyDescent="0.2">
      <c r="Z205"/>
    </row>
    <row r="206" spans="26:26" ht="12.75" x14ac:dyDescent="0.2">
      <c r="Z206"/>
    </row>
    <row r="207" spans="26:26" ht="12.75" x14ac:dyDescent="0.2">
      <c r="Z207"/>
    </row>
    <row r="208" spans="26:26" ht="12.75" x14ac:dyDescent="0.2">
      <c r="Z208"/>
    </row>
    <row r="209" spans="26:26" ht="12.75" x14ac:dyDescent="0.2">
      <c r="Z209"/>
    </row>
    <row r="210" spans="26:26" ht="12.75" x14ac:dyDescent="0.2">
      <c r="Z210"/>
    </row>
    <row r="211" spans="26:26" ht="12.75" x14ac:dyDescent="0.2">
      <c r="Z211"/>
    </row>
    <row r="212" spans="26:26" ht="12.75" x14ac:dyDescent="0.2">
      <c r="Z212"/>
    </row>
    <row r="213" spans="26:26" ht="12.75" x14ac:dyDescent="0.2">
      <c r="Z213"/>
    </row>
    <row r="214" spans="26:26" ht="12.75" x14ac:dyDescent="0.2">
      <c r="Z214"/>
    </row>
    <row r="215" spans="26:26" ht="12.75" x14ac:dyDescent="0.2">
      <c r="Z215"/>
    </row>
    <row r="216" spans="26:26" ht="12.75" x14ac:dyDescent="0.2">
      <c r="Z216"/>
    </row>
    <row r="217" spans="26:26" ht="12.75" x14ac:dyDescent="0.2">
      <c r="Z217"/>
    </row>
    <row r="218" spans="26:26" ht="12.75" x14ac:dyDescent="0.2">
      <c r="Z218"/>
    </row>
    <row r="219" spans="26:26" ht="12.75" x14ac:dyDescent="0.2">
      <c r="Z219"/>
    </row>
    <row r="220" spans="26:26" ht="12.75" x14ac:dyDescent="0.2">
      <c r="Z220"/>
    </row>
    <row r="221" spans="26:26" ht="12.75" x14ac:dyDescent="0.2">
      <c r="Z221"/>
    </row>
    <row r="222" spans="26:26" ht="12.75" x14ac:dyDescent="0.2">
      <c r="Z222"/>
    </row>
    <row r="223" spans="26:26" ht="12.75" x14ac:dyDescent="0.2">
      <c r="Z223"/>
    </row>
    <row r="224" spans="26:26" ht="12.75" x14ac:dyDescent="0.2">
      <c r="Z224"/>
    </row>
    <row r="225" spans="26:26" ht="12.75" x14ac:dyDescent="0.2">
      <c r="Z225"/>
    </row>
    <row r="226" spans="26:26" ht="12.75" x14ac:dyDescent="0.2">
      <c r="Z226"/>
    </row>
    <row r="227" spans="26:26" ht="12.75" x14ac:dyDescent="0.2">
      <c r="Z227"/>
    </row>
    <row r="228" spans="26:26" ht="12.75" x14ac:dyDescent="0.2">
      <c r="Z228"/>
    </row>
    <row r="229" spans="26:26" ht="12.75" x14ac:dyDescent="0.2">
      <c r="Z229"/>
    </row>
    <row r="230" spans="26:26" ht="12.75" x14ac:dyDescent="0.2">
      <c r="Z230"/>
    </row>
    <row r="231" spans="26:26" ht="12.75" x14ac:dyDescent="0.2">
      <c r="Z231"/>
    </row>
    <row r="232" spans="26:26" ht="12.75" x14ac:dyDescent="0.2">
      <c r="Z232"/>
    </row>
    <row r="233" spans="26:26" ht="12.75" x14ac:dyDescent="0.2">
      <c r="Z233"/>
    </row>
    <row r="234" spans="26:26" ht="12.75" x14ac:dyDescent="0.2">
      <c r="Z234"/>
    </row>
    <row r="235" spans="26:26" ht="12.75" x14ac:dyDescent="0.2">
      <c r="Z235"/>
    </row>
    <row r="236" spans="26:26" ht="12.75" x14ac:dyDescent="0.2">
      <c r="Z236"/>
    </row>
    <row r="237" spans="26:26" ht="12.75" x14ac:dyDescent="0.2">
      <c r="Z237"/>
    </row>
    <row r="238" spans="26:26" ht="12.75" x14ac:dyDescent="0.2">
      <c r="Z238"/>
    </row>
    <row r="239" spans="26:26" ht="12.75" x14ac:dyDescent="0.2">
      <c r="Z239"/>
    </row>
    <row r="240" spans="26:26" ht="12.75" x14ac:dyDescent="0.2">
      <c r="Z240"/>
    </row>
    <row r="241" spans="26:26" ht="12.75" x14ac:dyDescent="0.2">
      <c r="Z241"/>
    </row>
    <row r="242" spans="26:26" ht="12.75" x14ac:dyDescent="0.2">
      <c r="Z242"/>
    </row>
    <row r="243" spans="26:26" ht="12.75" x14ac:dyDescent="0.2">
      <c r="Z243"/>
    </row>
    <row r="244" spans="26:26" ht="12.75" x14ac:dyDescent="0.2">
      <c r="Z244"/>
    </row>
    <row r="245" spans="26:26" ht="12.75" x14ac:dyDescent="0.2">
      <c r="Z245"/>
    </row>
    <row r="246" spans="26:26" ht="12.75" x14ac:dyDescent="0.2">
      <c r="Z246"/>
    </row>
    <row r="247" spans="26:26" ht="12.75" x14ac:dyDescent="0.2">
      <c r="Z247"/>
    </row>
    <row r="248" spans="26:26" ht="12.75" x14ac:dyDescent="0.2">
      <c r="Z248"/>
    </row>
    <row r="249" spans="26:26" ht="12.75" x14ac:dyDescent="0.2">
      <c r="Z249"/>
    </row>
    <row r="250" spans="26:26" ht="12.75" x14ac:dyDescent="0.2">
      <c r="Z250"/>
    </row>
    <row r="251" spans="26:26" ht="12.75" x14ac:dyDescent="0.2">
      <c r="Z251"/>
    </row>
    <row r="252" spans="26:26" ht="12.75" x14ac:dyDescent="0.2">
      <c r="Z252"/>
    </row>
    <row r="253" spans="26:26" ht="12.75" x14ac:dyDescent="0.2">
      <c r="Z253"/>
    </row>
    <row r="254" spans="26:26" ht="12.75" x14ac:dyDescent="0.2">
      <c r="Z254"/>
    </row>
    <row r="255" spans="26:26" ht="12.75" x14ac:dyDescent="0.2">
      <c r="Z255"/>
    </row>
    <row r="256" spans="26:26" ht="12.75" x14ac:dyDescent="0.2">
      <c r="Z256"/>
    </row>
    <row r="257" spans="26:26" ht="12.75" x14ac:dyDescent="0.2">
      <c r="Z257"/>
    </row>
    <row r="258" spans="26:26" ht="12.75" x14ac:dyDescent="0.2">
      <c r="Z258"/>
    </row>
    <row r="259" spans="26:26" ht="12.75" x14ac:dyDescent="0.2">
      <c r="Z259"/>
    </row>
    <row r="260" spans="26:26" ht="12.75" x14ac:dyDescent="0.2">
      <c r="Z260"/>
    </row>
    <row r="261" spans="26:26" ht="12.75" x14ac:dyDescent="0.2">
      <c r="Z261"/>
    </row>
    <row r="262" spans="26:26" ht="12.75" x14ac:dyDescent="0.2">
      <c r="Z262"/>
    </row>
    <row r="263" spans="26:26" ht="12.75" x14ac:dyDescent="0.2">
      <c r="Z263"/>
    </row>
    <row r="264" spans="26:26" ht="12.75" x14ac:dyDescent="0.2">
      <c r="Z264"/>
    </row>
    <row r="265" spans="26:26" ht="12.75" x14ac:dyDescent="0.2">
      <c r="Z265"/>
    </row>
    <row r="266" spans="26:26" ht="12.75" x14ac:dyDescent="0.2">
      <c r="Z266"/>
    </row>
    <row r="267" spans="26:26" ht="12.75" x14ac:dyDescent="0.2">
      <c r="Z267"/>
    </row>
    <row r="268" spans="26:26" ht="12.75" x14ac:dyDescent="0.2">
      <c r="Z268"/>
    </row>
    <row r="269" spans="26:26" ht="12.75" x14ac:dyDescent="0.2">
      <c r="Z269"/>
    </row>
    <row r="270" spans="26:26" ht="12.75" x14ac:dyDescent="0.2">
      <c r="Z270"/>
    </row>
    <row r="271" spans="26:26" ht="12.75" x14ac:dyDescent="0.2">
      <c r="Z271"/>
    </row>
    <row r="272" spans="26:26" ht="12.75" x14ac:dyDescent="0.2">
      <c r="Z272"/>
    </row>
    <row r="273" spans="26:26" ht="12.75" x14ac:dyDescent="0.2">
      <c r="Z273"/>
    </row>
    <row r="274" spans="26:26" ht="12.75" x14ac:dyDescent="0.2">
      <c r="Z274"/>
    </row>
    <row r="275" spans="26:26" ht="12.75" x14ac:dyDescent="0.2">
      <c r="Z275"/>
    </row>
    <row r="276" spans="26:26" ht="12.75" x14ac:dyDescent="0.2">
      <c r="Z276"/>
    </row>
    <row r="277" spans="26:26" ht="12.75" x14ac:dyDescent="0.2">
      <c r="Z277"/>
    </row>
    <row r="278" spans="26:26" ht="12.75" x14ac:dyDescent="0.2">
      <c r="Z278"/>
    </row>
    <row r="279" spans="26:26" ht="12.75" x14ac:dyDescent="0.2">
      <c r="Z279"/>
    </row>
    <row r="280" spans="26:26" ht="12.75" x14ac:dyDescent="0.2">
      <c r="Z280"/>
    </row>
    <row r="281" spans="26:26" ht="12.75" x14ac:dyDescent="0.2">
      <c r="Z281"/>
    </row>
    <row r="282" spans="26:26" ht="12.75" x14ac:dyDescent="0.2">
      <c r="Z282"/>
    </row>
    <row r="283" spans="26:26" ht="12.75" x14ac:dyDescent="0.2">
      <c r="Z283"/>
    </row>
    <row r="284" spans="26:26" ht="12.75" x14ac:dyDescent="0.2">
      <c r="Z284"/>
    </row>
    <row r="285" spans="26:26" ht="12.75" x14ac:dyDescent="0.2">
      <c r="Z285"/>
    </row>
    <row r="286" spans="26:26" ht="12.75" x14ac:dyDescent="0.2">
      <c r="Z286"/>
    </row>
    <row r="287" spans="26:26" ht="12.75" x14ac:dyDescent="0.2">
      <c r="Z287"/>
    </row>
    <row r="288" spans="26:26" ht="12.75" x14ac:dyDescent="0.2">
      <c r="Z288"/>
    </row>
    <row r="289" spans="26:26" ht="12.75" x14ac:dyDescent="0.2">
      <c r="Z289"/>
    </row>
    <row r="290" spans="26:26" ht="12.75" x14ac:dyDescent="0.2">
      <c r="Z290"/>
    </row>
    <row r="291" spans="26:26" ht="12.75" x14ac:dyDescent="0.2">
      <c r="Z291"/>
    </row>
    <row r="292" spans="26:26" ht="12.75" x14ac:dyDescent="0.2">
      <c r="Z292"/>
    </row>
    <row r="293" spans="26:26" ht="12.75" x14ac:dyDescent="0.2">
      <c r="Z293"/>
    </row>
    <row r="294" spans="26:26" ht="12.75" x14ac:dyDescent="0.2">
      <c r="Z294"/>
    </row>
    <row r="295" spans="26:26" ht="12.75" x14ac:dyDescent="0.2">
      <c r="Z295"/>
    </row>
    <row r="296" spans="26:26" ht="12.75" x14ac:dyDescent="0.2">
      <c r="Z296"/>
    </row>
    <row r="297" spans="26:26" ht="12.75" x14ac:dyDescent="0.2">
      <c r="Z297"/>
    </row>
    <row r="298" spans="26:26" ht="12.75" x14ac:dyDescent="0.2">
      <c r="Z298"/>
    </row>
    <row r="299" spans="26:26" ht="12.75" x14ac:dyDescent="0.2">
      <c r="Z299"/>
    </row>
    <row r="300" spans="26:26" ht="12.75" x14ac:dyDescent="0.2">
      <c r="Z300"/>
    </row>
    <row r="301" spans="26:26" ht="12.75" x14ac:dyDescent="0.2">
      <c r="Z301"/>
    </row>
    <row r="302" spans="26:26" ht="12.75" x14ac:dyDescent="0.2">
      <c r="Z302"/>
    </row>
    <row r="303" spans="26:26" ht="12.75" x14ac:dyDescent="0.2">
      <c r="Z303"/>
    </row>
    <row r="304" spans="26:26" ht="12.75" x14ac:dyDescent="0.2">
      <c r="Z304"/>
    </row>
    <row r="305" spans="26:26" ht="12.75" x14ac:dyDescent="0.2">
      <c r="Z305"/>
    </row>
    <row r="306" spans="26:26" ht="12.75" x14ac:dyDescent="0.2">
      <c r="Z306"/>
    </row>
    <row r="307" spans="26:26" ht="12.75" x14ac:dyDescent="0.2">
      <c r="Z307"/>
    </row>
    <row r="308" spans="26:26" ht="12.75" x14ac:dyDescent="0.2">
      <c r="Z308"/>
    </row>
    <row r="309" spans="26:26" ht="12.75" x14ac:dyDescent="0.2">
      <c r="Z309"/>
    </row>
    <row r="310" spans="26:26" ht="12.75" x14ac:dyDescent="0.2">
      <c r="Z310"/>
    </row>
    <row r="311" spans="26:26" ht="12.75" x14ac:dyDescent="0.2">
      <c r="Z311"/>
    </row>
    <row r="312" spans="26:26" ht="12.75" x14ac:dyDescent="0.2">
      <c r="Z312"/>
    </row>
    <row r="313" spans="26:26" ht="12.75" x14ac:dyDescent="0.2">
      <c r="Z313"/>
    </row>
    <row r="314" spans="26:26" ht="12.75" x14ac:dyDescent="0.2">
      <c r="Z314"/>
    </row>
    <row r="315" spans="26:26" ht="12.75" x14ac:dyDescent="0.2">
      <c r="Z315"/>
    </row>
    <row r="316" spans="26:26" ht="12.75" x14ac:dyDescent="0.2">
      <c r="Z316"/>
    </row>
    <row r="317" spans="26:26" ht="12.75" x14ac:dyDescent="0.2">
      <c r="Z317"/>
    </row>
    <row r="318" spans="26:26" ht="12.75" x14ac:dyDescent="0.2">
      <c r="Z318"/>
    </row>
    <row r="319" spans="26:26" ht="12.75" x14ac:dyDescent="0.2">
      <c r="Z319"/>
    </row>
    <row r="320" spans="26:26" ht="12.75" x14ac:dyDescent="0.2">
      <c r="Z320"/>
    </row>
    <row r="321" spans="26:26" ht="12.75" x14ac:dyDescent="0.2">
      <c r="Z321"/>
    </row>
    <row r="322" spans="26:26" ht="12.75" x14ac:dyDescent="0.2">
      <c r="Z322"/>
    </row>
    <row r="323" spans="26:26" ht="12.75" x14ac:dyDescent="0.2">
      <c r="Z323"/>
    </row>
    <row r="324" spans="26:26" ht="12.75" x14ac:dyDescent="0.2">
      <c r="Z324"/>
    </row>
    <row r="325" spans="26:26" ht="12.75" x14ac:dyDescent="0.2">
      <c r="Z325"/>
    </row>
    <row r="326" spans="26:26" ht="12.75" x14ac:dyDescent="0.2">
      <c r="Z326"/>
    </row>
    <row r="327" spans="26:26" ht="12.75" x14ac:dyDescent="0.2">
      <c r="Z327"/>
    </row>
    <row r="328" spans="26:26" ht="12.75" x14ac:dyDescent="0.2">
      <c r="Z328"/>
    </row>
    <row r="329" spans="26:26" ht="12.75" x14ac:dyDescent="0.2">
      <c r="Z329"/>
    </row>
    <row r="330" spans="26:26" ht="12.75" x14ac:dyDescent="0.2">
      <c r="Z330"/>
    </row>
    <row r="331" spans="26:26" ht="12.75" x14ac:dyDescent="0.2">
      <c r="Z331"/>
    </row>
    <row r="332" spans="26:26" ht="12.75" x14ac:dyDescent="0.2">
      <c r="Z332"/>
    </row>
    <row r="333" spans="26:26" ht="12.75" x14ac:dyDescent="0.2">
      <c r="Z333"/>
    </row>
    <row r="334" spans="26:26" ht="12.75" x14ac:dyDescent="0.2">
      <c r="Z334"/>
    </row>
    <row r="335" spans="26:26" ht="12.75" x14ac:dyDescent="0.2">
      <c r="Z335"/>
    </row>
    <row r="336" spans="26:26" ht="12.75" x14ac:dyDescent="0.2">
      <c r="Z336"/>
    </row>
    <row r="337" spans="26:26" ht="12.75" x14ac:dyDescent="0.2">
      <c r="Z337"/>
    </row>
    <row r="338" spans="26:26" ht="12.75" x14ac:dyDescent="0.2">
      <c r="Z338"/>
    </row>
    <row r="339" spans="26:26" ht="12.75" x14ac:dyDescent="0.2">
      <c r="Z339"/>
    </row>
    <row r="340" spans="26:26" ht="12.75" x14ac:dyDescent="0.2">
      <c r="Z340"/>
    </row>
    <row r="341" spans="26:26" ht="12.75" x14ac:dyDescent="0.2">
      <c r="Z341"/>
    </row>
    <row r="342" spans="26:26" ht="12.75" x14ac:dyDescent="0.2">
      <c r="Z342"/>
    </row>
    <row r="343" spans="26:26" ht="12.75" x14ac:dyDescent="0.2">
      <c r="Z343"/>
    </row>
    <row r="344" spans="26:26" ht="12.75" x14ac:dyDescent="0.2">
      <c r="Z344"/>
    </row>
    <row r="345" spans="26:26" ht="12.75" x14ac:dyDescent="0.2">
      <c r="Z345"/>
    </row>
    <row r="346" spans="26:26" ht="12.75" x14ac:dyDescent="0.2">
      <c r="Z346"/>
    </row>
    <row r="347" spans="26:26" ht="12.75" x14ac:dyDescent="0.2">
      <c r="Z347"/>
    </row>
    <row r="348" spans="26:26" ht="12.75" x14ac:dyDescent="0.2">
      <c r="Z348"/>
    </row>
    <row r="349" spans="26:26" ht="12.75" x14ac:dyDescent="0.2">
      <c r="Z349"/>
    </row>
    <row r="350" spans="26:26" ht="12.75" x14ac:dyDescent="0.2">
      <c r="Z350"/>
    </row>
    <row r="351" spans="26:26" ht="12.75" x14ac:dyDescent="0.2">
      <c r="Z351"/>
    </row>
    <row r="352" spans="26:26" ht="12.75" x14ac:dyDescent="0.2">
      <c r="Z352"/>
    </row>
    <row r="353" spans="26:26" ht="12.75" x14ac:dyDescent="0.2">
      <c r="Z353"/>
    </row>
    <row r="354" spans="26:26" ht="12.75" x14ac:dyDescent="0.2">
      <c r="Z354"/>
    </row>
    <row r="355" spans="26:26" ht="12.75" x14ac:dyDescent="0.2">
      <c r="Z355"/>
    </row>
    <row r="356" spans="26:26" ht="12.75" x14ac:dyDescent="0.2">
      <c r="Z356"/>
    </row>
    <row r="357" spans="26:26" ht="12.75" x14ac:dyDescent="0.2">
      <c r="Z357"/>
    </row>
    <row r="358" spans="26:26" ht="12.75" x14ac:dyDescent="0.2">
      <c r="Z358"/>
    </row>
    <row r="359" spans="26:26" ht="12.75" x14ac:dyDescent="0.2">
      <c r="Z359"/>
    </row>
    <row r="360" spans="26:26" ht="12.75" x14ac:dyDescent="0.2">
      <c r="Z360"/>
    </row>
    <row r="361" spans="26:26" ht="12.75" x14ac:dyDescent="0.2">
      <c r="Z361"/>
    </row>
    <row r="362" spans="26:26" ht="12.75" x14ac:dyDescent="0.2">
      <c r="Z362"/>
    </row>
    <row r="363" spans="26:26" ht="12.75" x14ac:dyDescent="0.2">
      <c r="Z363"/>
    </row>
    <row r="364" spans="26:26" ht="12.75" x14ac:dyDescent="0.2">
      <c r="Z364"/>
    </row>
    <row r="365" spans="26:26" ht="12.75" x14ac:dyDescent="0.2">
      <c r="Z365"/>
    </row>
    <row r="366" spans="26:26" ht="12.75" x14ac:dyDescent="0.2">
      <c r="Z366"/>
    </row>
    <row r="367" spans="26:26" ht="12.75" x14ac:dyDescent="0.2">
      <c r="Z367"/>
    </row>
    <row r="368" spans="26:26" ht="12.75" x14ac:dyDescent="0.2">
      <c r="Z368"/>
    </row>
    <row r="369" spans="26:26" ht="12.75" x14ac:dyDescent="0.2">
      <c r="Z369"/>
    </row>
    <row r="370" spans="26:26" ht="12.75" x14ac:dyDescent="0.2">
      <c r="Z370"/>
    </row>
    <row r="371" spans="26:26" ht="12.75" x14ac:dyDescent="0.2">
      <c r="Z371"/>
    </row>
    <row r="372" spans="26:26" ht="12.75" x14ac:dyDescent="0.2">
      <c r="Z372"/>
    </row>
    <row r="373" spans="26:26" ht="12.75" x14ac:dyDescent="0.2">
      <c r="Z373"/>
    </row>
    <row r="374" spans="26:26" ht="12.75" x14ac:dyDescent="0.2">
      <c r="Z374"/>
    </row>
    <row r="375" spans="26:26" ht="12.75" x14ac:dyDescent="0.2">
      <c r="Z375"/>
    </row>
    <row r="376" spans="26:26" ht="12.75" x14ac:dyDescent="0.2">
      <c r="Z376"/>
    </row>
    <row r="377" spans="26:26" ht="12.75" x14ac:dyDescent="0.2">
      <c r="Z377"/>
    </row>
    <row r="378" spans="26:26" ht="12.75" x14ac:dyDescent="0.2">
      <c r="Z378"/>
    </row>
    <row r="379" spans="26:26" ht="12.75" x14ac:dyDescent="0.2">
      <c r="Z379"/>
    </row>
    <row r="380" spans="26:26" ht="12.75" x14ac:dyDescent="0.2">
      <c r="Z380"/>
    </row>
    <row r="381" spans="26:26" ht="12.75" x14ac:dyDescent="0.2">
      <c r="Z381"/>
    </row>
    <row r="382" spans="26:26" ht="12.75" x14ac:dyDescent="0.2">
      <c r="Z382"/>
    </row>
    <row r="383" spans="26:26" ht="12.75" x14ac:dyDescent="0.2">
      <c r="Z383"/>
    </row>
    <row r="384" spans="26:26" ht="12.75" x14ac:dyDescent="0.2">
      <c r="Z384"/>
    </row>
    <row r="385" spans="26:26" ht="12.75" x14ac:dyDescent="0.2">
      <c r="Z385"/>
    </row>
    <row r="386" spans="26:26" ht="12.75" x14ac:dyDescent="0.2">
      <c r="Z386"/>
    </row>
    <row r="387" spans="26:26" ht="12.75" x14ac:dyDescent="0.2">
      <c r="Z387"/>
    </row>
    <row r="388" spans="26:26" ht="12.75" x14ac:dyDescent="0.2">
      <c r="Z388"/>
    </row>
    <row r="389" spans="26:26" ht="12.75" x14ac:dyDescent="0.2">
      <c r="Z389"/>
    </row>
    <row r="390" spans="26:26" ht="12.75" x14ac:dyDescent="0.2">
      <c r="Z390"/>
    </row>
    <row r="391" spans="26:26" ht="12.75" x14ac:dyDescent="0.2">
      <c r="Z391"/>
    </row>
    <row r="392" spans="26:26" ht="12.75" x14ac:dyDescent="0.2">
      <c r="Z392"/>
    </row>
    <row r="393" spans="26:26" ht="12.75" x14ac:dyDescent="0.2">
      <c r="Z393"/>
    </row>
    <row r="394" spans="26:26" ht="12.75" x14ac:dyDescent="0.2">
      <c r="Z394"/>
    </row>
    <row r="395" spans="26:26" ht="12.75" x14ac:dyDescent="0.2">
      <c r="Z395"/>
    </row>
    <row r="396" spans="26:26" ht="12.75" x14ac:dyDescent="0.2">
      <c r="Z396"/>
    </row>
    <row r="397" spans="26:26" ht="12.75" x14ac:dyDescent="0.2">
      <c r="Z397"/>
    </row>
    <row r="398" spans="26:26" ht="12.75" x14ac:dyDescent="0.2">
      <c r="Z398"/>
    </row>
    <row r="399" spans="26:26" ht="12.75" x14ac:dyDescent="0.2">
      <c r="Z399"/>
    </row>
    <row r="400" spans="26:26" ht="12.75" x14ac:dyDescent="0.2">
      <c r="Z400"/>
    </row>
    <row r="401" spans="26:26" ht="12.75" x14ac:dyDescent="0.2">
      <c r="Z401"/>
    </row>
    <row r="402" spans="26:26" ht="12.75" x14ac:dyDescent="0.2">
      <c r="Z402"/>
    </row>
    <row r="403" spans="26:26" ht="12.75" x14ac:dyDescent="0.2">
      <c r="Z403"/>
    </row>
    <row r="404" spans="26:26" ht="12.75" x14ac:dyDescent="0.2">
      <c r="Z404"/>
    </row>
    <row r="405" spans="26:26" ht="12.75" x14ac:dyDescent="0.2">
      <c r="Z405"/>
    </row>
    <row r="406" spans="26:26" ht="12.75" x14ac:dyDescent="0.2">
      <c r="Z406"/>
    </row>
    <row r="407" spans="26:26" ht="12.75" x14ac:dyDescent="0.2">
      <c r="Z407"/>
    </row>
    <row r="408" spans="26:26" ht="12.75" x14ac:dyDescent="0.2">
      <c r="Z408"/>
    </row>
    <row r="409" spans="26:26" ht="12.75" x14ac:dyDescent="0.2">
      <c r="Z409"/>
    </row>
    <row r="410" spans="26:26" ht="12.75" x14ac:dyDescent="0.2">
      <c r="Z410"/>
    </row>
    <row r="411" spans="26:26" ht="12.75" x14ac:dyDescent="0.2">
      <c r="Z411"/>
    </row>
    <row r="412" spans="26:26" ht="12.75" x14ac:dyDescent="0.2">
      <c r="Z412"/>
    </row>
    <row r="413" spans="26:26" ht="12.75" x14ac:dyDescent="0.2">
      <c r="Z413"/>
    </row>
    <row r="414" spans="26:26" ht="12.75" x14ac:dyDescent="0.2">
      <c r="Z414"/>
    </row>
    <row r="415" spans="26:26" ht="12.75" x14ac:dyDescent="0.2">
      <c r="Z415"/>
    </row>
    <row r="416" spans="26:26" ht="12.75" x14ac:dyDescent="0.2">
      <c r="Z416"/>
    </row>
    <row r="417" spans="26:26" ht="12.75" x14ac:dyDescent="0.2">
      <c r="Z417"/>
    </row>
    <row r="418" spans="26:26" ht="12.75" x14ac:dyDescent="0.2">
      <c r="Z418"/>
    </row>
    <row r="419" spans="26:26" ht="12.75" x14ac:dyDescent="0.2">
      <c r="Z419"/>
    </row>
    <row r="420" spans="26:26" ht="12.75" x14ac:dyDescent="0.2">
      <c r="Z420"/>
    </row>
    <row r="421" spans="26:26" ht="12.75" x14ac:dyDescent="0.2">
      <c r="Z421"/>
    </row>
    <row r="422" spans="26:26" ht="12.75" x14ac:dyDescent="0.2">
      <c r="Z422"/>
    </row>
    <row r="423" spans="26:26" ht="12.75" x14ac:dyDescent="0.2">
      <c r="Z423"/>
    </row>
    <row r="424" spans="26:26" ht="12.75" x14ac:dyDescent="0.2">
      <c r="Z424"/>
    </row>
    <row r="425" spans="26:26" ht="12.75" x14ac:dyDescent="0.2">
      <c r="Z425"/>
    </row>
    <row r="426" spans="26:26" ht="12.75" x14ac:dyDescent="0.2">
      <c r="Z426"/>
    </row>
    <row r="427" spans="26:26" ht="12.75" x14ac:dyDescent="0.2">
      <c r="Z427"/>
    </row>
    <row r="428" spans="26:26" ht="12.75" x14ac:dyDescent="0.2">
      <c r="Z428"/>
    </row>
    <row r="429" spans="26:26" ht="12.75" x14ac:dyDescent="0.2">
      <c r="Z429"/>
    </row>
    <row r="430" spans="26:26" ht="12.75" x14ac:dyDescent="0.2">
      <c r="Z430"/>
    </row>
    <row r="431" spans="26:26" ht="12.75" x14ac:dyDescent="0.2">
      <c r="Z431"/>
    </row>
    <row r="432" spans="26:26" ht="12.75" x14ac:dyDescent="0.2">
      <c r="Z432"/>
    </row>
    <row r="433" spans="26:26" ht="12.75" x14ac:dyDescent="0.2">
      <c r="Z433"/>
    </row>
    <row r="434" spans="26:26" ht="12.75" x14ac:dyDescent="0.2">
      <c r="Z434"/>
    </row>
    <row r="435" spans="26:26" ht="12.75" x14ac:dyDescent="0.2">
      <c r="Z435"/>
    </row>
    <row r="436" spans="26:26" ht="12.75" x14ac:dyDescent="0.2">
      <c r="Z436"/>
    </row>
    <row r="437" spans="26:26" ht="12.75" x14ac:dyDescent="0.2">
      <c r="Z437"/>
    </row>
    <row r="438" spans="26:26" ht="12.75" x14ac:dyDescent="0.2">
      <c r="Z438"/>
    </row>
    <row r="439" spans="26:26" ht="12.75" x14ac:dyDescent="0.2">
      <c r="Z439"/>
    </row>
    <row r="440" spans="26:26" ht="12.75" x14ac:dyDescent="0.2">
      <c r="Z440"/>
    </row>
    <row r="441" spans="26:26" ht="12.75" x14ac:dyDescent="0.2">
      <c r="Z441"/>
    </row>
    <row r="442" spans="26:26" ht="12.75" x14ac:dyDescent="0.2">
      <c r="Z442"/>
    </row>
    <row r="443" spans="26:26" ht="12.75" x14ac:dyDescent="0.2">
      <c r="Z443"/>
    </row>
    <row r="444" spans="26:26" ht="12.75" x14ac:dyDescent="0.2">
      <c r="Z444"/>
    </row>
    <row r="445" spans="26:26" ht="12.75" x14ac:dyDescent="0.2">
      <c r="Z445"/>
    </row>
    <row r="446" spans="26:26" ht="12.75" x14ac:dyDescent="0.2">
      <c r="Z446"/>
    </row>
    <row r="447" spans="26:26" ht="12.75" x14ac:dyDescent="0.2">
      <c r="Z447"/>
    </row>
    <row r="448" spans="26:26" ht="12.75" x14ac:dyDescent="0.2">
      <c r="Z448"/>
    </row>
    <row r="449" spans="26:26" ht="12.75" x14ac:dyDescent="0.2">
      <c r="Z449"/>
    </row>
    <row r="450" spans="26:26" ht="12.75" x14ac:dyDescent="0.2">
      <c r="Z450"/>
    </row>
    <row r="451" spans="26:26" ht="12.75" x14ac:dyDescent="0.2">
      <c r="Z451"/>
    </row>
    <row r="452" spans="26:26" ht="12.75" x14ac:dyDescent="0.2">
      <c r="Z452"/>
    </row>
    <row r="453" spans="26:26" ht="12.75" x14ac:dyDescent="0.2">
      <c r="Z453"/>
    </row>
    <row r="454" spans="26:26" ht="12.75" x14ac:dyDescent="0.2">
      <c r="Z454"/>
    </row>
    <row r="455" spans="26:26" ht="12.75" x14ac:dyDescent="0.2">
      <c r="Z455"/>
    </row>
    <row r="456" spans="26:26" ht="12.75" x14ac:dyDescent="0.2">
      <c r="Z456"/>
    </row>
    <row r="457" spans="26:26" ht="12.75" x14ac:dyDescent="0.2">
      <c r="Z457"/>
    </row>
    <row r="458" spans="26:26" ht="12.75" x14ac:dyDescent="0.2">
      <c r="Z458"/>
    </row>
    <row r="459" spans="26:26" ht="12.75" x14ac:dyDescent="0.2">
      <c r="Z459"/>
    </row>
    <row r="460" spans="26:26" ht="12.75" x14ac:dyDescent="0.2">
      <c r="Z460"/>
    </row>
    <row r="461" spans="26:26" ht="12.75" x14ac:dyDescent="0.2">
      <c r="Z461"/>
    </row>
    <row r="462" spans="26:26" ht="12.75" x14ac:dyDescent="0.2">
      <c r="Z462"/>
    </row>
    <row r="463" spans="26:26" ht="12.75" x14ac:dyDescent="0.2">
      <c r="Z463"/>
    </row>
    <row r="464" spans="26:26" ht="12.75" x14ac:dyDescent="0.2">
      <c r="Z464"/>
    </row>
    <row r="465" spans="26:26" ht="12.75" x14ac:dyDescent="0.2">
      <c r="Z465"/>
    </row>
    <row r="466" spans="26:26" ht="12.75" x14ac:dyDescent="0.2">
      <c r="Z466"/>
    </row>
    <row r="467" spans="26:26" ht="12.75" x14ac:dyDescent="0.2">
      <c r="Z467"/>
    </row>
    <row r="468" spans="26:26" ht="12.75" x14ac:dyDescent="0.2">
      <c r="Z468"/>
    </row>
    <row r="469" spans="26:26" ht="12.75" x14ac:dyDescent="0.2">
      <c r="Z469"/>
    </row>
    <row r="470" spans="26:26" ht="12.75" x14ac:dyDescent="0.2">
      <c r="Z470"/>
    </row>
    <row r="471" spans="26:26" ht="12.75" x14ac:dyDescent="0.2">
      <c r="Z471"/>
    </row>
    <row r="472" spans="26:26" ht="12.75" x14ac:dyDescent="0.2">
      <c r="Z472"/>
    </row>
    <row r="473" spans="26:26" ht="12.75" x14ac:dyDescent="0.2">
      <c r="Z473"/>
    </row>
    <row r="474" spans="26:26" ht="12.75" x14ac:dyDescent="0.2">
      <c r="Z474"/>
    </row>
    <row r="475" spans="26:26" ht="12.75" x14ac:dyDescent="0.2">
      <c r="Z475"/>
    </row>
    <row r="476" spans="26:26" ht="12.75" x14ac:dyDescent="0.2">
      <c r="Z476"/>
    </row>
    <row r="477" spans="26:26" ht="12.75" x14ac:dyDescent="0.2">
      <c r="Z477"/>
    </row>
    <row r="478" spans="26:26" ht="12.75" x14ac:dyDescent="0.2">
      <c r="Z478"/>
    </row>
    <row r="479" spans="26:26" ht="12.75" x14ac:dyDescent="0.2">
      <c r="Z479"/>
    </row>
    <row r="480" spans="26:26" ht="12.75" x14ac:dyDescent="0.2">
      <c r="Z480"/>
    </row>
    <row r="481" spans="26:26" ht="12.75" x14ac:dyDescent="0.2">
      <c r="Z481"/>
    </row>
    <row r="482" spans="26:26" ht="12.75" x14ac:dyDescent="0.2">
      <c r="Z482"/>
    </row>
    <row r="483" spans="26:26" ht="12.75" x14ac:dyDescent="0.2">
      <c r="Z483"/>
    </row>
    <row r="484" spans="26:26" ht="12.75" x14ac:dyDescent="0.2">
      <c r="Z484"/>
    </row>
    <row r="485" spans="26:26" ht="12.75" x14ac:dyDescent="0.2">
      <c r="Z485"/>
    </row>
    <row r="486" spans="26:26" ht="12.75" x14ac:dyDescent="0.2">
      <c r="Z486"/>
    </row>
    <row r="487" spans="26:26" ht="12.75" x14ac:dyDescent="0.2">
      <c r="Z487"/>
    </row>
    <row r="488" spans="26:26" ht="12.75" x14ac:dyDescent="0.2">
      <c r="Z488"/>
    </row>
    <row r="489" spans="26:26" ht="12.75" x14ac:dyDescent="0.2">
      <c r="Z489"/>
    </row>
    <row r="490" spans="26:26" ht="12.75" x14ac:dyDescent="0.2">
      <c r="Z490"/>
    </row>
    <row r="491" spans="26:26" ht="12.75" x14ac:dyDescent="0.2">
      <c r="Z491"/>
    </row>
    <row r="492" spans="26:26" ht="12.75" x14ac:dyDescent="0.2">
      <c r="Z492"/>
    </row>
    <row r="493" spans="26:26" ht="12.75" x14ac:dyDescent="0.2">
      <c r="Z493"/>
    </row>
    <row r="494" spans="26:26" ht="12.75" x14ac:dyDescent="0.2">
      <c r="Z494"/>
    </row>
    <row r="495" spans="26:26" ht="12.75" x14ac:dyDescent="0.2">
      <c r="Z495"/>
    </row>
    <row r="496" spans="26:26" ht="12.75" x14ac:dyDescent="0.2">
      <c r="Z496"/>
    </row>
    <row r="497" spans="26:26" ht="12.75" x14ac:dyDescent="0.2">
      <c r="Z497"/>
    </row>
    <row r="498" spans="26:26" ht="12.75" x14ac:dyDescent="0.2">
      <c r="Z498"/>
    </row>
    <row r="499" spans="26:26" ht="12.75" x14ac:dyDescent="0.2">
      <c r="Z499"/>
    </row>
    <row r="500" spans="26:26" ht="12.75" x14ac:dyDescent="0.2">
      <c r="Z500"/>
    </row>
    <row r="501" spans="26:26" ht="12.75" x14ac:dyDescent="0.2">
      <c r="Z501"/>
    </row>
    <row r="502" spans="26:26" ht="12.75" x14ac:dyDescent="0.2">
      <c r="Z502"/>
    </row>
    <row r="503" spans="26:26" ht="12.75" x14ac:dyDescent="0.2">
      <c r="Z503"/>
    </row>
    <row r="504" spans="26:26" ht="12.75" x14ac:dyDescent="0.2">
      <c r="Z504"/>
    </row>
    <row r="505" spans="26:26" ht="12.75" x14ac:dyDescent="0.2">
      <c r="Z505"/>
    </row>
    <row r="506" spans="26:26" ht="12.75" x14ac:dyDescent="0.2">
      <c r="Z506"/>
    </row>
    <row r="507" spans="26:26" ht="12.75" x14ac:dyDescent="0.2">
      <c r="Z507"/>
    </row>
    <row r="508" spans="26:26" ht="12.75" x14ac:dyDescent="0.2">
      <c r="Z508"/>
    </row>
    <row r="509" spans="26:26" ht="12.75" x14ac:dyDescent="0.2">
      <c r="Z509"/>
    </row>
    <row r="510" spans="26:26" ht="12.75" x14ac:dyDescent="0.2">
      <c r="Z510"/>
    </row>
    <row r="511" spans="26:26" ht="12.75" x14ac:dyDescent="0.2">
      <c r="Z511"/>
    </row>
    <row r="512" spans="26:26" ht="12.75" x14ac:dyDescent="0.2">
      <c r="Z512"/>
    </row>
    <row r="513" spans="26:26" ht="12.75" x14ac:dyDescent="0.2">
      <c r="Z513"/>
    </row>
    <row r="514" spans="26:26" ht="12.75" x14ac:dyDescent="0.2">
      <c r="Z514"/>
    </row>
    <row r="515" spans="26:26" ht="12.75" x14ac:dyDescent="0.2">
      <c r="Z515"/>
    </row>
    <row r="516" spans="26:26" ht="12.75" x14ac:dyDescent="0.2">
      <c r="Z516"/>
    </row>
    <row r="517" spans="26:26" ht="12.75" x14ac:dyDescent="0.2">
      <c r="Z517"/>
    </row>
    <row r="518" spans="26:26" ht="12.75" x14ac:dyDescent="0.2">
      <c r="Z518"/>
    </row>
    <row r="519" spans="26:26" ht="12.75" x14ac:dyDescent="0.2">
      <c r="Z519"/>
    </row>
    <row r="520" spans="26:26" ht="12.75" x14ac:dyDescent="0.2">
      <c r="Z520"/>
    </row>
    <row r="521" spans="26:26" ht="12.75" x14ac:dyDescent="0.2">
      <c r="Z521"/>
    </row>
    <row r="522" spans="26:26" ht="12.75" x14ac:dyDescent="0.2">
      <c r="Z522"/>
    </row>
    <row r="523" spans="26:26" ht="12.75" x14ac:dyDescent="0.2">
      <c r="Z523"/>
    </row>
    <row r="524" spans="26:26" ht="12.75" x14ac:dyDescent="0.2">
      <c r="Z524"/>
    </row>
    <row r="525" spans="26:26" ht="12.75" x14ac:dyDescent="0.2">
      <c r="Z525"/>
    </row>
    <row r="526" spans="26:26" ht="12.75" x14ac:dyDescent="0.2">
      <c r="Z526"/>
    </row>
    <row r="527" spans="26:26" ht="12.75" x14ac:dyDescent="0.2">
      <c r="Z527"/>
    </row>
    <row r="528" spans="26:26" ht="12.75" x14ac:dyDescent="0.2">
      <c r="Z528"/>
    </row>
    <row r="529" spans="26:26" ht="12.75" x14ac:dyDescent="0.2">
      <c r="Z529"/>
    </row>
    <row r="530" spans="26:26" ht="12.75" x14ac:dyDescent="0.2">
      <c r="Z530"/>
    </row>
    <row r="531" spans="26:26" ht="12.75" x14ac:dyDescent="0.2">
      <c r="Z531"/>
    </row>
    <row r="532" spans="26:26" ht="12.75" x14ac:dyDescent="0.2">
      <c r="Z532"/>
    </row>
    <row r="533" spans="26:26" ht="12.75" x14ac:dyDescent="0.2">
      <c r="Z533"/>
    </row>
    <row r="534" spans="26:26" ht="12.75" x14ac:dyDescent="0.2">
      <c r="Z534"/>
    </row>
    <row r="535" spans="26:26" ht="12.75" x14ac:dyDescent="0.2">
      <c r="Z535"/>
    </row>
    <row r="536" spans="26:26" ht="12.75" x14ac:dyDescent="0.2">
      <c r="Z536"/>
    </row>
    <row r="537" spans="26:26" ht="12.75" x14ac:dyDescent="0.2">
      <c r="Z537"/>
    </row>
    <row r="538" spans="26:26" ht="12.75" x14ac:dyDescent="0.2">
      <c r="Z538"/>
    </row>
    <row r="539" spans="26:26" ht="12.75" x14ac:dyDescent="0.2">
      <c r="Z539"/>
    </row>
    <row r="540" spans="26:26" ht="12.75" x14ac:dyDescent="0.2">
      <c r="Z540"/>
    </row>
    <row r="541" spans="26:26" ht="12.75" x14ac:dyDescent="0.2">
      <c r="Z541"/>
    </row>
    <row r="542" spans="26:26" ht="12.75" x14ac:dyDescent="0.2">
      <c r="Z542"/>
    </row>
    <row r="543" spans="26:26" ht="12.75" x14ac:dyDescent="0.2">
      <c r="Z543"/>
    </row>
    <row r="544" spans="26:26" ht="12.75" x14ac:dyDescent="0.2">
      <c r="Z544"/>
    </row>
    <row r="545" spans="26:26" ht="12.75" x14ac:dyDescent="0.2">
      <c r="Z545"/>
    </row>
    <row r="546" spans="26:26" ht="12.75" x14ac:dyDescent="0.2">
      <c r="Z546"/>
    </row>
    <row r="547" spans="26:26" ht="12.75" x14ac:dyDescent="0.2">
      <c r="Z547"/>
    </row>
    <row r="548" spans="26:26" ht="12.75" x14ac:dyDescent="0.2">
      <c r="Z548"/>
    </row>
    <row r="549" spans="26:26" ht="12.75" x14ac:dyDescent="0.2">
      <c r="Z549"/>
    </row>
    <row r="550" spans="26:26" ht="12.75" x14ac:dyDescent="0.2">
      <c r="Z550"/>
    </row>
    <row r="551" spans="26:26" ht="12.75" x14ac:dyDescent="0.2">
      <c r="Z551"/>
    </row>
    <row r="552" spans="26:26" ht="12.75" x14ac:dyDescent="0.2">
      <c r="Z552"/>
    </row>
    <row r="553" spans="26:26" ht="12.75" x14ac:dyDescent="0.2">
      <c r="Z553"/>
    </row>
    <row r="554" spans="26:26" ht="12.75" x14ac:dyDescent="0.2">
      <c r="Z554"/>
    </row>
    <row r="555" spans="26:26" ht="12.75" x14ac:dyDescent="0.2">
      <c r="Z555"/>
    </row>
    <row r="556" spans="26:26" ht="12.75" x14ac:dyDescent="0.2">
      <c r="Z556"/>
    </row>
    <row r="557" spans="26:26" ht="12.75" x14ac:dyDescent="0.2">
      <c r="Z557"/>
    </row>
    <row r="558" spans="26:26" ht="12.75" x14ac:dyDescent="0.2">
      <c r="Z558"/>
    </row>
    <row r="559" spans="26:26" ht="12.75" x14ac:dyDescent="0.2">
      <c r="Z559"/>
    </row>
    <row r="560" spans="26:26" ht="12.75" x14ac:dyDescent="0.2">
      <c r="Z560"/>
    </row>
    <row r="561" spans="26:26" ht="12.75" x14ac:dyDescent="0.2">
      <c r="Z561"/>
    </row>
    <row r="562" spans="26:26" ht="12.75" x14ac:dyDescent="0.2">
      <c r="Z562"/>
    </row>
    <row r="563" spans="26:26" ht="12.75" x14ac:dyDescent="0.2">
      <c r="Z563"/>
    </row>
    <row r="564" spans="26:26" ht="12.75" x14ac:dyDescent="0.2">
      <c r="Z564"/>
    </row>
    <row r="565" spans="26:26" ht="12.75" x14ac:dyDescent="0.2">
      <c r="Z565"/>
    </row>
    <row r="566" spans="26:26" ht="12.75" x14ac:dyDescent="0.2">
      <c r="Z566"/>
    </row>
    <row r="567" spans="26:26" ht="12.75" x14ac:dyDescent="0.2">
      <c r="Z567"/>
    </row>
    <row r="568" spans="26:26" ht="12.75" x14ac:dyDescent="0.2">
      <c r="Z568"/>
    </row>
    <row r="569" spans="26:26" ht="12.75" x14ac:dyDescent="0.2">
      <c r="Z569"/>
    </row>
    <row r="570" spans="26:26" ht="12.75" x14ac:dyDescent="0.2">
      <c r="Z570"/>
    </row>
    <row r="571" spans="26:26" ht="12.75" x14ac:dyDescent="0.2">
      <c r="Z571"/>
    </row>
    <row r="572" spans="26:26" ht="12.75" x14ac:dyDescent="0.2">
      <c r="Z572"/>
    </row>
    <row r="573" spans="26:26" ht="12.75" x14ac:dyDescent="0.2">
      <c r="Z573"/>
    </row>
    <row r="574" spans="26:26" ht="12.75" x14ac:dyDescent="0.2">
      <c r="Z574"/>
    </row>
    <row r="575" spans="26:26" ht="12.75" x14ac:dyDescent="0.2">
      <c r="Z575"/>
    </row>
    <row r="576" spans="26:26" ht="12.75" x14ac:dyDescent="0.2">
      <c r="Z576"/>
    </row>
    <row r="577" spans="26:26" ht="12.75" x14ac:dyDescent="0.2">
      <c r="Z577"/>
    </row>
    <row r="578" spans="26:26" ht="12.75" x14ac:dyDescent="0.2">
      <c r="Z578"/>
    </row>
    <row r="579" spans="26:26" ht="12.75" x14ac:dyDescent="0.2">
      <c r="Z579"/>
    </row>
    <row r="580" spans="26:26" ht="12.75" x14ac:dyDescent="0.2">
      <c r="Z580"/>
    </row>
    <row r="581" spans="26:26" ht="12.75" x14ac:dyDescent="0.2">
      <c r="Z581"/>
    </row>
    <row r="582" spans="26:26" ht="12.75" x14ac:dyDescent="0.2">
      <c r="Z582"/>
    </row>
    <row r="583" spans="26:26" ht="12.75" x14ac:dyDescent="0.2">
      <c r="Z583"/>
    </row>
    <row r="584" spans="26:26" ht="12.75" x14ac:dyDescent="0.2">
      <c r="Z584"/>
    </row>
    <row r="585" spans="26:26" ht="12.75" x14ac:dyDescent="0.2">
      <c r="Z585"/>
    </row>
    <row r="586" spans="26:26" ht="12.75" x14ac:dyDescent="0.2">
      <c r="Z586"/>
    </row>
    <row r="587" spans="26:26" ht="12.75" x14ac:dyDescent="0.2">
      <c r="Z587"/>
    </row>
    <row r="588" spans="26:26" ht="12.75" x14ac:dyDescent="0.2">
      <c r="Z588"/>
    </row>
    <row r="589" spans="26:26" ht="12.75" x14ac:dyDescent="0.2">
      <c r="Z589"/>
    </row>
    <row r="590" spans="26:26" ht="12.75" x14ac:dyDescent="0.2">
      <c r="Z590"/>
    </row>
    <row r="591" spans="26:26" ht="12.75" x14ac:dyDescent="0.2">
      <c r="Z591"/>
    </row>
    <row r="592" spans="26:26" ht="12.75" x14ac:dyDescent="0.2">
      <c r="Z592"/>
    </row>
    <row r="593" spans="26:26" ht="12.75" x14ac:dyDescent="0.2">
      <c r="Z593"/>
    </row>
    <row r="594" spans="26:26" ht="12.75" x14ac:dyDescent="0.2">
      <c r="Z594"/>
    </row>
    <row r="595" spans="26:26" ht="12.75" x14ac:dyDescent="0.2">
      <c r="Z595"/>
    </row>
    <row r="596" spans="26:26" ht="12.75" x14ac:dyDescent="0.2">
      <c r="Z596"/>
    </row>
    <row r="597" spans="26:26" ht="12.75" x14ac:dyDescent="0.2">
      <c r="Z597"/>
    </row>
    <row r="598" spans="26:26" ht="12.75" x14ac:dyDescent="0.2">
      <c r="Z598"/>
    </row>
    <row r="599" spans="26:26" ht="12.75" x14ac:dyDescent="0.2">
      <c r="Z599"/>
    </row>
    <row r="600" spans="26:26" ht="12.75" x14ac:dyDescent="0.2">
      <c r="Z600"/>
    </row>
    <row r="601" spans="26:26" ht="12.75" x14ac:dyDescent="0.2">
      <c r="Z601"/>
    </row>
    <row r="602" spans="26:26" ht="12.75" x14ac:dyDescent="0.2">
      <c r="Z602"/>
    </row>
    <row r="603" spans="26:26" ht="12.75" x14ac:dyDescent="0.2">
      <c r="Z603"/>
    </row>
    <row r="604" spans="26:26" ht="12.75" x14ac:dyDescent="0.2">
      <c r="Z604"/>
    </row>
    <row r="605" spans="26:26" ht="12.75" x14ac:dyDescent="0.2">
      <c r="Z605"/>
    </row>
    <row r="606" spans="26:26" ht="12.75" x14ac:dyDescent="0.2">
      <c r="Z606"/>
    </row>
    <row r="607" spans="26:26" ht="12.75" x14ac:dyDescent="0.2">
      <c r="Z607"/>
    </row>
    <row r="608" spans="26:26" ht="12.75" x14ac:dyDescent="0.2">
      <c r="Z608"/>
    </row>
    <row r="609" spans="26:26" ht="12.75" x14ac:dyDescent="0.2">
      <c r="Z609"/>
    </row>
    <row r="610" spans="26:26" ht="12.75" x14ac:dyDescent="0.2">
      <c r="Z610"/>
    </row>
    <row r="611" spans="26:26" ht="12.75" x14ac:dyDescent="0.2">
      <c r="Z611"/>
    </row>
    <row r="612" spans="26:26" ht="12.75" x14ac:dyDescent="0.2">
      <c r="Z612"/>
    </row>
    <row r="613" spans="26:26" ht="12.75" x14ac:dyDescent="0.2">
      <c r="Z613"/>
    </row>
    <row r="614" spans="26:26" ht="12.75" x14ac:dyDescent="0.2">
      <c r="Z614"/>
    </row>
    <row r="615" spans="26:26" ht="12.75" x14ac:dyDescent="0.2">
      <c r="Z615"/>
    </row>
    <row r="616" spans="26:26" ht="12.75" x14ac:dyDescent="0.2">
      <c r="Z616"/>
    </row>
    <row r="617" spans="26:26" ht="12.75" x14ac:dyDescent="0.2">
      <c r="Z617"/>
    </row>
    <row r="618" spans="26:26" ht="12.75" x14ac:dyDescent="0.2">
      <c r="Z618"/>
    </row>
    <row r="619" spans="26:26" ht="12.75" x14ac:dyDescent="0.2">
      <c r="Z619"/>
    </row>
    <row r="620" spans="26:26" ht="12.75" x14ac:dyDescent="0.2">
      <c r="Z620"/>
    </row>
    <row r="621" spans="26:26" ht="12.75" x14ac:dyDescent="0.2">
      <c r="Z621"/>
    </row>
    <row r="622" spans="26:26" ht="12.75" x14ac:dyDescent="0.2">
      <c r="Z622"/>
    </row>
    <row r="623" spans="26:26" ht="12.75" x14ac:dyDescent="0.2">
      <c r="Z623"/>
    </row>
    <row r="624" spans="26:26" ht="12.75" x14ac:dyDescent="0.2">
      <c r="Z624"/>
    </row>
    <row r="625" spans="26:26" ht="12.75" x14ac:dyDescent="0.2">
      <c r="Z625"/>
    </row>
    <row r="626" spans="26:26" ht="12.75" x14ac:dyDescent="0.2">
      <c r="Z626"/>
    </row>
    <row r="627" spans="26:26" ht="12.75" x14ac:dyDescent="0.2">
      <c r="Z627"/>
    </row>
    <row r="628" spans="26:26" ht="12.75" x14ac:dyDescent="0.2">
      <c r="Z628"/>
    </row>
    <row r="629" spans="26:26" ht="12.75" x14ac:dyDescent="0.2">
      <c r="Z629"/>
    </row>
    <row r="630" spans="26:26" ht="12.75" x14ac:dyDescent="0.2">
      <c r="Z630"/>
    </row>
    <row r="631" spans="26:26" ht="12.75" x14ac:dyDescent="0.2">
      <c r="Z631"/>
    </row>
    <row r="632" spans="26:26" ht="12.75" x14ac:dyDescent="0.2">
      <c r="Z632"/>
    </row>
    <row r="633" spans="26:26" ht="12.75" x14ac:dyDescent="0.2">
      <c r="Z633"/>
    </row>
    <row r="634" spans="26:26" ht="12.75" x14ac:dyDescent="0.2">
      <c r="Z634"/>
    </row>
    <row r="635" spans="26:26" ht="12.75" x14ac:dyDescent="0.2">
      <c r="Z635"/>
    </row>
    <row r="636" spans="26:26" ht="12.75" x14ac:dyDescent="0.2">
      <c r="Z636"/>
    </row>
    <row r="637" spans="26:26" ht="12.75" x14ac:dyDescent="0.2">
      <c r="Z637"/>
    </row>
    <row r="638" spans="26:26" ht="12.75" x14ac:dyDescent="0.2">
      <c r="Z638"/>
    </row>
    <row r="639" spans="26:26" ht="12.75" x14ac:dyDescent="0.2">
      <c r="Z639"/>
    </row>
    <row r="640" spans="26:26" ht="12.75" x14ac:dyDescent="0.2">
      <c r="Z640"/>
    </row>
    <row r="641" spans="26:26" ht="12.75" x14ac:dyDescent="0.2">
      <c r="Z641"/>
    </row>
    <row r="642" spans="26:26" ht="12.75" x14ac:dyDescent="0.2">
      <c r="Z642"/>
    </row>
    <row r="643" spans="26:26" ht="12.75" x14ac:dyDescent="0.2">
      <c r="Z643"/>
    </row>
    <row r="644" spans="26:26" ht="12.75" x14ac:dyDescent="0.2">
      <c r="Z644"/>
    </row>
    <row r="645" spans="26:26" ht="12.75" x14ac:dyDescent="0.2">
      <c r="Z645"/>
    </row>
    <row r="646" spans="26:26" ht="12.75" x14ac:dyDescent="0.2">
      <c r="Z646"/>
    </row>
    <row r="647" spans="26:26" ht="12.75" x14ac:dyDescent="0.2">
      <c r="Z647"/>
    </row>
    <row r="648" spans="26:26" ht="12.75" x14ac:dyDescent="0.2">
      <c r="Z648"/>
    </row>
    <row r="649" spans="26:26" ht="12.75" x14ac:dyDescent="0.2">
      <c r="Z649"/>
    </row>
    <row r="650" spans="26:26" ht="12.75" x14ac:dyDescent="0.2">
      <c r="Z650"/>
    </row>
    <row r="651" spans="26:26" ht="12.75" x14ac:dyDescent="0.2">
      <c r="Z651"/>
    </row>
    <row r="652" spans="26:26" ht="12.75" x14ac:dyDescent="0.2">
      <c r="Z652"/>
    </row>
    <row r="653" spans="26:26" ht="12.75" x14ac:dyDescent="0.2">
      <c r="Z653"/>
    </row>
    <row r="654" spans="26:26" ht="12.75" x14ac:dyDescent="0.2">
      <c r="Z654"/>
    </row>
    <row r="655" spans="26:26" ht="12.75" x14ac:dyDescent="0.2">
      <c r="Z655"/>
    </row>
    <row r="656" spans="26:26" ht="12.75" x14ac:dyDescent="0.2">
      <c r="Z656"/>
    </row>
    <row r="657" spans="26:26" ht="12.75" x14ac:dyDescent="0.2">
      <c r="Z657"/>
    </row>
    <row r="658" spans="26:26" ht="12.75" x14ac:dyDescent="0.2">
      <c r="Z658"/>
    </row>
    <row r="659" spans="26:26" ht="12.75" x14ac:dyDescent="0.2">
      <c r="Z659"/>
    </row>
    <row r="660" spans="26:26" ht="12.75" x14ac:dyDescent="0.2">
      <c r="Z660"/>
    </row>
    <row r="661" spans="26:26" ht="12.75" x14ac:dyDescent="0.2">
      <c r="Z661"/>
    </row>
    <row r="662" spans="26:26" ht="12.75" x14ac:dyDescent="0.2">
      <c r="Z662"/>
    </row>
    <row r="663" spans="26:26" ht="12.75" x14ac:dyDescent="0.2">
      <c r="Z663"/>
    </row>
    <row r="664" spans="26:26" ht="12.75" x14ac:dyDescent="0.2">
      <c r="Z664"/>
    </row>
    <row r="665" spans="26:26" ht="12.75" x14ac:dyDescent="0.2">
      <c r="Z665"/>
    </row>
    <row r="666" spans="26:26" ht="12.75" x14ac:dyDescent="0.2">
      <c r="Z666"/>
    </row>
    <row r="667" spans="26:26" ht="12.75" x14ac:dyDescent="0.2">
      <c r="Z667"/>
    </row>
    <row r="668" spans="26:26" ht="12.75" x14ac:dyDescent="0.2">
      <c r="Z668"/>
    </row>
    <row r="669" spans="26:26" ht="12.75" x14ac:dyDescent="0.2">
      <c r="Z669"/>
    </row>
    <row r="670" spans="26:26" ht="12.75" x14ac:dyDescent="0.2">
      <c r="Z670"/>
    </row>
    <row r="671" spans="26:26" ht="12.75" x14ac:dyDescent="0.2">
      <c r="Z671"/>
    </row>
    <row r="672" spans="26:26" ht="12.75" x14ac:dyDescent="0.2">
      <c r="Z672"/>
    </row>
    <row r="673" spans="26:26" ht="12.75" x14ac:dyDescent="0.2">
      <c r="Z673"/>
    </row>
    <row r="674" spans="26:26" ht="12.75" x14ac:dyDescent="0.2">
      <c r="Z674"/>
    </row>
    <row r="675" spans="26:26" ht="12.75" x14ac:dyDescent="0.2">
      <c r="Z675"/>
    </row>
    <row r="676" spans="26:26" ht="12.75" x14ac:dyDescent="0.2">
      <c r="Z676"/>
    </row>
    <row r="677" spans="26:26" ht="12.75" x14ac:dyDescent="0.2">
      <c r="Z677"/>
    </row>
    <row r="678" spans="26:26" ht="12.75" x14ac:dyDescent="0.2">
      <c r="Z678"/>
    </row>
    <row r="679" spans="26:26" ht="12.75" x14ac:dyDescent="0.2">
      <c r="Z679"/>
    </row>
    <row r="680" spans="26:26" ht="12.75" x14ac:dyDescent="0.2">
      <c r="Z680"/>
    </row>
    <row r="681" spans="26:26" ht="12.75" x14ac:dyDescent="0.2">
      <c r="Z681"/>
    </row>
    <row r="682" spans="26:26" ht="12.75" x14ac:dyDescent="0.2">
      <c r="Z682"/>
    </row>
    <row r="683" spans="26:26" ht="12.75" x14ac:dyDescent="0.2">
      <c r="Z683"/>
    </row>
    <row r="684" spans="26:26" ht="12.75" x14ac:dyDescent="0.2">
      <c r="Z684"/>
    </row>
    <row r="685" spans="26:26" ht="12.75" x14ac:dyDescent="0.2">
      <c r="Z685"/>
    </row>
    <row r="686" spans="26:26" ht="12.75" x14ac:dyDescent="0.2">
      <c r="Z686"/>
    </row>
    <row r="687" spans="26:26" ht="12.75" x14ac:dyDescent="0.2">
      <c r="Z687"/>
    </row>
    <row r="688" spans="26:26" ht="12.75" x14ac:dyDescent="0.2">
      <c r="Z688"/>
    </row>
    <row r="689" spans="26:26" ht="12.75" x14ac:dyDescent="0.2">
      <c r="Z689"/>
    </row>
    <row r="690" spans="26:26" ht="12.75" x14ac:dyDescent="0.2">
      <c r="Z690"/>
    </row>
    <row r="691" spans="26:26" ht="12.75" x14ac:dyDescent="0.2">
      <c r="Z691"/>
    </row>
    <row r="692" spans="26:26" ht="12.75" x14ac:dyDescent="0.2">
      <c r="Z692"/>
    </row>
    <row r="693" spans="26:26" ht="12.75" x14ac:dyDescent="0.2">
      <c r="Z693"/>
    </row>
    <row r="694" spans="26:26" ht="12.75" x14ac:dyDescent="0.2">
      <c r="Z694"/>
    </row>
    <row r="695" spans="26:26" ht="12.75" x14ac:dyDescent="0.2">
      <c r="Z695"/>
    </row>
    <row r="696" spans="26:26" ht="12.75" x14ac:dyDescent="0.2">
      <c r="Z696"/>
    </row>
    <row r="697" spans="26:26" ht="12.75" x14ac:dyDescent="0.2">
      <c r="Z697"/>
    </row>
    <row r="698" spans="26:26" ht="12.75" x14ac:dyDescent="0.2">
      <c r="Z698"/>
    </row>
    <row r="699" spans="26:26" ht="12.75" x14ac:dyDescent="0.2">
      <c r="Z699"/>
    </row>
    <row r="700" spans="26:26" ht="12.75" x14ac:dyDescent="0.2">
      <c r="Z700"/>
    </row>
    <row r="701" spans="26:26" ht="12.75" x14ac:dyDescent="0.2">
      <c r="Z701"/>
    </row>
    <row r="702" spans="26:26" ht="12.75" x14ac:dyDescent="0.2">
      <c r="Z702"/>
    </row>
    <row r="703" spans="26:26" ht="12.75" x14ac:dyDescent="0.2">
      <c r="Z703"/>
    </row>
    <row r="704" spans="26:26" ht="12.75" x14ac:dyDescent="0.2">
      <c r="Z704"/>
    </row>
    <row r="705" spans="26:26" ht="12.75" x14ac:dyDescent="0.2">
      <c r="Z705"/>
    </row>
    <row r="706" spans="26:26" ht="12.75" x14ac:dyDescent="0.2">
      <c r="Z706"/>
    </row>
    <row r="707" spans="26:26" ht="12.75" x14ac:dyDescent="0.2">
      <c r="Z707"/>
    </row>
    <row r="708" spans="26:26" ht="12.75" x14ac:dyDescent="0.2">
      <c r="Z708"/>
    </row>
    <row r="709" spans="26:26" ht="12.75" x14ac:dyDescent="0.2">
      <c r="Z709"/>
    </row>
    <row r="710" spans="26:26" ht="12.75" x14ac:dyDescent="0.2">
      <c r="Z710"/>
    </row>
    <row r="711" spans="26:26" ht="12.75" x14ac:dyDescent="0.2">
      <c r="Z711"/>
    </row>
    <row r="712" spans="26:26" ht="12.75" x14ac:dyDescent="0.2">
      <c r="Z712"/>
    </row>
    <row r="713" spans="26:26" ht="12.75" x14ac:dyDescent="0.2">
      <c r="Z713"/>
    </row>
    <row r="714" spans="26:26" ht="12.75" x14ac:dyDescent="0.2">
      <c r="Z714"/>
    </row>
    <row r="715" spans="26:26" ht="12.75" x14ac:dyDescent="0.2">
      <c r="Z715"/>
    </row>
    <row r="716" spans="26:26" ht="12.75" x14ac:dyDescent="0.2">
      <c r="Z716"/>
    </row>
    <row r="717" spans="26:26" ht="12.75" x14ac:dyDescent="0.2">
      <c r="Z717"/>
    </row>
    <row r="718" spans="26:26" ht="12.75" x14ac:dyDescent="0.2">
      <c r="Z718"/>
    </row>
    <row r="719" spans="26:26" ht="12.75" x14ac:dyDescent="0.2">
      <c r="Z719"/>
    </row>
    <row r="720" spans="26:26" ht="12.75" x14ac:dyDescent="0.2">
      <c r="Z720"/>
    </row>
    <row r="721" spans="26:26" ht="12.75" x14ac:dyDescent="0.2">
      <c r="Z721"/>
    </row>
    <row r="722" spans="26:26" ht="12.75" x14ac:dyDescent="0.2">
      <c r="Z722"/>
    </row>
    <row r="723" spans="26:26" ht="12.75" x14ac:dyDescent="0.2">
      <c r="Z723"/>
    </row>
    <row r="724" spans="26:26" ht="12.75" x14ac:dyDescent="0.2">
      <c r="Z724"/>
    </row>
    <row r="725" spans="26:26" ht="12.75" x14ac:dyDescent="0.2">
      <c r="Z725"/>
    </row>
    <row r="726" spans="26:26" ht="12.75" x14ac:dyDescent="0.2">
      <c r="Z726"/>
    </row>
    <row r="727" spans="26:26" ht="12.75" x14ac:dyDescent="0.2">
      <c r="Z727"/>
    </row>
    <row r="728" spans="26:26" ht="12.75" x14ac:dyDescent="0.2">
      <c r="Z728"/>
    </row>
    <row r="729" spans="26:26" ht="12.75" x14ac:dyDescent="0.2">
      <c r="Z729"/>
    </row>
    <row r="730" spans="26:26" ht="12.75" x14ac:dyDescent="0.2">
      <c r="Z730"/>
    </row>
    <row r="731" spans="26:26" ht="12.75" x14ac:dyDescent="0.2">
      <c r="Z731"/>
    </row>
    <row r="732" spans="26:26" ht="12.75" x14ac:dyDescent="0.2">
      <c r="Z732"/>
    </row>
    <row r="733" spans="26:26" ht="12.75" x14ac:dyDescent="0.2">
      <c r="Z733"/>
    </row>
    <row r="734" spans="26:26" ht="12.75" x14ac:dyDescent="0.2">
      <c r="Z734"/>
    </row>
    <row r="735" spans="26:26" ht="12.75" x14ac:dyDescent="0.2">
      <c r="Z735"/>
    </row>
    <row r="736" spans="26:26" ht="12.75" x14ac:dyDescent="0.2">
      <c r="Z736"/>
    </row>
    <row r="737" spans="26:26" ht="12.75" x14ac:dyDescent="0.2">
      <c r="Z737"/>
    </row>
    <row r="738" spans="26:26" ht="12.75" x14ac:dyDescent="0.2">
      <c r="Z738"/>
    </row>
    <row r="739" spans="26:26" ht="12.75" x14ac:dyDescent="0.2">
      <c r="Z739"/>
    </row>
    <row r="740" spans="26:26" ht="12.75" x14ac:dyDescent="0.2">
      <c r="Z740"/>
    </row>
    <row r="741" spans="26:26" ht="12.75" x14ac:dyDescent="0.2">
      <c r="Z741"/>
    </row>
    <row r="742" spans="26:26" ht="12.75" x14ac:dyDescent="0.2">
      <c r="Z742"/>
    </row>
    <row r="743" spans="26:26" ht="12.75" x14ac:dyDescent="0.2">
      <c r="Z743"/>
    </row>
    <row r="744" spans="26:26" ht="12.75" x14ac:dyDescent="0.2">
      <c r="Z744"/>
    </row>
    <row r="745" spans="26:26" ht="12.75" x14ac:dyDescent="0.2">
      <c r="Z745"/>
    </row>
    <row r="746" spans="26:26" ht="12.75" x14ac:dyDescent="0.2">
      <c r="Z746"/>
    </row>
    <row r="747" spans="26:26" ht="12.75" x14ac:dyDescent="0.2">
      <c r="Z747"/>
    </row>
    <row r="748" spans="26:26" ht="12.75" x14ac:dyDescent="0.2">
      <c r="Z748"/>
    </row>
    <row r="749" spans="26:26" ht="12.75" x14ac:dyDescent="0.2">
      <c r="Z749"/>
    </row>
    <row r="750" spans="26:26" ht="12.75" x14ac:dyDescent="0.2">
      <c r="Z750"/>
    </row>
    <row r="751" spans="26:26" ht="12.75" x14ac:dyDescent="0.2">
      <c r="Z751"/>
    </row>
    <row r="752" spans="26:26" ht="12.75" x14ac:dyDescent="0.2">
      <c r="Z752"/>
    </row>
    <row r="753" spans="26:26" ht="12.75" x14ac:dyDescent="0.2">
      <c r="Z753"/>
    </row>
    <row r="754" spans="26:26" ht="12.75" x14ac:dyDescent="0.2">
      <c r="Z754"/>
    </row>
    <row r="755" spans="26:26" ht="12.75" x14ac:dyDescent="0.2">
      <c r="Z755"/>
    </row>
    <row r="756" spans="26:26" ht="12.75" x14ac:dyDescent="0.2">
      <c r="Z756"/>
    </row>
    <row r="757" spans="26:26" ht="12.75" x14ac:dyDescent="0.2">
      <c r="Z757"/>
    </row>
    <row r="758" spans="26:26" ht="12.75" x14ac:dyDescent="0.2">
      <c r="Z758"/>
    </row>
    <row r="759" spans="26:26" ht="12.75" x14ac:dyDescent="0.2">
      <c r="Z759"/>
    </row>
    <row r="760" spans="26:26" ht="12.75" x14ac:dyDescent="0.2">
      <c r="Z760"/>
    </row>
    <row r="761" spans="26:26" ht="12.75" x14ac:dyDescent="0.2">
      <c r="Z761"/>
    </row>
    <row r="762" spans="26:26" ht="12.75" x14ac:dyDescent="0.2">
      <c r="Z762"/>
    </row>
    <row r="763" spans="26:26" ht="12.75" x14ac:dyDescent="0.2">
      <c r="Z763"/>
    </row>
    <row r="764" spans="26:26" ht="12.75" x14ac:dyDescent="0.2">
      <c r="Z764"/>
    </row>
    <row r="765" spans="26:26" ht="12.75" x14ac:dyDescent="0.2">
      <c r="Z765"/>
    </row>
    <row r="766" spans="26:26" ht="12.75" x14ac:dyDescent="0.2">
      <c r="Z766"/>
    </row>
    <row r="767" spans="26:26" ht="12.75" x14ac:dyDescent="0.2">
      <c r="Z767"/>
    </row>
    <row r="768" spans="26:26" ht="12.75" x14ac:dyDescent="0.2">
      <c r="Z768"/>
    </row>
    <row r="769" spans="26:26" ht="12.75" x14ac:dyDescent="0.2">
      <c r="Z769"/>
    </row>
    <row r="770" spans="26:26" ht="12.75" x14ac:dyDescent="0.2">
      <c r="Z770"/>
    </row>
    <row r="771" spans="26:26" ht="12.75" x14ac:dyDescent="0.2">
      <c r="Z771"/>
    </row>
    <row r="772" spans="26:26" ht="12.75" x14ac:dyDescent="0.2">
      <c r="Z772"/>
    </row>
    <row r="773" spans="26:26" ht="12.75" x14ac:dyDescent="0.2">
      <c r="Z773"/>
    </row>
    <row r="774" spans="26:26" ht="12.75" x14ac:dyDescent="0.2">
      <c r="Z774"/>
    </row>
    <row r="775" spans="26:26" ht="12.75" x14ac:dyDescent="0.2">
      <c r="Z775"/>
    </row>
    <row r="776" spans="26:26" ht="12.75" x14ac:dyDescent="0.2">
      <c r="Z776"/>
    </row>
    <row r="777" spans="26:26" ht="12.75" x14ac:dyDescent="0.2">
      <c r="Z777"/>
    </row>
    <row r="778" spans="26:26" ht="12.75" x14ac:dyDescent="0.2">
      <c r="Z778"/>
    </row>
    <row r="779" spans="26:26" ht="12.75" x14ac:dyDescent="0.2">
      <c r="Z779"/>
    </row>
    <row r="780" spans="26:26" ht="12.75" x14ac:dyDescent="0.2">
      <c r="Z780"/>
    </row>
    <row r="781" spans="26:26" ht="12.75" x14ac:dyDescent="0.2">
      <c r="Z781"/>
    </row>
    <row r="782" spans="26:26" ht="12.75" x14ac:dyDescent="0.2">
      <c r="Z782"/>
    </row>
    <row r="783" spans="26:26" ht="12.75" x14ac:dyDescent="0.2">
      <c r="Z783"/>
    </row>
    <row r="784" spans="26:26" ht="12.75" x14ac:dyDescent="0.2">
      <c r="Z784"/>
    </row>
    <row r="785" spans="26:26" ht="12.75" x14ac:dyDescent="0.2">
      <c r="Z785"/>
    </row>
    <row r="786" spans="26:26" ht="12.75" x14ac:dyDescent="0.2">
      <c r="Z786"/>
    </row>
    <row r="787" spans="26:26" ht="12.75" x14ac:dyDescent="0.2">
      <c r="Z787"/>
    </row>
    <row r="788" spans="26:26" ht="12.75" x14ac:dyDescent="0.2">
      <c r="Z788"/>
    </row>
    <row r="789" spans="26:26" ht="12.75" x14ac:dyDescent="0.2">
      <c r="Z789"/>
    </row>
    <row r="790" spans="26:26" ht="12.75" x14ac:dyDescent="0.2">
      <c r="Z790"/>
    </row>
    <row r="791" spans="26:26" ht="12.75" x14ac:dyDescent="0.2">
      <c r="Z791"/>
    </row>
    <row r="792" spans="26:26" ht="12.75" x14ac:dyDescent="0.2">
      <c r="Z792"/>
    </row>
    <row r="793" spans="26:26" ht="12.75" x14ac:dyDescent="0.2">
      <c r="Z793"/>
    </row>
    <row r="794" spans="26:26" ht="12.75" x14ac:dyDescent="0.2">
      <c r="Z794"/>
    </row>
    <row r="795" spans="26:26" ht="12.75" x14ac:dyDescent="0.2">
      <c r="Z795"/>
    </row>
    <row r="796" spans="26:26" ht="12.75" x14ac:dyDescent="0.2">
      <c r="Z796"/>
    </row>
    <row r="797" spans="26:26" ht="12.75" x14ac:dyDescent="0.2">
      <c r="Z797"/>
    </row>
    <row r="798" spans="26:26" ht="12.75" x14ac:dyDescent="0.2">
      <c r="Z798"/>
    </row>
    <row r="799" spans="26:26" ht="12.75" x14ac:dyDescent="0.2">
      <c r="Z799"/>
    </row>
    <row r="800" spans="26:26" ht="12.75" x14ac:dyDescent="0.2">
      <c r="Z800"/>
    </row>
    <row r="801" spans="26:26" ht="12.75" x14ac:dyDescent="0.2">
      <c r="Z801"/>
    </row>
    <row r="802" spans="26:26" ht="12.75" x14ac:dyDescent="0.2">
      <c r="Z802"/>
    </row>
    <row r="803" spans="26:26" ht="12.75" x14ac:dyDescent="0.2">
      <c r="Z803"/>
    </row>
    <row r="804" spans="26:26" ht="12.75" x14ac:dyDescent="0.2">
      <c r="Z804"/>
    </row>
    <row r="805" spans="26:26" ht="12.75" x14ac:dyDescent="0.2">
      <c r="Z805"/>
    </row>
    <row r="806" spans="26:26" ht="12.75" x14ac:dyDescent="0.2">
      <c r="Z806"/>
    </row>
    <row r="807" spans="26:26" ht="12.75" x14ac:dyDescent="0.2">
      <c r="Z807"/>
    </row>
    <row r="808" spans="26:26" ht="12.75" x14ac:dyDescent="0.2">
      <c r="Z808"/>
    </row>
    <row r="809" spans="26:26" ht="12.75" x14ac:dyDescent="0.2">
      <c r="Z809"/>
    </row>
    <row r="810" spans="26:26" ht="12.75" x14ac:dyDescent="0.2">
      <c r="Z810"/>
    </row>
    <row r="811" spans="26:26" ht="12.75" x14ac:dyDescent="0.2">
      <c r="Z811"/>
    </row>
    <row r="812" spans="26:26" ht="12.75" x14ac:dyDescent="0.2">
      <c r="Z812"/>
    </row>
    <row r="813" spans="26:26" ht="12.75" x14ac:dyDescent="0.2">
      <c r="Z813"/>
    </row>
    <row r="814" spans="26:26" ht="12.75" x14ac:dyDescent="0.2">
      <c r="Z814"/>
    </row>
    <row r="815" spans="26:26" ht="12.75" x14ac:dyDescent="0.2">
      <c r="Z815"/>
    </row>
    <row r="816" spans="26:26" ht="12.75" x14ac:dyDescent="0.2">
      <c r="Z816"/>
    </row>
    <row r="817" spans="26:26" ht="12.75" x14ac:dyDescent="0.2">
      <c r="Z817"/>
    </row>
    <row r="818" spans="26:26" ht="12.75" x14ac:dyDescent="0.2">
      <c r="Z818"/>
    </row>
    <row r="819" spans="26:26" ht="12.75" x14ac:dyDescent="0.2">
      <c r="Z819"/>
    </row>
    <row r="820" spans="26:26" ht="12.75" x14ac:dyDescent="0.2">
      <c r="Z820"/>
    </row>
    <row r="821" spans="26:26" ht="12.75" x14ac:dyDescent="0.2">
      <c r="Z821"/>
    </row>
    <row r="822" spans="26:26" ht="12.75" x14ac:dyDescent="0.2">
      <c r="Z822"/>
    </row>
    <row r="823" spans="26:26" ht="12.75" x14ac:dyDescent="0.2">
      <c r="Z823"/>
    </row>
    <row r="824" spans="26:26" ht="12.75" x14ac:dyDescent="0.2">
      <c r="Z824"/>
    </row>
    <row r="825" spans="26:26" ht="12.75" x14ac:dyDescent="0.2">
      <c r="Z825"/>
    </row>
    <row r="826" spans="26:26" ht="12.75" x14ac:dyDescent="0.2">
      <c r="Z826"/>
    </row>
    <row r="827" spans="26:26" ht="12.75" x14ac:dyDescent="0.2">
      <c r="Z827"/>
    </row>
    <row r="828" spans="26:26" ht="12.75" x14ac:dyDescent="0.2">
      <c r="Z828"/>
    </row>
    <row r="829" spans="26:26" ht="12.75" x14ac:dyDescent="0.2">
      <c r="Z829"/>
    </row>
    <row r="830" spans="26:26" ht="12.75" x14ac:dyDescent="0.2">
      <c r="Z830"/>
    </row>
    <row r="831" spans="26:26" ht="12.75" x14ac:dyDescent="0.2">
      <c r="Z831"/>
    </row>
    <row r="832" spans="26:26" ht="12.75" x14ac:dyDescent="0.2">
      <c r="Z832"/>
    </row>
    <row r="833" spans="26:26" ht="12.75" x14ac:dyDescent="0.2">
      <c r="Z833"/>
    </row>
    <row r="834" spans="26:26" ht="12.75" x14ac:dyDescent="0.2">
      <c r="Z834"/>
    </row>
    <row r="835" spans="26:26" ht="12.75" x14ac:dyDescent="0.2">
      <c r="Z835"/>
    </row>
    <row r="836" spans="26:26" ht="12.75" x14ac:dyDescent="0.2">
      <c r="Z836"/>
    </row>
    <row r="837" spans="26:26" ht="12.75" x14ac:dyDescent="0.2">
      <c r="Z837"/>
    </row>
    <row r="838" spans="26:26" ht="12.75" x14ac:dyDescent="0.2">
      <c r="Z838"/>
    </row>
    <row r="839" spans="26:26" ht="12.75" x14ac:dyDescent="0.2">
      <c r="Z839"/>
    </row>
    <row r="840" spans="26:26" ht="12.75" x14ac:dyDescent="0.2">
      <c r="Z840"/>
    </row>
    <row r="841" spans="26:26" ht="12.75" x14ac:dyDescent="0.2">
      <c r="Z841"/>
    </row>
    <row r="842" spans="26:26" ht="12.75" x14ac:dyDescent="0.2">
      <c r="Z842"/>
    </row>
    <row r="843" spans="26:26" ht="12.75" x14ac:dyDescent="0.2">
      <c r="Z843"/>
    </row>
    <row r="844" spans="26:26" ht="12.75" x14ac:dyDescent="0.2">
      <c r="Z844"/>
    </row>
    <row r="845" spans="26:26" ht="12.75" x14ac:dyDescent="0.2">
      <c r="Z845"/>
    </row>
    <row r="846" spans="26:26" ht="12.75" x14ac:dyDescent="0.2">
      <c r="Z846"/>
    </row>
    <row r="847" spans="26:26" ht="12.75" x14ac:dyDescent="0.2">
      <c r="Z847"/>
    </row>
    <row r="848" spans="26:26" ht="12.75" x14ac:dyDescent="0.2">
      <c r="Z848"/>
    </row>
    <row r="849" spans="26:26" ht="12.75" x14ac:dyDescent="0.2">
      <c r="Z849"/>
    </row>
    <row r="850" spans="26:26" ht="12.75" x14ac:dyDescent="0.2">
      <c r="Z850"/>
    </row>
    <row r="851" spans="26:26" ht="12.75" x14ac:dyDescent="0.2">
      <c r="Z851"/>
    </row>
    <row r="852" spans="26:26" ht="12.75" x14ac:dyDescent="0.2">
      <c r="Z852"/>
    </row>
    <row r="853" spans="26:26" ht="12.75" x14ac:dyDescent="0.2">
      <c r="Z853"/>
    </row>
    <row r="854" spans="26:26" ht="12.75" x14ac:dyDescent="0.2">
      <c r="Z854"/>
    </row>
    <row r="855" spans="26:26" ht="12.75" x14ac:dyDescent="0.2">
      <c r="Z855"/>
    </row>
    <row r="856" spans="26:26" ht="12.75" x14ac:dyDescent="0.2">
      <c r="Z856"/>
    </row>
    <row r="857" spans="26:26" ht="12.75" x14ac:dyDescent="0.2">
      <c r="Z857"/>
    </row>
    <row r="858" spans="26:26" ht="12.75" x14ac:dyDescent="0.2">
      <c r="Z858"/>
    </row>
    <row r="859" spans="26:26" ht="12.75" x14ac:dyDescent="0.2">
      <c r="Z859"/>
    </row>
    <row r="860" spans="26:26" ht="12.75" x14ac:dyDescent="0.2">
      <c r="Z860"/>
    </row>
    <row r="861" spans="26:26" ht="12.75" x14ac:dyDescent="0.2">
      <c r="Z861"/>
    </row>
    <row r="862" spans="26:26" ht="12.75" x14ac:dyDescent="0.2">
      <c r="Z862"/>
    </row>
    <row r="863" spans="26:26" ht="12.75" x14ac:dyDescent="0.2">
      <c r="Z863"/>
    </row>
    <row r="864" spans="26:26" ht="12.75" x14ac:dyDescent="0.2">
      <c r="Z864"/>
    </row>
    <row r="865" spans="26:26" ht="12.75" x14ac:dyDescent="0.2">
      <c r="Z865"/>
    </row>
    <row r="866" spans="26:26" ht="12.75" x14ac:dyDescent="0.2">
      <c r="Z866"/>
    </row>
    <row r="867" spans="26:26" ht="12.75" x14ac:dyDescent="0.2">
      <c r="Z867"/>
    </row>
    <row r="868" spans="26:26" ht="12.75" x14ac:dyDescent="0.2">
      <c r="Z868"/>
    </row>
    <row r="869" spans="26:26" ht="12.75" x14ac:dyDescent="0.2">
      <c r="Z869"/>
    </row>
    <row r="870" spans="26:26" ht="12.75" x14ac:dyDescent="0.2">
      <c r="Z870"/>
    </row>
    <row r="871" spans="26:26" ht="12.75" x14ac:dyDescent="0.2">
      <c r="Z871"/>
    </row>
    <row r="872" spans="26:26" ht="12.75" x14ac:dyDescent="0.2">
      <c r="Z872"/>
    </row>
    <row r="873" spans="26:26" ht="12.75" x14ac:dyDescent="0.2">
      <c r="Z873"/>
    </row>
    <row r="874" spans="26:26" ht="12.75" x14ac:dyDescent="0.2">
      <c r="Z874"/>
    </row>
    <row r="875" spans="26:26" ht="12.75" x14ac:dyDescent="0.2">
      <c r="Z875"/>
    </row>
    <row r="876" spans="26:26" ht="12.75" x14ac:dyDescent="0.2">
      <c r="Z876"/>
    </row>
    <row r="877" spans="26:26" ht="12.75" x14ac:dyDescent="0.2">
      <c r="Z877"/>
    </row>
    <row r="878" spans="26:26" ht="12.75" x14ac:dyDescent="0.2">
      <c r="Z878"/>
    </row>
    <row r="879" spans="26:26" ht="12.75" x14ac:dyDescent="0.2">
      <c r="Z879"/>
    </row>
    <row r="880" spans="26:26" ht="12.75" x14ac:dyDescent="0.2">
      <c r="Z880"/>
    </row>
    <row r="881" spans="26:26" ht="12.75" x14ac:dyDescent="0.2">
      <c r="Z881"/>
    </row>
    <row r="882" spans="26:26" ht="12.75" x14ac:dyDescent="0.2">
      <c r="Z882"/>
    </row>
    <row r="883" spans="26:26" ht="12.75" x14ac:dyDescent="0.2">
      <c r="Z883"/>
    </row>
    <row r="884" spans="26:26" ht="12.75" x14ac:dyDescent="0.2">
      <c r="Z884"/>
    </row>
    <row r="885" spans="26:26" ht="12.75" x14ac:dyDescent="0.2">
      <c r="Z885"/>
    </row>
    <row r="886" spans="26:26" ht="12.75" x14ac:dyDescent="0.2">
      <c r="Z886"/>
    </row>
    <row r="887" spans="26:26" ht="12.75" x14ac:dyDescent="0.2">
      <c r="Z887"/>
    </row>
    <row r="888" spans="26:26" ht="12.75" x14ac:dyDescent="0.2">
      <c r="Z888"/>
    </row>
    <row r="889" spans="26:26" ht="12.75" x14ac:dyDescent="0.2">
      <c r="Z889"/>
    </row>
    <row r="890" spans="26:26" ht="12.75" x14ac:dyDescent="0.2">
      <c r="Z890"/>
    </row>
    <row r="891" spans="26:26" ht="12.75" x14ac:dyDescent="0.2">
      <c r="Z891"/>
    </row>
    <row r="892" spans="26:26" ht="12.75" x14ac:dyDescent="0.2">
      <c r="Z892"/>
    </row>
    <row r="893" spans="26:26" ht="12.75" x14ac:dyDescent="0.2">
      <c r="Z893"/>
    </row>
    <row r="894" spans="26:26" ht="12.75" x14ac:dyDescent="0.2">
      <c r="Z894"/>
    </row>
    <row r="895" spans="26:26" ht="12.75" x14ac:dyDescent="0.2">
      <c r="Z895"/>
    </row>
    <row r="896" spans="26:26" ht="12.75" x14ac:dyDescent="0.2">
      <c r="Z896"/>
    </row>
    <row r="897" spans="26:26" ht="12.75" x14ac:dyDescent="0.2">
      <c r="Z897"/>
    </row>
    <row r="898" spans="26:26" ht="12.75" x14ac:dyDescent="0.2">
      <c r="Z898"/>
    </row>
    <row r="899" spans="26:26" ht="12.75" x14ac:dyDescent="0.2">
      <c r="Z899"/>
    </row>
    <row r="900" spans="26:26" ht="12.75" x14ac:dyDescent="0.2">
      <c r="Z900"/>
    </row>
    <row r="901" spans="26:26" ht="12.75" x14ac:dyDescent="0.2">
      <c r="Z901"/>
    </row>
    <row r="902" spans="26:26" ht="12.75" x14ac:dyDescent="0.2">
      <c r="Z902"/>
    </row>
    <row r="903" spans="26:26" ht="12.75" x14ac:dyDescent="0.2">
      <c r="Z903"/>
    </row>
    <row r="904" spans="26:26" ht="12.75" x14ac:dyDescent="0.2">
      <c r="Z904"/>
    </row>
    <row r="905" spans="26:26" ht="12.75" x14ac:dyDescent="0.2">
      <c r="Z905"/>
    </row>
    <row r="906" spans="26:26" ht="12.75" x14ac:dyDescent="0.2">
      <c r="Z906"/>
    </row>
    <row r="907" spans="26:26" ht="12.75" x14ac:dyDescent="0.2">
      <c r="Z907"/>
    </row>
    <row r="908" spans="26:26" ht="12.75" x14ac:dyDescent="0.2">
      <c r="Z908"/>
    </row>
    <row r="909" spans="26:26" ht="12.75" x14ac:dyDescent="0.2">
      <c r="Z909"/>
    </row>
    <row r="910" spans="26:26" ht="12.75" x14ac:dyDescent="0.2">
      <c r="Z910"/>
    </row>
    <row r="911" spans="26:26" ht="12.75" x14ac:dyDescent="0.2">
      <c r="Z911"/>
    </row>
    <row r="912" spans="26:26" ht="12.75" x14ac:dyDescent="0.2">
      <c r="Z912"/>
    </row>
    <row r="913" spans="26:26" ht="12.75" x14ac:dyDescent="0.2">
      <c r="Z913"/>
    </row>
    <row r="914" spans="26:26" ht="12.75" x14ac:dyDescent="0.2">
      <c r="Z914"/>
    </row>
    <row r="915" spans="26:26" ht="12.75" x14ac:dyDescent="0.2">
      <c r="Z915"/>
    </row>
    <row r="916" spans="26:26" ht="12.75" x14ac:dyDescent="0.2">
      <c r="Z916"/>
    </row>
    <row r="917" spans="26:26" ht="12.75" x14ac:dyDescent="0.2">
      <c r="Z917"/>
    </row>
    <row r="918" spans="26:26" ht="12.75" x14ac:dyDescent="0.2">
      <c r="Z918"/>
    </row>
    <row r="919" spans="26:26" ht="12.75" x14ac:dyDescent="0.2">
      <c r="Z919"/>
    </row>
    <row r="920" spans="26:26" ht="12.75" x14ac:dyDescent="0.2">
      <c r="Z920"/>
    </row>
    <row r="921" spans="26:26" ht="12.75" x14ac:dyDescent="0.2">
      <c r="Z921"/>
    </row>
    <row r="922" spans="26:26" ht="12.75" x14ac:dyDescent="0.2">
      <c r="Z922"/>
    </row>
    <row r="923" spans="26:26" ht="12.75" x14ac:dyDescent="0.2">
      <c r="Z923"/>
    </row>
    <row r="924" spans="26:26" ht="12.75" x14ac:dyDescent="0.2">
      <c r="Z924"/>
    </row>
    <row r="925" spans="26:26" ht="12.75" x14ac:dyDescent="0.2">
      <c r="Z925"/>
    </row>
    <row r="926" spans="26:26" ht="12.75" x14ac:dyDescent="0.2">
      <c r="Z926"/>
    </row>
    <row r="927" spans="26:26" ht="12.75" x14ac:dyDescent="0.2">
      <c r="Z927"/>
    </row>
    <row r="928" spans="26:26" ht="12.75" x14ac:dyDescent="0.2">
      <c r="Z928"/>
    </row>
    <row r="929" spans="26:26" ht="12.75" x14ac:dyDescent="0.2">
      <c r="Z929"/>
    </row>
    <row r="930" spans="26:26" ht="12.75" x14ac:dyDescent="0.2">
      <c r="Z930"/>
    </row>
    <row r="931" spans="26:26" ht="12.75" x14ac:dyDescent="0.2">
      <c r="Z931"/>
    </row>
    <row r="932" spans="26:26" ht="12.75" x14ac:dyDescent="0.2">
      <c r="Z932"/>
    </row>
    <row r="933" spans="26:26" ht="12.75" x14ac:dyDescent="0.2">
      <c r="Z933"/>
    </row>
    <row r="934" spans="26:26" ht="12.75" x14ac:dyDescent="0.2">
      <c r="Z934"/>
    </row>
    <row r="935" spans="26:26" ht="12.75" x14ac:dyDescent="0.2">
      <c r="Z935"/>
    </row>
    <row r="936" spans="26:26" ht="12.75" x14ac:dyDescent="0.2">
      <c r="Z936"/>
    </row>
    <row r="937" spans="26:26" ht="12.75" x14ac:dyDescent="0.2">
      <c r="Z937"/>
    </row>
    <row r="938" spans="26:26" ht="12.75" x14ac:dyDescent="0.2">
      <c r="Z938"/>
    </row>
    <row r="939" spans="26:26" ht="12.75" x14ac:dyDescent="0.2">
      <c r="Z939"/>
    </row>
    <row r="940" spans="26:26" ht="12.75" x14ac:dyDescent="0.2">
      <c r="Z940"/>
    </row>
    <row r="941" spans="26:26" ht="12.75" x14ac:dyDescent="0.2">
      <c r="Z941"/>
    </row>
    <row r="942" spans="26:26" ht="12.75" x14ac:dyDescent="0.2">
      <c r="Z942"/>
    </row>
    <row r="943" spans="26:26" ht="12.75" x14ac:dyDescent="0.2">
      <c r="Z943"/>
    </row>
    <row r="944" spans="26:26" ht="12.75" x14ac:dyDescent="0.2">
      <c r="Z944"/>
    </row>
    <row r="945" spans="26:26" ht="12.75" x14ac:dyDescent="0.2">
      <c r="Z945"/>
    </row>
    <row r="946" spans="26:26" ht="12.75" x14ac:dyDescent="0.2">
      <c r="Z946"/>
    </row>
    <row r="947" spans="26:26" ht="12.75" x14ac:dyDescent="0.2">
      <c r="Z947"/>
    </row>
    <row r="948" spans="26:26" ht="12.75" x14ac:dyDescent="0.2">
      <c r="Z948"/>
    </row>
    <row r="949" spans="26:26" ht="12.75" x14ac:dyDescent="0.2">
      <c r="Z949"/>
    </row>
    <row r="950" spans="26:26" ht="12.75" x14ac:dyDescent="0.2">
      <c r="Z950"/>
    </row>
    <row r="951" spans="26:26" ht="12.75" x14ac:dyDescent="0.2">
      <c r="Z951"/>
    </row>
    <row r="952" spans="26:26" ht="12.75" x14ac:dyDescent="0.2">
      <c r="Z952"/>
    </row>
    <row r="953" spans="26:26" ht="12.75" x14ac:dyDescent="0.2">
      <c r="Z953"/>
    </row>
    <row r="954" spans="26:26" ht="12.75" x14ac:dyDescent="0.2">
      <c r="Z954"/>
    </row>
    <row r="955" spans="26:26" ht="12.75" x14ac:dyDescent="0.2">
      <c r="Z955"/>
    </row>
    <row r="956" spans="26:26" ht="12.75" x14ac:dyDescent="0.2">
      <c r="Z956"/>
    </row>
    <row r="957" spans="26:26" ht="12.75" x14ac:dyDescent="0.2">
      <c r="Z957"/>
    </row>
    <row r="958" spans="26:26" ht="12.75" x14ac:dyDescent="0.2">
      <c r="Z958"/>
    </row>
    <row r="959" spans="26:26" ht="12.75" x14ac:dyDescent="0.2">
      <c r="Z959"/>
    </row>
    <row r="960" spans="26:26" ht="12.75" x14ac:dyDescent="0.2">
      <c r="Z960"/>
    </row>
    <row r="961" spans="26:26" ht="12.75" x14ac:dyDescent="0.2">
      <c r="Z961"/>
    </row>
    <row r="962" spans="26:26" ht="12.75" x14ac:dyDescent="0.2">
      <c r="Z962"/>
    </row>
    <row r="963" spans="26:26" ht="12.75" x14ac:dyDescent="0.2">
      <c r="Z963"/>
    </row>
    <row r="964" spans="26:26" ht="12.75" x14ac:dyDescent="0.2">
      <c r="Z964"/>
    </row>
    <row r="965" spans="26:26" ht="12.75" x14ac:dyDescent="0.2">
      <c r="Z965"/>
    </row>
    <row r="966" spans="26:26" ht="12.75" x14ac:dyDescent="0.2">
      <c r="Z966"/>
    </row>
    <row r="967" spans="26:26" ht="12.75" x14ac:dyDescent="0.2">
      <c r="Z967"/>
    </row>
    <row r="968" spans="26:26" ht="12.75" x14ac:dyDescent="0.2">
      <c r="Z968"/>
    </row>
    <row r="969" spans="26:26" ht="12.75" x14ac:dyDescent="0.2">
      <c r="Z969"/>
    </row>
    <row r="970" spans="26:26" ht="12.75" x14ac:dyDescent="0.2">
      <c r="Z970"/>
    </row>
    <row r="971" spans="26:26" ht="12.75" x14ac:dyDescent="0.2">
      <c r="Z971"/>
    </row>
    <row r="972" spans="26:26" ht="12.75" x14ac:dyDescent="0.2">
      <c r="Z972"/>
    </row>
    <row r="973" spans="26:26" ht="12.75" x14ac:dyDescent="0.2">
      <c r="Z973"/>
    </row>
    <row r="974" spans="26:26" ht="12.75" x14ac:dyDescent="0.2">
      <c r="Z974"/>
    </row>
    <row r="975" spans="26:26" ht="12.75" x14ac:dyDescent="0.2">
      <c r="Z975"/>
    </row>
    <row r="976" spans="26:26" ht="12.75" x14ac:dyDescent="0.2">
      <c r="Z976"/>
    </row>
    <row r="977" spans="26:26" ht="12.75" x14ac:dyDescent="0.2">
      <c r="Z977"/>
    </row>
    <row r="978" spans="26:26" ht="12.75" x14ac:dyDescent="0.2">
      <c r="Z978"/>
    </row>
    <row r="979" spans="26:26" ht="12.75" x14ac:dyDescent="0.2">
      <c r="Z979"/>
    </row>
    <row r="980" spans="26:26" ht="12.75" x14ac:dyDescent="0.2">
      <c r="Z980"/>
    </row>
    <row r="981" spans="26:26" ht="12.75" x14ac:dyDescent="0.2">
      <c r="Z981"/>
    </row>
    <row r="982" spans="26:26" ht="12.75" x14ac:dyDescent="0.2">
      <c r="Z982"/>
    </row>
    <row r="983" spans="26:26" ht="12.75" x14ac:dyDescent="0.2">
      <c r="Z983"/>
    </row>
    <row r="984" spans="26:26" ht="12.75" x14ac:dyDescent="0.2">
      <c r="Z984"/>
    </row>
    <row r="985" spans="26:26" ht="12.75" x14ac:dyDescent="0.2">
      <c r="Z985"/>
    </row>
    <row r="986" spans="26:26" ht="12.75" x14ac:dyDescent="0.2">
      <c r="Z986"/>
    </row>
    <row r="987" spans="26:26" ht="12.75" x14ac:dyDescent="0.2">
      <c r="Z987"/>
    </row>
    <row r="988" spans="26:26" ht="12.75" x14ac:dyDescent="0.2">
      <c r="Z988"/>
    </row>
    <row r="989" spans="26:26" ht="12.75" x14ac:dyDescent="0.2">
      <c r="Z989"/>
    </row>
    <row r="990" spans="26:26" ht="12.75" x14ac:dyDescent="0.2">
      <c r="Z990"/>
    </row>
    <row r="991" spans="26:26" ht="12.75" x14ac:dyDescent="0.2">
      <c r="Z991"/>
    </row>
    <row r="992" spans="26:26" ht="12.75" x14ac:dyDescent="0.2">
      <c r="Z992"/>
    </row>
    <row r="993" spans="26:26" ht="12.75" x14ac:dyDescent="0.2">
      <c r="Z993"/>
    </row>
    <row r="994" spans="26:26" ht="12.75" x14ac:dyDescent="0.2">
      <c r="Z994"/>
    </row>
    <row r="995" spans="26:26" ht="12.75" x14ac:dyDescent="0.2">
      <c r="Z995"/>
    </row>
    <row r="996" spans="26:26" ht="12.75" x14ac:dyDescent="0.2">
      <c r="Z996"/>
    </row>
    <row r="997" spans="26:26" ht="12.75" x14ac:dyDescent="0.2">
      <c r="Z997"/>
    </row>
    <row r="998" spans="26:26" ht="12.75" x14ac:dyDescent="0.2">
      <c r="Z998"/>
    </row>
    <row r="999" spans="26:26" ht="12.75" x14ac:dyDescent="0.2">
      <c r="Z999"/>
    </row>
    <row r="1000" spans="26:26" ht="12.75" x14ac:dyDescent="0.2">
      <c r="Z1000"/>
    </row>
    <row r="1001" spans="26:26" ht="12.75" x14ac:dyDescent="0.2">
      <c r="Z1001"/>
    </row>
    <row r="1002" spans="26:26" ht="12.75" x14ac:dyDescent="0.2">
      <c r="Z1002"/>
    </row>
    <row r="1003" spans="26:26" ht="12.75" x14ac:dyDescent="0.2">
      <c r="Z1003"/>
    </row>
    <row r="1004" spans="26:26" ht="12.75" x14ac:dyDescent="0.2">
      <c r="Z1004"/>
    </row>
    <row r="1005" spans="26:26" ht="12.75" x14ac:dyDescent="0.2">
      <c r="Z1005"/>
    </row>
    <row r="1006" spans="26:26" ht="12.75" x14ac:dyDescent="0.2">
      <c r="Z1006"/>
    </row>
    <row r="1007" spans="26:26" ht="12.75" x14ac:dyDescent="0.2">
      <c r="Z1007"/>
    </row>
    <row r="1008" spans="26:26" ht="12.75" x14ac:dyDescent="0.2">
      <c r="Z1008"/>
    </row>
    <row r="1009" spans="26:26" ht="12.75" x14ac:dyDescent="0.2">
      <c r="Z1009"/>
    </row>
    <row r="1010" spans="26:26" ht="12.75" x14ac:dyDescent="0.2">
      <c r="Z1010"/>
    </row>
    <row r="1011" spans="26:26" ht="12.75" x14ac:dyDescent="0.2">
      <c r="Z1011"/>
    </row>
    <row r="1012" spans="26:26" ht="12.75" x14ac:dyDescent="0.2">
      <c r="Z1012"/>
    </row>
    <row r="1013" spans="26:26" ht="12.75" x14ac:dyDescent="0.2">
      <c r="Z1013"/>
    </row>
    <row r="1014" spans="26:26" ht="12.75" x14ac:dyDescent="0.2">
      <c r="Z1014"/>
    </row>
    <row r="1015" spans="26:26" ht="12.75" x14ac:dyDescent="0.2">
      <c r="Z1015"/>
    </row>
    <row r="1016" spans="26:26" ht="12.75" x14ac:dyDescent="0.2">
      <c r="Z1016"/>
    </row>
    <row r="1017" spans="26:26" ht="12.75" x14ac:dyDescent="0.2">
      <c r="Z1017"/>
    </row>
    <row r="1018" spans="26:26" ht="12.75" x14ac:dyDescent="0.2">
      <c r="Z1018"/>
    </row>
    <row r="1019" spans="26:26" ht="12.75" x14ac:dyDescent="0.2">
      <c r="Z1019"/>
    </row>
    <row r="1020" spans="26:26" ht="12.75" x14ac:dyDescent="0.2">
      <c r="Z1020"/>
    </row>
    <row r="1021" spans="26:26" ht="12.75" x14ac:dyDescent="0.2">
      <c r="Z1021"/>
    </row>
    <row r="1022" spans="26:26" ht="12.75" x14ac:dyDescent="0.2">
      <c r="Z1022"/>
    </row>
    <row r="1023" spans="26:26" ht="12.75" x14ac:dyDescent="0.2">
      <c r="Z1023"/>
    </row>
    <row r="1024" spans="26:26" ht="12.75" x14ac:dyDescent="0.2">
      <c r="Z1024"/>
    </row>
    <row r="1025" spans="26:26" ht="12.75" x14ac:dyDescent="0.2">
      <c r="Z1025"/>
    </row>
    <row r="1026" spans="26:26" ht="12.75" x14ac:dyDescent="0.2">
      <c r="Z1026"/>
    </row>
    <row r="1027" spans="26:26" ht="12.75" x14ac:dyDescent="0.2">
      <c r="Z1027"/>
    </row>
    <row r="1028" spans="26:26" ht="12.75" x14ac:dyDescent="0.2">
      <c r="Z1028"/>
    </row>
    <row r="1029" spans="26:26" ht="12.75" x14ac:dyDescent="0.2">
      <c r="Z1029"/>
    </row>
    <row r="1030" spans="26:26" ht="12.75" x14ac:dyDescent="0.2">
      <c r="Z1030"/>
    </row>
    <row r="1031" spans="26:26" ht="12.75" x14ac:dyDescent="0.2">
      <c r="Z1031"/>
    </row>
    <row r="1032" spans="26:26" ht="12.75" x14ac:dyDescent="0.2">
      <c r="Z1032"/>
    </row>
    <row r="1033" spans="26:26" ht="12.75" x14ac:dyDescent="0.2">
      <c r="Z1033"/>
    </row>
    <row r="1034" spans="26:26" ht="12.75" x14ac:dyDescent="0.2">
      <c r="Z1034"/>
    </row>
    <row r="1035" spans="26:26" ht="12.75" x14ac:dyDescent="0.2">
      <c r="Z1035"/>
    </row>
    <row r="1036" spans="26:26" ht="12.75" x14ac:dyDescent="0.2">
      <c r="Z1036"/>
    </row>
    <row r="1037" spans="26:26" ht="12.75" x14ac:dyDescent="0.2">
      <c r="Z1037"/>
    </row>
    <row r="1038" spans="26:26" ht="12.75" x14ac:dyDescent="0.2">
      <c r="Z1038"/>
    </row>
    <row r="1039" spans="26:26" ht="12.75" x14ac:dyDescent="0.2">
      <c r="Z1039"/>
    </row>
    <row r="1040" spans="26:26" ht="12.75" x14ac:dyDescent="0.2">
      <c r="Z1040"/>
    </row>
    <row r="1041" spans="26:26" ht="12.75" x14ac:dyDescent="0.2">
      <c r="Z1041"/>
    </row>
    <row r="1042" spans="26:26" ht="12.75" x14ac:dyDescent="0.2">
      <c r="Z1042"/>
    </row>
    <row r="1043" spans="26:26" ht="12.75" x14ac:dyDescent="0.2">
      <c r="Z1043"/>
    </row>
    <row r="1044" spans="26:26" ht="12.75" x14ac:dyDescent="0.2">
      <c r="Z1044"/>
    </row>
    <row r="1045" spans="26:26" ht="12.75" x14ac:dyDescent="0.2">
      <c r="Z1045"/>
    </row>
    <row r="1046" spans="26:26" ht="12.75" x14ac:dyDescent="0.2">
      <c r="Z1046"/>
    </row>
    <row r="1047" spans="26:26" ht="12.75" x14ac:dyDescent="0.2">
      <c r="Z1047"/>
    </row>
    <row r="1048" spans="26:26" ht="12.75" x14ac:dyDescent="0.2">
      <c r="Z1048"/>
    </row>
    <row r="1049" spans="26:26" ht="12.75" x14ac:dyDescent="0.2">
      <c r="Z1049"/>
    </row>
    <row r="1050" spans="26:26" ht="12.75" x14ac:dyDescent="0.2">
      <c r="Z1050"/>
    </row>
    <row r="1051" spans="26:26" ht="12.75" x14ac:dyDescent="0.2">
      <c r="Z1051"/>
    </row>
    <row r="1052" spans="26:26" ht="12.75" x14ac:dyDescent="0.2">
      <c r="Z1052"/>
    </row>
    <row r="1053" spans="26:26" ht="12.75" x14ac:dyDescent="0.2">
      <c r="Z1053"/>
    </row>
    <row r="1054" spans="26:26" ht="12.75" x14ac:dyDescent="0.2">
      <c r="Z1054"/>
    </row>
    <row r="1055" spans="26:26" ht="12.75" x14ac:dyDescent="0.2">
      <c r="Z1055"/>
    </row>
    <row r="1056" spans="26:26" ht="12.75" x14ac:dyDescent="0.2">
      <c r="Z1056"/>
    </row>
    <row r="1057" spans="26:26" ht="12.75" x14ac:dyDescent="0.2">
      <c r="Z1057"/>
    </row>
    <row r="1058" spans="26:26" ht="12.75" x14ac:dyDescent="0.2">
      <c r="Z1058"/>
    </row>
    <row r="1059" spans="26:26" ht="12.75" x14ac:dyDescent="0.2">
      <c r="Z1059"/>
    </row>
    <row r="1060" spans="26:26" ht="12.75" x14ac:dyDescent="0.2">
      <c r="Z1060"/>
    </row>
    <row r="1061" spans="26:26" ht="12.75" x14ac:dyDescent="0.2">
      <c r="Z1061"/>
    </row>
    <row r="1062" spans="26:26" ht="12.75" x14ac:dyDescent="0.2">
      <c r="Z1062"/>
    </row>
    <row r="1063" spans="26:26" ht="12.75" x14ac:dyDescent="0.2">
      <c r="Z1063"/>
    </row>
    <row r="1064" spans="26:26" ht="12.75" x14ac:dyDescent="0.2">
      <c r="Z1064"/>
    </row>
    <row r="1065" spans="26:26" ht="12.75" x14ac:dyDescent="0.2">
      <c r="Z1065"/>
    </row>
    <row r="1066" spans="26:26" ht="12.75" x14ac:dyDescent="0.2">
      <c r="Z1066"/>
    </row>
    <row r="1067" spans="26:26" ht="12.75" x14ac:dyDescent="0.2">
      <c r="Z1067"/>
    </row>
    <row r="1068" spans="26:26" ht="12.75" x14ac:dyDescent="0.2">
      <c r="Z1068"/>
    </row>
    <row r="1069" spans="26:26" ht="12.75" x14ac:dyDescent="0.2">
      <c r="Z1069"/>
    </row>
    <row r="1070" spans="26:26" ht="12.75" x14ac:dyDescent="0.2">
      <c r="Z1070"/>
    </row>
    <row r="1071" spans="26:26" ht="12.75" x14ac:dyDescent="0.2">
      <c r="Z1071"/>
    </row>
    <row r="1072" spans="26:26" ht="12.75" x14ac:dyDescent="0.2">
      <c r="Z1072"/>
    </row>
    <row r="1073" spans="26:26" ht="12.75" x14ac:dyDescent="0.2">
      <c r="Z1073"/>
    </row>
    <row r="1074" spans="26:26" ht="12.75" x14ac:dyDescent="0.2">
      <c r="Z1074"/>
    </row>
    <row r="1075" spans="26:26" ht="12.75" x14ac:dyDescent="0.2">
      <c r="Z1075"/>
    </row>
    <row r="1076" spans="26:26" ht="12.75" x14ac:dyDescent="0.2">
      <c r="Z1076"/>
    </row>
    <row r="1077" spans="26:26" ht="12.75" x14ac:dyDescent="0.2">
      <c r="Z1077"/>
    </row>
    <row r="1078" spans="26:26" ht="12.75" x14ac:dyDescent="0.2">
      <c r="Z1078"/>
    </row>
    <row r="1079" spans="26:26" ht="12.75" x14ac:dyDescent="0.2">
      <c r="Z1079"/>
    </row>
    <row r="1080" spans="26:26" ht="12.75" x14ac:dyDescent="0.2">
      <c r="Z1080"/>
    </row>
    <row r="1081" spans="26:26" ht="12.75" x14ac:dyDescent="0.2">
      <c r="Z1081"/>
    </row>
    <row r="1082" spans="26:26" ht="12.75" x14ac:dyDescent="0.2">
      <c r="Z1082"/>
    </row>
    <row r="1083" spans="26:26" ht="12.75" x14ac:dyDescent="0.2">
      <c r="Z1083"/>
    </row>
    <row r="1084" spans="26:26" ht="12.75" x14ac:dyDescent="0.2">
      <c r="Z1084"/>
    </row>
    <row r="1085" spans="26:26" ht="12.75" x14ac:dyDescent="0.2">
      <c r="Z1085"/>
    </row>
    <row r="1086" spans="26:26" ht="12.75" x14ac:dyDescent="0.2">
      <c r="Z1086"/>
    </row>
    <row r="1087" spans="26:26" ht="12.75" x14ac:dyDescent="0.2">
      <c r="Z1087"/>
    </row>
    <row r="1088" spans="26:26" ht="12.75" x14ac:dyDescent="0.2">
      <c r="Z1088"/>
    </row>
    <row r="1089" spans="26:26" ht="12.75" x14ac:dyDescent="0.2">
      <c r="Z1089"/>
    </row>
    <row r="1090" spans="26:26" ht="12.75" x14ac:dyDescent="0.2">
      <c r="Z1090"/>
    </row>
    <row r="1091" spans="26:26" ht="12.75" x14ac:dyDescent="0.2">
      <c r="Z1091"/>
    </row>
    <row r="1092" spans="26:26" ht="12.75" x14ac:dyDescent="0.2">
      <c r="Z1092"/>
    </row>
    <row r="1093" spans="26:26" ht="12.75" x14ac:dyDescent="0.2">
      <c r="Z1093"/>
    </row>
    <row r="1094" spans="26:26" ht="12.75" x14ac:dyDescent="0.2">
      <c r="Z1094"/>
    </row>
    <row r="1095" spans="26:26" ht="12.75" x14ac:dyDescent="0.2">
      <c r="Z1095"/>
    </row>
    <row r="1096" spans="26:26" ht="12.75" x14ac:dyDescent="0.2">
      <c r="Z1096"/>
    </row>
    <row r="1097" spans="26:26" ht="12.75" x14ac:dyDescent="0.2">
      <c r="Z1097"/>
    </row>
    <row r="1098" spans="26:26" ht="12.75" x14ac:dyDescent="0.2">
      <c r="Z1098"/>
    </row>
    <row r="1099" spans="26:26" ht="12.75" x14ac:dyDescent="0.2">
      <c r="Z1099"/>
    </row>
    <row r="1100" spans="26:26" ht="12.75" x14ac:dyDescent="0.2">
      <c r="Z1100"/>
    </row>
    <row r="1101" spans="26:26" ht="12.75" x14ac:dyDescent="0.2">
      <c r="Z1101"/>
    </row>
    <row r="1102" spans="26:26" ht="12.75" x14ac:dyDescent="0.2">
      <c r="Z1102"/>
    </row>
    <row r="1103" spans="26:26" ht="12.75" x14ac:dyDescent="0.2">
      <c r="Z1103"/>
    </row>
    <row r="1104" spans="26:26" ht="12.75" x14ac:dyDescent="0.2">
      <c r="Z1104"/>
    </row>
    <row r="1105" spans="26:26" ht="12.75" x14ac:dyDescent="0.2">
      <c r="Z1105"/>
    </row>
    <row r="1106" spans="26:26" ht="12.75" x14ac:dyDescent="0.2">
      <c r="Z1106"/>
    </row>
    <row r="1107" spans="26:26" ht="12.75" x14ac:dyDescent="0.2">
      <c r="Z1107"/>
    </row>
    <row r="1108" spans="26:26" ht="12.75" x14ac:dyDescent="0.2">
      <c r="Z1108"/>
    </row>
    <row r="1109" spans="26:26" ht="12.75" x14ac:dyDescent="0.2">
      <c r="Z1109"/>
    </row>
    <row r="1110" spans="26:26" ht="12.75" x14ac:dyDescent="0.2">
      <c r="Z1110"/>
    </row>
    <row r="1111" spans="26:26" ht="12.75" x14ac:dyDescent="0.2">
      <c r="Z1111"/>
    </row>
    <row r="1112" spans="26:26" ht="12.75" x14ac:dyDescent="0.2">
      <c r="Z1112"/>
    </row>
    <row r="1113" spans="26:26" ht="12.75" x14ac:dyDescent="0.2">
      <c r="Z1113"/>
    </row>
    <row r="1114" spans="26:26" ht="12.75" x14ac:dyDescent="0.2">
      <c r="Z1114"/>
    </row>
    <row r="1115" spans="26:26" ht="12.75" x14ac:dyDescent="0.2">
      <c r="Z1115"/>
    </row>
    <row r="1116" spans="26:26" ht="12.75" x14ac:dyDescent="0.2">
      <c r="Z1116"/>
    </row>
    <row r="1117" spans="26:26" ht="12.75" x14ac:dyDescent="0.2">
      <c r="Z1117"/>
    </row>
    <row r="1118" spans="26:26" ht="12.75" x14ac:dyDescent="0.2">
      <c r="Z1118"/>
    </row>
    <row r="1119" spans="26:26" ht="12.75" x14ac:dyDescent="0.2">
      <c r="Z1119"/>
    </row>
    <row r="1120" spans="26:26" ht="12.75" x14ac:dyDescent="0.2">
      <c r="Z1120"/>
    </row>
    <row r="1121" spans="26:26" ht="12.75" x14ac:dyDescent="0.2">
      <c r="Z1121"/>
    </row>
    <row r="1122" spans="26:26" ht="12.75" x14ac:dyDescent="0.2">
      <c r="Z1122"/>
    </row>
    <row r="1123" spans="26:26" ht="12.75" x14ac:dyDescent="0.2">
      <c r="Z1123"/>
    </row>
    <row r="1124" spans="26:26" ht="12.75" x14ac:dyDescent="0.2">
      <c r="Z1124"/>
    </row>
    <row r="1125" spans="26:26" ht="12.75" x14ac:dyDescent="0.2">
      <c r="Z1125"/>
    </row>
    <row r="1126" spans="26:26" ht="12.75" x14ac:dyDescent="0.2">
      <c r="Z1126"/>
    </row>
    <row r="1127" spans="26:26" ht="12.75" x14ac:dyDescent="0.2">
      <c r="Z1127"/>
    </row>
    <row r="1128" spans="26:26" ht="12.75" x14ac:dyDescent="0.2">
      <c r="Z1128"/>
    </row>
    <row r="1129" spans="26:26" ht="12.75" x14ac:dyDescent="0.2">
      <c r="Z1129"/>
    </row>
    <row r="1130" spans="26:26" ht="12.75" x14ac:dyDescent="0.2">
      <c r="Z1130"/>
    </row>
    <row r="1131" spans="26:26" ht="12.75" x14ac:dyDescent="0.2">
      <c r="Z1131"/>
    </row>
    <row r="1132" spans="26:26" ht="12.75" x14ac:dyDescent="0.2">
      <c r="Z1132"/>
    </row>
    <row r="1133" spans="26:26" ht="12.75" x14ac:dyDescent="0.2">
      <c r="Z1133"/>
    </row>
    <row r="1134" spans="26:26" ht="12.75" x14ac:dyDescent="0.2">
      <c r="Z1134"/>
    </row>
    <row r="1135" spans="26:26" ht="12.75" x14ac:dyDescent="0.2">
      <c r="Z1135"/>
    </row>
    <row r="1136" spans="26:26" ht="12.75" x14ac:dyDescent="0.2">
      <c r="Z1136"/>
    </row>
    <row r="1137" spans="26:26" ht="12.75" x14ac:dyDescent="0.2">
      <c r="Z1137"/>
    </row>
    <row r="1138" spans="26:26" ht="12.75" x14ac:dyDescent="0.2">
      <c r="Z1138"/>
    </row>
    <row r="1139" spans="26:26" ht="12.75" x14ac:dyDescent="0.2">
      <c r="Z1139"/>
    </row>
    <row r="1140" spans="26:26" ht="12.75" x14ac:dyDescent="0.2">
      <c r="Z1140"/>
    </row>
    <row r="1141" spans="26:26" ht="12.75" x14ac:dyDescent="0.2">
      <c r="Z1141"/>
    </row>
    <row r="1142" spans="26:26" ht="12.75" x14ac:dyDescent="0.2">
      <c r="Z1142"/>
    </row>
    <row r="1143" spans="26:26" ht="12.75" x14ac:dyDescent="0.2">
      <c r="Z1143"/>
    </row>
    <row r="1144" spans="26:26" ht="12.75" x14ac:dyDescent="0.2">
      <c r="Z1144"/>
    </row>
    <row r="1145" spans="26:26" ht="12.75" x14ac:dyDescent="0.2">
      <c r="Z1145"/>
    </row>
    <row r="1146" spans="26:26" ht="12.75" x14ac:dyDescent="0.2">
      <c r="Z1146"/>
    </row>
    <row r="1147" spans="26:26" ht="12.75" x14ac:dyDescent="0.2">
      <c r="Z1147"/>
    </row>
    <row r="1148" spans="26:26" ht="12.75" x14ac:dyDescent="0.2">
      <c r="Z1148"/>
    </row>
    <row r="1149" spans="26:26" ht="12.75" x14ac:dyDescent="0.2">
      <c r="Z1149"/>
    </row>
    <row r="1150" spans="26:26" ht="12.75" x14ac:dyDescent="0.2">
      <c r="Z1150"/>
    </row>
    <row r="1151" spans="26:26" ht="12.75" x14ac:dyDescent="0.2">
      <c r="Z1151"/>
    </row>
    <row r="1152" spans="26:26" ht="12.75" x14ac:dyDescent="0.2">
      <c r="Z1152"/>
    </row>
    <row r="1153" spans="26:26" ht="12.75" x14ac:dyDescent="0.2">
      <c r="Z1153"/>
    </row>
    <row r="1154" spans="26:26" ht="12.75" x14ac:dyDescent="0.2">
      <c r="Z1154"/>
    </row>
    <row r="1155" spans="26:26" ht="12.75" x14ac:dyDescent="0.2">
      <c r="Z1155"/>
    </row>
    <row r="1156" spans="26:26" ht="12.75" x14ac:dyDescent="0.2">
      <c r="Z1156"/>
    </row>
    <row r="1157" spans="26:26" ht="12.75" x14ac:dyDescent="0.2">
      <c r="Z1157"/>
    </row>
    <row r="1158" spans="26:26" ht="12.75" x14ac:dyDescent="0.2">
      <c r="Z1158"/>
    </row>
    <row r="1159" spans="26:26" ht="12.75" x14ac:dyDescent="0.2">
      <c r="Z1159"/>
    </row>
    <row r="1160" spans="26:26" ht="12.75" x14ac:dyDescent="0.2">
      <c r="Z1160"/>
    </row>
    <row r="1161" spans="26:26" ht="12.75" x14ac:dyDescent="0.2">
      <c r="Z1161"/>
    </row>
    <row r="1162" spans="26:26" ht="12.75" x14ac:dyDescent="0.2">
      <c r="Z1162"/>
    </row>
    <row r="1163" spans="26:26" ht="12.75" x14ac:dyDescent="0.2">
      <c r="Z1163"/>
    </row>
    <row r="1164" spans="26:26" ht="12.75" x14ac:dyDescent="0.2">
      <c r="Z1164"/>
    </row>
    <row r="1165" spans="26:26" ht="12.75" x14ac:dyDescent="0.2">
      <c r="Z1165"/>
    </row>
    <row r="1166" spans="26:26" ht="12.75" x14ac:dyDescent="0.2">
      <c r="Z1166"/>
    </row>
    <row r="1167" spans="26:26" ht="12.75" x14ac:dyDescent="0.2">
      <c r="Z1167"/>
    </row>
    <row r="1168" spans="26:26" ht="12.75" x14ac:dyDescent="0.2">
      <c r="Z1168"/>
    </row>
    <row r="1169" spans="26:26" ht="12.75" x14ac:dyDescent="0.2">
      <c r="Z1169"/>
    </row>
    <row r="1170" spans="26:26" ht="12.75" x14ac:dyDescent="0.2">
      <c r="Z1170"/>
    </row>
    <row r="1171" spans="26:26" ht="12.75" x14ac:dyDescent="0.2">
      <c r="Z1171"/>
    </row>
    <row r="1172" spans="26:26" ht="12.75" x14ac:dyDescent="0.2">
      <c r="Z1172"/>
    </row>
    <row r="1173" spans="26:26" ht="12.75" x14ac:dyDescent="0.2">
      <c r="Z1173"/>
    </row>
    <row r="1174" spans="26:26" ht="12.75" x14ac:dyDescent="0.2">
      <c r="Z1174"/>
    </row>
    <row r="1175" spans="26:26" ht="12.75" x14ac:dyDescent="0.2">
      <c r="Z1175"/>
    </row>
    <row r="1176" spans="26:26" ht="12.75" x14ac:dyDescent="0.2">
      <c r="Z1176"/>
    </row>
    <row r="1177" spans="26:26" ht="12.75" x14ac:dyDescent="0.2">
      <c r="Z1177"/>
    </row>
    <row r="1178" spans="26:26" ht="12.75" x14ac:dyDescent="0.2">
      <c r="Z1178"/>
    </row>
    <row r="1179" spans="26:26" ht="12.75" x14ac:dyDescent="0.2">
      <c r="Z1179"/>
    </row>
    <row r="1180" spans="26:26" ht="12.75" x14ac:dyDescent="0.2">
      <c r="Z1180"/>
    </row>
    <row r="1181" spans="26:26" ht="12.75" x14ac:dyDescent="0.2">
      <c r="Z1181"/>
    </row>
    <row r="1182" spans="26:26" ht="12.75" x14ac:dyDescent="0.2">
      <c r="Z1182"/>
    </row>
    <row r="1183" spans="26:26" ht="12.75" x14ac:dyDescent="0.2">
      <c r="Z1183"/>
    </row>
    <row r="1184" spans="26:26" ht="12.75" x14ac:dyDescent="0.2">
      <c r="Z1184"/>
    </row>
    <row r="1185" spans="26:26" ht="12.75" x14ac:dyDescent="0.2">
      <c r="Z1185"/>
    </row>
    <row r="1186" spans="26:26" ht="12.75" x14ac:dyDescent="0.2">
      <c r="Z1186"/>
    </row>
    <row r="1187" spans="26:26" ht="12.75" x14ac:dyDescent="0.2">
      <c r="Z1187"/>
    </row>
    <row r="1188" spans="26:26" ht="12.75" x14ac:dyDescent="0.2">
      <c r="Z1188"/>
    </row>
    <row r="1189" spans="26:26" ht="12.75" x14ac:dyDescent="0.2">
      <c r="Z1189"/>
    </row>
    <row r="1190" spans="26:26" ht="12.75" x14ac:dyDescent="0.2">
      <c r="Z1190"/>
    </row>
    <row r="1191" spans="26:26" ht="12.75" x14ac:dyDescent="0.2">
      <c r="Z1191"/>
    </row>
    <row r="1192" spans="26:26" ht="12.75" x14ac:dyDescent="0.2">
      <c r="Z1192"/>
    </row>
    <row r="1193" spans="26:26" ht="12.75" x14ac:dyDescent="0.2">
      <c r="Z1193"/>
    </row>
    <row r="1194" spans="26:26" ht="12.75" x14ac:dyDescent="0.2">
      <c r="Z1194"/>
    </row>
    <row r="1195" spans="26:26" ht="12.75" x14ac:dyDescent="0.2">
      <c r="Z1195"/>
    </row>
    <row r="1196" spans="26:26" ht="12.75" x14ac:dyDescent="0.2">
      <c r="Z1196"/>
    </row>
    <row r="1197" spans="26:26" ht="12.75" x14ac:dyDescent="0.2">
      <c r="Z1197"/>
    </row>
    <row r="1198" spans="26:26" ht="12.75" x14ac:dyDescent="0.2">
      <c r="Z1198"/>
    </row>
    <row r="1199" spans="26:26" ht="12.75" x14ac:dyDescent="0.2">
      <c r="Z1199"/>
    </row>
    <row r="1200" spans="26:26" ht="12.75" x14ac:dyDescent="0.2">
      <c r="Z1200"/>
    </row>
    <row r="1201" spans="26:26" ht="12.75" x14ac:dyDescent="0.2">
      <c r="Z1201"/>
    </row>
    <row r="1202" spans="26:26" ht="12.75" x14ac:dyDescent="0.2">
      <c r="Z1202"/>
    </row>
    <row r="1203" spans="26:26" ht="12.75" x14ac:dyDescent="0.2">
      <c r="Z1203"/>
    </row>
    <row r="1204" spans="26:26" ht="12.75" x14ac:dyDescent="0.2">
      <c r="Z1204"/>
    </row>
    <row r="1205" spans="26:26" ht="12.75" x14ac:dyDescent="0.2">
      <c r="Z1205"/>
    </row>
    <row r="1206" spans="26:26" ht="12.75" x14ac:dyDescent="0.2">
      <c r="Z1206"/>
    </row>
    <row r="1207" spans="26:26" ht="12.75" x14ac:dyDescent="0.2">
      <c r="Z1207"/>
    </row>
    <row r="1208" spans="26:26" ht="12.75" x14ac:dyDescent="0.2">
      <c r="Z1208"/>
    </row>
    <row r="1209" spans="26:26" ht="12.75" x14ac:dyDescent="0.2">
      <c r="Z1209"/>
    </row>
    <row r="1210" spans="26:26" ht="12.75" x14ac:dyDescent="0.2">
      <c r="Z1210"/>
    </row>
    <row r="1211" spans="26:26" ht="12.75" x14ac:dyDescent="0.2">
      <c r="Z1211"/>
    </row>
    <row r="1212" spans="26:26" ht="12.75" x14ac:dyDescent="0.2">
      <c r="Z1212"/>
    </row>
    <row r="1213" spans="26:26" ht="12.75" x14ac:dyDescent="0.2">
      <c r="Z1213"/>
    </row>
    <row r="1214" spans="26:26" ht="12.75" x14ac:dyDescent="0.2">
      <c r="Z1214"/>
    </row>
    <row r="1215" spans="26:26" ht="12.75" x14ac:dyDescent="0.2">
      <c r="Z1215"/>
    </row>
    <row r="1216" spans="26:26" ht="12.75" x14ac:dyDescent="0.2">
      <c r="Z1216"/>
    </row>
    <row r="1217" spans="26:26" ht="12.75" x14ac:dyDescent="0.2">
      <c r="Z1217"/>
    </row>
    <row r="1218" spans="26:26" ht="12.75" x14ac:dyDescent="0.2">
      <c r="Z1218"/>
    </row>
    <row r="1219" spans="26:26" ht="12.75" x14ac:dyDescent="0.2">
      <c r="Z1219"/>
    </row>
    <row r="1220" spans="26:26" ht="12.75" x14ac:dyDescent="0.2">
      <c r="Z1220"/>
    </row>
    <row r="1221" spans="26:26" ht="12.75" x14ac:dyDescent="0.2">
      <c r="Z1221"/>
    </row>
    <row r="1222" spans="26:26" ht="12.75" x14ac:dyDescent="0.2">
      <c r="Z1222"/>
    </row>
    <row r="1223" spans="26:26" ht="12.75" x14ac:dyDescent="0.2">
      <c r="Z1223"/>
    </row>
    <row r="1224" spans="26:26" ht="12.75" x14ac:dyDescent="0.2">
      <c r="Z1224"/>
    </row>
    <row r="1225" spans="26:26" ht="12.75" x14ac:dyDescent="0.2">
      <c r="Z1225"/>
    </row>
    <row r="1226" spans="26:26" ht="12.75" x14ac:dyDescent="0.2">
      <c r="Z1226"/>
    </row>
    <row r="1227" spans="26:26" ht="12.75" x14ac:dyDescent="0.2">
      <c r="Z1227"/>
    </row>
    <row r="1228" spans="26:26" ht="12.75" x14ac:dyDescent="0.2">
      <c r="Z1228"/>
    </row>
    <row r="1229" spans="26:26" ht="12.75" x14ac:dyDescent="0.2">
      <c r="Z1229"/>
    </row>
    <row r="1230" spans="26:26" ht="12.75" x14ac:dyDescent="0.2">
      <c r="Z1230"/>
    </row>
    <row r="1231" spans="26:26" ht="12.75" x14ac:dyDescent="0.2">
      <c r="Z1231"/>
    </row>
    <row r="1232" spans="26:26" ht="12.75" x14ac:dyDescent="0.2">
      <c r="Z1232"/>
    </row>
    <row r="1233" spans="26:26" ht="12.75" x14ac:dyDescent="0.2">
      <c r="Z1233"/>
    </row>
    <row r="1234" spans="26:26" ht="12.75" x14ac:dyDescent="0.2">
      <c r="Z1234"/>
    </row>
    <row r="1235" spans="26:26" ht="12.75" x14ac:dyDescent="0.2">
      <c r="Z1235"/>
    </row>
    <row r="1236" spans="26:26" ht="12.75" x14ac:dyDescent="0.2">
      <c r="Z1236"/>
    </row>
    <row r="1237" spans="26:26" ht="12.75" x14ac:dyDescent="0.2">
      <c r="Z1237"/>
    </row>
    <row r="1238" spans="26:26" ht="12.75" x14ac:dyDescent="0.2">
      <c r="Z1238"/>
    </row>
    <row r="1239" spans="26:26" ht="12.75" x14ac:dyDescent="0.2">
      <c r="Z1239"/>
    </row>
    <row r="1240" spans="26:26" ht="12.75" x14ac:dyDescent="0.2">
      <c r="Z1240"/>
    </row>
    <row r="1241" spans="26:26" ht="12.75" x14ac:dyDescent="0.2">
      <c r="Z1241"/>
    </row>
    <row r="1242" spans="26:26" ht="12.75" x14ac:dyDescent="0.2">
      <c r="Z1242"/>
    </row>
    <row r="1243" spans="26:26" ht="12.75" x14ac:dyDescent="0.2">
      <c r="Z1243"/>
    </row>
    <row r="1244" spans="26:26" ht="12.75" x14ac:dyDescent="0.2">
      <c r="Z1244"/>
    </row>
    <row r="1245" spans="26:26" ht="12.75" x14ac:dyDescent="0.2">
      <c r="Z1245"/>
    </row>
    <row r="1246" spans="26:26" ht="12.75" x14ac:dyDescent="0.2">
      <c r="Z1246"/>
    </row>
    <row r="1247" spans="26:26" ht="12.75" x14ac:dyDescent="0.2">
      <c r="Z1247"/>
    </row>
    <row r="1248" spans="26:26" ht="12.75" x14ac:dyDescent="0.2">
      <c r="Z1248"/>
    </row>
    <row r="1249" spans="26:26" ht="12.75" x14ac:dyDescent="0.2">
      <c r="Z1249"/>
    </row>
    <row r="1250" spans="26:26" ht="12.75" x14ac:dyDescent="0.2">
      <c r="Z1250"/>
    </row>
    <row r="1251" spans="26:26" ht="12.75" x14ac:dyDescent="0.2">
      <c r="Z1251"/>
    </row>
    <row r="1252" spans="26:26" ht="12.75" x14ac:dyDescent="0.2">
      <c r="Z1252"/>
    </row>
    <row r="1253" spans="26:26" ht="12.75" x14ac:dyDescent="0.2">
      <c r="Z1253"/>
    </row>
    <row r="1254" spans="26:26" ht="12.75" x14ac:dyDescent="0.2">
      <c r="Z1254"/>
    </row>
    <row r="1255" spans="26:26" ht="12.75" x14ac:dyDescent="0.2">
      <c r="Z1255"/>
    </row>
    <row r="1256" spans="26:26" ht="12.75" x14ac:dyDescent="0.2">
      <c r="Z1256"/>
    </row>
    <row r="1257" spans="26:26" ht="12.75" x14ac:dyDescent="0.2">
      <c r="Z1257"/>
    </row>
    <row r="1258" spans="26:26" ht="12.75" x14ac:dyDescent="0.2">
      <c r="Z1258"/>
    </row>
    <row r="1259" spans="26:26" ht="12.75" x14ac:dyDescent="0.2">
      <c r="Z1259"/>
    </row>
    <row r="1260" spans="26:26" ht="12.75" x14ac:dyDescent="0.2">
      <c r="Z1260"/>
    </row>
    <row r="1261" spans="26:26" ht="12.75" x14ac:dyDescent="0.2">
      <c r="Z1261"/>
    </row>
    <row r="1262" spans="26:26" ht="12.75" x14ac:dyDescent="0.2">
      <c r="Z1262"/>
    </row>
    <row r="1263" spans="26:26" ht="12.75" x14ac:dyDescent="0.2">
      <c r="Z1263"/>
    </row>
    <row r="1264" spans="26:26" ht="12.75" x14ac:dyDescent="0.2">
      <c r="Z1264"/>
    </row>
    <row r="1265" spans="26:26" ht="12.75" x14ac:dyDescent="0.2">
      <c r="Z1265"/>
    </row>
    <row r="1266" spans="26:26" ht="12.75" x14ac:dyDescent="0.2">
      <c r="Z1266"/>
    </row>
    <row r="1267" spans="26:26" ht="12.75" x14ac:dyDescent="0.2">
      <c r="Z1267"/>
    </row>
    <row r="1268" spans="26:26" ht="12.75" x14ac:dyDescent="0.2">
      <c r="Z1268"/>
    </row>
    <row r="1269" spans="26:26" ht="12.75" x14ac:dyDescent="0.2">
      <c r="Z1269"/>
    </row>
    <row r="1270" spans="26:26" ht="12.75" x14ac:dyDescent="0.2">
      <c r="Z1270"/>
    </row>
    <row r="1271" spans="26:26" ht="12.75" x14ac:dyDescent="0.2">
      <c r="Z1271"/>
    </row>
    <row r="1272" spans="26:26" ht="12.75" x14ac:dyDescent="0.2">
      <c r="Z1272"/>
    </row>
    <row r="1273" spans="26:26" ht="12.75" x14ac:dyDescent="0.2">
      <c r="Z1273"/>
    </row>
    <row r="1274" spans="26:26" ht="12.75" x14ac:dyDescent="0.2">
      <c r="Z1274"/>
    </row>
    <row r="1275" spans="26:26" ht="12.75" x14ac:dyDescent="0.2">
      <c r="Z1275"/>
    </row>
    <row r="1276" spans="26:26" ht="12.75" x14ac:dyDescent="0.2">
      <c r="Z1276"/>
    </row>
    <row r="1277" spans="26:26" ht="12.75" x14ac:dyDescent="0.2">
      <c r="Z1277"/>
    </row>
    <row r="1278" spans="26:26" ht="12.75" x14ac:dyDescent="0.2">
      <c r="Z1278"/>
    </row>
    <row r="1279" spans="26:26" ht="12.75" x14ac:dyDescent="0.2">
      <c r="Z1279"/>
    </row>
    <row r="1280" spans="26:26" ht="12.75" x14ac:dyDescent="0.2">
      <c r="Z1280"/>
    </row>
    <row r="1281" spans="26:26" ht="12.75" x14ac:dyDescent="0.2">
      <c r="Z1281"/>
    </row>
    <row r="1282" spans="26:26" ht="12.75" x14ac:dyDescent="0.2">
      <c r="Z1282"/>
    </row>
    <row r="1283" spans="26:26" ht="12.75" x14ac:dyDescent="0.2">
      <c r="Z1283"/>
    </row>
    <row r="1284" spans="26:26" ht="12.75" x14ac:dyDescent="0.2">
      <c r="Z1284"/>
    </row>
    <row r="1285" spans="26:26" ht="12.75" x14ac:dyDescent="0.2">
      <c r="Z1285"/>
    </row>
    <row r="1286" spans="26:26" ht="12.75" x14ac:dyDescent="0.2">
      <c r="Z1286"/>
    </row>
    <row r="1287" spans="26:26" ht="12.75" x14ac:dyDescent="0.2">
      <c r="Z1287"/>
    </row>
    <row r="1288" spans="26:26" ht="12.75" x14ac:dyDescent="0.2">
      <c r="Z1288"/>
    </row>
    <row r="1289" spans="26:26" ht="12.75" x14ac:dyDescent="0.2">
      <c r="Z1289"/>
    </row>
    <row r="1290" spans="26:26" ht="12.75" x14ac:dyDescent="0.2">
      <c r="Z1290"/>
    </row>
    <row r="1291" spans="26:26" ht="12.75" x14ac:dyDescent="0.2">
      <c r="Z1291"/>
    </row>
    <row r="1292" spans="26:26" ht="12.75" x14ac:dyDescent="0.2">
      <c r="Z1292"/>
    </row>
    <row r="1293" spans="26:26" ht="12.75" x14ac:dyDescent="0.2">
      <c r="Z1293"/>
    </row>
    <row r="1294" spans="26:26" ht="12.75" x14ac:dyDescent="0.2">
      <c r="Z1294"/>
    </row>
    <row r="1295" spans="26:26" ht="12.75" x14ac:dyDescent="0.2">
      <c r="Z1295"/>
    </row>
    <row r="1296" spans="26:26" ht="12.75" x14ac:dyDescent="0.2">
      <c r="Z1296"/>
    </row>
    <row r="1297" spans="26:26" ht="12.75" x14ac:dyDescent="0.2">
      <c r="Z1297"/>
    </row>
    <row r="1298" spans="26:26" ht="12.75" x14ac:dyDescent="0.2">
      <c r="Z1298"/>
    </row>
    <row r="1299" spans="26:26" ht="12.75" x14ac:dyDescent="0.2">
      <c r="Z1299"/>
    </row>
    <row r="1300" spans="26:26" ht="12.75" x14ac:dyDescent="0.2">
      <c r="Z1300"/>
    </row>
    <row r="1301" spans="26:26" ht="12.75" x14ac:dyDescent="0.2">
      <c r="Z1301"/>
    </row>
    <row r="1302" spans="26:26" ht="12.75" x14ac:dyDescent="0.2">
      <c r="Z1302"/>
    </row>
    <row r="1303" spans="26:26" ht="12.75" x14ac:dyDescent="0.2">
      <c r="Z1303"/>
    </row>
    <row r="1304" spans="26:26" ht="12.75" x14ac:dyDescent="0.2">
      <c r="Z1304"/>
    </row>
    <row r="1305" spans="26:26" ht="12.75" x14ac:dyDescent="0.2">
      <c r="Z1305"/>
    </row>
    <row r="1306" spans="26:26" ht="12.75" x14ac:dyDescent="0.2">
      <c r="Z1306"/>
    </row>
    <row r="1307" spans="26:26" ht="12.75" x14ac:dyDescent="0.2">
      <c r="Z1307"/>
    </row>
    <row r="1308" spans="26:26" ht="12.75" x14ac:dyDescent="0.2">
      <c r="Z1308"/>
    </row>
    <row r="1309" spans="26:26" ht="12.75" x14ac:dyDescent="0.2">
      <c r="Z1309"/>
    </row>
    <row r="1310" spans="26:26" ht="12.75" x14ac:dyDescent="0.2">
      <c r="Z1310"/>
    </row>
    <row r="1311" spans="26:26" ht="12.75" x14ac:dyDescent="0.2">
      <c r="Z1311"/>
    </row>
    <row r="1312" spans="26:26" ht="12.75" x14ac:dyDescent="0.2">
      <c r="Z1312"/>
    </row>
    <row r="1313" spans="26:26" ht="12.75" x14ac:dyDescent="0.2">
      <c r="Z1313"/>
    </row>
    <row r="1314" spans="26:26" ht="12.75" x14ac:dyDescent="0.2">
      <c r="Z1314"/>
    </row>
    <row r="1315" spans="26:26" ht="12.75" x14ac:dyDescent="0.2">
      <c r="Z1315"/>
    </row>
    <row r="1316" spans="26:26" ht="12.75" x14ac:dyDescent="0.2">
      <c r="Z1316"/>
    </row>
    <row r="1317" spans="26:26" ht="12.75" x14ac:dyDescent="0.2">
      <c r="Z1317"/>
    </row>
    <row r="1318" spans="26:26" ht="12.75" x14ac:dyDescent="0.2">
      <c r="Z1318"/>
    </row>
    <row r="1319" spans="26:26" ht="12.75" x14ac:dyDescent="0.2">
      <c r="Z1319"/>
    </row>
    <row r="1320" spans="26:26" ht="12.75" x14ac:dyDescent="0.2">
      <c r="Z1320"/>
    </row>
    <row r="1321" spans="26:26" ht="12.75" x14ac:dyDescent="0.2">
      <c r="Z1321"/>
    </row>
    <row r="1322" spans="26:26" ht="12.75" x14ac:dyDescent="0.2">
      <c r="Z1322"/>
    </row>
    <row r="1323" spans="26:26" ht="12.75" x14ac:dyDescent="0.2">
      <c r="Z1323"/>
    </row>
    <row r="1324" spans="26:26" ht="12.75" x14ac:dyDescent="0.2">
      <c r="Z1324"/>
    </row>
    <row r="1325" spans="26:26" ht="12.75" x14ac:dyDescent="0.2">
      <c r="Z1325"/>
    </row>
    <row r="1326" spans="26:26" ht="12.75" x14ac:dyDescent="0.2">
      <c r="Z1326"/>
    </row>
    <row r="1327" spans="26:26" ht="12.75" x14ac:dyDescent="0.2">
      <c r="Z1327"/>
    </row>
    <row r="1328" spans="26:26" ht="12.75" x14ac:dyDescent="0.2">
      <c r="Z1328"/>
    </row>
    <row r="1329" spans="26:26" ht="12.75" x14ac:dyDescent="0.2">
      <c r="Z1329"/>
    </row>
    <row r="1330" spans="26:26" ht="12.75" x14ac:dyDescent="0.2">
      <c r="Z1330"/>
    </row>
    <row r="1331" spans="26:26" ht="12.75" x14ac:dyDescent="0.2">
      <c r="Z1331"/>
    </row>
    <row r="1332" spans="26:26" ht="12.75" x14ac:dyDescent="0.2">
      <c r="Z1332"/>
    </row>
    <row r="1333" spans="26:26" ht="12.75" x14ac:dyDescent="0.2">
      <c r="Z1333"/>
    </row>
    <row r="1334" spans="26:26" ht="12.75" x14ac:dyDescent="0.2">
      <c r="Z1334"/>
    </row>
    <row r="1335" spans="26:26" ht="12.75" x14ac:dyDescent="0.2">
      <c r="Z1335"/>
    </row>
    <row r="1336" spans="26:26" ht="12.75" x14ac:dyDescent="0.2">
      <c r="Z1336"/>
    </row>
    <row r="1337" spans="26:26" ht="12.75" x14ac:dyDescent="0.2">
      <c r="Z1337"/>
    </row>
    <row r="1338" spans="26:26" ht="12.75" x14ac:dyDescent="0.2">
      <c r="Z1338"/>
    </row>
    <row r="1339" spans="26:26" ht="12.75" x14ac:dyDescent="0.2">
      <c r="Z1339"/>
    </row>
    <row r="1340" spans="26:26" ht="12.75" x14ac:dyDescent="0.2">
      <c r="Z1340"/>
    </row>
    <row r="1341" spans="26:26" ht="12.75" x14ac:dyDescent="0.2">
      <c r="Z1341"/>
    </row>
    <row r="1342" spans="26:26" ht="12.75" x14ac:dyDescent="0.2">
      <c r="Z1342"/>
    </row>
    <row r="1343" spans="26:26" ht="12.75" x14ac:dyDescent="0.2">
      <c r="Z1343"/>
    </row>
    <row r="1344" spans="26:26" ht="12.75" x14ac:dyDescent="0.2">
      <c r="Z1344"/>
    </row>
    <row r="1345" spans="26:26" ht="12.75" x14ac:dyDescent="0.2">
      <c r="Z1345"/>
    </row>
    <row r="1346" spans="26:26" ht="12.75" x14ac:dyDescent="0.2">
      <c r="Z1346"/>
    </row>
    <row r="1347" spans="26:26" ht="12.75" x14ac:dyDescent="0.2">
      <c r="Z1347"/>
    </row>
    <row r="1348" spans="26:26" ht="12.75" x14ac:dyDescent="0.2">
      <c r="Z1348"/>
    </row>
    <row r="1349" spans="26:26" ht="12.75" x14ac:dyDescent="0.2">
      <c r="Z1349"/>
    </row>
    <row r="1350" spans="26:26" ht="12.75" x14ac:dyDescent="0.2">
      <c r="Z1350"/>
    </row>
    <row r="1351" spans="26:26" ht="12.75" x14ac:dyDescent="0.2">
      <c r="Z1351"/>
    </row>
    <row r="1352" spans="26:26" ht="12.75" x14ac:dyDescent="0.2">
      <c r="Z1352"/>
    </row>
    <row r="1353" spans="26:26" ht="12.75" x14ac:dyDescent="0.2">
      <c r="Z1353"/>
    </row>
    <row r="1354" spans="26:26" ht="12.75" x14ac:dyDescent="0.2">
      <c r="Z1354"/>
    </row>
    <row r="1355" spans="26:26" ht="12.75" x14ac:dyDescent="0.2">
      <c r="Z1355"/>
    </row>
    <row r="1356" spans="26:26" ht="12.75" x14ac:dyDescent="0.2">
      <c r="Z1356"/>
    </row>
    <row r="1357" spans="26:26" ht="12.75" x14ac:dyDescent="0.2">
      <c r="Z1357"/>
    </row>
    <row r="1358" spans="26:26" ht="12.75" x14ac:dyDescent="0.2">
      <c r="Z1358"/>
    </row>
    <row r="1359" spans="26:26" ht="12.75" x14ac:dyDescent="0.2">
      <c r="Z1359"/>
    </row>
    <row r="1360" spans="26:26" ht="12.75" x14ac:dyDescent="0.2">
      <c r="Z1360"/>
    </row>
    <row r="1361" spans="26:26" ht="12.75" x14ac:dyDescent="0.2">
      <c r="Z1361"/>
    </row>
    <row r="1362" spans="26:26" ht="12.75" x14ac:dyDescent="0.2">
      <c r="Z1362"/>
    </row>
    <row r="1363" spans="26:26" ht="12.75" x14ac:dyDescent="0.2">
      <c r="Z1363"/>
    </row>
    <row r="1364" spans="26:26" ht="12.75" x14ac:dyDescent="0.2">
      <c r="Z1364"/>
    </row>
    <row r="1365" spans="26:26" ht="12.75" x14ac:dyDescent="0.2">
      <c r="Z1365"/>
    </row>
    <row r="1366" spans="26:26" ht="12.75" x14ac:dyDescent="0.2">
      <c r="Z1366"/>
    </row>
    <row r="1367" spans="26:26" ht="12.75" x14ac:dyDescent="0.2">
      <c r="Z1367"/>
    </row>
    <row r="1368" spans="26:26" ht="12.75" x14ac:dyDescent="0.2">
      <c r="Z1368"/>
    </row>
    <row r="1369" spans="26:26" ht="12.75" x14ac:dyDescent="0.2">
      <c r="Z1369"/>
    </row>
    <row r="1370" spans="26:26" ht="12.75" x14ac:dyDescent="0.2">
      <c r="Z1370"/>
    </row>
    <row r="1371" spans="26:26" ht="12.75" x14ac:dyDescent="0.2">
      <c r="Z1371"/>
    </row>
    <row r="1372" spans="26:26" ht="12.75" x14ac:dyDescent="0.2">
      <c r="Z1372"/>
    </row>
    <row r="1373" spans="26:26" ht="12.75" x14ac:dyDescent="0.2">
      <c r="Z1373"/>
    </row>
    <row r="1374" spans="26:26" ht="12.75" x14ac:dyDescent="0.2">
      <c r="Z1374"/>
    </row>
    <row r="1375" spans="26:26" ht="12.75" x14ac:dyDescent="0.2">
      <c r="Z1375"/>
    </row>
    <row r="1376" spans="26:26" ht="12.75" x14ac:dyDescent="0.2">
      <c r="Z1376"/>
    </row>
    <row r="1377" spans="26:26" ht="12.75" x14ac:dyDescent="0.2">
      <c r="Z1377"/>
    </row>
    <row r="1378" spans="26:26" ht="12.75" x14ac:dyDescent="0.2">
      <c r="Z1378"/>
    </row>
    <row r="1379" spans="26:26" ht="12.75" x14ac:dyDescent="0.2">
      <c r="Z1379"/>
    </row>
    <row r="1380" spans="26:26" ht="12.75" x14ac:dyDescent="0.2">
      <c r="Z1380"/>
    </row>
    <row r="1381" spans="26:26" ht="12.75" x14ac:dyDescent="0.2">
      <c r="Z1381"/>
    </row>
    <row r="1382" spans="26:26" ht="12.75" x14ac:dyDescent="0.2">
      <c r="Z1382"/>
    </row>
    <row r="1383" spans="26:26" ht="12.75" x14ac:dyDescent="0.2">
      <c r="Z1383"/>
    </row>
    <row r="1384" spans="26:26" ht="12.75" x14ac:dyDescent="0.2">
      <c r="Z1384"/>
    </row>
    <row r="1385" spans="26:26" ht="12.75" x14ac:dyDescent="0.2">
      <c r="Z1385"/>
    </row>
    <row r="1386" spans="26:26" ht="12.75" x14ac:dyDescent="0.2">
      <c r="Z1386"/>
    </row>
    <row r="1387" spans="26:26" ht="12.75" x14ac:dyDescent="0.2">
      <c r="Z1387"/>
    </row>
    <row r="1388" spans="26:26" ht="12.75" x14ac:dyDescent="0.2">
      <c r="Z1388"/>
    </row>
    <row r="1389" spans="26:26" ht="12.75" x14ac:dyDescent="0.2">
      <c r="Z1389"/>
    </row>
    <row r="1390" spans="26:26" ht="12.75" x14ac:dyDescent="0.2">
      <c r="Z1390"/>
    </row>
    <row r="1391" spans="26:26" ht="12.75" x14ac:dyDescent="0.2">
      <c r="Z1391"/>
    </row>
    <row r="1392" spans="26:26" ht="12.75" x14ac:dyDescent="0.2">
      <c r="Z1392"/>
    </row>
    <row r="1393" spans="26:26" ht="12.75" x14ac:dyDescent="0.2">
      <c r="Z1393"/>
    </row>
    <row r="1394" spans="26:26" ht="12.75" x14ac:dyDescent="0.2">
      <c r="Z1394"/>
    </row>
    <row r="1395" spans="26:26" ht="12.75" x14ac:dyDescent="0.2">
      <c r="Z1395"/>
    </row>
    <row r="1396" spans="26:26" ht="12.75" x14ac:dyDescent="0.2">
      <c r="Z1396"/>
    </row>
    <row r="1397" spans="26:26" ht="12.75" x14ac:dyDescent="0.2">
      <c r="Z1397"/>
    </row>
    <row r="1398" spans="26:26" ht="12.75" x14ac:dyDescent="0.2">
      <c r="Z1398"/>
    </row>
    <row r="1399" spans="26:26" ht="12.75" x14ac:dyDescent="0.2">
      <c r="Z1399"/>
    </row>
    <row r="1400" spans="26:26" ht="12.75" x14ac:dyDescent="0.2">
      <c r="Z1400"/>
    </row>
    <row r="1401" spans="26:26" ht="12.75" x14ac:dyDescent="0.2">
      <c r="Z1401"/>
    </row>
    <row r="1402" spans="26:26" ht="12.75" x14ac:dyDescent="0.2">
      <c r="Z1402"/>
    </row>
    <row r="1403" spans="26:26" ht="12.75" x14ac:dyDescent="0.2">
      <c r="Z1403"/>
    </row>
    <row r="1404" spans="26:26" ht="12.75" x14ac:dyDescent="0.2">
      <c r="Z1404"/>
    </row>
    <row r="1405" spans="26:26" ht="12.75" x14ac:dyDescent="0.2">
      <c r="Z1405"/>
    </row>
    <row r="1406" spans="26:26" ht="12.75" x14ac:dyDescent="0.2">
      <c r="Z1406"/>
    </row>
    <row r="1407" spans="26:26" ht="12.75" x14ac:dyDescent="0.2">
      <c r="Z1407"/>
    </row>
    <row r="1408" spans="26:26" ht="12.75" x14ac:dyDescent="0.2">
      <c r="Z1408"/>
    </row>
    <row r="1409" spans="26:26" ht="12.75" x14ac:dyDescent="0.2">
      <c r="Z1409"/>
    </row>
    <row r="1410" spans="26:26" ht="12.75" x14ac:dyDescent="0.2">
      <c r="Z1410"/>
    </row>
    <row r="1411" spans="26:26" ht="12.75" x14ac:dyDescent="0.2">
      <c r="Z1411"/>
    </row>
    <row r="1412" spans="26:26" ht="12.75" x14ac:dyDescent="0.2">
      <c r="Z1412"/>
    </row>
    <row r="1413" spans="26:26" ht="12.75" x14ac:dyDescent="0.2">
      <c r="Z1413"/>
    </row>
    <row r="1414" spans="26:26" ht="12.75" x14ac:dyDescent="0.2">
      <c r="Z1414"/>
    </row>
    <row r="1415" spans="26:26" ht="12.75" x14ac:dyDescent="0.2">
      <c r="Z1415"/>
    </row>
    <row r="1416" spans="26:26" ht="12.75" x14ac:dyDescent="0.2">
      <c r="Z1416"/>
    </row>
    <row r="1417" spans="26:26" ht="12.75" x14ac:dyDescent="0.2">
      <c r="Z1417"/>
    </row>
    <row r="1418" spans="26:26" ht="12.75" x14ac:dyDescent="0.2">
      <c r="Z1418"/>
    </row>
    <row r="1419" spans="26:26" ht="12.75" x14ac:dyDescent="0.2">
      <c r="Z1419"/>
    </row>
    <row r="1420" spans="26:26" ht="12.75" x14ac:dyDescent="0.2">
      <c r="Z1420"/>
    </row>
    <row r="1421" spans="26:26" ht="12.75" x14ac:dyDescent="0.2">
      <c r="Z1421"/>
    </row>
    <row r="1422" spans="26:26" ht="12.75" x14ac:dyDescent="0.2">
      <c r="Z1422"/>
    </row>
    <row r="1423" spans="26:26" ht="12.75" x14ac:dyDescent="0.2">
      <c r="Z1423"/>
    </row>
    <row r="1424" spans="26:26" ht="12.75" x14ac:dyDescent="0.2">
      <c r="Z1424"/>
    </row>
    <row r="1425" spans="26:26" ht="12.75" x14ac:dyDescent="0.2">
      <c r="Z1425"/>
    </row>
    <row r="1426" spans="26:26" ht="12.75" x14ac:dyDescent="0.2">
      <c r="Z1426"/>
    </row>
    <row r="1427" spans="26:26" ht="12.75" x14ac:dyDescent="0.2">
      <c r="Z1427"/>
    </row>
    <row r="1428" spans="26:26" ht="12.75" x14ac:dyDescent="0.2">
      <c r="Z1428"/>
    </row>
    <row r="1429" spans="26:26" ht="12.75" x14ac:dyDescent="0.2">
      <c r="Z1429"/>
    </row>
    <row r="1430" spans="26:26" ht="12.75" x14ac:dyDescent="0.2">
      <c r="Z1430"/>
    </row>
    <row r="1431" spans="26:26" ht="12.75" x14ac:dyDescent="0.2">
      <c r="Z1431"/>
    </row>
    <row r="1432" spans="26:26" ht="12.75" x14ac:dyDescent="0.2">
      <c r="Z1432"/>
    </row>
    <row r="1433" spans="26:26" ht="12.75" x14ac:dyDescent="0.2">
      <c r="Z1433"/>
    </row>
    <row r="1434" spans="26:26" ht="12.75" x14ac:dyDescent="0.2">
      <c r="Z1434"/>
    </row>
    <row r="1435" spans="26:26" ht="12.75" x14ac:dyDescent="0.2">
      <c r="Z1435"/>
    </row>
    <row r="1436" spans="26:26" ht="12.75" x14ac:dyDescent="0.2">
      <c r="Z1436"/>
    </row>
    <row r="1437" spans="26:26" ht="12.75" x14ac:dyDescent="0.2">
      <c r="Z1437"/>
    </row>
    <row r="1438" spans="26:26" ht="12.75" x14ac:dyDescent="0.2">
      <c r="Z1438"/>
    </row>
    <row r="1439" spans="26:26" ht="12.75" x14ac:dyDescent="0.2">
      <c r="Z1439"/>
    </row>
    <row r="1440" spans="26:26" ht="12.75" x14ac:dyDescent="0.2">
      <c r="Z1440"/>
    </row>
    <row r="1441" spans="26:26" ht="12.75" x14ac:dyDescent="0.2">
      <c r="Z1441"/>
    </row>
    <row r="1442" spans="26:26" ht="12.75" x14ac:dyDescent="0.2">
      <c r="Z1442"/>
    </row>
    <row r="1443" spans="26:26" ht="12.75" x14ac:dyDescent="0.2">
      <c r="Z1443"/>
    </row>
    <row r="1444" spans="26:26" ht="12.75" x14ac:dyDescent="0.2">
      <c r="Z1444"/>
    </row>
    <row r="1445" spans="26:26" ht="12.75" x14ac:dyDescent="0.2">
      <c r="Z1445"/>
    </row>
    <row r="1446" spans="26:26" ht="12.75" x14ac:dyDescent="0.2">
      <c r="Z1446"/>
    </row>
    <row r="1447" spans="26:26" ht="12.75" x14ac:dyDescent="0.2">
      <c r="Z1447"/>
    </row>
    <row r="1448" spans="26:26" ht="12.75" x14ac:dyDescent="0.2">
      <c r="Z1448"/>
    </row>
    <row r="1449" spans="26:26" ht="12.75" x14ac:dyDescent="0.2">
      <c r="Z1449"/>
    </row>
    <row r="1450" spans="26:26" ht="12.75" x14ac:dyDescent="0.2">
      <c r="Z1450"/>
    </row>
    <row r="1451" spans="26:26" ht="12.75" x14ac:dyDescent="0.2">
      <c r="Z1451"/>
    </row>
    <row r="1452" spans="26:26" ht="12.75" x14ac:dyDescent="0.2">
      <c r="Z1452"/>
    </row>
    <row r="1453" spans="26:26" ht="12.75" x14ac:dyDescent="0.2">
      <c r="Z1453"/>
    </row>
    <row r="1454" spans="26:26" ht="12.75" x14ac:dyDescent="0.2">
      <c r="Z1454"/>
    </row>
    <row r="1455" spans="26:26" ht="12.75" x14ac:dyDescent="0.2">
      <c r="Z1455"/>
    </row>
    <row r="1456" spans="26:26" ht="12.75" x14ac:dyDescent="0.2">
      <c r="Z1456"/>
    </row>
    <row r="1457" spans="26:26" ht="12.75" x14ac:dyDescent="0.2">
      <c r="Z1457"/>
    </row>
    <row r="1458" spans="26:26" ht="12.75" x14ac:dyDescent="0.2">
      <c r="Z1458"/>
    </row>
    <row r="1459" spans="26:26" ht="12.75" x14ac:dyDescent="0.2">
      <c r="Z1459"/>
    </row>
    <row r="1460" spans="26:26" ht="12.75" x14ac:dyDescent="0.2">
      <c r="Z1460"/>
    </row>
    <row r="1461" spans="26:26" ht="12.75" x14ac:dyDescent="0.2">
      <c r="Z1461"/>
    </row>
    <row r="1462" spans="26:26" ht="12.75" x14ac:dyDescent="0.2">
      <c r="Z1462"/>
    </row>
    <row r="1463" spans="26:26" ht="12.75" x14ac:dyDescent="0.2">
      <c r="Z1463"/>
    </row>
    <row r="1464" spans="26:26" ht="12.75" x14ac:dyDescent="0.2">
      <c r="Z1464"/>
    </row>
    <row r="1465" spans="26:26" ht="12.75" x14ac:dyDescent="0.2">
      <c r="Z1465"/>
    </row>
    <row r="1466" spans="26:26" ht="12.75" x14ac:dyDescent="0.2">
      <c r="Z1466"/>
    </row>
    <row r="1467" spans="26:26" ht="12.75" x14ac:dyDescent="0.2">
      <c r="Z1467"/>
    </row>
    <row r="1468" spans="26:26" ht="12.75" x14ac:dyDescent="0.2">
      <c r="Z1468"/>
    </row>
    <row r="1469" spans="26:26" ht="12.75" x14ac:dyDescent="0.2">
      <c r="Z1469"/>
    </row>
    <row r="1470" spans="26:26" ht="12.75" x14ac:dyDescent="0.2">
      <c r="Z1470"/>
    </row>
    <row r="1471" spans="26:26" ht="12.75" x14ac:dyDescent="0.2">
      <c r="Z1471"/>
    </row>
    <row r="1472" spans="26:26" ht="12.75" x14ac:dyDescent="0.2">
      <c r="Z1472"/>
    </row>
    <row r="1473" spans="26:26" ht="12.75" x14ac:dyDescent="0.2">
      <c r="Z1473"/>
    </row>
    <row r="1474" spans="26:26" ht="12.75" x14ac:dyDescent="0.2">
      <c r="Z1474"/>
    </row>
    <row r="1475" spans="26:26" ht="12.75" x14ac:dyDescent="0.2">
      <c r="Z1475"/>
    </row>
    <row r="1476" spans="26:26" ht="12.75" x14ac:dyDescent="0.2">
      <c r="Z1476"/>
    </row>
    <row r="1477" spans="26:26" ht="12.75" x14ac:dyDescent="0.2">
      <c r="Z1477"/>
    </row>
    <row r="1478" spans="26:26" ht="12.75" x14ac:dyDescent="0.2">
      <c r="Z1478"/>
    </row>
    <row r="1479" spans="26:26" ht="12.75" x14ac:dyDescent="0.2">
      <c r="Z1479"/>
    </row>
    <row r="1480" spans="26:26" ht="12.75" x14ac:dyDescent="0.2">
      <c r="Z1480"/>
    </row>
    <row r="1481" spans="26:26" ht="12.75" x14ac:dyDescent="0.2">
      <c r="Z1481"/>
    </row>
    <row r="1482" spans="26:26" ht="12.75" x14ac:dyDescent="0.2">
      <c r="Z1482"/>
    </row>
    <row r="1483" spans="26:26" ht="12.75" x14ac:dyDescent="0.2">
      <c r="Z1483"/>
    </row>
    <row r="1484" spans="26:26" ht="12.75" x14ac:dyDescent="0.2">
      <c r="Z1484"/>
    </row>
    <row r="1485" spans="26:26" ht="12.75" x14ac:dyDescent="0.2">
      <c r="Z1485"/>
    </row>
    <row r="1486" spans="26:26" ht="12.75" x14ac:dyDescent="0.2">
      <c r="Z1486"/>
    </row>
    <row r="1487" spans="26:26" ht="12.75" x14ac:dyDescent="0.2">
      <c r="Z1487"/>
    </row>
    <row r="1488" spans="26:26" ht="12.75" x14ac:dyDescent="0.2">
      <c r="Z1488"/>
    </row>
    <row r="1489" spans="26:26" ht="12.75" x14ac:dyDescent="0.2">
      <c r="Z1489"/>
    </row>
    <row r="1490" spans="26:26" ht="12.75" x14ac:dyDescent="0.2">
      <c r="Z1490"/>
    </row>
    <row r="1491" spans="26:26" ht="12.75" x14ac:dyDescent="0.2">
      <c r="Z1491"/>
    </row>
    <row r="1492" spans="26:26" ht="12.75" x14ac:dyDescent="0.2">
      <c r="Z1492"/>
    </row>
    <row r="1493" spans="26:26" ht="12.75" x14ac:dyDescent="0.2">
      <c r="Z1493"/>
    </row>
    <row r="1494" spans="26:26" ht="12.75" x14ac:dyDescent="0.2">
      <c r="Z1494"/>
    </row>
    <row r="1495" spans="26:26" ht="12.75" x14ac:dyDescent="0.2">
      <c r="Z1495"/>
    </row>
    <row r="1496" spans="26:26" ht="12.75" x14ac:dyDescent="0.2">
      <c r="Z1496"/>
    </row>
    <row r="1497" spans="26:26" ht="12.75" x14ac:dyDescent="0.2">
      <c r="Z1497"/>
    </row>
    <row r="1498" spans="26:26" ht="12.75" x14ac:dyDescent="0.2">
      <c r="Z1498"/>
    </row>
    <row r="1499" spans="26:26" ht="12.75" x14ac:dyDescent="0.2">
      <c r="Z1499"/>
    </row>
    <row r="1500" spans="26:26" ht="12.75" x14ac:dyDescent="0.2">
      <c r="Z1500"/>
    </row>
    <row r="1501" spans="26:26" ht="12.75" x14ac:dyDescent="0.2">
      <c r="Z1501"/>
    </row>
    <row r="1502" spans="26:26" ht="12.75" x14ac:dyDescent="0.2">
      <c r="Z1502"/>
    </row>
    <row r="1503" spans="26:26" ht="12.75" x14ac:dyDescent="0.2">
      <c r="Z1503"/>
    </row>
    <row r="1504" spans="26:26" ht="12.75" x14ac:dyDescent="0.2">
      <c r="Z1504"/>
    </row>
    <row r="1505" spans="26:26" ht="12.75" x14ac:dyDescent="0.2">
      <c r="Z1505"/>
    </row>
    <row r="1506" spans="26:26" ht="12.75" x14ac:dyDescent="0.2">
      <c r="Z1506"/>
    </row>
    <row r="1507" spans="26:26" ht="12.75" x14ac:dyDescent="0.2">
      <c r="Z1507"/>
    </row>
    <row r="1508" spans="26:26" ht="12.75" x14ac:dyDescent="0.2">
      <c r="Z1508"/>
    </row>
    <row r="1509" spans="26:26" ht="12.75" x14ac:dyDescent="0.2">
      <c r="Z1509"/>
    </row>
    <row r="1510" spans="26:26" ht="12.75" x14ac:dyDescent="0.2">
      <c r="Z1510"/>
    </row>
    <row r="1511" spans="26:26" ht="12.75" x14ac:dyDescent="0.2">
      <c r="Z1511"/>
    </row>
    <row r="1512" spans="26:26" ht="12.75" x14ac:dyDescent="0.2">
      <c r="Z1512"/>
    </row>
    <row r="1513" spans="26:26" ht="12.75" x14ac:dyDescent="0.2">
      <c r="Z1513"/>
    </row>
    <row r="1514" spans="26:26" ht="12.75" x14ac:dyDescent="0.2">
      <c r="Z1514"/>
    </row>
    <row r="1515" spans="26:26" ht="12.75" x14ac:dyDescent="0.2">
      <c r="Z1515"/>
    </row>
    <row r="1516" spans="26:26" ht="12.75" x14ac:dyDescent="0.2">
      <c r="Z1516"/>
    </row>
    <row r="1517" spans="26:26" ht="12.75" x14ac:dyDescent="0.2">
      <c r="Z1517"/>
    </row>
    <row r="1518" spans="26:26" ht="12.75" x14ac:dyDescent="0.2">
      <c r="Z1518"/>
    </row>
    <row r="1519" spans="26:26" ht="12.75" x14ac:dyDescent="0.2">
      <c r="Z1519"/>
    </row>
    <row r="1520" spans="26:26" ht="12.75" x14ac:dyDescent="0.2">
      <c r="Z1520"/>
    </row>
    <row r="1521" spans="26:26" ht="12.75" x14ac:dyDescent="0.2">
      <c r="Z1521"/>
    </row>
    <row r="1522" spans="26:26" ht="12.75" x14ac:dyDescent="0.2">
      <c r="Z1522"/>
    </row>
    <row r="1523" spans="26:26" ht="12.75" x14ac:dyDescent="0.2">
      <c r="Z1523"/>
    </row>
    <row r="1524" spans="26:26" ht="12.75" x14ac:dyDescent="0.2">
      <c r="Z1524"/>
    </row>
    <row r="1525" spans="26:26" ht="12.75" x14ac:dyDescent="0.2">
      <c r="Z1525"/>
    </row>
    <row r="1526" spans="26:26" ht="12.75" x14ac:dyDescent="0.2">
      <c r="Z1526"/>
    </row>
    <row r="1527" spans="26:26" ht="12.75" x14ac:dyDescent="0.2">
      <c r="Z1527"/>
    </row>
    <row r="1528" spans="26:26" ht="12.75" x14ac:dyDescent="0.2">
      <c r="Z1528"/>
    </row>
    <row r="1529" spans="26:26" ht="12.75" x14ac:dyDescent="0.2">
      <c r="Z1529"/>
    </row>
    <row r="1530" spans="26:26" ht="12.75" x14ac:dyDescent="0.2">
      <c r="Z1530"/>
    </row>
    <row r="1531" spans="26:26" ht="12.75" x14ac:dyDescent="0.2">
      <c r="Z1531"/>
    </row>
    <row r="1532" spans="26:26" ht="12.75" x14ac:dyDescent="0.2">
      <c r="Z1532"/>
    </row>
    <row r="1533" spans="26:26" ht="12.75" x14ac:dyDescent="0.2">
      <c r="Z1533"/>
    </row>
    <row r="1534" spans="26:26" ht="12.75" x14ac:dyDescent="0.2">
      <c r="Z1534"/>
    </row>
    <row r="1535" spans="26:26" ht="12.75" x14ac:dyDescent="0.2">
      <c r="Z1535"/>
    </row>
    <row r="1536" spans="26:26" ht="12.75" x14ac:dyDescent="0.2">
      <c r="Z1536"/>
    </row>
    <row r="1537" spans="26:26" ht="12.75" x14ac:dyDescent="0.2">
      <c r="Z1537"/>
    </row>
    <row r="1538" spans="26:26" ht="12.75" x14ac:dyDescent="0.2">
      <c r="Z1538"/>
    </row>
    <row r="1539" spans="26:26" ht="12.75" x14ac:dyDescent="0.2">
      <c r="Z1539"/>
    </row>
    <row r="1540" spans="26:26" ht="12.75" x14ac:dyDescent="0.2">
      <c r="Z1540"/>
    </row>
    <row r="1541" spans="26:26" ht="12.75" x14ac:dyDescent="0.2">
      <c r="Z1541"/>
    </row>
    <row r="1542" spans="26:26" ht="12.75" x14ac:dyDescent="0.2">
      <c r="Z1542"/>
    </row>
    <row r="1543" spans="26:26" ht="12.75" x14ac:dyDescent="0.2">
      <c r="Z1543"/>
    </row>
    <row r="1544" spans="26:26" ht="12.75" x14ac:dyDescent="0.2">
      <c r="Z1544"/>
    </row>
    <row r="1545" spans="26:26" ht="12.75" x14ac:dyDescent="0.2">
      <c r="Z1545"/>
    </row>
    <row r="1546" spans="26:26" ht="12.75" x14ac:dyDescent="0.2">
      <c r="Z1546"/>
    </row>
    <row r="1547" spans="26:26" ht="12.75" x14ac:dyDescent="0.2">
      <c r="Z1547"/>
    </row>
    <row r="1548" spans="26:26" ht="12.75" x14ac:dyDescent="0.2">
      <c r="Z1548"/>
    </row>
    <row r="1549" spans="26:26" ht="12.75" x14ac:dyDescent="0.2">
      <c r="Z1549"/>
    </row>
    <row r="1550" spans="26:26" ht="12.75" x14ac:dyDescent="0.2">
      <c r="Z1550"/>
    </row>
    <row r="1551" spans="26:26" ht="12.75" x14ac:dyDescent="0.2">
      <c r="Z1551"/>
    </row>
    <row r="1552" spans="26:26" ht="12.75" x14ac:dyDescent="0.2">
      <c r="Z1552"/>
    </row>
    <row r="1553" spans="26:26" ht="12.75" x14ac:dyDescent="0.2">
      <c r="Z1553"/>
    </row>
    <row r="1554" spans="26:26" ht="12.75" x14ac:dyDescent="0.2">
      <c r="Z1554"/>
    </row>
    <row r="1555" spans="26:26" ht="12.75" x14ac:dyDescent="0.2">
      <c r="Z1555"/>
    </row>
    <row r="1556" spans="26:26" ht="12.75" x14ac:dyDescent="0.2">
      <c r="Z1556"/>
    </row>
    <row r="1557" spans="26:26" ht="12.75" x14ac:dyDescent="0.2">
      <c r="Z1557"/>
    </row>
    <row r="1558" spans="26:26" ht="12.75" x14ac:dyDescent="0.2">
      <c r="Z1558"/>
    </row>
    <row r="1559" spans="26:26" ht="12.75" x14ac:dyDescent="0.2">
      <c r="Z1559"/>
    </row>
    <row r="1560" spans="26:26" ht="12.75" x14ac:dyDescent="0.2">
      <c r="Z1560"/>
    </row>
    <row r="1561" spans="26:26" ht="12.75" x14ac:dyDescent="0.2">
      <c r="Z1561"/>
    </row>
    <row r="1562" spans="26:26" ht="12.75" x14ac:dyDescent="0.2">
      <c r="Z1562"/>
    </row>
    <row r="1563" spans="26:26" ht="12.75" x14ac:dyDescent="0.2">
      <c r="Z1563"/>
    </row>
    <row r="1564" spans="26:26" ht="12.75" x14ac:dyDescent="0.2">
      <c r="Z1564"/>
    </row>
    <row r="1565" spans="26:26" ht="12.75" x14ac:dyDescent="0.2">
      <c r="Z1565"/>
    </row>
    <row r="1566" spans="26:26" ht="12.75" x14ac:dyDescent="0.2">
      <c r="Z1566"/>
    </row>
    <row r="1567" spans="26:26" ht="12.75" x14ac:dyDescent="0.2">
      <c r="Z1567"/>
    </row>
    <row r="1568" spans="26:26" ht="12.75" x14ac:dyDescent="0.2">
      <c r="Z1568"/>
    </row>
    <row r="1569" spans="26:26" ht="12.75" x14ac:dyDescent="0.2">
      <c r="Z1569"/>
    </row>
    <row r="1570" spans="26:26" ht="12.75" x14ac:dyDescent="0.2">
      <c r="Z1570"/>
    </row>
    <row r="1571" spans="26:26" ht="12.75" x14ac:dyDescent="0.2">
      <c r="Z1571"/>
    </row>
    <row r="1572" spans="26:26" ht="12.75" x14ac:dyDescent="0.2">
      <c r="Z1572"/>
    </row>
    <row r="1573" spans="26:26" ht="12.75" x14ac:dyDescent="0.2">
      <c r="Z1573"/>
    </row>
    <row r="1574" spans="26:26" ht="12.75" x14ac:dyDescent="0.2">
      <c r="Z1574"/>
    </row>
    <row r="1575" spans="26:26" ht="12.75" x14ac:dyDescent="0.2">
      <c r="Z1575"/>
    </row>
    <row r="1576" spans="26:26" ht="12.75" x14ac:dyDescent="0.2">
      <c r="Z1576"/>
    </row>
    <row r="1577" spans="26:26" ht="12.75" x14ac:dyDescent="0.2">
      <c r="Z1577"/>
    </row>
    <row r="1578" spans="26:26" ht="12.75" x14ac:dyDescent="0.2">
      <c r="Z1578"/>
    </row>
    <row r="1579" spans="26:26" ht="12.75" x14ac:dyDescent="0.2">
      <c r="Z1579"/>
    </row>
    <row r="1580" spans="26:26" ht="12.75" x14ac:dyDescent="0.2">
      <c r="Z1580"/>
    </row>
    <row r="1581" spans="26:26" ht="12.75" x14ac:dyDescent="0.2">
      <c r="Z1581"/>
    </row>
    <row r="1582" spans="26:26" ht="12.75" x14ac:dyDescent="0.2">
      <c r="Z1582"/>
    </row>
    <row r="1583" spans="26:26" ht="12.75" x14ac:dyDescent="0.2">
      <c r="Z1583"/>
    </row>
    <row r="1584" spans="26:26" ht="12.75" x14ac:dyDescent="0.2">
      <c r="Z1584"/>
    </row>
    <row r="1585" spans="26:26" ht="12.75" x14ac:dyDescent="0.2">
      <c r="Z1585"/>
    </row>
    <row r="1586" spans="26:26" ht="12.75" x14ac:dyDescent="0.2">
      <c r="Z1586"/>
    </row>
    <row r="1587" spans="26:26" ht="12.75" x14ac:dyDescent="0.2">
      <c r="Z1587"/>
    </row>
    <row r="1588" spans="26:26" ht="12.75" x14ac:dyDescent="0.2">
      <c r="Z1588"/>
    </row>
    <row r="1589" spans="26:26" ht="12.75" x14ac:dyDescent="0.2">
      <c r="Z1589"/>
    </row>
    <row r="1590" spans="26:26" ht="12.75" x14ac:dyDescent="0.2">
      <c r="Z1590"/>
    </row>
    <row r="1591" spans="26:26" ht="12.75" x14ac:dyDescent="0.2">
      <c r="Z1591"/>
    </row>
    <row r="1592" spans="26:26" ht="12.75" x14ac:dyDescent="0.2">
      <c r="Z1592"/>
    </row>
    <row r="1593" spans="26:26" ht="12.75" x14ac:dyDescent="0.2">
      <c r="Z1593"/>
    </row>
    <row r="1594" spans="26:26" ht="12.75" x14ac:dyDescent="0.2">
      <c r="Z1594"/>
    </row>
    <row r="1595" spans="26:26" ht="12.75" x14ac:dyDescent="0.2">
      <c r="Z1595"/>
    </row>
    <row r="1596" spans="26:26" ht="12.75" x14ac:dyDescent="0.2">
      <c r="Z1596"/>
    </row>
    <row r="1597" spans="26:26" ht="12.75" x14ac:dyDescent="0.2">
      <c r="Z1597"/>
    </row>
    <row r="1598" spans="26:26" ht="12.75" x14ac:dyDescent="0.2">
      <c r="Z1598"/>
    </row>
    <row r="1599" spans="26:26" ht="12.75" x14ac:dyDescent="0.2">
      <c r="Z1599"/>
    </row>
    <row r="1600" spans="26:26" ht="12.75" x14ac:dyDescent="0.2">
      <c r="Z1600"/>
    </row>
    <row r="1601" spans="26:26" ht="12.75" x14ac:dyDescent="0.2">
      <c r="Z1601"/>
    </row>
    <row r="1602" spans="26:26" ht="12.75" x14ac:dyDescent="0.2">
      <c r="Z1602"/>
    </row>
    <row r="1603" spans="26:26" ht="12.75" x14ac:dyDescent="0.2">
      <c r="Z1603"/>
    </row>
    <row r="1604" spans="26:26" ht="12.75" x14ac:dyDescent="0.2">
      <c r="Z1604"/>
    </row>
    <row r="1605" spans="26:26" ht="12.75" x14ac:dyDescent="0.2">
      <c r="Z1605"/>
    </row>
    <row r="1606" spans="26:26" ht="12.75" x14ac:dyDescent="0.2">
      <c r="Z1606"/>
    </row>
    <row r="1607" spans="26:26" ht="12.75" x14ac:dyDescent="0.2">
      <c r="Z1607"/>
    </row>
    <row r="1608" spans="26:26" ht="12.75" x14ac:dyDescent="0.2">
      <c r="Z1608"/>
    </row>
    <row r="1609" spans="26:26" ht="12.75" x14ac:dyDescent="0.2">
      <c r="Z1609"/>
    </row>
    <row r="1610" spans="26:26" ht="12.75" x14ac:dyDescent="0.2">
      <c r="Z1610"/>
    </row>
    <row r="1611" spans="26:26" ht="12.75" x14ac:dyDescent="0.2">
      <c r="Z1611"/>
    </row>
    <row r="1612" spans="26:26" ht="12.75" x14ac:dyDescent="0.2">
      <c r="Z1612"/>
    </row>
    <row r="1613" spans="26:26" ht="12.75" x14ac:dyDescent="0.2">
      <c r="Z1613"/>
    </row>
    <row r="1614" spans="26:26" ht="12.75" x14ac:dyDescent="0.2">
      <c r="Z1614"/>
    </row>
    <row r="1615" spans="26:26" ht="12.75" x14ac:dyDescent="0.2">
      <c r="Z1615"/>
    </row>
    <row r="1616" spans="26:26" ht="12.75" x14ac:dyDescent="0.2">
      <c r="Z1616"/>
    </row>
    <row r="1617" spans="26:26" ht="12.75" x14ac:dyDescent="0.2">
      <c r="Z1617"/>
    </row>
    <row r="1618" spans="26:26" ht="12.75" x14ac:dyDescent="0.2">
      <c r="Z1618"/>
    </row>
    <row r="1619" spans="26:26" ht="12.75" x14ac:dyDescent="0.2">
      <c r="Z1619"/>
    </row>
    <row r="1620" spans="26:26" ht="12.75" x14ac:dyDescent="0.2">
      <c r="Z1620"/>
    </row>
    <row r="1621" spans="26:26" ht="12.75" x14ac:dyDescent="0.2">
      <c r="Z1621"/>
    </row>
    <row r="1622" spans="26:26" ht="12.75" x14ac:dyDescent="0.2">
      <c r="Z1622"/>
    </row>
    <row r="1623" spans="26:26" ht="12.75" x14ac:dyDescent="0.2">
      <c r="Z1623"/>
    </row>
    <row r="1624" spans="26:26" ht="12.75" x14ac:dyDescent="0.2">
      <c r="Z1624"/>
    </row>
    <row r="1625" spans="26:26" ht="12.75" x14ac:dyDescent="0.2">
      <c r="Z1625"/>
    </row>
    <row r="1626" spans="26:26" ht="12.75" x14ac:dyDescent="0.2">
      <c r="Z1626"/>
    </row>
    <row r="1627" spans="26:26" ht="12.75" x14ac:dyDescent="0.2">
      <c r="Z1627"/>
    </row>
    <row r="1628" spans="26:26" ht="12.75" x14ac:dyDescent="0.2">
      <c r="Z1628"/>
    </row>
    <row r="1629" spans="26:26" ht="12.75" x14ac:dyDescent="0.2">
      <c r="Z1629"/>
    </row>
    <row r="1630" spans="26:26" ht="12.75" x14ac:dyDescent="0.2">
      <c r="Z1630"/>
    </row>
    <row r="1631" spans="26:26" ht="12.75" x14ac:dyDescent="0.2">
      <c r="Z1631"/>
    </row>
    <row r="1632" spans="26:26" ht="12.75" x14ac:dyDescent="0.2">
      <c r="Z1632"/>
    </row>
    <row r="1633" spans="26:26" ht="12.75" x14ac:dyDescent="0.2">
      <c r="Z1633"/>
    </row>
    <row r="1634" spans="26:26" ht="12.75" x14ac:dyDescent="0.2">
      <c r="Z1634"/>
    </row>
    <row r="1635" spans="26:26" ht="12.75" x14ac:dyDescent="0.2">
      <c r="Z1635"/>
    </row>
    <row r="1636" spans="26:26" ht="12.75" x14ac:dyDescent="0.2">
      <c r="Z1636"/>
    </row>
    <row r="1637" spans="26:26" ht="12.75" x14ac:dyDescent="0.2">
      <c r="Z1637"/>
    </row>
    <row r="1638" spans="26:26" ht="12.75" x14ac:dyDescent="0.2">
      <c r="Z1638"/>
    </row>
    <row r="1639" spans="26:26" ht="12.75" x14ac:dyDescent="0.2">
      <c r="Z1639"/>
    </row>
    <row r="1640" spans="26:26" ht="12.75" x14ac:dyDescent="0.2">
      <c r="Z1640"/>
    </row>
    <row r="1641" spans="26:26" ht="12.75" x14ac:dyDescent="0.2">
      <c r="Z1641"/>
    </row>
    <row r="1642" spans="26:26" ht="12.75" x14ac:dyDescent="0.2">
      <c r="Z1642"/>
    </row>
    <row r="1643" spans="26:26" ht="12.75" x14ac:dyDescent="0.2">
      <c r="Z1643"/>
    </row>
    <row r="1644" spans="26:26" ht="12.75" x14ac:dyDescent="0.2">
      <c r="Z1644"/>
    </row>
    <row r="1645" spans="26:26" ht="12.75" x14ac:dyDescent="0.2">
      <c r="Z1645"/>
    </row>
    <row r="1646" spans="26:26" ht="12.75" x14ac:dyDescent="0.2">
      <c r="Z1646"/>
    </row>
    <row r="1647" spans="26:26" ht="12.75" x14ac:dyDescent="0.2">
      <c r="Z1647"/>
    </row>
    <row r="1648" spans="26:26" ht="12.75" x14ac:dyDescent="0.2">
      <c r="Z1648"/>
    </row>
    <row r="1649" spans="26:26" ht="12.75" x14ac:dyDescent="0.2">
      <c r="Z1649"/>
    </row>
    <row r="1650" spans="26:26" ht="12.75" x14ac:dyDescent="0.2">
      <c r="Z1650"/>
    </row>
    <row r="1651" spans="26:26" ht="12.75" x14ac:dyDescent="0.2">
      <c r="Z1651"/>
    </row>
    <row r="1652" spans="26:26" ht="12.75" x14ac:dyDescent="0.2">
      <c r="Z1652"/>
    </row>
    <row r="1653" spans="26:26" ht="12.75" x14ac:dyDescent="0.2">
      <c r="Z1653"/>
    </row>
    <row r="1654" spans="26:26" ht="12.75" x14ac:dyDescent="0.2">
      <c r="Z1654"/>
    </row>
    <row r="1655" spans="26:26" ht="12.75" x14ac:dyDescent="0.2">
      <c r="Z1655"/>
    </row>
    <row r="1656" spans="26:26" ht="12.75" x14ac:dyDescent="0.2">
      <c r="Z1656"/>
    </row>
    <row r="1657" spans="26:26" ht="12.75" x14ac:dyDescent="0.2">
      <c r="Z1657"/>
    </row>
    <row r="1658" spans="26:26" ht="12.75" x14ac:dyDescent="0.2">
      <c r="Z1658"/>
    </row>
    <row r="1659" spans="26:26" ht="12.75" x14ac:dyDescent="0.2">
      <c r="Z1659"/>
    </row>
    <row r="1660" spans="26:26" ht="12.75" x14ac:dyDescent="0.2">
      <c r="Z1660"/>
    </row>
    <row r="1661" spans="26:26" ht="12.75" x14ac:dyDescent="0.2">
      <c r="Z1661"/>
    </row>
    <row r="1662" spans="26:26" ht="12.75" x14ac:dyDescent="0.2">
      <c r="Z1662"/>
    </row>
    <row r="1663" spans="26:26" ht="12.75" x14ac:dyDescent="0.2">
      <c r="Z1663"/>
    </row>
    <row r="1664" spans="26:26" ht="12.75" x14ac:dyDescent="0.2">
      <c r="Z1664"/>
    </row>
    <row r="1665" spans="26:26" ht="12.75" x14ac:dyDescent="0.2">
      <c r="Z1665"/>
    </row>
    <row r="1666" spans="26:26" ht="12.75" x14ac:dyDescent="0.2">
      <c r="Z1666"/>
    </row>
    <row r="1667" spans="26:26" ht="12.75" x14ac:dyDescent="0.2">
      <c r="Z1667"/>
    </row>
    <row r="1668" spans="26:26" ht="12.75" x14ac:dyDescent="0.2">
      <c r="Z1668"/>
    </row>
    <row r="1669" spans="26:26" ht="12.75" x14ac:dyDescent="0.2">
      <c r="Z1669"/>
    </row>
    <row r="1670" spans="26:26" ht="12.75" x14ac:dyDescent="0.2">
      <c r="Z1670"/>
    </row>
    <row r="1671" spans="26:26" ht="12.75" x14ac:dyDescent="0.2">
      <c r="Z1671"/>
    </row>
    <row r="1672" spans="26:26" ht="12.75" x14ac:dyDescent="0.2">
      <c r="Z1672"/>
    </row>
    <row r="1673" spans="26:26" ht="12.75" x14ac:dyDescent="0.2">
      <c r="Z1673"/>
    </row>
    <row r="1674" spans="26:26" ht="12.75" x14ac:dyDescent="0.2">
      <c r="Z1674"/>
    </row>
    <row r="1675" spans="26:26" ht="12.75" x14ac:dyDescent="0.2">
      <c r="Z1675"/>
    </row>
    <row r="1676" spans="26:26" ht="12.75" x14ac:dyDescent="0.2">
      <c r="Z1676"/>
    </row>
    <row r="1677" spans="26:26" ht="12.75" x14ac:dyDescent="0.2">
      <c r="Z1677"/>
    </row>
    <row r="1678" spans="26:26" ht="12.75" x14ac:dyDescent="0.2">
      <c r="Z1678"/>
    </row>
    <row r="1679" spans="26:26" ht="12.75" x14ac:dyDescent="0.2">
      <c r="Z1679"/>
    </row>
    <row r="1680" spans="26:26" ht="12.75" x14ac:dyDescent="0.2">
      <c r="Z1680"/>
    </row>
    <row r="1681" spans="26:26" ht="12.75" x14ac:dyDescent="0.2">
      <c r="Z1681"/>
    </row>
    <row r="1682" spans="26:26" ht="12.75" x14ac:dyDescent="0.2">
      <c r="Z1682"/>
    </row>
    <row r="1683" spans="26:26" ht="12.75" x14ac:dyDescent="0.2">
      <c r="Z1683"/>
    </row>
    <row r="1684" spans="26:26" ht="12.75" x14ac:dyDescent="0.2">
      <c r="Z1684"/>
    </row>
    <row r="1685" spans="26:26" ht="12.75" x14ac:dyDescent="0.2">
      <c r="Z1685"/>
    </row>
    <row r="1686" spans="26:26" ht="12.75" x14ac:dyDescent="0.2">
      <c r="Z1686"/>
    </row>
    <row r="1687" spans="26:26" ht="12.75" x14ac:dyDescent="0.2">
      <c r="Z1687"/>
    </row>
    <row r="1688" spans="26:26" ht="12.75" x14ac:dyDescent="0.2">
      <c r="Z1688"/>
    </row>
    <row r="1689" spans="26:26" ht="12.75" x14ac:dyDescent="0.2">
      <c r="Z1689"/>
    </row>
    <row r="1690" spans="26:26" ht="12.75" x14ac:dyDescent="0.2">
      <c r="Z1690"/>
    </row>
    <row r="1691" spans="26:26" ht="12.75" x14ac:dyDescent="0.2">
      <c r="Z1691"/>
    </row>
    <row r="1692" spans="26:26" ht="12.75" x14ac:dyDescent="0.2">
      <c r="Z1692"/>
    </row>
    <row r="1693" spans="26:26" ht="12.75" x14ac:dyDescent="0.2">
      <c r="Z1693"/>
    </row>
    <row r="1694" spans="26:26" ht="12.75" x14ac:dyDescent="0.2">
      <c r="Z1694"/>
    </row>
    <row r="1695" spans="26:26" ht="12.75" x14ac:dyDescent="0.2">
      <c r="Z1695"/>
    </row>
    <row r="1696" spans="26:26" ht="12.75" x14ac:dyDescent="0.2">
      <c r="Z1696"/>
    </row>
    <row r="1697" spans="26:26" ht="12.75" x14ac:dyDescent="0.2">
      <c r="Z1697"/>
    </row>
    <row r="1698" spans="26:26" ht="12.75" x14ac:dyDescent="0.2">
      <c r="Z1698"/>
    </row>
    <row r="1699" spans="26:26" ht="12.75" x14ac:dyDescent="0.2">
      <c r="Z1699"/>
    </row>
    <row r="1700" spans="26:26" ht="12.75" x14ac:dyDescent="0.2">
      <c r="Z1700"/>
    </row>
    <row r="1701" spans="26:26" ht="12.75" x14ac:dyDescent="0.2">
      <c r="Z1701"/>
    </row>
    <row r="1702" spans="26:26" ht="12.75" x14ac:dyDescent="0.2">
      <c r="Z1702"/>
    </row>
    <row r="1703" spans="26:26" ht="12.75" x14ac:dyDescent="0.2">
      <c r="Z1703"/>
    </row>
    <row r="1704" spans="26:26" ht="12.75" x14ac:dyDescent="0.2">
      <c r="Z1704"/>
    </row>
    <row r="1705" spans="26:26" ht="12.75" x14ac:dyDescent="0.2">
      <c r="Z1705"/>
    </row>
    <row r="1706" spans="26:26" ht="12.75" x14ac:dyDescent="0.2">
      <c r="Z1706"/>
    </row>
    <row r="1707" spans="26:26" ht="12.75" x14ac:dyDescent="0.2">
      <c r="Z1707"/>
    </row>
    <row r="1708" spans="26:26" ht="12.75" x14ac:dyDescent="0.2">
      <c r="Z1708"/>
    </row>
    <row r="1709" spans="26:26" ht="12.75" x14ac:dyDescent="0.2">
      <c r="Z1709"/>
    </row>
    <row r="1710" spans="26:26" ht="12.75" x14ac:dyDescent="0.2">
      <c r="Z1710"/>
    </row>
    <row r="1711" spans="26:26" ht="12.75" x14ac:dyDescent="0.2">
      <c r="Z1711"/>
    </row>
    <row r="1712" spans="26:26" ht="12.75" x14ac:dyDescent="0.2">
      <c r="Z1712"/>
    </row>
    <row r="1713" spans="26:26" ht="12.75" x14ac:dyDescent="0.2">
      <c r="Z1713"/>
    </row>
    <row r="1714" spans="26:26" ht="12.75" x14ac:dyDescent="0.2">
      <c r="Z1714"/>
    </row>
    <row r="1715" spans="26:26" ht="12.75" x14ac:dyDescent="0.2">
      <c r="Z1715"/>
    </row>
    <row r="1716" spans="26:26" ht="12.75" x14ac:dyDescent="0.2">
      <c r="Z1716"/>
    </row>
    <row r="1717" spans="26:26" ht="12.75" x14ac:dyDescent="0.2">
      <c r="Z1717"/>
    </row>
    <row r="1718" spans="26:26" ht="12.75" x14ac:dyDescent="0.2">
      <c r="Z1718"/>
    </row>
    <row r="1719" spans="26:26" ht="12.75" x14ac:dyDescent="0.2">
      <c r="Z1719"/>
    </row>
    <row r="1720" spans="26:26" ht="12.75" x14ac:dyDescent="0.2">
      <c r="Z1720"/>
    </row>
    <row r="1721" spans="26:26" ht="12.75" x14ac:dyDescent="0.2">
      <c r="Z1721"/>
    </row>
    <row r="1722" spans="26:26" ht="12.75" x14ac:dyDescent="0.2">
      <c r="Z1722"/>
    </row>
    <row r="1723" spans="26:26" ht="12.75" x14ac:dyDescent="0.2">
      <c r="Z1723"/>
    </row>
    <row r="1724" spans="26:26" ht="12.75" x14ac:dyDescent="0.2">
      <c r="Z1724"/>
    </row>
    <row r="1725" spans="26:26" ht="12.75" x14ac:dyDescent="0.2">
      <c r="Z1725"/>
    </row>
    <row r="1726" spans="26:26" ht="12.75" x14ac:dyDescent="0.2">
      <c r="Z1726"/>
    </row>
    <row r="1727" spans="26:26" ht="12.75" x14ac:dyDescent="0.2">
      <c r="Z1727"/>
    </row>
    <row r="1728" spans="26:26" ht="12.75" x14ac:dyDescent="0.2">
      <c r="Z1728"/>
    </row>
    <row r="1729" spans="26:26" ht="12.75" x14ac:dyDescent="0.2">
      <c r="Z1729"/>
    </row>
    <row r="1730" spans="26:26" ht="12.75" x14ac:dyDescent="0.2">
      <c r="Z1730"/>
    </row>
    <row r="1731" spans="26:26" ht="12.75" x14ac:dyDescent="0.2">
      <c r="Z1731"/>
    </row>
    <row r="1732" spans="26:26" ht="12.75" x14ac:dyDescent="0.2">
      <c r="Z1732"/>
    </row>
    <row r="1733" spans="26:26" ht="12.75" x14ac:dyDescent="0.2">
      <c r="Z1733"/>
    </row>
    <row r="1734" spans="26:26" ht="12.75" x14ac:dyDescent="0.2">
      <c r="Z1734"/>
    </row>
    <row r="1735" spans="26:26" ht="12.75" x14ac:dyDescent="0.2">
      <c r="Z1735"/>
    </row>
    <row r="1736" spans="26:26" ht="12.75" x14ac:dyDescent="0.2">
      <c r="Z1736"/>
    </row>
    <row r="1737" spans="26:26" ht="12.75" x14ac:dyDescent="0.2">
      <c r="Z1737"/>
    </row>
    <row r="1738" spans="26:26" ht="12.75" x14ac:dyDescent="0.2">
      <c r="Z1738"/>
    </row>
    <row r="1739" spans="26:26" ht="12.75" x14ac:dyDescent="0.2">
      <c r="Z1739"/>
    </row>
    <row r="1740" spans="26:26" ht="12.75" x14ac:dyDescent="0.2">
      <c r="Z1740"/>
    </row>
    <row r="1741" spans="26:26" ht="12.75" x14ac:dyDescent="0.2">
      <c r="Z1741"/>
    </row>
    <row r="1742" spans="26:26" ht="12.75" x14ac:dyDescent="0.2">
      <c r="Z1742"/>
    </row>
    <row r="1743" spans="26:26" ht="12.75" x14ac:dyDescent="0.2">
      <c r="Z1743"/>
    </row>
    <row r="1744" spans="26:26" ht="12.75" x14ac:dyDescent="0.2">
      <c r="Z1744"/>
    </row>
    <row r="1745" spans="26:26" ht="12.75" x14ac:dyDescent="0.2">
      <c r="Z1745"/>
    </row>
    <row r="1746" spans="26:26" ht="12.75" x14ac:dyDescent="0.2">
      <c r="Z1746"/>
    </row>
    <row r="1747" spans="26:26" ht="12.75" x14ac:dyDescent="0.2">
      <c r="Z1747"/>
    </row>
    <row r="1748" spans="26:26" ht="12.75" x14ac:dyDescent="0.2">
      <c r="Z1748"/>
    </row>
    <row r="1749" spans="26:26" ht="12.75" x14ac:dyDescent="0.2">
      <c r="Z1749"/>
    </row>
    <row r="1750" spans="26:26" ht="12.75" x14ac:dyDescent="0.2">
      <c r="Z1750"/>
    </row>
    <row r="1751" spans="26:26" ht="12.75" x14ac:dyDescent="0.2">
      <c r="Z1751"/>
    </row>
    <row r="1752" spans="26:26" ht="12.75" x14ac:dyDescent="0.2">
      <c r="Z1752"/>
    </row>
    <row r="1753" spans="26:26" ht="12.75" x14ac:dyDescent="0.2">
      <c r="Z1753"/>
    </row>
    <row r="1754" spans="26:26" ht="12.75" x14ac:dyDescent="0.2">
      <c r="Z1754"/>
    </row>
    <row r="1755" spans="26:26" ht="12.75" x14ac:dyDescent="0.2">
      <c r="Z1755"/>
    </row>
    <row r="1756" spans="26:26" ht="12.75" x14ac:dyDescent="0.2">
      <c r="Z1756"/>
    </row>
    <row r="1757" spans="26:26" ht="12.75" x14ac:dyDescent="0.2">
      <c r="Z1757"/>
    </row>
    <row r="1758" spans="26:26" ht="12.75" x14ac:dyDescent="0.2">
      <c r="Z1758"/>
    </row>
    <row r="1759" spans="26:26" ht="12.75" x14ac:dyDescent="0.2">
      <c r="Z1759"/>
    </row>
    <row r="1760" spans="26:26" ht="12.75" x14ac:dyDescent="0.2">
      <c r="Z1760"/>
    </row>
    <row r="1761" spans="26:26" ht="12.75" x14ac:dyDescent="0.2">
      <c r="Z1761"/>
    </row>
    <row r="1762" spans="26:26" ht="12.75" x14ac:dyDescent="0.2">
      <c r="Z1762"/>
    </row>
    <row r="1763" spans="26:26" ht="12.75" x14ac:dyDescent="0.2">
      <c r="Z1763"/>
    </row>
    <row r="1764" spans="26:26" ht="12.75" x14ac:dyDescent="0.2">
      <c r="Z1764"/>
    </row>
    <row r="1765" spans="26:26" ht="12.75" x14ac:dyDescent="0.2">
      <c r="Z1765"/>
    </row>
    <row r="1766" spans="26:26" ht="12.75" x14ac:dyDescent="0.2">
      <c r="Z1766"/>
    </row>
    <row r="1767" spans="26:26" ht="12.75" x14ac:dyDescent="0.2">
      <c r="Z1767"/>
    </row>
    <row r="1768" spans="26:26" ht="12.75" x14ac:dyDescent="0.2">
      <c r="Z1768"/>
    </row>
    <row r="1769" spans="26:26" ht="12.75" x14ac:dyDescent="0.2">
      <c r="Z1769"/>
    </row>
    <row r="1770" spans="26:26" ht="12.75" x14ac:dyDescent="0.2">
      <c r="Z1770"/>
    </row>
    <row r="1771" spans="26:26" ht="12.75" x14ac:dyDescent="0.2">
      <c r="Z1771"/>
    </row>
    <row r="1772" spans="26:26" ht="12.75" x14ac:dyDescent="0.2">
      <c r="Z1772"/>
    </row>
    <row r="1773" spans="26:26" ht="12.75" x14ac:dyDescent="0.2">
      <c r="Z1773"/>
    </row>
    <row r="1774" spans="26:26" ht="12.75" x14ac:dyDescent="0.2">
      <c r="Z1774"/>
    </row>
    <row r="1775" spans="26:26" ht="12.75" x14ac:dyDescent="0.2">
      <c r="Z1775"/>
    </row>
    <row r="1776" spans="26:26" ht="12.75" x14ac:dyDescent="0.2">
      <c r="Z1776"/>
    </row>
    <row r="1777" spans="26:26" ht="12.75" x14ac:dyDescent="0.2">
      <c r="Z1777"/>
    </row>
    <row r="1778" spans="26:26" ht="12.75" x14ac:dyDescent="0.2">
      <c r="Z1778"/>
    </row>
    <row r="1779" spans="26:26" ht="12.75" x14ac:dyDescent="0.2">
      <c r="Z1779"/>
    </row>
    <row r="1780" spans="26:26" ht="12.75" x14ac:dyDescent="0.2">
      <c r="Z1780"/>
    </row>
    <row r="1781" spans="26:26" ht="12.75" x14ac:dyDescent="0.2">
      <c r="Z1781"/>
    </row>
    <row r="1782" spans="26:26" ht="12.75" x14ac:dyDescent="0.2">
      <c r="Z1782"/>
    </row>
    <row r="1783" spans="26:26" ht="12.75" x14ac:dyDescent="0.2">
      <c r="Z1783"/>
    </row>
    <row r="1784" spans="26:26" ht="12.75" x14ac:dyDescent="0.2">
      <c r="Z1784"/>
    </row>
    <row r="1785" spans="26:26" ht="12.75" x14ac:dyDescent="0.2">
      <c r="Z1785"/>
    </row>
    <row r="1786" spans="26:26" ht="12.75" x14ac:dyDescent="0.2">
      <c r="Z1786"/>
    </row>
    <row r="1787" spans="26:26" ht="12.75" x14ac:dyDescent="0.2">
      <c r="Z1787"/>
    </row>
    <row r="1788" spans="26:26" ht="12.75" x14ac:dyDescent="0.2">
      <c r="Z1788"/>
    </row>
    <row r="1789" spans="26:26" ht="12.75" x14ac:dyDescent="0.2">
      <c r="Z1789"/>
    </row>
    <row r="1790" spans="26:26" ht="12.75" x14ac:dyDescent="0.2">
      <c r="Z1790"/>
    </row>
    <row r="1791" spans="26:26" ht="12.75" x14ac:dyDescent="0.2">
      <c r="Z1791"/>
    </row>
    <row r="1792" spans="26:26" ht="12.75" x14ac:dyDescent="0.2">
      <c r="Z1792"/>
    </row>
    <row r="1793" spans="26:26" ht="12.75" x14ac:dyDescent="0.2">
      <c r="Z1793"/>
    </row>
    <row r="1794" spans="26:26" ht="12.75" x14ac:dyDescent="0.2">
      <c r="Z1794"/>
    </row>
    <row r="1795" spans="26:26" ht="12.75" x14ac:dyDescent="0.2">
      <c r="Z1795"/>
    </row>
    <row r="1796" spans="26:26" ht="12.75" x14ac:dyDescent="0.2">
      <c r="Z1796"/>
    </row>
    <row r="1797" spans="26:26" ht="12.75" x14ac:dyDescent="0.2">
      <c r="Z1797"/>
    </row>
    <row r="1798" spans="26:26" ht="12.75" x14ac:dyDescent="0.2">
      <c r="Z1798"/>
    </row>
    <row r="1799" spans="26:26" ht="12.75" x14ac:dyDescent="0.2">
      <c r="Z1799"/>
    </row>
    <row r="1800" spans="26:26" ht="12.75" x14ac:dyDescent="0.2">
      <c r="Z1800"/>
    </row>
    <row r="1801" spans="26:26" ht="12.75" x14ac:dyDescent="0.2">
      <c r="Z1801"/>
    </row>
    <row r="1802" spans="26:26" ht="12.75" x14ac:dyDescent="0.2">
      <c r="Z1802"/>
    </row>
    <row r="1803" spans="26:26" ht="12.75" x14ac:dyDescent="0.2">
      <c r="Z1803"/>
    </row>
    <row r="1804" spans="26:26" ht="12.75" x14ac:dyDescent="0.2">
      <c r="Z1804"/>
    </row>
    <row r="1805" spans="26:26" ht="12.75" x14ac:dyDescent="0.2">
      <c r="Z1805"/>
    </row>
    <row r="1806" spans="26:26" ht="12.75" x14ac:dyDescent="0.2">
      <c r="Z1806"/>
    </row>
    <row r="1807" spans="26:26" ht="12.75" x14ac:dyDescent="0.2">
      <c r="Z1807"/>
    </row>
    <row r="1808" spans="26:26" ht="12.75" x14ac:dyDescent="0.2">
      <c r="Z1808"/>
    </row>
    <row r="1809" spans="26:26" ht="12.75" x14ac:dyDescent="0.2">
      <c r="Z1809"/>
    </row>
    <row r="1810" spans="26:26" ht="12.75" x14ac:dyDescent="0.2">
      <c r="Z1810"/>
    </row>
    <row r="1811" spans="26:26" ht="12.75" x14ac:dyDescent="0.2">
      <c r="Z1811"/>
    </row>
    <row r="1812" spans="26:26" ht="12.75" x14ac:dyDescent="0.2">
      <c r="Z1812"/>
    </row>
    <row r="1813" spans="26:26" ht="12.75" x14ac:dyDescent="0.2">
      <c r="Z1813"/>
    </row>
    <row r="1814" spans="26:26" ht="12.75" x14ac:dyDescent="0.2">
      <c r="Z1814"/>
    </row>
    <row r="1815" spans="26:26" ht="12.75" x14ac:dyDescent="0.2">
      <c r="Z1815"/>
    </row>
    <row r="1816" spans="26:26" ht="12.75" x14ac:dyDescent="0.2">
      <c r="Z1816"/>
    </row>
    <row r="1817" spans="26:26" ht="12.75" x14ac:dyDescent="0.2">
      <c r="Z1817"/>
    </row>
    <row r="1818" spans="26:26" ht="12.75" x14ac:dyDescent="0.2">
      <c r="Z1818"/>
    </row>
    <row r="1819" spans="26:26" ht="12.75" x14ac:dyDescent="0.2">
      <c r="Z1819"/>
    </row>
    <row r="1820" spans="26:26" ht="12.75" x14ac:dyDescent="0.2">
      <c r="Z1820"/>
    </row>
    <row r="1821" spans="26:26" ht="12.75" x14ac:dyDescent="0.2">
      <c r="Z1821"/>
    </row>
    <row r="1822" spans="26:26" ht="12.75" x14ac:dyDescent="0.2">
      <c r="Z1822"/>
    </row>
    <row r="1823" spans="26:26" ht="12.75" x14ac:dyDescent="0.2">
      <c r="Z1823"/>
    </row>
    <row r="1824" spans="26:26" ht="12.75" x14ac:dyDescent="0.2">
      <c r="Z1824"/>
    </row>
    <row r="1825" spans="26:26" ht="12.75" x14ac:dyDescent="0.2">
      <c r="Z1825"/>
    </row>
    <row r="1826" spans="26:26" ht="12.75" x14ac:dyDescent="0.2">
      <c r="Z1826"/>
    </row>
    <row r="1827" spans="26:26" ht="12.75" x14ac:dyDescent="0.2">
      <c r="Z1827"/>
    </row>
    <row r="1828" spans="26:26" ht="12.75" x14ac:dyDescent="0.2">
      <c r="Z1828"/>
    </row>
    <row r="1829" spans="26:26" ht="12.75" x14ac:dyDescent="0.2">
      <c r="Z1829"/>
    </row>
    <row r="1830" spans="26:26" ht="12.75" x14ac:dyDescent="0.2">
      <c r="Z1830"/>
    </row>
    <row r="1831" spans="26:26" ht="12.75" x14ac:dyDescent="0.2">
      <c r="Z1831"/>
    </row>
    <row r="1832" spans="26:26" ht="12.75" x14ac:dyDescent="0.2">
      <c r="Z1832"/>
    </row>
    <row r="1833" spans="26:26" ht="12.75" x14ac:dyDescent="0.2">
      <c r="Z1833"/>
    </row>
    <row r="1834" spans="26:26" ht="12.75" x14ac:dyDescent="0.2">
      <c r="Z1834"/>
    </row>
    <row r="1835" spans="26:26" ht="12.75" x14ac:dyDescent="0.2">
      <c r="Z1835"/>
    </row>
    <row r="1836" spans="26:26" ht="12.75" x14ac:dyDescent="0.2">
      <c r="Z1836"/>
    </row>
    <row r="1837" spans="26:26" ht="12.75" x14ac:dyDescent="0.2">
      <c r="Z1837"/>
    </row>
    <row r="1838" spans="26:26" ht="12.75" x14ac:dyDescent="0.2">
      <c r="Z1838"/>
    </row>
    <row r="1839" spans="26:26" ht="12.75" x14ac:dyDescent="0.2">
      <c r="Z1839"/>
    </row>
    <row r="1840" spans="26:26" ht="12.75" x14ac:dyDescent="0.2">
      <c r="Z1840"/>
    </row>
    <row r="1841" spans="26:26" ht="12.75" x14ac:dyDescent="0.2">
      <c r="Z1841"/>
    </row>
    <row r="1842" spans="26:26" ht="12.75" x14ac:dyDescent="0.2">
      <c r="Z1842"/>
    </row>
    <row r="1843" spans="26:26" ht="12.75" x14ac:dyDescent="0.2">
      <c r="Z1843"/>
    </row>
    <row r="1844" spans="26:26" ht="12.75" x14ac:dyDescent="0.2">
      <c r="Z1844"/>
    </row>
    <row r="1845" spans="26:26" ht="12.75" x14ac:dyDescent="0.2">
      <c r="Z1845"/>
    </row>
    <row r="1846" spans="26:26" ht="12.75" x14ac:dyDescent="0.2">
      <c r="Z1846"/>
    </row>
    <row r="1847" spans="26:26" ht="12.75" x14ac:dyDescent="0.2">
      <c r="Z1847"/>
    </row>
    <row r="1848" spans="26:26" ht="12.75" x14ac:dyDescent="0.2">
      <c r="Z1848"/>
    </row>
    <row r="1849" spans="26:26" ht="12.75" x14ac:dyDescent="0.2">
      <c r="Z1849"/>
    </row>
    <row r="1850" spans="26:26" ht="12.75" x14ac:dyDescent="0.2">
      <c r="Z1850"/>
    </row>
    <row r="1851" spans="26:26" ht="12.75" x14ac:dyDescent="0.2">
      <c r="Z1851"/>
    </row>
    <row r="1852" spans="26:26" ht="12.75" x14ac:dyDescent="0.2">
      <c r="Z1852"/>
    </row>
    <row r="1853" spans="26:26" ht="12.75" x14ac:dyDescent="0.2">
      <c r="Z1853"/>
    </row>
    <row r="1854" spans="26:26" ht="12.75" x14ac:dyDescent="0.2">
      <c r="Z1854"/>
    </row>
    <row r="1855" spans="26:26" ht="12.75" x14ac:dyDescent="0.2">
      <c r="Z1855"/>
    </row>
    <row r="1856" spans="26:26" ht="12.75" x14ac:dyDescent="0.2">
      <c r="Z1856"/>
    </row>
    <row r="1857" spans="26:26" ht="12.75" x14ac:dyDescent="0.2">
      <c r="Z1857"/>
    </row>
    <row r="1858" spans="26:26" ht="12.75" x14ac:dyDescent="0.2">
      <c r="Z1858"/>
    </row>
    <row r="1859" spans="26:26" ht="12.75" x14ac:dyDescent="0.2">
      <c r="Z1859"/>
    </row>
    <row r="1860" spans="26:26" ht="12.75" x14ac:dyDescent="0.2">
      <c r="Z1860"/>
    </row>
    <row r="1861" spans="26:26" ht="12.75" x14ac:dyDescent="0.2">
      <c r="Z1861"/>
    </row>
    <row r="1862" spans="26:26" ht="12.75" x14ac:dyDescent="0.2">
      <c r="Z1862"/>
    </row>
    <row r="1863" spans="26:26" ht="12.75" x14ac:dyDescent="0.2">
      <c r="Z1863"/>
    </row>
    <row r="1864" spans="26:26" ht="12.75" x14ac:dyDescent="0.2">
      <c r="Z1864"/>
    </row>
    <row r="1865" spans="26:26" ht="12.75" x14ac:dyDescent="0.2">
      <c r="Z1865"/>
    </row>
    <row r="1866" spans="26:26" ht="12.75" x14ac:dyDescent="0.2">
      <c r="Z1866"/>
    </row>
    <row r="1867" spans="26:26" ht="12.75" x14ac:dyDescent="0.2">
      <c r="Z1867"/>
    </row>
    <row r="1868" spans="26:26" ht="12.75" x14ac:dyDescent="0.2">
      <c r="Z1868"/>
    </row>
    <row r="1869" spans="26:26" ht="12.75" x14ac:dyDescent="0.2">
      <c r="Z1869"/>
    </row>
    <row r="1870" spans="26:26" ht="12.75" x14ac:dyDescent="0.2">
      <c r="Z1870"/>
    </row>
    <row r="1871" spans="26:26" ht="12.75" x14ac:dyDescent="0.2">
      <c r="Z1871"/>
    </row>
    <row r="1872" spans="26:26" ht="12.75" x14ac:dyDescent="0.2">
      <c r="Z1872"/>
    </row>
    <row r="1873" spans="26:26" ht="12.75" x14ac:dyDescent="0.2">
      <c r="Z1873"/>
    </row>
    <row r="1874" spans="26:26" ht="12.75" x14ac:dyDescent="0.2">
      <c r="Z1874"/>
    </row>
    <row r="1875" spans="26:26" ht="12.75" x14ac:dyDescent="0.2">
      <c r="Z1875"/>
    </row>
    <row r="1876" spans="26:26" ht="12.75" x14ac:dyDescent="0.2">
      <c r="Z1876"/>
    </row>
    <row r="1877" spans="26:26" ht="12.75" x14ac:dyDescent="0.2">
      <c r="Z1877"/>
    </row>
    <row r="1878" spans="26:26" ht="12.75" x14ac:dyDescent="0.2">
      <c r="Z1878"/>
    </row>
    <row r="1879" spans="26:26" ht="12.75" x14ac:dyDescent="0.2">
      <c r="Z1879"/>
    </row>
    <row r="1880" spans="26:26" ht="12.75" x14ac:dyDescent="0.2">
      <c r="Z1880"/>
    </row>
    <row r="1881" spans="26:26" ht="12.75" x14ac:dyDescent="0.2">
      <c r="Z1881"/>
    </row>
    <row r="1882" spans="26:26" ht="12.75" x14ac:dyDescent="0.2">
      <c r="Z1882"/>
    </row>
    <row r="1883" spans="26:26" ht="12.75" x14ac:dyDescent="0.2">
      <c r="Z1883"/>
    </row>
    <row r="1884" spans="26:26" ht="12.75" x14ac:dyDescent="0.2">
      <c r="Z1884"/>
    </row>
    <row r="1885" spans="26:26" ht="12.75" x14ac:dyDescent="0.2">
      <c r="Z1885"/>
    </row>
    <row r="1886" spans="26:26" ht="12.75" x14ac:dyDescent="0.2">
      <c r="Z1886"/>
    </row>
    <row r="1887" spans="26:26" ht="12.75" x14ac:dyDescent="0.2">
      <c r="Z1887"/>
    </row>
    <row r="1888" spans="26:26" ht="12.75" x14ac:dyDescent="0.2">
      <c r="Z1888"/>
    </row>
    <row r="1889" spans="26:26" ht="12.75" x14ac:dyDescent="0.2">
      <c r="Z1889"/>
    </row>
    <row r="1890" spans="26:26" ht="12.75" x14ac:dyDescent="0.2">
      <c r="Z1890"/>
    </row>
    <row r="1891" spans="26:26" ht="12.75" x14ac:dyDescent="0.2">
      <c r="Z1891"/>
    </row>
    <row r="1892" spans="26:26" ht="12.75" x14ac:dyDescent="0.2">
      <c r="Z1892"/>
    </row>
    <row r="1893" spans="26:26" ht="12.75" x14ac:dyDescent="0.2">
      <c r="Z1893"/>
    </row>
    <row r="1894" spans="26:26" ht="12.75" x14ac:dyDescent="0.2">
      <c r="Z1894"/>
    </row>
    <row r="1895" spans="26:26" ht="12.75" x14ac:dyDescent="0.2">
      <c r="Z1895"/>
    </row>
    <row r="1896" spans="26:26" ht="12.75" x14ac:dyDescent="0.2">
      <c r="Z1896"/>
    </row>
    <row r="1897" spans="26:26" ht="12.75" x14ac:dyDescent="0.2">
      <c r="Z1897"/>
    </row>
    <row r="1898" spans="26:26" ht="12.75" x14ac:dyDescent="0.2">
      <c r="Z1898"/>
    </row>
    <row r="1899" spans="26:26" ht="12.75" x14ac:dyDescent="0.2">
      <c r="Z1899"/>
    </row>
    <row r="1900" spans="26:26" ht="12.75" x14ac:dyDescent="0.2">
      <c r="Z1900"/>
    </row>
    <row r="1901" spans="26:26" ht="12.75" x14ac:dyDescent="0.2">
      <c r="Z1901"/>
    </row>
    <row r="1902" spans="26:26" ht="12.75" x14ac:dyDescent="0.2">
      <c r="Z1902"/>
    </row>
    <row r="1903" spans="26:26" ht="12.75" x14ac:dyDescent="0.2">
      <c r="Z1903"/>
    </row>
    <row r="1904" spans="26:26" ht="12.75" x14ac:dyDescent="0.2">
      <c r="Z1904"/>
    </row>
    <row r="1905" spans="26:26" ht="12.75" x14ac:dyDescent="0.2">
      <c r="Z1905"/>
    </row>
    <row r="1906" spans="26:26" ht="12.75" x14ac:dyDescent="0.2">
      <c r="Z1906"/>
    </row>
    <row r="1907" spans="26:26" ht="12.75" x14ac:dyDescent="0.2">
      <c r="Z1907"/>
    </row>
    <row r="1908" spans="26:26" ht="12.75" x14ac:dyDescent="0.2">
      <c r="Z1908"/>
    </row>
    <row r="1909" spans="26:26" ht="12.75" x14ac:dyDescent="0.2">
      <c r="Z1909"/>
    </row>
    <row r="1910" spans="26:26" ht="12.75" x14ac:dyDescent="0.2">
      <c r="Z1910"/>
    </row>
    <row r="1911" spans="26:26" ht="12.75" x14ac:dyDescent="0.2">
      <c r="Z1911"/>
    </row>
    <row r="1912" spans="26:26" ht="12.75" x14ac:dyDescent="0.2">
      <c r="Z1912"/>
    </row>
    <row r="1913" spans="26:26" ht="12.75" x14ac:dyDescent="0.2">
      <c r="Z1913"/>
    </row>
    <row r="1914" spans="26:26" ht="12.75" x14ac:dyDescent="0.2">
      <c r="Z1914"/>
    </row>
    <row r="1915" spans="26:26" ht="12.75" x14ac:dyDescent="0.2">
      <c r="Z1915"/>
    </row>
    <row r="1916" spans="26:26" ht="12.75" x14ac:dyDescent="0.2">
      <c r="Z1916"/>
    </row>
    <row r="1917" spans="26:26" ht="12.75" x14ac:dyDescent="0.2">
      <c r="Z1917"/>
    </row>
    <row r="1918" spans="26:26" ht="12.75" x14ac:dyDescent="0.2">
      <c r="Z1918"/>
    </row>
    <row r="1919" spans="26:26" ht="12.75" x14ac:dyDescent="0.2">
      <c r="Z1919"/>
    </row>
    <row r="1920" spans="26:26" ht="12.75" x14ac:dyDescent="0.2">
      <c r="Z1920"/>
    </row>
    <row r="1921" spans="26:26" ht="12.75" x14ac:dyDescent="0.2">
      <c r="Z1921"/>
    </row>
    <row r="1922" spans="26:26" ht="12.75" x14ac:dyDescent="0.2">
      <c r="Z1922"/>
    </row>
    <row r="1923" spans="26:26" ht="12.75" x14ac:dyDescent="0.2">
      <c r="Z1923"/>
    </row>
    <row r="1924" spans="26:26" ht="12.75" x14ac:dyDescent="0.2">
      <c r="Z1924"/>
    </row>
    <row r="1925" spans="26:26" ht="12.75" x14ac:dyDescent="0.2">
      <c r="Z1925"/>
    </row>
    <row r="1926" spans="26:26" ht="12.75" x14ac:dyDescent="0.2">
      <c r="Z1926"/>
    </row>
    <row r="1927" spans="26:26" ht="12.75" x14ac:dyDescent="0.2">
      <c r="Z1927"/>
    </row>
    <row r="1928" spans="26:26" ht="12.75" x14ac:dyDescent="0.2">
      <c r="Z1928"/>
    </row>
    <row r="1929" spans="26:26" ht="12.75" x14ac:dyDescent="0.2">
      <c r="Z1929"/>
    </row>
    <row r="1930" spans="26:26" ht="12.75" x14ac:dyDescent="0.2">
      <c r="Z1930"/>
    </row>
    <row r="1931" spans="26:26" ht="12.75" x14ac:dyDescent="0.2">
      <c r="Z1931"/>
    </row>
    <row r="1932" spans="26:26" ht="12.75" x14ac:dyDescent="0.2">
      <c r="Z1932"/>
    </row>
    <row r="1933" spans="26:26" ht="12.75" x14ac:dyDescent="0.2">
      <c r="Z1933"/>
    </row>
    <row r="1934" spans="26:26" ht="12.75" x14ac:dyDescent="0.2">
      <c r="Z1934"/>
    </row>
    <row r="1935" spans="26:26" ht="12.75" x14ac:dyDescent="0.2">
      <c r="Z1935"/>
    </row>
    <row r="1936" spans="26:26" ht="12.75" x14ac:dyDescent="0.2">
      <c r="Z1936"/>
    </row>
    <row r="1937" spans="26:26" ht="12.75" x14ac:dyDescent="0.2">
      <c r="Z1937"/>
    </row>
    <row r="1938" spans="26:26" ht="12.75" x14ac:dyDescent="0.2">
      <c r="Z1938"/>
    </row>
    <row r="1939" spans="26:26" ht="12.75" x14ac:dyDescent="0.2">
      <c r="Z1939"/>
    </row>
    <row r="1940" spans="26:26" ht="12.75" x14ac:dyDescent="0.2">
      <c r="Z1940"/>
    </row>
    <row r="1941" spans="26:26" ht="12.75" x14ac:dyDescent="0.2">
      <c r="Z1941"/>
    </row>
    <row r="1942" spans="26:26" ht="12.75" x14ac:dyDescent="0.2">
      <c r="Z1942"/>
    </row>
    <row r="1943" spans="26:26" ht="12.75" x14ac:dyDescent="0.2">
      <c r="Z1943"/>
    </row>
    <row r="1944" spans="26:26" ht="12.75" x14ac:dyDescent="0.2">
      <c r="Z1944"/>
    </row>
    <row r="1945" spans="26:26" ht="12.75" x14ac:dyDescent="0.2">
      <c r="Z1945"/>
    </row>
    <row r="1946" spans="26:26" ht="12.75" x14ac:dyDescent="0.2">
      <c r="Z1946"/>
    </row>
    <row r="1947" spans="26:26" ht="12.75" x14ac:dyDescent="0.2">
      <c r="Z1947"/>
    </row>
    <row r="1948" spans="26:26" ht="12.75" x14ac:dyDescent="0.2">
      <c r="Z1948"/>
    </row>
    <row r="1949" spans="26:26" ht="12.75" x14ac:dyDescent="0.2">
      <c r="Z1949"/>
    </row>
    <row r="1950" spans="26:26" ht="12.75" x14ac:dyDescent="0.2">
      <c r="Z1950"/>
    </row>
    <row r="1951" spans="26:26" ht="12.75" x14ac:dyDescent="0.2">
      <c r="Z1951"/>
    </row>
    <row r="1952" spans="26:26" ht="12.75" x14ac:dyDescent="0.2">
      <c r="Z1952"/>
    </row>
    <row r="1953" spans="26:26" ht="12.75" x14ac:dyDescent="0.2">
      <c r="Z1953"/>
    </row>
    <row r="1954" spans="26:26" ht="12.75" x14ac:dyDescent="0.2">
      <c r="Z1954"/>
    </row>
    <row r="1955" spans="26:26" ht="12.75" x14ac:dyDescent="0.2">
      <c r="Z1955"/>
    </row>
    <row r="1956" spans="26:26" ht="12.75" x14ac:dyDescent="0.2">
      <c r="Z1956"/>
    </row>
    <row r="1957" spans="26:26" ht="12.75" x14ac:dyDescent="0.2">
      <c r="Z1957"/>
    </row>
    <row r="1958" spans="26:26" ht="12.75" x14ac:dyDescent="0.2">
      <c r="Z1958"/>
    </row>
    <row r="1959" spans="26:26" ht="12.75" x14ac:dyDescent="0.2">
      <c r="Z1959"/>
    </row>
    <row r="1960" spans="26:26" ht="12.75" x14ac:dyDescent="0.2">
      <c r="Z1960"/>
    </row>
    <row r="1961" spans="26:26" ht="12.75" x14ac:dyDescent="0.2">
      <c r="Z1961"/>
    </row>
    <row r="1962" spans="26:26" ht="12.75" x14ac:dyDescent="0.2">
      <c r="Z1962"/>
    </row>
    <row r="1963" spans="26:26" ht="12.75" x14ac:dyDescent="0.2">
      <c r="Z1963"/>
    </row>
    <row r="1964" spans="26:26" ht="12.75" x14ac:dyDescent="0.2">
      <c r="Z1964"/>
    </row>
    <row r="1965" spans="26:26" ht="12.75" x14ac:dyDescent="0.2">
      <c r="Z1965"/>
    </row>
    <row r="1966" spans="26:26" ht="12.75" x14ac:dyDescent="0.2">
      <c r="Z1966"/>
    </row>
    <row r="1967" spans="26:26" ht="12.75" x14ac:dyDescent="0.2">
      <c r="Z1967"/>
    </row>
    <row r="1968" spans="26:26" ht="12.75" x14ac:dyDescent="0.2">
      <c r="Z1968"/>
    </row>
    <row r="1969" spans="26:26" ht="12.75" x14ac:dyDescent="0.2">
      <c r="Z1969"/>
    </row>
    <row r="1970" spans="26:26" ht="12.75" x14ac:dyDescent="0.2">
      <c r="Z1970"/>
    </row>
    <row r="1971" spans="26:26" ht="12.75" x14ac:dyDescent="0.2">
      <c r="Z1971"/>
    </row>
    <row r="1972" spans="26:26" ht="12.75" x14ac:dyDescent="0.2">
      <c r="Z1972"/>
    </row>
    <row r="1973" spans="26:26" ht="12.75" x14ac:dyDescent="0.2">
      <c r="Z1973"/>
    </row>
    <row r="1974" spans="26:26" ht="12.75" x14ac:dyDescent="0.2">
      <c r="Z1974"/>
    </row>
    <row r="1975" spans="26:26" ht="12.75" x14ac:dyDescent="0.2">
      <c r="Z1975"/>
    </row>
    <row r="1976" spans="26:26" ht="12.75" x14ac:dyDescent="0.2">
      <c r="Z1976"/>
    </row>
    <row r="1977" spans="26:26" ht="12.75" x14ac:dyDescent="0.2">
      <c r="Z1977"/>
    </row>
    <row r="1978" spans="26:26" ht="12.75" x14ac:dyDescent="0.2">
      <c r="Z1978"/>
    </row>
    <row r="1979" spans="26:26" ht="12.75" x14ac:dyDescent="0.2">
      <c r="Z1979"/>
    </row>
    <row r="1980" spans="26:26" ht="12.75" x14ac:dyDescent="0.2">
      <c r="Z1980"/>
    </row>
    <row r="1981" spans="26:26" ht="12.75" x14ac:dyDescent="0.2">
      <c r="Z1981"/>
    </row>
    <row r="1982" spans="26:26" ht="12.75" x14ac:dyDescent="0.2">
      <c r="Z1982"/>
    </row>
    <row r="1983" spans="26:26" ht="12.75" x14ac:dyDescent="0.2">
      <c r="Z1983"/>
    </row>
    <row r="1984" spans="26:26" ht="12.75" x14ac:dyDescent="0.2">
      <c r="Z1984"/>
    </row>
    <row r="1985" spans="26:26" ht="12.75" x14ac:dyDescent="0.2">
      <c r="Z1985"/>
    </row>
    <row r="1986" spans="26:26" ht="12.75" x14ac:dyDescent="0.2">
      <c r="Z1986"/>
    </row>
    <row r="1987" spans="26:26" ht="12.75" x14ac:dyDescent="0.2">
      <c r="Z1987"/>
    </row>
    <row r="1988" spans="26:26" ht="12.75" x14ac:dyDescent="0.2">
      <c r="Z1988"/>
    </row>
    <row r="1989" spans="26:26" ht="12.75" x14ac:dyDescent="0.2">
      <c r="Z1989"/>
    </row>
    <row r="1990" spans="26:26" ht="12.75" x14ac:dyDescent="0.2">
      <c r="Z1990"/>
    </row>
    <row r="1991" spans="26:26" ht="12.75" x14ac:dyDescent="0.2">
      <c r="Z1991"/>
    </row>
    <row r="1992" spans="26:26" ht="12.75" x14ac:dyDescent="0.2">
      <c r="Z1992"/>
    </row>
    <row r="1993" spans="26:26" ht="12.75" x14ac:dyDescent="0.2">
      <c r="Z1993"/>
    </row>
    <row r="1994" spans="26:26" ht="12.75" x14ac:dyDescent="0.2">
      <c r="Z1994"/>
    </row>
    <row r="1995" spans="26:26" ht="12.75" x14ac:dyDescent="0.2">
      <c r="Z1995"/>
    </row>
    <row r="1996" spans="26:26" ht="12.75" x14ac:dyDescent="0.2">
      <c r="Z1996"/>
    </row>
    <row r="1997" spans="26:26" ht="12.75" x14ac:dyDescent="0.2">
      <c r="Z1997"/>
    </row>
    <row r="1998" spans="26:26" ht="12.75" x14ac:dyDescent="0.2">
      <c r="Z1998"/>
    </row>
    <row r="1999" spans="26:26" ht="12.75" x14ac:dyDescent="0.2">
      <c r="Z1999"/>
    </row>
    <row r="2000" spans="26:26" ht="12.75" x14ac:dyDescent="0.2">
      <c r="Z2000"/>
    </row>
    <row r="2001" spans="26:26" ht="12.75" x14ac:dyDescent="0.2">
      <c r="Z2001"/>
    </row>
    <row r="2002" spans="26:26" ht="12.75" x14ac:dyDescent="0.2">
      <c r="Z2002"/>
    </row>
    <row r="2003" spans="26:26" ht="12.75" x14ac:dyDescent="0.2">
      <c r="Z2003"/>
    </row>
    <row r="2004" spans="26:26" ht="12.75" x14ac:dyDescent="0.2">
      <c r="Z2004"/>
    </row>
    <row r="2005" spans="26:26" ht="12.75" x14ac:dyDescent="0.2">
      <c r="Z2005"/>
    </row>
    <row r="2006" spans="26:26" ht="12.75" x14ac:dyDescent="0.2">
      <c r="Z2006"/>
    </row>
    <row r="2007" spans="26:26" ht="12.75" x14ac:dyDescent="0.2">
      <c r="Z2007"/>
    </row>
    <row r="2008" spans="26:26" ht="12.75" x14ac:dyDescent="0.2">
      <c r="Z2008"/>
    </row>
    <row r="2009" spans="26:26" ht="12.75" x14ac:dyDescent="0.2">
      <c r="Z2009"/>
    </row>
    <row r="2010" spans="26:26" ht="12.75" x14ac:dyDescent="0.2">
      <c r="Z2010"/>
    </row>
    <row r="2011" spans="26:26" ht="12.75" x14ac:dyDescent="0.2">
      <c r="Z2011"/>
    </row>
    <row r="2012" spans="26:26" ht="12.75" x14ac:dyDescent="0.2">
      <c r="Z2012"/>
    </row>
    <row r="2013" spans="26:26" ht="12.75" x14ac:dyDescent="0.2">
      <c r="Z2013"/>
    </row>
    <row r="2014" spans="26:26" ht="12.75" x14ac:dyDescent="0.2">
      <c r="Z2014"/>
    </row>
    <row r="2015" spans="26:26" ht="12.75" x14ac:dyDescent="0.2">
      <c r="Z2015"/>
    </row>
    <row r="2016" spans="26:26" ht="12.75" x14ac:dyDescent="0.2">
      <c r="Z2016"/>
    </row>
    <row r="2017" spans="26:26" ht="12.75" x14ac:dyDescent="0.2">
      <c r="Z2017"/>
    </row>
    <row r="2018" spans="26:26" ht="12.75" x14ac:dyDescent="0.2">
      <c r="Z2018"/>
    </row>
    <row r="2019" spans="26:26" ht="12.75" x14ac:dyDescent="0.2">
      <c r="Z2019"/>
    </row>
    <row r="2020" spans="26:26" ht="12.75" x14ac:dyDescent="0.2">
      <c r="Z2020"/>
    </row>
    <row r="2021" spans="26:26" ht="12.75" x14ac:dyDescent="0.2">
      <c r="Z2021"/>
    </row>
    <row r="2022" spans="26:26" ht="12.75" x14ac:dyDescent="0.2">
      <c r="Z2022"/>
    </row>
    <row r="2023" spans="26:26" ht="12.75" x14ac:dyDescent="0.2">
      <c r="Z2023"/>
    </row>
    <row r="2024" spans="26:26" ht="12.75" x14ac:dyDescent="0.2">
      <c r="Z2024"/>
    </row>
    <row r="2025" spans="26:26" ht="12.75" x14ac:dyDescent="0.2">
      <c r="Z2025"/>
    </row>
    <row r="2026" spans="26:26" ht="12.75" x14ac:dyDescent="0.2">
      <c r="Z2026"/>
    </row>
    <row r="2027" spans="26:26" ht="12.75" x14ac:dyDescent="0.2">
      <c r="Z2027"/>
    </row>
    <row r="2028" spans="26:26" ht="12.75" x14ac:dyDescent="0.2">
      <c r="Z2028"/>
    </row>
    <row r="2029" spans="26:26" ht="12.75" x14ac:dyDescent="0.2">
      <c r="Z2029"/>
    </row>
    <row r="2030" spans="26:26" ht="12.75" x14ac:dyDescent="0.2">
      <c r="Z2030"/>
    </row>
    <row r="2031" spans="26:26" ht="12.75" x14ac:dyDescent="0.2">
      <c r="Z2031"/>
    </row>
    <row r="2032" spans="26:26" ht="12.75" x14ac:dyDescent="0.2">
      <c r="Z2032"/>
    </row>
    <row r="2033" spans="26:26" ht="12.75" x14ac:dyDescent="0.2">
      <c r="Z2033"/>
    </row>
    <row r="2034" spans="26:26" ht="12.75" x14ac:dyDescent="0.2">
      <c r="Z2034"/>
    </row>
    <row r="2035" spans="26:26" ht="12.75" x14ac:dyDescent="0.2">
      <c r="Z2035"/>
    </row>
    <row r="2036" spans="26:26" ht="12.75" x14ac:dyDescent="0.2">
      <c r="Z2036"/>
    </row>
    <row r="2037" spans="26:26" ht="12.75" x14ac:dyDescent="0.2">
      <c r="Z2037"/>
    </row>
    <row r="2038" spans="26:26" ht="12.75" x14ac:dyDescent="0.2">
      <c r="Z2038"/>
    </row>
    <row r="2039" spans="26:26" ht="12.75" x14ac:dyDescent="0.2">
      <c r="Z2039"/>
    </row>
    <row r="2040" spans="26:26" ht="12.75" x14ac:dyDescent="0.2">
      <c r="Z2040"/>
    </row>
    <row r="2041" spans="26:26" ht="12.75" x14ac:dyDescent="0.2">
      <c r="Z2041"/>
    </row>
    <row r="2042" spans="26:26" ht="12.75" x14ac:dyDescent="0.2">
      <c r="Z2042"/>
    </row>
    <row r="2043" spans="26:26" ht="12.75" x14ac:dyDescent="0.2">
      <c r="Z2043"/>
    </row>
    <row r="2044" spans="26:26" ht="12.75" x14ac:dyDescent="0.2">
      <c r="Z2044"/>
    </row>
    <row r="2045" spans="26:26" ht="12.75" x14ac:dyDescent="0.2">
      <c r="Z2045"/>
    </row>
    <row r="2046" spans="26:26" ht="12.75" x14ac:dyDescent="0.2">
      <c r="Z2046"/>
    </row>
    <row r="2047" spans="26:26" ht="12.75" x14ac:dyDescent="0.2">
      <c r="Z2047"/>
    </row>
    <row r="2048" spans="26:26" ht="12.75" x14ac:dyDescent="0.2">
      <c r="Z2048"/>
    </row>
    <row r="2049" spans="26:26" ht="12.75" x14ac:dyDescent="0.2">
      <c r="Z2049"/>
    </row>
    <row r="2050" spans="26:26" ht="12.75" x14ac:dyDescent="0.2">
      <c r="Z2050"/>
    </row>
    <row r="2051" spans="26:26" ht="12.75" x14ac:dyDescent="0.2">
      <c r="Z2051"/>
    </row>
    <row r="2052" spans="26:26" ht="12.75" x14ac:dyDescent="0.2">
      <c r="Z2052"/>
    </row>
    <row r="2053" spans="26:26" ht="12.75" x14ac:dyDescent="0.2">
      <c r="Z2053"/>
    </row>
    <row r="2054" spans="26:26" ht="12.75" x14ac:dyDescent="0.2">
      <c r="Z2054"/>
    </row>
    <row r="2055" spans="26:26" ht="12.75" x14ac:dyDescent="0.2">
      <c r="Z2055"/>
    </row>
    <row r="2056" spans="26:26" ht="12.75" x14ac:dyDescent="0.2">
      <c r="Z2056"/>
    </row>
    <row r="2057" spans="26:26" ht="12.75" x14ac:dyDescent="0.2">
      <c r="Z2057"/>
    </row>
    <row r="2058" spans="26:26" ht="12.75" x14ac:dyDescent="0.2">
      <c r="Z2058"/>
    </row>
    <row r="2059" spans="26:26" ht="12.75" x14ac:dyDescent="0.2">
      <c r="Z2059"/>
    </row>
    <row r="2060" spans="26:26" ht="12.75" x14ac:dyDescent="0.2">
      <c r="Z2060"/>
    </row>
    <row r="2061" spans="26:26" ht="12.75" x14ac:dyDescent="0.2">
      <c r="Z2061"/>
    </row>
    <row r="2062" spans="26:26" ht="12.75" x14ac:dyDescent="0.2">
      <c r="Z2062"/>
    </row>
    <row r="2063" spans="26:26" ht="12.75" x14ac:dyDescent="0.2">
      <c r="Z2063"/>
    </row>
    <row r="2064" spans="26:26" ht="12.75" x14ac:dyDescent="0.2">
      <c r="Z2064"/>
    </row>
    <row r="2065" spans="26:26" ht="12.75" x14ac:dyDescent="0.2">
      <c r="Z2065"/>
    </row>
    <row r="2066" spans="26:26" ht="12.75" x14ac:dyDescent="0.2">
      <c r="Z2066"/>
    </row>
    <row r="2067" spans="26:26" ht="12.75" x14ac:dyDescent="0.2">
      <c r="Z2067"/>
    </row>
    <row r="2068" spans="26:26" ht="12.75" x14ac:dyDescent="0.2">
      <c r="Z2068"/>
    </row>
    <row r="2069" spans="26:26" ht="12.75" x14ac:dyDescent="0.2">
      <c r="Z2069"/>
    </row>
    <row r="2070" spans="26:26" ht="12.75" x14ac:dyDescent="0.2">
      <c r="Z2070"/>
    </row>
    <row r="2071" spans="26:26" ht="12.75" x14ac:dyDescent="0.2">
      <c r="Z2071"/>
    </row>
    <row r="2072" spans="26:26" ht="12.75" x14ac:dyDescent="0.2">
      <c r="Z2072"/>
    </row>
    <row r="2073" spans="26:26" ht="12.75" x14ac:dyDescent="0.2">
      <c r="Z2073"/>
    </row>
    <row r="2074" spans="26:26" ht="12.75" x14ac:dyDescent="0.2">
      <c r="Z2074"/>
    </row>
    <row r="2075" spans="26:26" ht="12.75" x14ac:dyDescent="0.2">
      <c r="Z2075"/>
    </row>
    <row r="2076" spans="26:26" ht="12.75" x14ac:dyDescent="0.2">
      <c r="Z2076"/>
    </row>
    <row r="2077" spans="26:26" ht="12.75" x14ac:dyDescent="0.2">
      <c r="Z2077"/>
    </row>
    <row r="2078" spans="26:26" ht="12.75" x14ac:dyDescent="0.2">
      <c r="Z2078"/>
    </row>
    <row r="2079" spans="26:26" ht="12.75" x14ac:dyDescent="0.2">
      <c r="Z2079"/>
    </row>
    <row r="2080" spans="26:26" ht="12.75" x14ac:dyDescent="0.2">
      <c r="Z2080"/>
    </row>
    <row r="2081" spans="26:26" ht="12.75" x14ac:dyDescent="0.2">
      <c r="Z2081"/>
    </row>
    <row r="2082" spans="26:26" ht="12.75" x14ac:dyDescent="0.2">
      <c r="Z2082"/>
    </row>
    <row r="2083" spans="26:26" ht="12.75" x14ac:dyDescent="0.2">
      <c r="Z2083"/>
    </row>
    <row r="2084" spans="26:26" ht="12.75" x14ac:dyDescent="0.2">
      <c r="Z2084"/>
    </row>
    <row r="2085" spans="26:26" ht="12.75" x14ac:dyDescent="0.2">
      <c r="Z2085"/>
    </row>
    <row r="2086" spans="26:26" ht="12.75" x14ac:dyDescent="0.2">
      <c r="Z2086"/>
    </row>
    <row r="2087" spans="26:26" ht="12.75" x14ac:dyDescent="0.2">
      <c r="Z2087"/>
    </row>
    <row r="2088" spans="26:26" ht="12.75" x14ac:dyDescent="0.2">
      <c r="Z2088"/>
    </row>
    <row r="2089" spans="26:26" ht="12.75" x14ac:dyDescent="0.2">
      <c r="Z2089"/>
    </row>
    <row r="2090" spans="26:26" ht="12.75" x14ac:dyDescent="0.2">
      <c r="Z2090"/>
    </row>
    <row r="2091" spans="26:26" ht="12.75" x14ac:dyDescent="0.2">
      <c r="Z2091"/>
    </row>
    <row r="2092" spans="26:26" ht="12.75" x14ac:dyDescent="0.2">
      <c r="Z2092"/>
    </row>
    <row r="2093" spans="26:26" ht="12.75" x14ac:dyDescent="0.2">
      <c r="Z2093"/>
    </row>
    <row r="2094" spans="26:26" ht="12.75" x14ac:dyDescent="0.2">
      <c r="Z2094"/>
    </row>
    <row r="2095" spans="26:26" ht="12.75" x14ac:dyDescent="0.2">
      <c r="Z2095"/>
    </row>
    <row r="2096" spans="26:26" ht="12.75" x14ac:dyDescent="0.2">
      <c r="Z2096"/>
    </row>
    <row r="2097" spans="26:26" ht="12.75" x14ac:dyDescent="0.2">
      <c r="Z2097"/>
    </row>
    <row r="2098" spans="26:26" ht="12.75" x14ac:dyDescent="0.2">
      <c r="Z2098"/>
    </row>
    <row r="2099" spans="26:26" ht="12.75" x14ac:dyDescent="0.2">
      <c r="Z2099"/>
    </row>
    <row r="2100" spans="26:26" ht="12.75" x14ac:dyDescent="0.2">
      <c r="Z2100"/>
    </row>
    <row r="2101" spans="26:26" ht="12.75" x14ac:dyDescent="0.2">
      <c r="Z2101"/>
    </row>
    <row r="2102" spans="26:26" ht="12.75" x14ac:dyDescent="0.2">
      <c r="Z2102"/>
    </row>
    <row r="2103" spans="26:26" ht="12.75" x14ac:dyDescent="0.2">
      <c r="Z2103"/>
    </row>
    <row r="2104" spans="26:26" ht="12.75" x14ac:dyDescent="0.2">
      <c r="Z2104"/>
    </row>
    <row r="2105" spans="26:26" ht="12.75" x14ac:dyDescent="0.2">
      <c r="Z2105"/>
    </row>
    <row r="2106" spans="26:26" ht="12.75" x14ac:dyDescent="0.2">
      <c r="Z2106"/>
    </row>
    <row r="2107" spans="26:26" ht="12.75" x14ac:dyDescent="0.2">
      <c r="Z2107"/>
    </row>
    <row r="2108" spans="26:26" ht="12.75" x14ac:dyDescent="0.2">
      <c r="Z2108"/>
    </row>
    <row r="2109" spans="26:26" ht="12.75" x14ac:dyDescent="0.2">
      <c r="Z2109"/>
    </row>
    <row r="2110" spans="26:26" ht="12.75" x14ac:dyDescent="0.2">
      <c r="Z2110"/>
    </row>
    <row r="2111" spans="26:26" ht="12.75" x14ac:dyDescent="0.2">
      <c r="Z2111"/>
    </row>
    <row r="2112" spans="26:26" ht="12.75" x14ac:dyDescent="0.2">
      <c r="Z2112"/>
    </row>
    <row r="2113" spans="26:26" ht="12.75" x14ac:dyDescent="0.2">
      <c r="Z2113"/>
    </row>
    <row r="2114" spans="26:26" ht="12.75" x14ac:dyDescent="0.2">
      <c r="Z2114"/>
    </row>
    <row r="2115" spans="26:26" ht="12.75" x14ac:dyDescent="0.2">
      <c r="Z2115"/>
    </row>
    <row r="2116" spans="26:26" ht="12.75" x14ac:dyDescent="0.2">
      <c r="Z2116"/>
    </row>
    <row r="2117" spans="26:26" ht="12.75" x14ac:dyDescent="0.2">
      <c r="Z2117"/>
    </row>
    <row r="2118" spans="26:26" ht="12.75" x14ac:dyDescent="0.2">
      <c r="Z2118"/>
    </row>
    <row r="2119" spans="26:26" ht="12.75" x14ac:dyDescent="0.2">
      <c r="Z2119"/>
    </row>
    <row r="2120" spans="26:26" ht="12.75" x14ac:dyDescent="0.2">
      <c r="Z2120"/>
    </row>
    <row r="2121" spans="26:26" ht="12.75" x14ac:dyDescent="0.2">
      <c r="Z2121"/>
    </row>
    <row r="2122" spans="26:26" ht="12.75" x14ac:dyDescent="0.2">
      <c r="Z2122"/>
    </row>
    <row r="2123" spans="26:26" ht="12.75" x14ac:dyDescent="0.2">
      <c r="Z2123"/>
    </row>
    <row r="2124" spans="26:26" ht="12.75" x14ac:dyDescent="0.2">
      <c r="Z2124"/>
    </row>
    <row r="2125" spans="26:26" ht="12.75" x14ac:dyDescent="0.2">
      <c r="Z2125"/>
    </row>
    <row r="2126" spans="26:26" ht="12.75" x14ac:dyDescent="0.2">
      <c r="Z2126"/>
    </row>
    <row r="2127" spans="26:26" ht="12.75" x14ac:dyDescent="0.2">
      <c r="Z2127"/>
    </row>
    <row r="2128" spans="26:26" ht="12.75" x14ac:dyDescent="0.2">
      <c r="Z2128"/>
    </row>
    <row r="2129" spans="26:26" ht="12.75" x14ac:dyDescent="0.2">
      <c r="Z2129"/>
    </row>
    <row r="2130" spans="26:26" ht="12.75" x14ac:dyDescent="0.2">
      <c r="Z2130"/>
    </row>
    <row r="2131" spans="26:26" ht="12.75" x14ac:dyDescent="0.2">
      <c r="Z2131"/>
    </row>
    <row r="2132" spans="26:26" ht="12.75" x14ac:dyDescent="0.2">
      <c r="Z2132"/>
    </row>
    <row r="2133" spans="26:26" ht="12.75" x14ac:dyDescent="0.2">
      <c r="Z2133"/>
    </row>
    <row r="2134" spans="26:26" ht="12.75" x14ac:dyDescent="0.2">
      <c r="Z2134"/>
    </row>
    <row r="2135" spans="26:26" ht="12.75" x14ac:dyDescent="0.2">
      <c r="Z2135"/>
    </row>
    <row r="2136" spans="26:26" ht="12.75" x14ac:dyDescent="0.2">
      <c r="Z2136"/>
    </row>
    <row r="2137" spans="26:26" ht="12.75" x14ac:dyDescent="0.2">
      <c r="Z2137"/>
    </row>
    <row r="2138" spans="26:26" ht="12.75" x14ac:dyDescent="0.2">
      <c r="Z2138"/>
    </row>
    <row r="2139" spans="26:26" ht="12.75" x14ac:dyDescent="0.2">
      <c r="Z2139"/>
    </row>
    <row r="2140" spans="26:26" ht="12.75" x14ac:dyDescent="0.2">
      <c r="Z2140"/>
    </row>
    <row r="2141" spans="26:26" ht="12.75" x14ac:dyDescent="0.2">
      <c r="Z2141"/>
    </row>
    <row r="2142" spans="26:26" ht="12.75" x14ac:dyDescent="0.2">
      <c r="Z2142"/>
    </row>
    <row r="2143" spans="26:26" ht="12.75" x14ac:dyDescent="0.2">
      <c r="Z2143"/>
    </row>
    <row r="2144" spans="26:26" ht="12.75" x14ac:dyDescent="0.2">
      <c r="Z2144"/>
    </row>
    <row r="2145" spans="26:26" ht="12.75" x14ac:dyDescent="0.2">
      <c r="Z2145"/>
    </row>
    <row r="2146" spans="26:26" ht="12.75" x14ac:dyDescent="0.2">
      <c r="Z2146"/>
    </row>
    <row r="2147" spans="26:26" ht="12.75" x14ac:dyDescent="0.2">
      <c r="Z2147"/>
    </row>
    <row r="2148" spans="26:26" ht="12.75" x14ac:dyDescent="0.2">
      <c r="Z2148"/>
    </row>
    <row r="2149" spans="26:26" ht="12.75" x14ac:dyDescent="0.2">
      <c r="Z2149"/>
    </row>
    <row r="2150" spans="26:26" ht="12.75" x14ac:dyDescent="0.2">
      <c r="Z2150"/>
    </row>
    <row r="2151" spans="26:26" ht="12.75" x14ac:dyDescent="0.2">
      <c r="Z2151"/>
    </row>
    <row r="2152" spans="26:26" ht="12.75" x14ac:dyDescent="0.2">
      <c r="Z2152"/>
    </row>
    <row r="2153" spans="26:26" ht="12.75" x14ac:dyDescent="0.2">
      <c r="Z2153"/>
    </row>
    <row r="2154" spans="26:26" ht="12.75" x14ac:dyDescent="0.2">
      <c r="Z2154"/>
    </row>
    <row r="2155" spans="26:26" ht="12.75" x14ac:dyDescent="0.2">
      <c r="Z2155"/>
    </row>
    <row r="2156" spans="26:26" ht="12.75" x14ac:dyDescent="0.2">
      <c r="Z2156"/>
    </row>
    <row r="2157" spans="26:26" ht="12.75" x14ac:dyDescent="0.2">
      <c r="Z2157"/>
    </row>
    <row r="2158" spans="26:26" ht="12.75" x14ac:dyDescent="0.2">
      <c r="Z2158"/>
    </row>
    <row r="2159" spans="26:26" ht="12.75" x14ac:dyDescent="0.2">
      <c r="Z2159"/>
    </row>
    <row r="2160" spans="26:26" ht="12.75" x14ac:dyDescent="0.2">
      <c r="Z2160"/>
    </row>
    <row r="2161" spans="26:26" ht="12.75" x14ac:dyDescent="0.2">
      <c r="Z2161"/>
    </row>
    <row r="2162" spans="26:26" ht="12.75" x14ac:dyDescent="0.2">
      <c r="Z2162"/>
    </row>
    <row r="2163" spans="26:26" ht="12.75" x14ac:dyDescent="0.2">
      <c r="Z2163"/>
    </row>
    <row r="2164" spans="26:26" ht="12.75" x14ac:dyDescent="0.2">
      <c r="Z2164"/>
    </row>
    <row r="2165" spans="26:26" ht="12.75" x14ac:dyDescent="0.2">
      <c r="Z2165"/>
    </row>
    <row r="2166" spans="26:26" ht="12.75" x14ac:dyDescent="0.2">
      <c r="Z2166"/>
    </row>
    <row r="2167" spans="26:26" ht="12.75" x14ac:dyDescent="0.2">
      <c r="Z2167"/>
    </row>
    <row r="2168" spans="26:26" ht="12.75" x14ac:dyDescent="0.2">
      <c r="Z2168"/>
    </row>
    <row r="2169" spans="26:26" ht="12.75" x14ac:dyDescent="0.2">
      <c r="Z2169"/>
    </row>
    <row r="2170" spans="26:26" ht="12.75" x14ac:dyDescent="0.2">
      <c r="Z2170"/>
    </row>
    <row r="2171" spans="26:26" ht="12.75" x14ac:dyDescent="0.2">
      <c r="Z2171"/>
    </row>
    <row r="2172" spans="26:26" ht="12.75" x14ac:dyDescent="0.2">
      <c r="Z2172"/>
    </row>
    <row r="2173" spans="26:26" ht="12.75" x14ac:dyDescent="0.2">
      <c r="Z2173"/>
    </row>
    <row r="2174" spans="26:26" ht="12.75" x14ac:dyDescent="0.2">
      <c r="Z2174"/>
    </row>
    <row r="2175" spans="26:26" ht="12.75" x14ac:dyDescent="0.2">
      <c r="Z2175"/>
    </row>
    <row r="2176" spans="26:26" ht="12.75" x14ac:dyDescent="0.2">
      <c r="Z2176"/>
    </row>
    <row r="2177" spans="26:26" ht="12.75" x14ac:dyDescent="0.2">
      <c r="Z2177"/>
    </row>
    <row r="2178" spans="26:26" ht="12.75" x14ac:dyDescent="0.2">
      <c r="Z2178"/>
    </row>
    <row r="2179" spans="26:26" ht="12.75" x14ac:dyDescent="0.2">
      <c r="Z2179"/>
    </row>
    <row r="2180" spans="26:26" ht="12.75" x14ac:dyDescent="0.2">
      <c r="Z2180"/>
    </row>
    <row r="2181" spans="26:26" ht="12.75" x14ac:dyDescent="0.2">
      <c r="Z2181"/>
    </row>
    <row r="2182" spans="26:26" ht="12.75" x14ac:dyDescent="0.2">
      <c r="Z2182"/>
    </row>
    <row r="2183" spans="26:26" ht="12.75" x14ac:dyDescent="0.2">
      <c r="Z2183"/>
    </row>
    <row r="2184" spans="26:26" ht="12.75" x14ac:dyDescent="0.2">
      <c r="Z2184"/>
    </row>
    <row r="2185" spans="26:26" ht="12.75" x14ac:dyDescent="0.2">
      <c r="Z2185"/>
    </row>
    <row r="2186" spans="26:26" ht="12.75" x14ac:dyDescent="0.2">
      <c r="Z2186"/>
    </row>
    <row r="2187" spans="26:26" ht="12.75" x14ac:dyDescent="0.2">
      <c r="Z2187"/>
    </row>
    <row r="2188" spans="26:26" ht="12.75" x14ac:dyDescent="0.2">
      <c r="Z2188"/>
    </row>
    <row r="2189" spans="26:26" ht="12.75" x14ac:dyDescent="0.2">
      <c r="Z2189"/>
    </row>
    <row r="2190" spans="26:26" ht="12.75" x14ac:dyDescent="0.2">
      <c r="Z2190"/>
    </row>
    <row r="2191" spans="26:26" ht="12.75" x14ac:dyDescent="0.2">
      <c r="Z2191"/>
    </row>
    <row r="2192" spans="26:26" ht="12.75" x14ac:dyDescent="0.2">
      <c r="Z2192"/>
    </row>
    <row r="2193" spans="26:26" ht="12.75" x14ac:dyDescent="0.2">
      <c r="Z2193"/>
    </row>
    <row r="2194" spans="26:26" ht="12.75" x14ac:dyDescent="0.2">
      <c r="Z2194"/>
    </row>
    <row r="2195" spans="26:26" ht="12.75" x14ac:dyDescent="0.2">
      <c r="Z2195"/>
    </row>
    <row r="2196" spans="26:26" ht="12.75" x14ac:dyDescent="0.2">
      <c r="Z2196"/>
    </row>
    <row r="2197" spans="26:26" ht="12.75" x14ac:dyDescent="0.2">
      <c r="Z2197"/>
    </row>
    <row r="2198" spans="26:26" ht="12.75" x14ac:dyDescent="0.2">
      <c r="Z2198"/>
    </row>
    <row r="2199" spans="26:26" ht="12.75" x14ac:dyDescent="0.2">
      <c r="Z2199"/>
    </row>
    <row r="2200" spans="26:26" ht="12.75" x14ac:dyDescent="0.2">
      <c r="Z2200"/>
    </row>
    <row r="2201" spans="26:26" ht="12.75" x14ac:dyDescent="0.2">
      <c r="Z2201"/>
    </row>
    <row r="2202" spans="26:26" ht="12.75" x14ac:dyDescent="0.2">
      <c r="Z2202"/>
    </row>
    <row r="2203" spans="26:26" ht="12.75" x14ac:dyDescent="0.2">
      <c r="Z2203"/>
    </row>
    <row r="2204" spans="26:26" ht="12.75" x14ac:dyDescent="0.2">
      <c r="Z2204"/>
    </row>
    <row r="2205" spans="26:26" ht="12.75" x14ac:dyDescent="0.2">
      <c r="Z2205"/>
    </row>
    <row r="2206" spans="26:26" ht="12.75" x14ac:dyDescent="0.2">
      <c r="Z2206"/>
    </row>
    <row r="2207" spans="26:26" ht="12.75" x14ac:dyDescent="0.2">
      <c r="Z2207"/>
    </row>
    <row r="2208" spans="26:26" ht="12.75" x14ac:dyDescent="0.2">
      <c r="Z2208"/>
    </row>
    <row r="2209" spans="26:26" ht="12.75" x14ac:dyDescent="0.2">
      <c r="Z2209"/>
    </row>
    <row r="2210" spans="26:26" ht="12.75" x14ac:dyDescent="0.2">
      <c r="Z2210"/>
    </row>
    <row r="2211" spans="26:26" ht="12.75" x14ac:dyDescent="0.2">
      <c r="Z2211"/>
    </row>
    <row r="2212" spans="26:26" ht="12.75" x14ac:dyDescent="0.2">
      <c r="Z2212"/>
    </row>
    <row r="2213" spans="26:26" ht="12.75" x14ac:dyDescent="0.2">
      <c r="Z2213"/>
    </row>
    <row r="2214" spans="26:26" ht="12.75" x14ac:dyDescent="0.2">
      <c r="Z2214"/>
    </row>
    <row r="2215" spans="26:26" ht="12.75" x14ac:dyDescent="0.2">
      <c r="Z2215"/>
    </row>
    <row r="2216" spans="26:26" ht="12.75" x14ac:dyDescent="0.2">
      <c r="Z2216"/>
    </row>
    <row r="2217" spans="26:26" ht="12.75" x14ac:dyDescent="0.2">
      <c r="Z2217"/>
    </row>
    <row r="2218" spans="26:26" ht="12.75" x14ac:dyDescent="0.2">
      <c r="Z2218"/>
    </row>
    <row r="2219" spans="26:26" ht="12.75" x14ac:dyDescent="0.2">
      <c r="Z2219"/>
    </row>
    <row r="2220" spans="26:26" ht="12.75" x14ac:dyDescent="0.2">
      <c r="Z2220"/>
    </row>
    <row r="2221" spans="26:26" ht="12.75" x14ac:dyDescent="0.2">
      <c r="Z2221"/>
    </row>
    <row r="2222" spans="26:26" ht="12.75" x14ac:dyDescent="0.2">
      <c r="Z2222"/>
    </row>
    <row r="2223" spans="26:26" ht="12.75" x14ac:dyDescent="0.2">
      <c r="Z2223"/>
    </row>
    <row r="2224" spans="26:26" ht="12.75" x14ac:dyDescent="0.2">
      <c r="Z2224"/>
    </row>
    <row r="2225" spans="26:26" ht="12.75" x14ac:dyDescent="0.2">
      <c r="Z2225"/>
    </row>
    <row r="2226" spans="26:26" ht="12.75" x14ac:dyDescent="0.2">
      <c r="Z2226"/>
    </row>
    <row r="2227" spans="26:26" ht="12.75" x14ac:dyDescent="0.2">
      <c r="Z2227"/>
    </row>
    <row r="2228" spans="26:26" ht="12.75" x14ac:dyDescent="0.2">
      <c r="Z2228"/>
    </row>
    <row r="2229" spans="26:26" ht="12.75" x14ac:dyDescent="0.2">
      <c r="Z2229"/>
    </row>
    <row r="2230" spans="26:26" ht="12.75" x14ac:dyDescent="0.2">
      <c r="Z2230"/>
    </row>
    <row r="2231" spans="26:26" ht="12.75" x14ac:dyDescent="0.2">
      <c r="Z2231"/>
    </row>
    <row r="2232" spans="26:26" ht="12.75" x14ac:dyDescent="0.2">
      <c r="Z2232"/>
    </row>
    <row r="2233" spans="26:26" ht="12.75" x14ac:dyDescent="0.2">
      <c r="Z2233"/>
    </row>
    <row r="2234" spans="26:26" ht="12.75" x14ac:dyDescent="0.2">
      <c r="Z2234"/>
    </row>
    <row r="2235" spans="26:26" ht="12.75" x14ac:dyDescent="0.2">
      <c r="Z2235"/>
    </row>
    <row r="2236" spans="26:26" ht="12.75" x14ac:dyDescent="0.2">
      <c r="Z2236"/>
    </row>
    <row r="2237" spans="26:26" ht="12.75" x14ac:dyDescent="0.2">
      <c r="Z2237"/>
    </row>
    <row r="2238" spans="26:26" ht="12.75" x14ac:dyDescent="0.2">
      <c r="Z2238"/>
    </row>
    <row r="2239" spans="26:26" ht="12.75" x14ac:dyDescent="0.2">
      <c r="Z2239"/>
    </row>
    <row r="2240" spans="26:26" ht="12.75" x14ac:dyDescent="0.2">
      <c r="Z2240"/>
    </row>
    <row r="2241" spans="26:26" ht="12.75" x14ac:dyDescent="0.2">
      <c r="Z2241"/>
    </row>
    <row r="2242" spans="26:26" ht="12.75" x14ac:dyDescent="0.2">
      <c r="Z2242"/>
    </row>
    <row r="2243" spans="26:26" ht="12.75" x14ac:dyDescent="0.2">
      <c r="Z2243"/>
    </row>
    <row r="2244" spans="26:26" ht="12.75" x14ac:dyDescent="0.2">
      <c r="Z2244"/>
    </row>
    <row r="2245" spans="26:26" ht="12.75" x14ac:dyDescent="0.2">
      <c r="Z2245"/>
    </row>
    <row r="2246" spans="26:26" ht="12.75" x14ac:dyDescent="0.2">
      <c r="Z2246"/>
    </row>
    <row r="2247" spans="26:26" ht="12.75" x14ac:dyDescent="0.2">
      <c r="Z2247"/>
    </row>
    <row r="2248" spans="26:26" ht="12.75" x14ac:dyDescent="0.2">
      <c r="Z2248"/>
    </row>
    <row r="2249" spans="26:26" ht="12.75" x14ac:dyDescent="0.2">
      <c r="Z2249"/>
    </row>
    <row r="2250" spans="26:26" ht="12.75" x14ac:dyDescent="0.2">
      <c r="Z2250"/>
    </row>
    <row r="2251" spans="26:26" ht="12.75" x14ac:dyDescent="0.2">
      <c r="Z2251"/>
    </row>
    <row r="2252" spans="26:26" ht="12.75" x14ac:dyDescent="0.2">
      <c r="Z2252"/>
    </row>
    <row r="2253" spans="26:26" ht="12.75" x14ac:dyDescent="0.2">
      <c r="Z2253"/>
    </row>
    <row r="2254" spans="26:26" ht="12.75" x14ac:dyDescent="0.2">
      <c r="Z2254"/>
    </row>
    <row r="2255" spans="26:26" ht="12.75" x14ac:dyDescent="0.2">
      <c r="Z2255"/>
    </row>
    <row r="2256" spans="26:26" ht="12.75" x14ac:dyDescent="0.2">
      <c r="Z2256"/>
    </row>
    <row r="2257" spans="26:26" ht="12.75" x14ac:dyDescent="0.2">
      <c r="Z2257"/>
    </row>
    <row r="2258" spans="26:26" ht="12.75" x14ac:dyDescent="0.2">
      <c r="Z2258"/>
    </row>
    <row r="2259" spans="26:26" ht="12.75" x14ac:dyDescent="0.2">
      <c r="Z2259"/>
    </row>
    <row r="2260" spans="26:26" ht="12.75" x14ac:dyDescent="0.2">
      <c r="Z2260"/>
    </row>
    <row r="2261" spans="26:26" ht="12.75" x14ac:dyDescent="0.2">
      <c r="Z2261"/>
    </row>
    <row r="2262" spans="26:26" ht="12.75" x14ac:dyDescent="0.2">
      <c r="Z2262"/>
    </row>
    <row r="2263" spans="26:26" ht="12.75" x14ac:dyDescent="0.2">
      <c r="Z2263"/>
    </row>
    <row r="2264" spans="26:26" ht="12.75" x14ac:dyDescent="0.2">
      <c r="Z2264"/>
    </row>
    <row r="2265" spans="26:26" ht="12.75" x14ac:dyDescent="0.2">
      <c r="Z2265"/>
    </row>
    <row r="2266" spans="26:26" ht="12.75" x14ac:dyDescent="0.2">
      <c r="Z2266"/>
    </row>
    <row r="2267" spans="26:26" ht="12.75" x14ac:dyDescent="0.2">
      <c r="Z2267"/>
    </row>
    <row r="2268" spans="26:26" ht="12.75" x14ac:dyDescent="0.2">
      <c r="Z2268"/>
    </row>
    <row r="2269" spans="26:26" ht="12.75" x14ac:dyDescent="0.2">
      <c r="Z2269"/>
    </row>
    <row r="2270" spans="26:26" ht="12.75" x14ac:dyDescent="0.2">
      <c r="Z2270"/>
    </row>
    <row r="2271" spans="26:26" ht="12.75" x14ac:dyDescent="0.2">
      <c r="Z2271"/>
    </row>
    <row r="2272" spans="26:26" ht="12.75" x14ac:dyDescent="0.2">
      <c r="Z2272"/>
    </row>
    <row r="2273" spans="26:26" ht="12.75" x14ac:dyDescent="0.2">
      <c r="Z2273"/>
    </row>
    <row r="2274" spans="26:26" ht="12.75" x14ac:dyDescent="0.2">
      <c r="Z2274"/>
    </row>
    <row r="2275" spans="26:26" ht="12.75" x14ac:dyDescent="0.2">
      <c r="Z2275"/>
    </row>
    <row r="2276" spans="26:26" ht="12.75" x14ac:dyDescent="0.2">
      <c r="Z2276"/>
    </row>
    <row r="2277" spans="26:26" ht="12.75" x14ac:dyDescent="0.2">
      <c r="Z2277"/>
    </row>
    <row r="2278" spans="26:26" ht="12.75" x14ac:dyDescent="0.2">
      <c r="Z2278"/>
    </row>
    <row r="2279" spans="26:26" ht="12.75" x14ac:dyDescent="0.2">
      <c r="Z2279"/>
    </row>
    <row r="2280" spans="26:26" ht="12.75" x14ac:dyDescent="0.2">
      <c r="Z2280"/>
    </row>
    <row r="2281" spans="26:26" ht="12.75" x14ac:dyDescent="0.2">
      <c r="Z2281"/>
    </row>
    <row r="2282" spans="26:26" ht="12.75" x14ac:dyDescent="0.2">
      <c r="Z2282"/>
    </row>
    <row r="2283" spans="26:26" ht="12.75" x14ac:dyDescent="0.2">
      <c r="Z2283"/>
    </row>
    <row r="2284" spans="26:26" ht="12.75" x14ac:dyDescent="0.2">
      <c r="Z2284"/>
    </row>
    <row r="2285" spans="26:26" ht="12.75" x14ac:dyDescent="0.2">
      <c r="Z2285"/>
    </row>
    <row r="2286" spans="26:26" ht="12.75" x14ac:dyDescent="0.2">
      <c r="Z2286"/>
    </row>
    <row r="2287" spans="26:26" ht="12.75" x14ac:dyDescent="0.2">
      <c r="Z2287"/>
    </row>
    <row r="2288" spans="26:26" ht="12.75" x14ac:dyDescent="0.2">
      <c r="Z2288"/>
    </row>
    <row r="2289" spans="26:26" ht="12.75" x14ac:dyDescent="0.2">
      <c r="Z2289"/>
    </row>
    <row r="2290" spans="26:26" ht="12.75" x14ac:dyDescent="0.2">
      <c r="Z2290"/>
    </row>
    <row r="2291" spans="26:26" ht="12.75" x14ac:dyDescent="0.2">
      <c r="Z2291"/>
    </row>
    <row r="2292" spans="26:26" ht="12.75" x14ac:dyDescent="0.2">
      <c r="Z2292"/>
    </row>
    <row r="2293" spans="26:26" ht="12.75" x14ac:dyDescent="0.2">
      <c r="Z2293"/>
    </row>
    <row r="2294" spans="26:26" ht="12.75" x14ac:dyDescent="0.2">
      <c r="Z2294"/>
    </row>
    <row r="2295" spans="26:26" ht="12.75" x14ac:dyDescent="0.2">
      <c r="Z2295"/>
    </row>
    <row r="2296" spans="26:26" ht="12.75" x14ac:dyDescent="0.2">
      <c r="Z2296"/>
    </row>
    <row r="2297" spans="26:26" ht="12.75" x14ac:dyDescent="0.2">
      <c r="Z2297"/>
    </row>
    <row r="2298" spans="26:26" ht="12.75" x14ac:dyDescent="0.2">
      <c r="Z2298"/>
    </row>
    <row r="2299" spans="26:26" ht="12.75" x14ac:dyDescent="0.2">
      <c r="Z2299"/>
    </row>
    <row r="2300" spans="26:26" ht="12.75" x14ac:dyDescent="0.2">
      <c r="Z2300"/>
    </row>
    <row r="2301" spans="26:26" ht="12.75" x14ac:dyDescent="0.2">
      <c r="Z2301"/>
    </row>
    <row r="2302" spans="26:26" ht="12.75" x14ac:dyDescent="0.2">
      <c r="Z2302"/>
    </row>
    <row r="2303" spans="26:26" ht="12.75" x14ac:dyDescent="0.2">
      <c r="Z2303"/>
    </row>
    <row r="2304" spans="26:26" ht="12.75" x14ac:dyDescent="0.2">
      <c r="Z2304"/>
    </row>
    <row r="2305" spans="26:26" ht="12.75" x14ac:dyDescent="0.2">
      <c r="Z2305"/>
    </row>
    <row r="2306" spans="26:26" ht="12.75" x14ac:dyDescent="0.2">
      <c r="Z2306"/>
    </row>
    <row r="2307" spans="26:26" ht="12.75" x14ac:dyDescent="0.2">
      <c r="Z2307"/>
    </row>
    <row r="2308" spans="26:26" ht="12.75" x14ac:dyDescent="0.2">
      <c r="Z2308"/>
    </row>
    <row r="2309" spans="26:26" ht="12.75" x14ac:dyDescent="0.2">
      <c r="Z2309"/>
    </row>
    <row r="2310" spans="26:26" ht="12.75" x14ac:dyDescent="0.2">
      <c r="Z2310"/>
    </row>
    <row r="2311" spans="26:26" ht="12.75" x14ac:dyDescent="0.2">
      <c r="Z2311"/>
    </row>
    <row r="2312" spans="26:26" ht="12.75" x14ac:dyDescent="0.2">
      <c r="Z2312"/>
    </row>
    <row r="2313" spans="26:26" ht="12.75" x14ac:dyDescent="0.2">
      <c r="Z2313"/>
    </row>
    <row r="2314" spans="26:26" ht="12.75" x14ac:dyDescent="0.2">
      <c r="Z2314"/>
    </row>
    <row r="2315" spans="26:26" ht="12.75" x14ac:dyDescent="0.2">
      <c r="Z2315"/>
    </row>
    <row r="2316" spans="26:26" ht="12.75" x14ac:dyDescent="0.2">
      <c r="Z2316"/>
    </row>
    <row r="2317" spans="26:26" ht="12.75" x14ac:dyDescent="0.2">
      <c r="Z2317"/>
    </row>
    <row r="2318" spans="26:26" ht="12.75" x14ac:dyDescent="0.2">
      <c r="Z2318"/>
    </row>
    <row r="2319" spans="26:26" ht="12.75" x14ac:dyDescent="0.2">
      <c r="Z2319"/>
    </row>
    <row r="2320" spans="26:26" ht="12.75" x14ac:dyDescent="0.2">
      <c r="Z2320"/>
    </row>
    <row r="2321" spans="26:26" ht="12.75" x14ac:dyDescent="0.2">
      <c r="Z2321"/>
    </row>
    <row r="2322" spans="26:26" ht="12.75" x14ac:dyDescent="0.2">
      <c r="Z2322"/>
    </row>
    <row r="2323" spans="26:26" ht="12.75" x14ac:dyDescent="0.2">
      <c r="Z2323"/>
    </row>
    <row r="2324" spans="26:26" ht="12.75" x14ac:dyDescent="0.2">
      <c r="Z2324"/>
    </row>
    <row r="2325" spans="26:26" ht="12.75" x14ac:dyDescent="0.2">
      <c r="Z2325"/>
    </row>
    <row r="2326" spans="26:26" ht="12.75" x14ac:dyDescent="0.2">
      <c r="Z2326"/>
    </row>
    <row r="2327" spans="26:26" ht="12.75" x14ac:dyDescent="0.2">
      <c r="Z2327"/>
    </row>
    <row r="2328" spans="26:26" ht="12.75" x14ac:dyDescent="0.2">
      <c r="Z2328"/>
    </row>
    <row r="2329" spans="26:26" ht="12.75" x14ac:dyDescent="0.2">
      <c r="Z2329"/>
    </row>
    <row r="2330" spans="26:26" ht="12.75" x14ac:dyDescent="0.2">
      <c r="Z2330"/>
    </row>
    <row r="2331" spans="26:26" ht="12.75" x14ac:dyDescent="0.2">
      <c r="Z2331"/>
    </row>
    <row r="2332" spans="26:26" ht="12.75" x14ac:dyDescent="0.2">
      <c r="Z2332"/>
    </row>
    <row r="2333" spans="26:26" ht="12.75" x14ac:dyDescent="0.2">
      <c r="Z2333"/>
    </row>
    <row r="2334" spans="26:26" ht="12.75" x14ac:dyDescent="0.2">
      <c r="Z2334"/>
    </row>
    <row r="2335" spans="26:26" ht="12.75" x14ac:dyDescent="0.2">
      <c r="Z2335"/>
    </row>
    <row r="2336" spans="26:26" ht="12.75" x14ac:dyDescent="0.2">
      <c r="Z2336"/>
    </row>
    <row r="2337" spans="26:26" ht="12.75" x14ac:dyDescent="0.2">
      <c r="Z2337"/>
    </row>
    <row r="2338" spans="26:26" ht="12.75" x14ac:dyDescent="0.2">
      <c r="Z2338"/>
    </row>
    <row r="2339" spans="26:26" ht="12.75" x14ac:dyDescent="0.2">
      <c r="Z2339"/>
    </row>
    <row r="2340" spans="26:26" ht="12.75" x14ac:dyDescent="0.2">
      <c r="Z2340"/>
    </row>
    <row r="2341" spans="26:26" ht="12.75" x14ac:dyDescent="0.2">
      <c r="Z2341"/>
    </row>
    <row r="2342" spans="26:26" ht="12.75" x14ac:dyDescent="0.2">
      <c r="Z2342"/>
    </row>
    <row r="2343" spans="26:26" ht="12.75" x14ac:dyDescent="0.2">
      <c r="Z2343"/>
    </row>
    <row r="2344" spans="26:26" ht="12.75" x14ac:dyDescent="0.2">
      <c r="Z2344"/>
    </row>
    <row r="2345" spans="26:26" ht="12.75" x14ac:dyDescent="0.2">
      <c r="Z2345"/>
    </row>
    <row r="2346" spans="26:26" ht="12.75" x14ac:dyDescent="0.2">
      <c r="Z2346"/>
    </row>
    <row r="2347" spans="26:26" ht="12.75" x14ac:dyDescent="0.2">
      <c r="Z2347"/>
    </row>
    <row r="2348" spans="26:26" ht="12.75" x14ac:dyDescent="0.2">
      <c r="Z2348"/>
    </row>
    <row r="2349" spans="26:26" ht="12.75" x14ac:dyDescent="0.2">
      <c r="Z2349"/>
    </row>
    <row r="2350" spans="26:26" ht="12.75" x14ac:dyDescent="0.2">
      <c r="Z2350"/>
    </row>
    <row r="2351" spans="26:26" ht="12.75" x14ac:dyDescent="0.2">
      <c r="Z2351"/>
    </row>
    <row r="2352" spans="26:26" ht="12.75" x14ac:dyDescent="0.2">
      <c r="Z2352"/>
    </row>
    <row r="2353" spans="26:26" ht="12.75" x14ac:dyDescent="0.2">
      <c r="Z2353"/>
    </row>
    <row r="2354" spans="26:26" ht="12.75" x14ac:dyDescent="0.2">
      <c r="Z2354"/>
    </row>
    <row r="2355" spans="26:26" ht="12.75" x14ac:dyDescent="0.2">
      <c r="Z2355"/>
    </row>
    <row r="2356" spans="26:26" ht="12.75" x14ac:dyDescent="0.2">
      <c r="Z2356"/>
    </row>
    <row r="2357" spans="26:26" ht="12.75" x14ac:dyDescent="0.2">
      <c r="Z2357"/>
    </row>
    <row r="2358" spans="26:26" ht="12.75" x14ac:dyDescent="0.2">
      <c r="Z2358"/>
    </row>
    <row r="2359" spans="26:26" ht="12.75" x14ac:dyDescent="0.2">
      <c r="Z2359"/>
    </row>
    <row r="2360" spans="26:26" ht="12.75" x14ac:dyDescent="0.2">
      <c r="Z2360"/>
    </row>
    <row r="2361" spans="26:26" ht="12.75" x14ac:dyDescent="0.2">
      <c r="Z2361"/>
    </row>
    <row r="2362" spans="26:26" ht="12.75" x14ac:dyDescent="0.2">
      <c r="Z2362"/>
    </row>
    <row r="2363" spans="26:26" ht="12.75" x14ac:dyDescent="0.2">
      <c r="Z2363"/>
    </row>
    <row r="2364" spans="26:26" ht="12.75" x14ac:dyDescent="0.2">
      <c r="Z2364"/>
    </row>
    <row r="2365" spans="26:26" ht="12.75" x14ac:dyDescent="0.2">
      <c r="Z2365"/>
    </row>
    <row r="2366" spans="26:26" ht="12.75" x14ac:dyDescent="0.2">
      <c r="Z2366"/>
    </row>
    <row r="2367" spans="26:26" ht="12.75" x14ac:dyDescent="0.2">
      <c r="Z2367"/>
    </row>
    <row r="2368" spans="26:26" ht="12.75" x14ac:dyDescent="0.2">
      <c r="Z2368"/>
    </row>
    <row r="2369" spans="26:26" ht="12.75" x14ac:dyDescent="0.2">
      <c r="Z2369"/>
    </row>
    <row r="2370" spans="26:26" ht="12.75" x14ac:dyDescent="0.2">
      <c r="Z2370"/>
    </row>
    <row r="2371" spans="26:26" ht="12.75" x14ac:dyDescent="0.2">
      <c r="Z2371"/>
    </row>
    <row r="2372" spans="26:26" ht="12.75" x14ac:dyDescent="0.2">
      <c r="Z2372"/>
    </row>
    <row r="2373" spans="26:26" ht="12.75" x14ac:dyDescent="0.2">
      <c r="Z2373"/>
    </row>
    <row r="2374" spans="26:26" ht="12.75" x14ac:dyDescent="0.2">
      <c r="Z2374"/>
    </row>
    <row r="2375" spans="26:26" ht="12.75" x14ac:dyDescent="0.2">
      <c r="Z2375"/>
    </row>
    <row r="2376" spans="26:26" ht="12.75" x14ac:dyDescent="0.2">
      <c r="Z2376"/>
    </row>
    <row r="2377" spans="26:26" ht="12.75" x14ac:dyDescent="0.2">
      <c r="Z2377"/>
    </row>
    <row r="2378" spans="26:26" ht="12.75" x14ac:dyDescent="0.2">
      <c r="Z2378"/>
    </row>
    <row r="2379" spans="26:26" ht="12.75" x14ac:dyDescent="0.2">
      <c r="Z2379"/>
    </row>
    <row r="2380" spans="26:26" ht="12.75" x14ac:dyDescent="0.2">
      <c r="Z2380"/>
    </row>
    <row r="2381" spans="26:26" ht="12.75" x14ac:dyDescent="0.2">
      <c r="Z2381"/>
    </row>
    <row r="2382" spans="26:26" ht="12.75" x14ac:dyDescent="0.2">
      <c r="Z2382"/>
    </row>
    <row r="2383" spans="26:26" ht="12.75" x14ac:dyDescent="0.2">
      <c r="Z2383"/>
    </row>
    <row r="2384" spans="26:26" ht="12.75" x14ac:dyDescent="0.2">
      <c r="Z2384"/>
    </row>
    <row r="2385" spans="26:26" ht="12.75" x14ac:dyDescent="0.2">
      <c r="Z2385"/>
    </row>
    <row r="2386" spans="26:26" ht="12.75" x14ac:dyDescent="0.2">
      <c r="Z2386"/>
    </row>
    <row r="2387" spans="26:26" ht="12.75" x14ac:dyDescent="0.2">
      <c r="Z2387"/>
    </row>
    <row r="2388" spans="26:26" ht="12.75" x14ac:dyDescent="0.2">
      <c r="Z2388"/>
    </row>
    <row r="2389" spans="26:26" ht="12.75" x14ac:dyDescent="0.2">
      <c r="Z2389"/>
    </row>
    <row r="2390" spans="26:26" ht="12.75" x14ac:dyDescent="0.2">
      <c r="Z2390"/>
    </row>
    <row r="2391" spans="26:26" ht="12.75" x14ac:dyDescent="0.2">
      <c r="Z2391"/>
    </row>
    <row r="2392" spans="26:26" ht="12.75" x14ac:dyDescent="0.2">
      <c r="Z2392"/>
    </row>
    <row r="2393" spans="26:26" ht="12.75" x14ac:dyDescent="0.2">
      <c r="Z2393"/>
    </row>
    <row r="2394" spans="26:26" ht="12.75" x14ac:dyDescent="0.2">
      <c r="Z2394"/>
    </row>
    <row r="2395" spans="26:26" ht="12.75" x14ac:dyDescent="0.2">
      <c r="Z2395"/>
    </row>
    <row r="2396" spans="26:26" ht="12.75" x14ac:dyDescent="0.2">
      <c r="Z2396"/>
    </row>
    <row r="2397" spans="26:26" ht="12.75" x14ac:dyDescent="0.2">
      <c r="Z2397"/>
    </row>
    <row r="2398" spans="26:26" ht="12.75" x14ac:dyDescent="0.2">
      <c r="Z2398"/>
    </row>
    <row r="2399" spans="26:26" ht="12.75" x14ac:dyDescent="0.2">
      <c r="Z2399"/>
    </row>
    <row r="2400" spans="26:26" ht="12.75" x14ac:dyDescent="0.2">
      <c r="Z2400"/>
    </row>
    <row r="2401" spans="26:26" ht="12.75" x14ac:dyDescent="0.2">
      <c r="Z2401"/>
    </row>
    <row r="2402" spans="26:26" ht="12.75" x14ac:dyDescent="0.2">
      <c r="Z2402"/>
    </row>
    <row r="2403" spans="26:26" ht="12.75" x14ac:dyDescent="0.2">
      <c r="Z2403"/>
    </row>
    <row r="2404" spans="26:26" ht="12.75" x14ac:dyDescent="0.2">
      <c r="Z2404"/>
    </row>
    <row r="2405" spans="26:26" ht="12.75" x14ac:dyDescent="0.2">
      <c r="Z2405"/>
    </row>
    <row r="2406" spans="26:26" ht="12.75" x14ac:dyDescent="0.2">
      <c r="Z2406"/>
    </row>
    <row r="2407" spans="26:26" ht="12.75" x14ac:dyDescent="0.2">
      <c r="Z2407"/>
    </row>
    <row r="2408" spans="26:26" ht="12.75" x14ac:dyDescent="0.2">
      <c r="Z2408"/>
    </row>
    <row r="2409" spans="26:26" ht="12.75" x14ac:dyDescent="0.2">
      <c r="Z2409"/>
    </row>
    <row r="2410" spans="26:26" ht="12.75" x14ac:dyDescent="0.2">
      <c r="Z2410"/>
    </row>
    <row r="2411" spans="26:26" ht="12.75" x14ac:dyDescent="0.2">
      <c r="Z2411"/>
    </row>
    <row r="2412" spans="26:26" ht="12.75" x14ac:dyDescent="0.2">
      <c r="Z2412"/>
    </row>
    <row r="2413" spans="26:26" ht="12.75" x14ac:dyDescent="0.2">
      <c r="Z2413"/>
    </row>
    <row r="2414" spans="26:26" ht="12.75" x14ac:dyDescent="0.2">
      <c r="Z2414"/>
    </row>
    <row r="2415" spans="26:26" ht="12.75" x14ac:dyDescent="0.2">
      <c r="Z2415"/>
    </row>
    <row r="2416" spans="26:26" ht="12.75" x14ac:dyDescent="0.2">
      <c r="Z2416"/>
    </row>
    <row r="2417" spans="26:26" ht="12.75" x14ac:dyDescent="0.2">
      <c r="Z2417"/>
    </row>
    <row r="2418" spans="26:26" ht="12.75" x14ac:dyDescent="0.2">
      <c r="Z2418"/>
    </row>
    <row r="2419" spans="26:26" ht="12.75" x14ac:dyDescent="0.2">
      <c r="Z2419"/>
    </row>
    <row r="2420" spans="26:26" ht="12.75" x14ac:dyDescent="0.2">
      <c r="Z2420"/>
    </row>
    <row r="2421" spans="26:26" ht="12.75" x14ac:dyDescent="0.2">
      <c r="Z2421"/>
    </row>
    <row r="2422" spans="26:26" ht="12.75" x14ac:dyDescent="0.2">
      <c r="Z2422"/>
    </row>
    <row r="2423" spans="26:26" ht="12.75" x14ac:dyDescent="0.2">
      <c r="Z2423"/>
    </row>
    <row r="2424" spans="26:26" ht="12.75" x14ac:dyDescent="0.2">
      <c r="Z2424"/>
    </row>
    <row r="2425" spans="26:26" ht="12.75" x14ac:dyDescent="0.2">
      <c r="Z2425"/>
    </row>
    <row r="2426" spans="26:26" ht="12.75" x14ac:dyDescent="0.2">
      <c r="Z2426"/>
    </row>
    <row r="2427" spans="26:26" ht="12.75" x14ac:dyDescent="0.2">
      <c r="Z2427"/>
    </row>
    <row r="2428" spans="26:26" ht="12.75" x14ac:dyDescent="0.2">
      <c r="Z2428"/>
    </row>
    <row r="2429" spans="26:26" ht="12.75" x14ac:dyDescent="0.2">
      <c r="Z2429"/>
    </row>
    <row r="2430" spans="26:26" ht="12.75" x14ac:dyDescent="0.2">
      <c r="Z2430"/>
    </row>
    <row r="2431" spans="26:26" ht="12.75" x14ac:dyDescent="0.2">
      <c r="Z2431"/>
    </row>
    <row r="2432" spans="26:26" ht="12.75" x14ac:dyDescent="0.2">
      <c r="Z2432"/>
    </row>
    <row r="2433" spans="26:26" ht="12.75" x14ac:dyDescent="0.2">
      <c r="Z2433"/>
    </row>
    <row r="2434" spans="26:26" ht="12.75" x14ac:dyDescent="0.2">
      <c r="Z2434"/>
    </row>
    <row r="2435" spans="26:26" ht="12.75" x14ac:dyDescent="0.2">
      <c r="Z2435"/>
    </row>
    <row r="2436" spans="26:26" ht="12.75" x14ac:dyDescent="0.2">
      <c r="Z2436"/>
    </row>
    <row r="2437" spans="26:26" ht="12.75" x14ac:dyDescent="0.2">
      <c r="Z2437"/>
    </row>
    <row r="2438" spans="26:26" ht="12.75" x14ac:dyDescent="0.2">
      <c r="Z2438"/>
    </row>
    <row r="2439" spans="26:26" ht="12.75" x14ac:dyDescent="0.2">
      <c r="Z2439"/>
    </row>
    <row r="2440" spans="26:26" ht="12.75" x14ac:dyDescent="0.2">
      <c r="Z2440"/>
    </row>
    <row r="2441" spans="26:26" ht="12.75" x14ac:dyDescent="0.2">
      <c r="Z2441"/>
    </row>
    <row r="2442" spans="26:26" ht="12.75" x14ac:dyDescent="0.2">
      <c r="Z2442"/>
    </row>
    <row r="2443" spans="26:26" ht="12.75" x14ac:dyDescent="0.2">
      <c r="Z2443"/>
    </row>
    <row r="2444" spans="26:26" ht="12.75" x14ac:dyDescent="0.2">
      <c r="Z2444"/>
    </row>
    <row r="2445" spans="26:26" ht="12.75" x14ac:dyDescent="0.2">
      <c r="Z2445"/>
    </row>
    <row r="2446" spans="26:26" ht="12.75" x14ac:dyDescent="0.2">
      <c r="Z2446"/>
    </row>
    <row r="2447" spans="26:26" ht="12.75" x14ac:dyDescent="0.2">
      <c r="Z2447"/>
    </row>
    <row r="2448" spans="26:26" ht="12.75" x14ac:dyDescent="0.2">
      <c r="Z2448"/>
    </row>
    <row r="2449" spans="26:26" ht="12.75" x14ac:dyDescent="0.2">
      <c r="Z2449"/>
    </row>
    <row r="2450" spans="26:26" ht="12.75" x14ac:dyDescent="0.2">
      <c r="Z2450"/>
    </row>
    <row r="2451" spans="26:26" ht="12.75" x14ac:dyDescent="0.2">
      <c r="Z2451"/>
    </row>
    <row r="2452" spans="26:26" ht="12.75" x14ac:dyDescent="0.2">
      <c r="Z2452"/>
    </row>
    <row r="2453" spans="26:26" ht="12.75" x14ac:dyDescent="0.2">
      <c r="Z2453"/>
    </row>
    <row r="2454" spans="26:26" ht="12.75" x14ac:dyDescent="0.2">
      <c r="Z2454"/>
    </row>
    <row r="2455" spans="26:26" ht="12.75" x14ac:dyDescent="0.2">
      <c r="Z2455"/>
    </row>
    <row r="2456" spans="26:26" ht="12.75" x14ac:dyDescent="0.2">
      <c r="Z2456"/>
    </row>
    <row r="2457" spans="26:26" ht="12.75" x14ac:dyDescent="0.2">
      <c r="Z2457"/>
    </row>
    <row r="2458" spans="26:26" ht="12.75" x14ac:dyDescent="0.2">
      <c r="Z2458"/>
    </row>
    <row r="2459" spans="26:26" ht="12.75" x14ac:dyDescent="0.2">
      <c r="Z2459"/>
    </row>
    <row r="2460" spans="26:26" ht="12.75" x14ac:dyDescent="0.2">
      <c r="Z2460"/>
    </row>
    <row r="2461" spans="26:26" ht="12.75" x14ac:dyDescent="0.2">
      <c r="Z2461"/>
    </row>
    <row r="2462" spans="26:26" ht="12.75" x14ac:dyDescent="0.2">
      <c r="Z2462"/>
    </row>
    <row r="2463" spans="26:26" ht="12.75" x14ac:dyDescent="0.2">
      <c r="Z2463"/>
    </row>
    <row r="2464" spans="26:26" ht="12.75" x14ac:dyDescent="0.2">
      <c r="Z2464"/>
    </row>
    <row r="2465" spans="26:26" ht="12.75" x14ac:dyDescent="0.2">
      <c r="Z2465"/>
    </row>
    <row r="2466" spans="26:26" ht="12.75" x14ac:dyDescent="0.2">
      <c r="Z2466"/>
    </row>
    <row r="2467" spans="26:26" ht="12.75" x14ac:dyDescent="0.2">
      <c r="Z2467"/>
    </row>
    <row r="2468" spans="26:26" ht="12.75" x14ac:dyDescent="0.2">
      <c r="Z2468"/>
    </row>
    <row r="2469" spans="26:26" ht="12.75" x14ac:dyDescent="0.2">
      <c r="Z2469"/>
    </row>
    <row r="2470" spans="26:26" ht="12.75" x14ac:dyDescent="0.2">
      <c r="Z2470"/>
    </row>
    <row r="2471" spans="26:26" ht="12.75" x14ac:dyDescent="0.2">
      <c r="Z2471"/>
    </row>
    <row r="2472" spans="26:26" ht="12.75" x14ac:dyDescent="0.2">
      <c r="Z2472"/>
    </row>
    <row r="2473" spans="26:26" ht="12.75" x14ac:dyDescent="0.2">
      <c r="Z2473"/>
    </row>
    <row r="2474" spans="26:26" ht="12.75" x14ac:dyDescent="0.2">
      <c r="Z2474"/>
    </row>
    <row r="2475" spans="26:26" ht="12.75" x14ac:dyDescent="0.2">
      <c r="Z2475"/>
    </row>
    <row r="2476" spans="26:26" ht="12.75" x14ac:dyDescent="0.2">
      <c r="Z2476"/>
    </row>
    <row r="2477" spans="26:26" ht="12.75" x14ac:dyDescent="0.2">
      <c r="Z2477"/>
    </row>
    <row r="2478" spans="26:26" ht="12.75" x14ac:dyDescent="0.2">
      <c r="Z2478"/>
    </row>
    <row r="2479" spans="26:26" ht="12.75" x14ac:dyDescent="0.2">
      <c r="Z2479"/>
    </row>
    <row r="2480" spans="26:26" ht="12.75" x14ac:dyDescent="0.2">
      <c r="Z2480"/>
    </row>
    <row r="2481" spans="26:26" ht="12.75" x14ac:dyDescent="0.2">
      <c r="Z2481"/>
    </row>
    <row r="2482" spans="26:26" ht="12.75" x14ac:dyDescent="0.2">
      <c r="Z2482"/>
    </row>
    <row r="2483" spans="26:26" ht="12.75" x14ac:dyDescent="0.2">
      <c r="Z2483"/>
    </row>
    <row r="2484" spans="26:26" ht="12.75" x14ac:dyDescent="0.2">
      <c r="Z2484"/>
    </row>
    <row r="2485" spans="26:26" ht="12.75" x14ac:dyDescent="0.2">
      <c r="Z2485"/>
    </row>
    <row r="2486" spans="26:26" ht="12.75" x14ac:dyDescent="0.2">
      <c r="Z2486"/>
    </row>
    <row r="2487" spans="26:26" ht="12.75" x14ac:dyDescent="0.2">
      <c r="Z2487"/>
    </row>
    <row r="2488" spans="26:26" ht="12.75" x14ac:dyDescent="0.2">
      <c r="Z2488"/>
    </row>
    <row r="2489" spans="26:26" ht="12.75" x14ac:dyDescent="0.2">
      <c r="Z2489"/>
    </row>
    <row r="2490" spans="26:26" ht="12.75" x14ac:dyDescent="0.2">
      <c r="Z2490"/>
    </row>
    <row r="2491" spans="26:26" ht="12.75" x14ac:dyDescent="0.2">
      <c r="Z2491"/>
    </row>
    <row r="2492" spans="26:26" ht="12.75" x14ac:dyDescent="0.2">
      <c r="Z2492"/>
    </row>
    <row r="2493" spans="26:26" ht="12.75" x14ac:dyDescent="0.2">
      <c r="Z2493"/>
    </row>
    <row r="2494" spans="26:26" ht="12.75" x14ac:dyDescent="0.2">
      <c r="Z2494"/>
    </row>
    <row r="2495" spans="26:26" ht="12.75" x14ac:dyDescent="0.2">
      <c r="Z2495"/>
    </row>
    <row r="2496" spans="26:26" ht="12.75" x14ac:dyDescent="0.2">
      <c r="Z2496"/>
    </row>
    <row r="2497" spans="26:26" ht="12.75" x14ac:dyDescent="0.2">
      <c r="Z2497"/>
    </row>
    <row r="2498" spans="26:26" ht="12.75" x14ac:dyDescent="0.2">
      <c r="Z2498"/>
    </row>
    <row r="2499" spans="26:26" ht="12.75" x14ac:dyDescent="0.2">
      <c r="Z2499"/>
    </row>
    <row r="2500" spans="26:26" ht="12.75" x14ac:dyDescent="0.2">
      <c r="Z2500"/>
    </row>
    <row r="2501" spans="26:26" ht="12.75" x14ac:dyDescent="0.2">
      <c r="Z2501"/>
    </row>
    <row r="2502" spans="26:26" ht="12.75" x14ac:dyDescent="0.2">
      <c r="Z2502"/>
    </row>
    <row r="2503" spans="26:26" ht="12.75" x14ac:dyDescent="0.2">
      <c r="Z2503"/>
    </row>
    <row r="2504" spans="26:26" ht="12.75" x14ac:dyDescent="0.2">
      <c r="Z2504"/>
    </row>
    <row r="2505" spans="26:26" ht="12.75" x14ac:dyDescent="0.2">
      <c r="Z2505"/>
    </row>
    <row r="2506" spans="26:26" ht="12.75" x14ac:dyDescent="0.2">
      <c r="Z2506"/>
    </row>
    <row r="2507" spans="26:26" ht="12.75" x14ac:dyDescent="0.2">
      <c r="Z2507"/>
    </row>
    <row r="2508" spans="26:26" ht="12.75" x14ac:dyDescent="0.2">
      <c r="Z2508"/>
    </row>
    <row r="2509" spans="26:26" ht="12.75" x14ac:dyDescent="0.2">
      <c r="Z2509"/>
    </row>
    <row r="2510" spans="26:26" ht="12.75" x14ac:dyDescent="0.2">
      <c r="Z2510"/>
    </row>
    <row r="2511" spans="26:26" ht="12.75" x14ac:dyDescent="0.2">
      <c r="Z2511"/>
    </row>
    <row r="2512" spans="26:26" ht="12.75" x14ac:dyDescent="0.2">
      <c r="Z2512"/>
    </row>
    <row r="2513" spans="26:26" ht="12.75" x14ac:dyDescent="0.2">
      <c r="Z2513"/>
    </row>
    <row r="2514" spans="26:26" ht="12.75" x14ac:dyDescent="0.2">
      <c r="Z2514"/>
    </row>
    <row r="2515" spans="26:26" ht="12.75" x14ac:dyDescent="0.2">
      <c r="Z2515"/>
    </row>
    <row r="2516" spans="26:26" ht="12.75" x14ac:dyDescent="0.2">
      <c r="Z2516"/>
    </row>
    <row r="2517" spans="26:26" ht="12.75" x14ac:dyDescent="0.2">
      <c r="Z2517"/>
    </row>
    <row r="2518" spans="26:26" ht="12.75" x14ac:dyDescent="0.2">
      <c r="Z2518"/>
    </row>
    <row r="2519" spans="26:26" ht="12.75" x14ac:dyDescent="0.2">
      <c r="Z2519"/>
    </row>
    <row r="2520" spans="26:26" ht="12.75" x14ac:dyDescent="0.2">
      <c r="Z2520"/>
    </row>
    <row r="2521" spans="26:26" ht="12.75" x14ac:dyDescent="0.2">
      <c r="Z2521"/>
    </row>
    <row r="2522" spans="26:26" ht="12.75" x14ac:dyDescent="0.2">
      <c r="Z2522"/>
    </row>
    <row r="2523" spans="26:26" ht="12.75" x14ac:dyDescent="0.2">
      <c r="Z2523"/>
    </row>
    <row r="2524" spans="26:26" ht="12.75" x14ac:dyDescent="0.2">
      <c r="Z2524"/>
    </row>
    <row r="2525" spans="26:26" ht="12.75" x14ac:dyDescent="0.2">
      <c r="Z2525"/>
    </row>
    <row r="2526" spans="26:26" ht="12.75" x14ac:dyDescent="0.2">
      <c r="Z2526"/>
    </row>
    <row r="2527" spans="26:26" ht="12.75" x14ac:dyDescent="0.2">
      <c r="Z2527"/>
    </row>
    <row r="2528" spans="26:26" ht="12.75" x14ac:dyDescent="0.2">
      <c r="Z2528"/>
    </row>
    <row r="2529" spans="26:26" ht="12.75" x14ac:dyDescent="0.2">
      <c r="Z2529"/>
    </row>
    <row r="2530" spans="26:26" ht="12.75" x14ac:dyDescent="0.2">
      <c r="Z2530"/>
    </row>
    <row r="2531" spans="26:26" ht="12.75" x14ac:dyDescent="0.2">
      <c r="Z2531"/>
    </row>
    <row r="2532" spans="26:26" ht="12.75" x14ac:dyDescent="0.2">
      <c r="Z2532"/>
    </row>
    <row r="2533" spans="26:26" ht="12.75" x14ac:dyDescent="0.2">
      <c r="Z2533"/>
    </row>
    <row r="2534" spans="26:26" ht="12.75" x14ac:dyDescent="0.2">
      <c r="Z2534"/>
    </row>
    <row r="2535" spans="26:26" ht="12.75" x14ac:dyDescent="0.2">
      <c r="Z2535"/>
    </row>
    <row r="2536" spans="26:26" ht="12.75" x14ac:dyDescent="0.2">
      <c r="Z2536"/>
    </row>
    <row r="2537" spans="26:26" ht="12.75" x14ac:dyDescent="0.2">
      <c r="Z2537"/>
    </row>
    <row r="2538" spans="26:26" ht="12.75" x14ac:dyDescent="0.2">
      <c r="Z2538"/>
    </row>
    <row r="2539" spans="26:26" ht="12.75" x14ac:dyDescent="0.2">
      <c r="Z2539"/>
    </row>
    <row r="2540" spans="26:26" ht="12.75" x14ac:dyDescent="0.2">
      <c r="Z2540"/>
    </row>
    <row r="2541" spans="26:26" ht="12.75" x14ac:dyDescent="0.2">
      <c r="Z2541"/>
    </row>
    <row r="2542" spans="26:26" ht="12.75" x14ac:dyDescent="0.2">
      <c r="Z2542"/>
    </row>
    <row r="2543" spans="26:26" ht="12.75" x14ac:dyDescent="0.2">
      <c r="Z2543"/>
    </row>
    <row r="2544" spans="26:26" ht="12.75" x14ac:dyDescent="0.2">
      <c r="Z2544"/>
    </row>
    <row r="2545" spans="26:26" ht="12.75" x14ac:dyDescent="0.2">
      <c r="Z2545"/>
    </row>
    <row r="2546" spans="26:26" ht="12.75" x14ac:dyDescent="0.2">
      <c r="Z2546"/>
    </row>
    <row r="2547" spans="26:26" ht="12.75" x14ac:dyDescent="0.2">
      <c r="Z2547"/>
    </row>
    <row r="2548" spans="26:26" ht="12.75" x14ac:dyDescent="0.2">
      <c r="Z2548"/>
    </row>
    <row r="2549" spans="26:26" ht="12.75" x14ac:dyDescent="0.2">
      <c r="Z2549"/>
    </row>
    <row r="2550" spans="26:26" ht="12.75" x14ac:dyDescent="0.2">
      <c r="Z2550"/>
    </row>
    <row r="2551" spans="26:26" ht="12.75" x14ac:dyDescent="0.2">
      <c r="Z2551"/>
    </row>
    <row r="2552" spans="26:26" ht="12.75" x14ac:dyDescent="0.2">
      <c r="Z2552"/>
    </row>
    <row r="2553" spans="26:26" ht="12.75" x14ac:dyDescent="0.2">
      <c r="Z2553"/>
    </row>
    <row r="2554" spans="26:26" ht="12.75" x14ac:dyDescent="0.2">
      <c r="Z2554"/>
    </row>
    <row r="2555" spans="26:26" ht="12.75" x14ac:dyDescent="0.2">
      <c r="Z2555"/>
    </row>
    <row r="2556" spans="26:26" ht="12.75" x14ac:dyDescent="0.2">
      <c r="Z2556"/>
    </row>
    <row r="2557" spans="26:26" ht="12.75" x14ac:dyDescent="0.2">
      <c r="Z2557"/>
    </row>
    <row r="2558" spans="26:26" ht="12.75" x14ac:dyDescent="0.2">
      <c r="Z2558"/>
    </row>
    <row r="2559" spans="26:26" ht="12.75" x14ac:dyDescent="0.2">
      <c r="Z2559"/>
    </row>
    <row r="2560" spans="26:26" ht="12.75" x14ac:dyDescent="0.2">
      <c r="Z2560"/>
    </row>
    <row r="2561" spans="26:26" ht="12.75" x14ac:dyDescent="0.2">
      <c r="Z2561"/>
    </row>
    <row r="2562" spans="26:26" ht="12.75" x14ac:dyDescent="0.2">
      <c r="Z2562"/>
    </row>
    <row r="2563" spans="26:26" ht="12.75" x14ac:dyDescent="0.2">
      <c r="Z2563"/>
    </row>
    <row r="2564" spans="26:26" ht="12.75" x14ac:dyDescent="0.2">
      <c r="Z2564"/>
    </row>
    <row r="2565" spans="26:26" ht="12.75" x14ac:dyDescent="0.2">
      <c r="Z2565"/>
    </row>
    <row r="2566" spans="26:26" ht="12.75" x14ac:dyDescent="0.2">
      <c r="Z2566"/>
    </row>
    <row r="2567" spans="26:26" ht="12.75" x14ac:dyDescent="0.2">
      <c r="Z2567"/>
    </row>
    <row r="2568" spans="26:26" ht="12.75" x14ac:dyDescent="0.2">
      <c r="Z2568"/>
    </row>
    <row r="2569" spans="26:26" ht="12.75" x14ac:dyDescent="0.2">
      <c r="Z2569"/>
    </row>
    <row r="2570" spans="26:26" ht="12.75" x14ac:dyDescent="0.2">
      <c r="Z2570"/>
    </row>
    <row r="2571" spans="26:26" ht="12.75" x14ac:dyDescent="0.2">
      <c r="Z2571"/>
    </row>
    <row r="2572" spans="26:26" ht="12.75" x14ac:dyDescent="0.2">
      <c r="Z2572"/>
    </row>
    <row r="2573" spans="26:26" ht="12.75" x14ac:dyDescent="0.2">
      <c r="Z2573"/>
    </row>
    <row r="2574" spans="26:26" ht="12.75" x14ac:dyDescent="0.2">
      <c r="Z2574"/>
    </row>
    <row r="2575" spans="26:26" ht="12.75" x14ac:dyDescent="0.2">
      <c r="Z2575"/>
    </row>
    <row r="2576" spans="26:26" ht="12.75" x14ac:dyDescent="0.2">
      <c r="Z2576"/>
    </row>
    <row r="2577" spans="26:26" ht="12.75" x14ac:dyDescent="0.2">
      <c r="Z2577"/>
    </row>
    <row r="2578" spans="26:26" ht="12.75" x14ac:dyDescent="0.2">
      <c r="Z2578"/>
    </row>
    <row r="2579" spans="26:26" ht="12.75" x14ac:dyDescent="0.2">
      <c r="Z2579"/>
    </row>
    <row r="2580" spans="26:26" ht="12.75" x14ac:dyDescent="0.2">
      <c r="Z2580"/>
    </row>
    <row r="2581" spans="26:26" ht="12.75" x14ac:dyDescent="0.2">
      <c r="Z2581"/>
    </row>
    <row r="2582" spans="26:26" ht="12.75" x14ac:dyDescent="0.2">
      <c r="Z2582"/>
    </row>
    <row r="2583" spans="26:26" ht="12.75" x14ac:dyDescent="0.2">
      <c r="Z2583"/>
    </row>
    <row r="2584" spans="26:26" ht="12.75" x14ac:dyDescent="0.2">
      <c r="Z2584"/>
    </row>
    <row r="2585" spans="26:26" ht="12.75" x14ac:dyDescent="0.2">
      <c r="Z2585"/>
    </row>
    <row r="2586" spans="26:26" ht="12.75" x14ac:dyDescent="0.2">
      <c r="Z2586"/>
    </row>
    <row r="2587" spans="26:26" ht="12.75" x14ac:dyDescent="0.2">
      <c r="Z2587"/>
    </row>
    <row r="2588" spans="26:26" ht="12.75" x14ac:dyDescent="0.2">
      <c r="Z2588"/>
    </row>
    <row r="2589" spans="26:26" ht="12.75" x14ac:dyDescent="0.2">
      <c r="Z2589"/>
    </row>
    <row r="2590" spans="26:26" ht="12.75" x14ac:dyDescent="0.2">
      <c r="Z2590"/>
    </row>
    <row r="2591" spans="26:26" ht="12.75" x14ac:dyDescent="0.2">
      <c r="Z2591"/>
    </row>
    <row r="2592" spans="26:26" ht="12.75" x14ac:dyDescent="0.2">
      <c r="Z2592"/>
    </row>
    <row r="2593" spans="26:26" ht="12.75" x14ac:dyDescent="0.2">
      <c r="Z2593"/>
    </row>
    <row r="2594" spans="26:26" ht="12.75" x14ac:dyDescent="0.2">
      <c r="Z2594"/>
    </row>
    <row r="2595" spans="26:26" ht="12.75" x14ac:dyDescent="0.2">
      <c r="Z2595"/>
    </row>
    <row r="2596" spans="26:26" ht="12.75" x14ac:dyDescent="0.2">
      <c r="Z2596"/>
    </row>
    <row r="2597" spans="26:26" ht="12.75" x14ac:dyDescent="0.2">
      <c r="Z2597"/>
    </row>
    <row r="2598" spans="26:26" ht="12.75" x14ac:dyDescent="0.2">
      <c r="Z2598"/>
    </row>
    <row r="2599" spans="26:26" ht="12.75" x14ac:dyDescent="0.2">
      <c r="Z2599"/>
    </row>
    <row r="2600" spans="26:26" ht="12.75" x14ac:dyDescent="0.2">
      <c r="Z2600"/>
    </row>
    <row r="2601" spans="26:26" ht="12.75" x14ac:dyDescent="0.2">
      <c r="Z2601"/>
    </row>
    <row r="2602" spans="26:26" ht="12.75" x14ac:dyDescent="0.2">
      <c r="Z2602"/>
    </row>
    <row r="2603" spans="26:26" ht="12.75" x14ac:dyDescent="0.2">
      <c r="Z2603"/>
    </row>
    <row r="2604" spans="26:26" ht="12.75" x14ac:dyDescent="0.2">
      <c r="Z2604"/>
    </row>
    <row r="2605" spans="26:26" ht="12.75" x14ac:dyDescent="0.2">
      <c r="Z2605"/>
    </row>
    <row r="2606" spans="26:26" ht="12.75" x14ac:dyDescent="0.2">
      <c r="Z2606"/>
    </row>
    <row r="2607" spans="26:26" ht="12.75" x14ac:dyDescent="0.2">
      <c r="Z2607"/>
    </row>
    <row r="2608" spans="26:26" ht="12.75" x14ac:dyDescent="0.2">
      <c r="Z2608"/>
    </row>
    <row r="2609" spans="26:26" ht="12.75" x14ac:dyDescent="0.2">
      <c r="Z2609"/>
    </row>
    <row r="2610" spans="26:26" ht="12.75" x14ac:dyDescent="0.2">
      <c r="Z2610"/>
    </row>
    <row r="2611" spans="26:26" ht="12.75" x14ac:dyDescent="0.2">
      <c r="Z2611"/>
    </row>
    <row r="2612" spans="26:26" ht="12.75" x14ac:dyDescent="0.2">
      <c r="Z2612"/>
    </row>
    <row r="2613" spans="26:26" ht="12.75" x14ac:dyDescent="0.2">
      <c r="Z2613"/>
    </row>
    <row r="2614" spans="26:26" ht="12.75" x14ac:dyDescent="0.2">
      <c r="Z2614"/>
    </row>
    <row r="2615" spans="26:26" ht="12.75" x14ac:dyDescent="0.2">
      <c r="Z2615"/>
    </row>
    <row r="2616" spans="26:26" ht="12.75" x14ac:dyDescent="0.2">
      <c r="Z2616"/>
    </row>
    <row r="2617" spans="26:26" ht="12.75" x14ac:dyDescent="0.2">
      <c r="Z2617"/>
    </row>
    <row r="2618" spans="26:26" ht="12.75" x14ac:dyDescent="0.2">
      <c r="Z2618"/>
    </row>
    <row r="2619" spans="26:26" ht="12.75" x14ac:dyDescent="0.2">
      <c r="Z2619"/>
    </row>
    <row r="2620" spans="26:26" ht="12.75" x14ac:dyDescent="0.2">
      <c r="Z2620"/>
    </row>
    <row r="2621" spans="26:26" ht="12.75" x14ac:dyDescent="0.2">
      <c r="Z2621"/>
    </row>
    <row r="2622" spans="26:26" ht="12.75" x14ac:dyDescent="0.2">
      <c r="Z2622"/>
    </row>
    <row r="2623" spans="26:26" ht="12.75" x14ac:dyDescent="0.2">
      <c r="Z2623"/>
    </row>
    <row r="2624" spans="26:26" ht="12.75" x14ac:dyDescent="0.2">
      <c r="Z2624"/>
    </row>
    <row r="2625" spans="26:26" ht="12.75" x14ac:dyDescent="0.2">
      <c r="Z2625"/>
    </row>
    <row r="2626" spans="26:26" ht="12.75" x14ac:dyDescent="0.2">
      <c r="Z2626"/>
    </row>
    <row r="2627" spans="26:26" ht="12.75" x14ac:dyDescent="0.2">
      <c r="Z2627"/>
    </row>
    <row r="2628" spans="26:26" ht="12.75" x14ac:dyDescent="0.2">
      <c r="Z2628"/>
    </row>
    <row r="2629" spans="26:26" ht="12.75" x14ac:dyDescent="0.2">
      <c r="Z2629"/>
    </row>
    <row r="2630" spans="26:26" ht="12.75" x14ac:dyDescent="0.2">
      <c r="Z2630"/>
    </row>
    <row r="2631" spans="26:26" ht="12.75" x14ac:dyDescent="0.2">
      <c r="Z2631"/>
    </row>
    <row r="2632" spans="26:26" ht="12.75" x14ac:dyDescent="0.2">
      <c r="Z2632"/>
    </row>
    <row r="2633" spans="26:26" ht="12.75" x14ac:dyDescent="0.2">
      <c r="Z2633"/>
    </row>
    <row r="2634" spans="26:26" ht="12.75" x14ac:dyDescent="0.2">
      <c r="Z2634"/>
    </row>
    <row r="2635" spans="26:26" ht="12.75" x14ac:dyDescent="0.2">
      <c r="Z2635"/>
    </row>
    <row r="2636" spans="26:26" ht="12.75" x14ac:dyDescent="0.2">
      <c r="Z2636"/>
    </row>
    <row r="2637" spans="26:26" ht="12.75" x14ac:dyDescent="0.2">
      <c r="Z2637"/>
    </row>
    <row r="2638" spans="26:26" ht="12.75" x14ac:dyDescent="0.2">
      <c r="Z2638"/>
    </row>
    <row r="2639" spans="26:26" ht="12.75" x14ac:dyDescent="0.2">
      <c r="Z2639"/>
    </row>
    <row r="2640" spans="26:26" ht="12.75" x14ac:dyDescent="0.2">
      <c r="Z2640"/>
    </row>
    <row r="2641" spans="26:26" ht="12.75" x14ac:dyDescent="0.2">
      <c r="Z2641"/>
    </row>
    <row r="2642" spans="26:26" ht="12.75" x14ac:dyDescent="0.2">
      <c r="Z2642"/>
    </row>
    <row r="2643" spans="26:26" ht="12.75" x14ac:dyDescent="0.2">
      <c r="Z2643"/>
    </row>
    <row r="2644" spans="26:26" ht="12.75" x14ac:dyDescent="0.2">
      <c r="Z2644"/>
    </row>
    <row r="2645" spans="26:26" ht="12.75" x14ac:dyDescent="0.2">
      <c r="Z2645"/>
    </row>
    <row r="2646" spans="26:26" ht="12.75" x14ac:dyDescent="0.2">
      <c r="Z2646"/>
    </row>
    <row r="2647" spans="26:26" ht="12.75" x14ac:dyDescent="0.2">
      <c r="Z2647"/>
    </row>
    <row r="2648" spans="26:26" ht="12.75" x14ac:dyDescent="0.2">
      <c r="Z2648"/>
    </row>
    <row r="2649" spans="26:26" ht="12.75" x14ac:dyDescent="0.2">
      <c r="Z2649"/>
    </row>
    <row r="2650" spans="26:26" ht="12.75" x14ac:dyDescent="0.2">
      <c r="Z2650"/>
    </row>
    <row r="2651" spans="26:26" ht="12.75" x14ac:dyDescent="0.2">
      <c r="Z2651"/>
    </row>
    <row r="2652" spans="26:26" ht="12.75" x14ac:dyDescent="0.2">
      <c r="Z2652"/>
    </row>
    <row r="2653" spans="26:26" ht="12.75" x14ac:dyDescent="0.2">
      <c r="Z2653"/>
    </row>
    <row r="2654" spans="26:26" ht="12.75" x14ac:dyDescent="0.2">
      <c r="Z2654"/>
    </row>
    <row r="2655" spans="26:26" ht="12.75" x14ac:dyDescent="0.2">
      <c r="Z2655"/>
    </row>
    <row r="2656" spans="26:26" ht="12.75" x14ac:dyDescent="0.2">
      <c r="Z2656"/>
    </row>
    <row r="2657" spans="26:26" ht="12.75" x14ac:dyDescent="0.2">
      <c r="Z2657"/>
    </row>
    <row r="2658" spans="26:26" ht="12.75" x14ac:dyDescent="0.2">
      <c r="Z2658"/>
    </row>
    <row r="2659" spans="26:26" ht="12.75" x14ac:dyDescent="0.2">
      <c r="Z2659"/>
    </row>
    <row r="2660" spans="26:26" ht="12.75" x14ac:dyDescent="0.2">
      <c r="Z2660"/>
    </row>
    <row r="2661" spans="26:26" ht="12.75" x14ac:dyDescent="0.2">
      <c r="Z2661"/>
    </row>
    <row r="2662" spans="26:26" ht="12.75" x14ac:dyDescent="0.2">
      <c r="Z2662"/>
    </row>
    <row r="2663" spans="26:26" ht="12.75" x14ac:dyDescent="0.2">
      <c r="Z2663"/>
    </row>
    <row r="2664" spans="26:26" ht="12.75" x14ac:dyDescent="0.2">
      <c r="Z2664"/>
    </row>
    <row r="2665" spans="26:26" ht="12.75" x14ac:dyDescent="0.2">
      <c r="Z2665"/>
    </row>
    <row r="2666" spans="26:26" ht="12.75" x14ac:dyDescent="0.2">
      <c r="Z2666"/>
    </row>
    <row r="2667" spans="26:26" ht="12.75" x14ac:dyDescent="0.2">
      <c r="Z2667"/>
    </row>
    <row r="2668" spans="26:26" ht="12.75" x14ac:dyDescent="0.2">
      <c r="Z2668"/>
    </row>
    <row r="2669" spans="26:26" ht="12.75" x14ac:dyDescent="0.2">
      <c r="Z2669"/>
    </row>
    <row r="2670" spans="26:26" ht="12.75" x14ac:dyDescent="0.2">
      <c r="Z2670"/>
    </row>
    <row r="2671" spans="26:26" ht="12.75" x14ac:dyDescent="0.2">
      <c r="Z2671"/>
    </row>
    <row r="2672" spans="26:26" ht="12.75" x14ac:dyDescent="0.2">
      <c r="Z2672"/>
    </row>
    <row r="2673" spans="26:26" ht="12.75" x14ac:dyDescent="0.2">
      <c r="Z2673"/>
    </row>
    <row r="2674" spans="26:26" ht="12.75" x14ac:dyDescent="0.2">
      <c r="Z2674"/>
    </row>
    <row r="2675" spans="26:26" ht="12.75" x14ac:dyDescent="0.2">
      <c r="Z2675"/>
    </row>
    <row r="2676" spans="26:26" ht="12.75" x14ac:dyDescent="0.2">
      <c r="Z2676"/>
    </row>
    <row r="2677" spans="26:26" ht="12.75" x14ac:dyDescent="0.2">
      <c r="Z2677"/>
    </row>
    <row r="2678" spans="26:26" ht="12.75" x14ac:dyDescent="0.2">
      <c r="Z2678"/>
    </row>
    <row r="2679" spans="26:26" ht="12.75" x14ac:dyDescent="0.2">
      <c r="Z2679"/>
    </row>
    <row r="2680" spans="26:26" ht="12.75" x14ac:dyDescent="0.2">
      <c r="Z2680"/>
    </row>
    <row r="2681" spans="26:26" ht="12.75" x14ac:dyDescent="0.2">
      <c r="Z2681"/>
    </row>
    <row r="2682" spans="26:26" ht="12.75" x14ac:dyDescent="0.2">
      <c r="Z2682"/>
    </row>
    <row r="2683" spans="26:26" ht="12.75" x14ac:dyDescent="0.2">
      <c r="Z2683"/>
    </row>
    <row r="2684" spans="26:26" ht="12.75" x14ac:dyDescent="0.2">
      <c r="Z2684"/>
    </row>
    <row r="2685" spans="26:26" ht="12.75" x14ac:dyDescent="0.2">
      <c r="Z2685"/>
    </row>
    <row r="2686" spans="26:26" ht="12.75" x14ac:dyDescent="0.2">
      <c r="Z2686"/>
    </row>
    <row r="2687" spans="26:26" ht="12.75" x14ac:dyDescent="0.2">
      <c r="Z2687"/>
    </row>
    <row r="2688" spans="26:26" ht="12.75" x14ac:dyDescent="0.2">
      <c r="Z2688"/>
    </row>
    <row r="2689" spans="26:26" ht="12.75" x14ac:dyDescent="0.2">
      <c r="Z2689"/>
    </row>
    <row r="2690" spans="26:26" ht="12.75" x14ac:dyDescent="0.2">
      <c r="Z2690"/>
    </row>
    <row r="2691" spans="26:26" ht="12.75" x14ac:dyDescent="0.2">
      <c r="Z2691"/>
    </row>
    <row r="2692" spans="26:26" ht="12.75" x14ac:dyDescent="0.2">
      <c r="Z2692"/>
    </row>
    <row r="2693" spans="26:26" ht="12.75" x14ac:dyDescent="0.2">
      <c r="Z2693"/>
    </row>
    <row r="2694" spans="26:26" ht="12.75" x14ac:dyDescent="0.2">
      <c r="Z2694"/>
    </row>
    <row r="2695" spans="26:26" ht="12.75" x14ac:dyDescent="0.2">
      <c r="Z2695"/>
    </row>
    <row r="2696" spans="26:26" ht="12.75" x14ac:dyDescent="0.2">
      <c r="Z2696"/>
    </row>
    <row r="2697" spans="26:26" ht="12.75" x14ac:dyDescent="0.2">
      <c r="Z2697"/>
    </row>
    <row r="2698" spans="26:26" ht="12.75" x14ac:dyDescent="0.2">
      <c r="Z2698"/>
    </row>
    <row r="2699" spans="26:26" ht="12.75" x14ac:dyDescent="0.2">
      <c r="Z2699"/>
    </row>
    <row r="2700" spans="26:26" ht="12.75" x14ac:dyDescent="0.2">
      <c r="Z2700"/>
    </row>
    <row r="2701" spans="26:26" ht="12.75" x14ac:dyDescent="0.2">
      <c r="Z2701"/>
    </row>
    <row r="2702" spans="26:26" ht="12.75" x14ac:dyDescent="0.2">
      <c r="Z2702"/>
    </row>
    <row r="2703" spans="26:26" ht="12.75" x14ac:dyDescent="0.2">
      <c r="Z2703"/>
    </row>
    <row r="2704" spans="26:26" ht="12.75" x14ac:dyDescent="0.2">
      <c r="Z2704"/>
    </row>
    <row r="2705" spans="26:26" ht="12.75" x14ac:dyDescent="0.2">
      <c r="Z2705"/>
    </row>
    <row r="2706" spans="26:26" ht="12.75" x14ac:dyDescent="0.2">
      <c r="Z2706"/>
    </row>
    <row r="2707" spans="26:26" ht="12.75" x14ac:dyDescent="0.2">
      <c r="Z2707"/>
    </row>
    <row r="2708" spans="26:26" ht="12.75" x14ac:dyDescent="0.2">
      <c r="Z2708"/>
    </row>
    <row r="2709" spans="26:26" ht="12.75" x14ac:dyDescent="0.2">
      <c r="Z2709"/>
    </row>
    <row r="2710" spans="26:26" ht="12.75" x14ac:dyDescent="0.2">
      <c r="Z2710"/>
    </row>
    <row r="2711" spans="26:26" ht="12.75" x14ac:dyDescent="0.2">
      <c r="Z2711"/>
    </row>
    <row r="2712" spans="26:26" ht="12.75" x14ac:dyDescent="0.2">
      <c r="Z2712"/>
    </row>
    <row r="2713" spans="26:26" ht="12.75" x14ac:dyDescent="0.2">
      <c r="Z2713"/>
    </row>
    <row r="2714" spans="26:26" ht="12.75" x14ac:dyDescent="0.2">
      <c r="Z2714"/>
    </row>
    <row r="2715" spans="26:26" ht="12.75" x14ac:dyDescent="0.2">
      <c r="Z2715"/>
    </row>
    <row r="2716" spans="26:26" ht="12.75" x14ac:dyDescent="0.2">
      <c r="Z2716"/>
    </row>
    <row r="2717" spans="26:26" ht="12.75" x14ac:dyDescent="0.2">
      <c r="Z2717"/>
    </row>
    <row r="2718" spans="26:26" ht="12.75" x14ac:dyDescent="0.2">
      <c r="Z2718"/>
    </row>
    <row r="2719" spans="26:26" ht="12.75" x14ac:dyDescent="0.2">
      <c r="Z2719"/>
    </row>
    <row r="2720" spans="26:26" ht="12.75" x14ac:dyDescent="0.2">
      <c r="Z2720"/>
    </row>
    <row r="2721" spans="26:26" ht="12.75" x14ac:dyDescent="0.2">
      <c r="Z2721"/>
    </row>
    <row r="2722" spans="26:26" ht="12.75" x14ac:dyDescent="0.2">
      <c r="Z2722"/>
    </row>
    <row r="2723" spans="26:26" ht="12.75" x14ac:dyDescent="0.2">
      <c r="Z2723"/>
    </row>
    <row r="2724" spans="26:26" ht="12.75" x14ac:dyDescent="0.2">
      <c r="Z2724"/>
    </row>
    <row r="2725" spans="26:26" ht="12.75" x14ac:dyDescent="0.2">
      <c r="Z2725"/>
    </row>
    <row r="2726" spans="26:26" ht="12.75" x14ac:dyDescent="0.2">
      <c r="Z2726"/>
    </row>
    <row r="2727" spans="26:26" ht="12.75" x14ac:dyDescent="0.2">
      <c r="Z2727"/>
    </row>
    <row r="2728" spans="26:26" ht="12.75" x14ac:dyDescent="0.2">
      <c r="Z2728"/>
    </row>
    <row r="2729" spans="26:26" ht="12.75" x14ac:dyDescent="0.2">
      <c r="Z2729"/>
    </row>
    <row r="2730" spans="26:26" ht="12.75" x14ac:dyDescent="0.2">
      <c r="Z2730"/>
    </row>
    <row r="2731" spans="26:26" ht="12.75" x14ac:dyDescent="0.2">
      <c r="Z2731"/>
    </row>
    <row r="2732" spans="26:26" ht="12.75" x14ac:dyDescent="0.2">
      <c r="Z2732"/>
    </row>
    <row r="2733" spans="26:26" ht="12.75" x14ac:dyDescent="0.2">
      <c r="Z2733"/>
    </row>
    <row r="2734" spans="26:26" ht="12.75" x14ac:dyDescent="0.2">
      <c r="Z2734"/>
    </row>
    <row r="2735" spans="26:26" ht="12.75" x14ac:dyDescent="0.2">
      <c r="Z2735"/>
    </row>
    <row r="2736" spans="26:26" ht="12.75" x14ac:dyDescent="0.2">
      <c r="Z2736"/>
    </row>
    <row r="2737" spans="26:26" ht="12.75" x14ac:dyDescent="0.2">
      <c r="Z2737"/>
    </row>
    <row r="2738" spans="26:26" ht="12.75" x14ac:dyDescent="0.2">
      <c r="Z2738"/>
    </row>
    <row r="2739" spans="26:26" ht="12.75" x14ac:dyDescent="0.2">
      <c r="Z2739"/>
    </row>
    <row r="2740" spans="26:26" ht="12.75" x14ac:dyDescent="0.2">
      <c r="Z2740"/>
    </row>
    <row r="2741" spans="26:26" ht="12.75" x14ac:dyDescent="0.2">
      <c r="Z2741"/>
    </row>
    <row r="2742" spans="26:26" ht="12.75" x14ac:dyDescent="0.2">
      <c r="Z2742"/>
    </row>
    <row r="2743" spans="26:26" ht="12.75" x14ac:dyDescent="0.2">
      <c r="Z2743"/>
    </row>
    <row r="2744" spans="26:26" ht="12.75" x14ac:dyDescent="0.2">
      <c r="Z2744"/>
    </row>
    <row r="2745" spans="26:26" ht="12.75" x14ac:dyDescent="0.2">
      <c r="Z2745"/>
    </row>
    <row r="2746" spans="26:26" ht="12.75" x14ac:dyDescent="0.2">
      <c r="Z2746"/>
    </row>
    <row r="2747" spans="26:26" ht="12.75" x14ac:dyDescent="0.2">
      <c r="Z2747"/>
    </row>
    <row r="2748" spans="26:26" ht="12.75" x14ac:dyDescent="0.2">
      <c r="Z2748"/>
    </row>
    <row r="2749" spans="26:26" ht="12.75" x14ac:dyDescent="0.2">
      <c r="Z2749"/>
    </row>
    <row r="2750" spans="26:26" ht="12.75" x14ac:dyDescent="0.2">
      <c r="Z2750"/>
    </row>
    <row r="2751" spans="26:26" ht="12.75" x14ac:dyDescent="0.2">
      <c r="Z2751"/>
    </row>
    <row r="2752" spans="26:26" ht="12.75" x14ac:dyDescent="0.2">
      <c r="Z2752"/>
    </row>
    <row r="2753" spans="26:26" ht="12.75" x14ac:dyDescent="0.2">
      <c r="Z2753"/>
    </row>
    <row r="2754" spans="26:26" ht="12.75" x14ac:dyDescent="0.2">
      <c r="Z2754"/>
    </row>
    <row r="2755" spans="26:26" ht="12.75" x14ac:dyDescent="0.2">
      <c r="Z2755"/>
    </row>
    <row r="2756" spans="26:26" ht="12.75" x14ac:dyDescent="0.2">
      <c r="Z2756"/>
    </row>
    <row r="2757" spans="26:26" ht="12.75" x14ac:dyDescent="0.2">
      <c r="Z2757"/>
    </row>
    <row r="2758" spans="26:26" ht="12.75" x14ac:dyDescent="0.2">
      <c r="Z2758"/>
    </row>
    <row r="2759" spans="26:26" ht="12.75" x14ac:dyDescent="0.2">
      <c r="Z2759"/>
    </row>
    <row r="2760" spans="26:26" ht="12.75" x14ac:dyDescent="0.2">
      <c r="Z2760"/>
    </row>
    <row r="2761" spans="26:26" ht="12.75" x14ac:dyDescent="0.2">
      <c r="Z2761"/>
    </row>
    <row r="2762" spans="26:26" ht="12.75" x14ac:dyDescent="0.2">
      <c r="Z2762"/>
    </row>
    <row r="2763" spans="26:26" ht="12.75" x14ac:dyDescent="0.2">
      <c r="Z2763"/>
    </row>
    <row r="2764" spans="26:26" ht="12.75" x14ac:dyDescent="0.2">
      <c r="Z2764"/>
    </row>
    <row r="2765" spans="26:26" ht="12.75" x14ac:dyDescent="0.2">
      <c r="Z2765"/>
    </row>
    <row r="2766" spans="26:26" ht="12.75" x14ac:dyDescent="0.2">
      <c r="Z2766"/>
    </row>
    <row r="2767" spans="26:26" ht="12.75" x14ac:dyDescent="0.2">
      <c r="Z2767"/>
    </row>
    <row r="2768" spans="26:26" ht="12.75" x14ac:dyDescent="0.2">
      <c r="Z2768"/>
    </row>
    <row r="2769" spans="26:26" ht="12.75" x14ac:dyDescent="0.2">
      <c r="Z2769"/>
    </row>
    <row r="2770" spans="26:26" ht="12.75" x14ac:dyDescent="0.2">
      <c r="Z2770"/>
    </row>
    <row r="2771" spans="26:26" ht="12.75" x14ac:dyDescent="0.2">
      <c r="Z2771"/>
    </row>
    <row r="2772" spans="26:26" ht="12.75" x14ac:dyDescent="0.2">
      <c r="Z2772"/>
    </row>
    <row r="2773" spans="26:26" ht="12.75" x14ac:dyDescent="0.2">
      <c r="Z2773"/>
    </row>
    <row r="2774" spans="26:26" ht="12.75" x14ac:dyDescent="0.2">
      <c r="Z2774"/>
    </row>
    <row r="2775" spans="26:26" ht="12.75" x14ac:dyDescent="0.2">
      <c r="Z2775"/>
    </row>
    <row r="2776" spans="26:26" ht="12.75" x14ac:dyDescent="0.2">
      <c r="Z2776"/>
    </row>
    <row r="2777" spans="26:26" ht="12.75" x14ac:dyDescent="0.2">
      <c r="Z2777"/>
    </row>
    <row r="2778" spans="26:26" ht="12.75" x14ac:dyDescent="0.2">
      <c r="Z2778"/>
    </row>
    <row r="2779" spans="26:26" ht="12.75" x14ac:dyDescent="0.2">
      <c r="Z2779"/>
    </row>
    <row r="2780" spans="26:26" ht="12.75" x14ac:dyDescent="0.2">
      <c r="Z2780"/>
    </row>
    <row r="2781" spans="26:26" ht="12.75" x14ac:dyDescent="0.2">
      <c r="Z2781"/>
    </row>
    <row r="2782" spans="26:26" ht="12.75" x14ac:dyDescent="0.2">
      <c r="Z2782"/>
    </row>
    <row r="2783" spans="26:26" ht="12.75" x14ac:dyDescent="0.2">
      <c r="Z2783"/>
    </row>
    <row r="2784" spans="26:26" ht="12.75" x14ac:dyDescent="0.2">
      <c r="Z2784"/>
    </row>
    <row r="2785" spans="26:26" ht="12.75" x14ac:dyDescent="0.2">
      <c r="Z2785"/>
    </row>
    <row r="2786" spans="26:26" ht="12.75" x14ac:dyDescent="0.2">
      <c r="Z2786"/>
    </row>
    <row r="2787" spans="26:26" ht="12.75" x14ac:dyDescent="0.2">
      <c r="Z2787"/>
    </row>
    <row r="2788" spans="26:26" ht="12.75" x14ac:dyDescent="0.2">
      <c r="Z2788"/>
    </row>
    <row r="2789" spans="26:26" ht="12.75" x14ac:dyDescent="0.2">
      <c r="Z2789"/>
    </row>
    <row r="2790" spans="26:26" ht="12.75" x14ac:dyDescent="0.2">
      <c r="Z2790"/>
    </row>
    <row r="2791" spans="26:26" ht="12.75" x14ac:dyDescent="0.2">
      <c r="Z2791"/>
    </row>
    <row r="2792" spans="26:26" ht="12.75" x14ac:dyDescent="0.2">
      <c r="Z2792"/>
    </row>
    <row r="2793" spans="26:26" ht="12.75" x14ac:dyDescent="0.2">
      <c r="Z2793"/>
    </row>
    <row r="2794" spans="26:26" ht="12.75" x14ac:dyDescent="0.2">
      <c r="Z2794"/>
    </row>
    <row r="2795" spans="26:26" ht="12.75" x14ac:dyDescent="0.2">
      <c r="Z2795"/>
    </row>
    <row r="2796" spans="26:26" ht="12.75" x14ac:dyDescent="0.2">
      <c r="Z2796"/>
    </row>
    <row r="2797" spans="26:26" ht="12.75" x14ac:dyDescent="0.2">
      <c r="Z2797"/>
    </row>
    <row r="2798" spans="26:26" ht="12.75" x14ac:dyDescent="0.2">
      <c r="Z2798"/>
    </row>
    <row r="2799" spans="26:26" ht="12.75" x14ac:dyDescent="0.2">
      <c r="Z2799"/>
    </row>
    <row r="2800" spans="26:26" ht="12.75" x14ac:dyDescent="0.2">
      <c r="Z2800"/>
    </row>
    <row r="2801" spans="26:26" ht="12.75" x14ac:dyDescent="0.2">
      <c r="Z2801"/>
    </row>
    <row r="2802" spans="26:26" ht="12.75" x14ac:dyDescent="0.2">
      <c r="Z2802"/>
    </row>
    <row r="2803" spans="26:26" ht="12.75" x14ac:dyDescent="0.2">
      <c r="Z2803"/>
    </row>
    <row r="2804" spans="26:26" ht="12.75" x14ac:dyDescent="0.2">
      <c r="Z2804"/>
    </row>
    <row r="2805" spans="26:26" ht="12.75" x14ac:dyDescent="0.2">
      <c r="Z2805"/>
    </row>
    <row r="2806" spans="26:26" ht="12.75" x14ac:dyDescent="0.2">
      <c r="Z2806"/>
    </row>
    <row r="2807" spans="26:26" ht="12.75" x14ac:dyDescent="0.2">
      <c r="Z2807"/>
    </row>
    <row r="2808" spans="26:26" ht="12.75" x14ac:dyDescent="0.2">
      <c r="Z2808"/>
    </row>
    <row r="2809" spans="26:26" ht="12.75" x14ac:dyDescent="0.2">
      <c r="Z2809"/>
    </row>
    <row r="2810" spans="26:26" ht="12.75" x14ac:dyDescent="0.2">
      <c r="Z2810"/>
    </row>
    <row r="2811" spans="26:26" ht="12.75" x14ac:dyDescent="0.2">
      <c r="Z2811"/>
    </row>
    <row r="2812" spans="26:26" ht="12.75" x14ac:dyDescent="0.2">
      <c r="Z2812"/>
    </row>
    <row r="2813" spans="26:26" ht="12.75" x14ac:dyDescent="0.2">
      <c r="Z2813"/>
    </row>
    <row r="2814" spans="26:26" ht="12.75" x14ac:dyDescent="0.2">
      <c r="Z2814"/>
    </row>
    <row r="2815" spans="26:26" ht="12.75" x14ac:dyDescent="0.2">
      <c r="Z2815"/>
    </row>
    <row r="2816" spans="26:26" ht="12.75" x14ac:dyDescent="0.2">
      <c r="Z2816"/>
    </row>
    <row r="2817" spans="26:26" ht="12.75" x14ac:dyDescent="0.2">
      <c r="Z2817"/>
    </row>
    <row r="2818" spans="26:26" ht="12.75" x14ac:dyDescent="0.2">
      <c r="Z2818"/>
    </row>
    <row r="2819" spans="26:26" ht="12.75" x14ac:dyDescent="0.2">
      <c r="Z2819"/>
    </row>
    <row r="2820" spans="26:26" ht="12.75" x14ac:dyDescent="0.2">
      <c r="Z2820"/>
    </row>
    <row r="2821" spans="26:26" ht="12.75" x14ac:dyDescent="0.2">
      <c r="Z2821"/>
    </row>
    <row r="2822" spans="26:26" ht="12.75" x14ac:dyDescent="0.2">
      <c r="Z2822"/>
    </row>
    <row r="2823" spans="26:26" ht="12.75" x14ac:dyDescent="0.2">
      <c r="Z2823"/>
    </row>
    <row r="2824" spans="26:26" ht="12.75" x14ac:dyDescent="0.2">
      <c r="Z2824"/>
    </row>
    <row r="2825" spans="26:26" ht="12.75" x14ac:dyDescent="0.2">
      <c r="Z2825"/>
    </row>
    <row r="2826" spans="26:26" ht="12.75" x14ac:dyDescent="0.2">
      <c r="Z2826"/>
    </row>
    <row r="2827" spans="26:26" ht="12.75" x14ac:dyDescent="0.2">
      <c r="Z2827"/>
    </row>
    <row r="2828" spans="26:26" ht="12.75" x14ac:dyDescent="0.2">
      <c r="Z2828"/>
    </row>
    <row r="2829" spans="26:26" ht="12.75" x14ac:dyDescent="0.2">
      <c r="Z2829"/>
    </row>
    <row r="2830" spans="26:26" ht="12.75" x14ac:dyDescent="0.2">
      <c r="Z2830"/>
    </row>
    <row r="2831" spans="26:26" ht="12.75" x14ac:dyDescent="0.2">
      <c r="Z2831"/>
    </row>
    <row r="2832" spans="26:26" ht="12.75" x14ac:dyDescent="0.2">
      <c r="Z2832"/>
    </row>
    <row r="2833" spans="26:26" ht="12.75" x14ac:dyDescent="0.2">
      <c r="Z2833"/>
    </row>
    <row r="2834" spans="26:26" ht="12.75" x14ac:dyDescent="0.2">
      <c r="Z2834"/>
    </row>
    <row r="2835" spans="26:26" ht="12.75" x14ac:dyDescent="0.2">
      <c r="Z2835"/>
    </row>
    <row r="2836" spans="26:26" ht="12.75" x14ac:dyDescent="0.2">
      <c r="Z2836"/>
    </row>
    <row r="2837" spans="26:26" ht="12.75" x14ac:dyDescent="0.2">
      <c r="Z2837"/>
    </row>
    <row r="2838" spans="26:26" ht="12.75" x14ac:dyDescent="0.2">
      <c r="Z2838"/>
    </row>
    <row r="2839" spans="26:26" ht="12.75" x14ac:dyDescent="0.2">
      <c r="Z2839"/>
    </row>
    <row r="2840" spans="26:26" ht="12.75" x14ac:dyDescent="0.2">
      <c r="Z2840"/>
    </row>
    <row r="2841" spans="26:26" ht="12.75" x14ac:dyDescent="0.2">
      <c r="Z2841"/>
    </row>
    <row r="2842" spans="26:26" ht="12.75" x14ac:dyDescent="0.2">
      <c r="Z2842"/>
    </row>
    <row r="2843" spans="26:26" ht="12.75" x14ac:dyDescent="0.2">
      <c r="Z2843"/>
    </row>
    <row r="2844" spans="26:26" ht="12.75" x14ac:dyDescent="0.2">
      <c r="Z2844"/>
    </row>
    <row r="2845" spans="26:26" ht="12.75" x14ac:dyDescent="0.2">
      <c r="Z2845"/>
    </row>
    <row r="2846" spans="26:26" ht="12.75" x14ac:dyDescent="0.2">
      <c r="Z2846"/>
    </row>
    <row r="2847" spans="26:26" ht="12.75" x14ac:dyDescent="0.2">
      <c r="Z2847"/>
    </row>
    <row r="2848" spans="26:26" ht="12.75" x14ac:dyDescent="0.2">
      <c r="Z2848"/>
    </row>
    <row r="2849" spans="26:26" ht="12.75" x14ac:dyDescent="0.2">
      <c r="Z2849"/>
    </row>
    <row r="2850" spans="26:26" ht="12.75" x14ac:dyDescent="0.2">
      <c r="Z2850"/>
    </row>
    <row r="2851" spans="26:26" ht="12.75" x14ac:dyDescent="0.2">
      <c r="Z2851"/>
    </row>
    <row r="2852" spans="26:26" ht="12.75" x14ac:dyDescent="0.2">
      <c r="Z2852"/>
    </row>
    <row r="2853" spans="26:26" ht="12.75" x14ac:dyDescent="0.2">
      <c r="Z2853"/>
    </row>
    <row r="2854" spans="26:26" ht="12.75" x14ac:dyDescent="0.2">
      <c r="Z2854"/>
    </row>
    <row r="2855" spans="26:26" ht="12.75" x14ac:dyDescent="0.2">
      <c r="Z2855"/>
    </row>
    <row r="2856" spans="26:26" ht="12.75" x14ac:dyDescent="0.2">
      <c r="Z2856"/>
    </row>
    <row r="2857" spans="26:26" ht="12.75" x14ac:dyDescent="0.2">
      <c r="Z2857"/>
    </row>
    <row r="2858" spans="26:26" ht="12.75" x14ac:dyDescent="0.2">
      <c r="Z2858"/>
    </row>
    <row r="2859" spans="26:26" ht="12.75" x14ac:dyDescent="0.2">
      <c r="Z2859"/>
    </row>
    <row r="2860" spans="26:26" ht="12.75" x14ac:dyDescent="0.2">
      <c r="Z2860"/>
    </row>
    <row r="2861" spans="26:26" ht="12.75" x14ac:dyDescent="0.2">
      <c r="Z2861"/>
    </row>
    <row r="2862" spans="26:26" ht="12.75" x14ac:dyDescent="0.2">
      <c r="Z2862"/>
    </row>
    <row r="2863" spans="26:26" ht="12.75" x14ac:dyDescent="0.2">
      <c r="Z2863"/>
    </row>
    <row r="2864" spans="26:26" ht="12.75" x14ac:dyDescent="0.2">
      <c r="Z2864"/>
    </row>
    <row r="2865" spans="26:26" ht="12.75" x14ac:dyDescent="0.2">
      <c r="Z2865"/>
    </row>
    <row r="2866" spans="26:26" ht="12.75" x14ac:dyDescent="0.2">
      <c r="Z2866"/>
    </row>
    <row r="2867" spans="26:26" ht="12.75" x14ac:dyDescent="0.2">
      <c r="Z2867"/>
    </row>
    <row r="2868" spans="26:26" ht="12.75" x14ac:dyDescent="0.2">
      <c r="Z2868"/>
    </row>
    <row r="2869" spans="26:26" ht="12.75" x14ac:dyDescent="0.2">
      <c r="Z2869"/>
    </row>
    <row r="2870" spans="26:26" ht="12.75" x14ac:dyDescent="0.2">
      <c r="Z2870"/>
    </row>
    <row r="2871" spans="26:26" ht="12.75" x14ac:dyDescent="0.2">
      <c r="Z2871"/>
    </row>
    <row r="2872" spans="26:26" ht="12.75" x14ac:dyDescent="0.2">
      <c r="Z2872"/>
    </row>
    <row r="2873" spans="26:26" ht="12.75" x14ac:dyDescent="0.2">
      <c r="Z2873"/>
    </row>
    <row r="2874" spans="26:26" ht="12.75" x14ac:dyDescent="0.2">
      <c r="Z2874"/>
    </row>
    <row r="2875" spans="26:26" ht="12.75" x14ac:dyDescent="0.2">
      <c r="Z2875"/>
    </row>
    <row r="2876" spans="26:26" ht="12.75" x14ac:dyDescent="0.2">
      <c r="Z2876"/>
    </row>
    <row r="2877" spans="26:26" ht="12.75" x14ac:dyDescent="0.2">
      <c r="Z2877"/>
    </row>
    <row r="2878" spans="26:26" ht="12.75" x14ac:dyDescent="0.2">
      <c r="Z2878"/>
    </row>
    <row r="2879" spans="26:26" ht="12.75" x14ac:dyDescent="0.2">
      <c r="Z2879"/>
    </row>
    <row r="2880" spans="26:26" ht="12.75" x14ac:dyDescent="0.2">
      <c r="Z2880"/>
    </row>
    <row r="2881" spans="26:26" ht="12.75" x14ac:dyDescent="0.2">
      <c r="Z2881"/>
    </row>
    <row r="2882" spans="26:26" ht="12.75" x14ac:dyDescent="0.2">
      <c r="Z2882"/>
    </row>
    <row r="2883" spans="26:26" ht="12.75" x14ac:dyDescent="0.2">
      <c r="Z2883"/>
    </row>
    <row r="2884" spans="26:26" ht="12.75" x14ac:dyDescent="0.2">
      <c r="Z2884"/>
    </row>
    <row r="2885" spans="26:26" ht="12.75" x14ac:dyDescent="0.2">
      <c r="Z2885"/>
    </row>
    <row r="2886" spans="26:26" ht="12.75" x14ac:dyDescent="0.2">
      <c r="Z2886"/>
    </row>
    <row r="2887" spans="26:26" ht="12.75" x14ac:dyDescent="0.2">
      <c r="Z2887"/>
    </row>
    <row r="2888" spans="26:26" ht="12.75" x14ac:dyDescent="0.2">
      <c r="Z2888"/>
    </row>
    <row r="2889" spans="26:26" ht="12.75" x14ac:dyDescent="0.2">
      <c r="Z2889"/>
    </row>
    <row r="2890" spans="26:26" ht="12.75" x14ac:dyDescent="0.2">
      <c r="Z2890"/>
    </row>
    <row r="2891" spans="26:26" ht="12.75" x14ac:dyDescent="0.2">
      <c r="Z2891"/>
    </row>
    <row r="2892" spans="26:26" ht="12.75" x14ac:dyDescent="0.2">
      <c r="Z2892"/>
    </row>
    <row r="2893" spans="26:26" ht="12.75" x14ac:dyDescent="0.2">
      <c r="Z2893"/>
    </row>
    <row r="2894" spans="26:26" ht="12.75" x14ac:dyDescent="0.2">
      <c r="Z2894"/>
    </row>
    <row r="2895" spans="26:26" ht="12.75" x14ac:dyDescent="0.2">
      <c r="Z2895"/>
    </row>
    <row r="2896" spans="26:26" ht="12.75" x14ac:dyDescent="0.2">
      <c r="Z2896"/>
    </row>
    <row r="2897" spans="26:26" ht="12.75" x14ac:dyDescent="0.2">
      <c r="Z2897"/>
    </row>
    <row r="2898" spans="26:26" ht="12.75" x14ac:dyDescent="0.2">
      <c r="Z2898"/>
    </row>
    <row r="2899" spans="26:26" ht="12.75" x14ac:dyDescent="0.2">
      <c r="Z2899"/>
    </row>
    <row r="2900" spans="26:26" ht="12.75" x14ac:dyDescent="0.2">
      <c r="Z2900"/>
    </row>
    <row r="2901" spans="26:26" ht="12.75" x14ac:dyDescent="0.2">
      <c r="Z2901"/>
    </row>
    <row r="2902" spans="26:26" ht="12.75" x14ac:dyDescent="0.2">
      <c r="Z2902"/>
    </row>
    <row r="2903" spans="26:26" ht="12.75" x14ac:dyDescent="0.2">
      <c r="Z2903"/>
    </row>
    <row r="2904" spans="26:26" ht="12.75" x14ac:dyDescent="0.2">
      <c r="Z2904"/>
    </row>
    <row r="2905" spans="26:26" ht="12.75" x14ac:dyDescent="0.2">
      <c r="Z2905"/>
    </row>
    <row r="2906" spans="26:26" ht="12.75" x14ac:dyDescent="0.2">
      <c r="Z2906"/>
    </row>
    <row r="2907" spans="26:26" ht="12.75" x14ac:dyDescent="0.2">
      <c r="Z2907"/>
    </row>
    <row r="2908" spans="26:26" ht="12.75" x14ac:dyDescent="0.2">
      <c r="Z2908"/>
    </row>
    <row r="2909" spans="26:26" ht="12.75" x14ac:dyDescent="0.2">
      <c r="Z2909"/>
    </row>
    <row r="2910" spans="26:26" ht="12.75" x14ac:dyDescent="0.2">
      <c r="Z2910"/>
    </row>
    <row r="2911" spans="26:26" ht="12.75" x14ac:dyDescent="0.2">
      <c r="Z2911"/>
    </row>
    <row r="2912" spans="26:26" ht="12.75" x14ac:dyDescent="0.2">
      <c r="Z2912"/>
    </row>
    <row r="2913" spans="26:26" ht="12.75" x14ac:dyDescent="0.2">
      <c r="Z2913"/>
    </row>
    <row r="2914" spans="26:26" ht="12.75" x14ac:dyDescent="0.2">
      <c r="Z2914"/>
    </row>
    <row r="2915" spans="26:26" ht="12.75" x14ac:dyDescent="0.2">
      <c r="Z2915"/>
    </row>
    <row r="2916" spans="26:26" ht="12.75" x14ac:dyDescent="0.2">
      <c r="Z2916"/>
    </row>
    <row r="2917" spans="26:26" ht="12.75" x14ac:dyDescent="0.2">
      <c r="Z2917"/>
    </row>
    <row r="2918" spans="26:26" ht="12.75" x14ac:dyDescent="0.2">
      <c r="Z2918"/>
    </row>
    <row r="2919" spans="26:26" ht="12.75" x14ac:dyDescent="0.2">
      <c r="Z2919"/>
    </row>
    <row r="2920" spans="26:26" ht="12.75" x14ac:dyDescent="0.2">
      <c r="Z2920"/>
    </row>
    <row r="2921" spans="26:26" ht="12.75" x14ac:dyDescent="0.2">
      <c r="Z2921"/>
    </row>
    <row r="2922" spans="26:26" ht="12.75" x14ac:dyDescent="0.2">
      <c r="Z2922"/>
    </row>
    <row r="2923" spans="26:26" ht="12.75" x14ac:dyDescent="0.2">
      <c r="Z2923"/>
    </row>
    <row r="2924" spans="26:26" ht="12.75" x14ac:dyDescent="0.2">
      <c r="Z2924"/>
    </row>
    <row r="2925" spans="26:26" ht="12.75" x14ac:dyDescent="0.2">
      <c r="Z2925"/>
    </row>
    <row r="2926" spans="26:26" ht="12.75" x14ac:dyDescent="0.2">
      <c r="Z2926"/>
    </row>
    <row r="2927" spans="26:26" ht="12.75" x14ac:dyDescent="0.2">
      <c r="Z2927"/>
    </row>
    <row r="2928" spans="26:26" ht="12.75" x14ac:dyDescent="0.2">
      <c r="Z2928"/>
    </row>
    <row r="2929" spans="26:26" ht="12.75" x14ac:dyDescent="0.2">
      <c r="Z2929"/>
    </row>
    <row r="2930" spans="26:26" ht="12.75" x14ac:dyDescent="0.2">
      <c r="Z2930"/>
    </row>
    <row r="2931" spans="26:26" ht="12.75" x14ac:dyDescent="0.2">
      <c r="Z2931"/>
    </row>
    <row r="2932" spans="26:26" ht="12.75" x14ac:dyDescent="0.2">
      <c r="Z2932"/>
    </row>
    <row r="2933" spans="26:26" ht="12.75" x14ac:dyDescent="0.2">
      <c r="Z2933"/>
    </row>
    <row r="2934" spans="26:26" ht="12.75" x14ac:dyDescent="0.2">
      <c r="Z2934"/>
    </row>
    <row r="2935" spans="26:26" ht="12.75" x14ac:dyDescent="0.2">
      <c r="Z2935"/>
    </row>
    <row r="2936" spans="26:26" ht="12.75" x14ac:dyDescent="0.2">
      <c r="Z2936"/>
    </row>
    <row r="2937" spans="26:26" ht="12.75" x14ac:dyDescent="0.2">
      <c r="Z2937"/>
    </row>
    <row r="2938" spans="26:26" ht="12.75" x14ac:dyDescent="0.2">
      <c r="Z2938"/>
    </row>
    <row r="2939" spans="26:26" ht="12.75" x14ac:dyDescent="0.2">
      <c r="Z2939"/>
    </row>
    <row r="2940" spans="26:26" ht="12.75" x14ac:dyDescent="0.2">
      <c r="Z2940"/>
    </row>
    <row r="2941" spans="26:26" ht="12.75" x14ac:dyDescent="0.2">
      <c r="Z2941"/>
    </row>
    <row r="2942" spans="26:26" ht="12.75" x14ac:dyDescent="0.2">
      <c r="Z2942"/>
    </row>
    <row r="2943" spans="26:26" ht="12.75" x14ac:dyDescent="0.2">
      <c r="Z2943"/>
    </row>
    <row r="2944" spans="26:26" ht="12.75" x14ac:dyDescent="0.2">
      <c r="Z2944"/>
    </row>
    <row r="2945" spans="26:26" ht="12.75" x14ac:dyDescent="0.2">
      <c r="Z2945"/>
    </row>
    <row r="2946" spans="26:26" ht="12.75" x14ac:dyDescent="0.2">
      <c r="Z2946"/>
    </row>
    <row r="2947" spans="26:26" ht="12.75" x14ac:dyDescent="0.2">
      <c r="Z2947"/>
    </row>
    <row r="2948" spans="26:26" ht="12.75" x14ac:dyDescent="0.2">
      <c r="Z2948"/>
    </row>
    <row r="2949" spans="26:26" ht="12.75" x14ac:dyDescent="0.2">
      <c r="Z2949"/>
    </row>
    <row r="2950" spans="26:26" ht="12.75" x14ac:dyDescent="0.2">
      <c r="Z2950"/>
    </row>
    <row r="2951" spans="26:26" ht="12.75" x14ac:dyDescent="0.2">
      <c r="Z2951"/>
    </row>
    <row r="2952" spans="26:26" ht="12.75" x14ac:dyDescent="0.2">
      <c r="Z2952"/>
    </row>
    <row r="2953" spans="26:26" ht="12.75" x14ac:dyDescent="0.2">
      <c r="Z2953"/>
    </row>
    <row r="2954" spans="26:26" ht="12.75" x14ac:dyDescent="0.2">
      <c r="Z2954"/>
    </row>
    <row r="2955" spans="26:26" ht="12.75" x14ac:dyDescent="0.2">
      <c r="Z2955"/>
    </row>
    <row r="2956" spans="26:26" ht="12.75" x14ac:dyDescent="0.2">
      <c r="Z2956"/>
    </row>
    <row r="2957" spans="26:26" ht="12.75" x14ac:dyDescent="0.2">
      <c r="Z2957"/>
    </row>
    <row r="2958" spans="26:26" ht="12.75" x14ac:dyDescent="0.2">
      <c r="Z2958"/>
    </row>
    <row r="2959" spans="26:26" ht="12.75" x14ac:dyDescent="0.2">
      <c r="Z2959"/>
    </row>
    <row r="2960" spans="26:26" ht="12.75" x14ac:dyDescent="0.2">
      <c r="Z2960"/>
    </row>
    <row r="2961" spans="26:26" ht="12.75" x14ac:dyDescent="0.2">
      <c r="Z2961"/>
    </row>
    <row r="2962" spans="26:26" ht="12.75" x14ac:dyDescent="0.2">
      <c r="Z2962"/>
    </row>
    <row r="2963" spans="26:26" ht="12.75" x14ac:dyDescent="0.2">
      <c r="Z2963"/>
    </row>
    <row r="2964" spans="26:26" ht="12.75" x14ac:dyDescent="0.2">
      <c r="Z2964"/>
    </row>
    <row r="2965" spans="26:26" ht="12.75" x14ac:dyDescent="0.2">
      <c r="Z2965"/>
    </row>
    <row r="2966" spans="26:26" ht="12.75" x14ac:dyDescent="0.2">
      <c r="Z2966"/>
    </row>
    <row r="2967" spans="26:26" ht="12.75" x14ac:dyDescent="0.2">
      <c r="Z2967"/>
    </row>
    <row r="2968" spans="26:26" ht="12.75" x14ac:dyDescent="0.2">
      <c r="Z2968"/>
    </row>
    <row r="2969" spans="26:26" ht="12.75" x14ac:dyDescent="0.2">
      <c r="Z2969"/>
    </row>
    <row r="2970" spans="26:26" ht="12.75" x14ac:dyDescent="0.2">
      <c r="Z2970"/>
    </row>
    <row r="2971" spans="26:26" ht="12.75" x14ac:dyDescent="0.2">
      <c r="Z2971"/>
    </row>
    <row r="2972" spans="26:26" ht="12.75" x14ac:dyDescent="0.2">
      <c r="Z2972"/>
    </row>
    <row r="2973" spans="26:26" ht="12.75" x14ac:dyDescent="0.2">
      <c r="Z2973"/>
    </row>
    <row r="2974" spans="26:26" ht="12.75" x14ac:dyDescent="0.2">
      <c r="Z2974"/>
    </row>
    <row r="2975" spans="26:26" ht="12.75" x14ac:dyDescent="0.2">
      <c r="Z2975"/>
    </row>
    <row r="2976" spans="26:26" ht="12.75" x14ac:dyDescent="0.2">
      <c r="Z2976"/>
    </row>
    <row r="2977" spans="26:26" ht="12.75" x14ac:dyDescent="0.2">
      <c r="Z2977"/>
    </row>
    <row r="2978" spans="26:26" ht="12.75" x14ac:dyDescent="0.2">
      <c r="Z2978"/>
    </row>
    <row r="2979" spans="26:26" ht="12.75" x14ac:dyDescent="0.2">
      <c r="Z2979"/>
    </row>
    <row r="2980" spans="26:26" ht="12.75" x14ac:dyDescent="0.2">
      <c r="Z2980"/>
    </row>
    <row r="2981" spans="26:26" ht="12.75" x14ac:dyDescent="0.2">
      <c r="Z2981"/>
    </row>
    <row r="2982" spans="26:26" ht="12.75" x14ac:dyDescent="0.2">
      <c r="Z2982"/>
    </row>
    <row r="2983" spans="26:26" ht="12.75" x14ac:dyDescent="0.2">
      <c r="Z2983"/>
    </row>
    <row r="2984" spans="26:26" ht="12.75" x14ac:dyDescent="0.2">
      <c r="Z2984"/>
    </row>
    <row r="2985" spans="26:26" ht="12.75" x14ac:dyDescent="0.2">
      <c r="Z2985"/>
    </row>
    <row r="2986" spans="26:26" ht="12.75" x14ac:dyDescent="0.2">
      <c r="Z2986"/>
    </row>
    <row r="2987" spans="26:26" ht="12.75" x14ac:dyDescent="0.2">
      <c r="Z2987"/>
    </row>
    <row r="2988" spans="26:26" ht="12.75" x14ac:dyDescent="0.2">
      <c r="Z2988"/>
    </row>
    <row r="2989" spans="26:26" ht="12.75" x14ac:dyDescent="0.2">
      <c r="Z2989"/>
    </row>
    <row r="2990" spans="26:26" ht="12.75" x14ac:dyDescent="0.2">
      <c r="Z2990"/>
    </row>
    <row r="2991" spans="26:26" ht="12.75" x14ac:dyDescent="0.2">
      <c r="Z2991"/>
    </row>
    <row r="2992" spans="26:26" ht="12.75" x14ac:dyDescent="0.2">
      <c r="Z2992"/>
    </row>
    <row r="2993" spans="26:26" ht="12.75" x14ac:dyDescent="0.2">
      <c r="Z2993"/>
    </row>
    <row r="2994" spans="26:26" ht="12.75" x14ac:dyDescent="0.2">
      <c r="Z2994"/>
    </row>
    <row r="2995" spans="26:26" ht="12.75" x14ac:dyDescent="0.2">
      <c r="Z2995"/>
    </row>
    <row r="2996" spans="26:26" ht="12.75" x14ac:dyDescent="0.2">
      <c r="Z2996"/>
    </row>
    <row r="2997" spans="26:26" ht="12.75" x14ac:dyDescent="0.2">
      <c r="Z2997"/>
    </row>
    <row r="2998" spans="26:26" ht="12.75" x14ac:dyDescent="0.2">
      <c r="Z2998"/>
    </row>
    <row r="2999" spans="26:26" ht="12.75" x14ac:dyDescent="0.2">
      <c r="Z2999"/>
    </row>
    <row r="3000" spans="26:26" ht="12.75" x14ac:dyDescent="0.2">
      <c r="Z3000"/>
    </row>
    <row r="3001" spans="26:26" ht="12.75" x14ac:dyDescent="0.2">
      <c r="Z3001"/>
    </row>
    <row r="3002" spans="26:26" ht="12.75" x14ac:dyDescent="0.2">
      <c r="Z3002"/>
    </row>
    <row r="3003" spans="26:26" ht="12.75" x14ac:dyDescent="0.2">
      <c r="Z3003"/>
    </row>
    <row r="3004" spans="26:26" ht="12.75" x14ac:dyDescent="0.2">
      <c r="Z3004"/>
    </row>
    <row r="3005" spans="26:26" ht="12.75" x14ac:dyDescent="0.2">
      <c r="Z3005"/>
    </row>
    <row r="3006" spans="26:26" ht="12.75" x14ac:dyDescent="0.2">
      <c r="Z3006"/>
    </row>
    <row r="3007" spans="26:26" ht="12.75" x14ac:dyDescent="0.2">
      <c r="Z3007"/>
    </row>
    <row r="3008" spans="26:26" ht="12.75" x14ac:dyDescent="0.2">
      <c r="Z3008"/>
    </row>
    <row r="3009" spans="26:26" ht="12.75" x14ac:dyDescent="0.2">
      <c r="Z3009"/>
    </row>
    <row r="3010" spans="26:26" ht="12.75" x14ac:dyDescent="0.2">
      <c r="Z3010"/>
    </row>
    <row r="3011" spans="26:26" ht="12.75" x14ac:dyDescent="0.2">
      <c r="Z3011"/>
    </row>
    <row r="3012" spans="26:26" ht="12.75" x14ac:dyDescent="0.2">
      <c r="Z3012"/>
    </row>
    <row r="3013" spans="26:26" ht="12.75" x14ac:dyDescent="0.2">
      <c r="Z3013"/>
    </row>
    <row r="3014" spans="26:26" ht="12.75" x14ac:dyDescent="0.2">
      <c r="Z3014"/>
    </row>
    <row r="3015" spans="26:26" ht="12.75" x14ac:dyDescent="0.2">
      <c r="Z3015"/>
    </row>
    <row r="3016" spans="26:26" ht="12.75" x14ac:dyDescent="0.2">
      <c r="Z3016"/>
    </row>
    <row r="3017" spans="26:26" ht="12.75" x14ac:dyDescent="0.2">
      <c r="Z3017"/>
    </row>
    <row r="3018" spans="26:26" ht="12.75" x14ac:dyDescent="0.2">
      <c r="Z3018"/>
    </row>
    <row r="3019" spans="26:26" ht="12.75" x14ac:dyDescent="0.2">
      <c r="Z3019"/>
    </row>
    <row r="3020" spans="26:26" ht="12.75" x14ac:dyDescent="0.2">
      <c r="Z3020"/>
    </row>
    <row r="3021" spans="26:26" ht="12.75" x14ac:dyDescent="0.2">
      <c r="Z3021"/>
    </row>
    <row r="3022" spans="26:26" ht="12.75" x14ac:dyDescent="0.2">
      <c r="Z3022"/>
    </row>
    <row r="3023" spans="26:26" ht="12.75" x14ac:dyDescent="0.2">
      <c r="Z3023"/>
    </row>
    <row r="3024" spans="26:26" ht="12.75" x14ac:dyDescent="0.2">
      <c r="Z3024"/>
    </row>
    <row r="3025" spans="26:26" ht="12.75" x14ac:dyDescent="0.2">
      <c r="Z3025"/>
    </row>
    <row r="3026" spans="26:26" ht="12.75" x14ac:dyDescent="0.2">
      <c r="Z3026"/>
    </row>
    <row r="3027" spans="26:26" ht="12.75" x14ac:dyDescent="0.2">
      <c r="Z3027"/>
    </row>
    <row r="3028" spans="26:26" ht="12.75" x14ac:dyDescent="0.2">
      <c r="Z3028"/>
    </row>
    <row r="3029" spans="26:26" ht="12.75" x14ac:dyDescent="0.2">
      <c r="Z3029"/>
    </row>
    <row r="3030" spans="26:26" ht="12.75" x14ac:dyDescent="0.2">
      <c r="Z3030"/>
    </row>
    <row r="3031" spans="26:26" ht="12.75" x14ac:dyDescent="0.2">
      <c r="Z3031"/>
    </row>
    <row r="3032" spans="26:26" ht="12.75" x14ac:dyDescent="0.2">
      <c r="Z3032"/>
    </row>
    <row r="3033" spans="26:26" ht="12.75" x14ac:dyDescent="0.2">
      <c r="Z3033"/>
    </row>
    <row r="3034" spans="26:26" ht="12.75" x14ac:dyDescent="0.2">
      <c r="Z3034"/>
    </row>
    <row r="3035" spans="26:26" ht="12.75" x14ac:dyDescent="0.2">
      <c r="Z3035"/>
    </row>
    <row r="3036" spans="26:26" ht="12.75" x14ac:dyDescent="0.2">
      <c r="Z3036"/>
    </row>
    <row r="3037" spans="26:26" ht="12.75" x14ac:dyDescent="0.2">
      <c r="Z3037"/>
    </row>
    <row r="3038" spans="26:26" ht="12.75" x14ac:dyDescent="0.2">
      <c r="Z3038"/>
    </row>
    <row r="3039" spans="26:26" ht="12.75" x14ac:dyDescent="0.2">
      <c r="Z3039"/>
    </row>
    <row r="3040" spans="26:26" ht="12.75" x14ac:dyDescent="0.2">
      <c r="Z3040"/>
    </row>
    <row r="3041" spans="26:26" ht="12.75" x14ac:dyDescent="0.2">
      <c r="Z3041"/>
    </row>
    <row r="3042" spans="26:26" ht="12.75" x14ac:dyDescent="0.2">
      <c r="Z3042"/>
    </row>
    <row r="3043" spans="26:26" ht="12.75" x14ac:dyDescent="0.2">
      <c r="Z3043"/>
    </row>
    <row r="3044" spans="26:26" ht="12.75" x14ac:dyDescent="0.2">
      <c r="Z3044"/>
    </row>
    <row r="3045" spans="26:26" ht="12.75" x14ac:dyDescent="0.2">
      <c r="Z3045"/>
    </row>
    <row r="3046" spans="26:26" ht="12.75" x14ac:dyDescent="0.2">
      <c r="Z3046"/>
    </row>
    <row r="3047" spans="26:26" ht="12.75" x14ac:dyDescent="0.2">
      <c r="Z3047"/>
    </row>
    <row r="3048" spans="26:26" ht="12.75" x14ac:dyDescent="0.2">
      <c r="Z3048"/>
    </row>
    <row r="3049" spans="26:26" ht="12.75" x14ac:dyDescent="0.2">
      <c r="Z3049"/>
    </row>
    <row r="3050" spans="26:26" ht="12.75" x14ac:dyDescent="0.2">
      <c r="Z3050"/>
    </row>
    <row r="3051" spans="26:26" ht="12.75" x14ac:dyDescent="0.2">
      <c r="Z3051"/>
    </row>
    <row r="3052" spans="26:26" ht="12.75" x14ac:dyDescent="0.2">
      <c r="Z3052"/>
    </row>
    <row r="3053" spans="26:26" ht="12.75" x14ac:dyDescent="0.2">
      <c r="Z3053"/>
    </row>
    <row r="3054" spans="26:26" ht="12.75" x14ac:dyDescent="0.2">
      <c r="Z3054"/>
    </row>
    <row r="3055" spans="26:26" ht="12.75" x14ac:dyDescent="0.2">
      <c r="Z3055"/>
    </row>
    <row r="3056" spans="26:26" ht="12.75" x14ac:dyDescent="0.2">
      <c r="Z3056"/>
    </row>
    <row r="3057" spans="26:26" ht="12.75" x14ac:dyDescent="0.2">
      <c r="Z3057"/>
    </row>
    <row r="3058" spans="26:26" ht="12.75" x14ac:dyDescent="0.2">
      <c r="Z3058"/>
    </row>
    <row r="3059" spans="26:26" ht="12.75" x14ac:dyDescent="0.2">
      <c r="Z3059"/>
    </row>
    <row r="3060" spans="26:26" ht="12.75" x14ac:dyDescent="0.2">
      <c r="Z3060"/>
    </row>
    <row r="3061" spans="26:26" ht="12.75" x14ac:dyDescent="0.2">
      <c r="Z3061"/>
    </row>
    <row r="3062" spans="26:26" ht="12.75" x14ac:dyDescent="0.2">
      <c r="Z3062"/>
    </row>
    <row r="3063" spans="26:26" ht="12.75" x14ac:dyDescent="0.2">
      <c r="Z3063"/>
    </row>
    <row r="3064" spans="26:26" ht="12.75" x14ac:dyDescent="0.2">
      <c r="Z3064"/>
    </row>
    <row r="3065" spans="26:26" ht="12.75" x14ac:dyDescent="0.2">
      <c r="Z3065"/>
    </row>
    <row r="3066" spans="26:26" ht="12.75" x14ac:dyDescent="0.2">
      <c r="Z3066"/>
    </row>
    <row r="3067" spans="26:26" ht="12.75" x14ac:dyDescent="0.2">
      <c r="Z3067"/>
    </row>
    <row r="3068" spans="26:26" ht="12.75" x14ac:dyDescent="0.2">
      <c r="Z3068"/>
    </row>
    <row r="3069" spans="26:26" ht="12.75" x14ac:dyDescent="0.2">
      <c r="Z3069"/>
    </row>
    <row r="3070" spans="26:26" ht="12.75" x14ac:dyDescent="0.2">
      <c r="Z3070"/>
    </row>
    <row r="3071" spans="26:26" ht="12.75" x14ac:dyDescent="0.2">
      <c r="Z3071"/>
    </row>
    <row r="3072" spans="26:26" ht="12.75" x14ac:dyDescent="0.2">
      <c r="Z3072"/>
    </row>
    <row r="3073" spans="26:26" ht="12.75" x14ac:dyDescent="0.2">
      <c r="Z3073"/>
    </row>
    <row r="3074" spans="26:26" ht="12.75" x14ac:dyDescent="0.2">
      <c r="Z3074"/>
    </row>
    <row r="3075" spans="26:26" ht="12.75" x14ac:dyDescent="0.2">
      <c r="Z3075"/>
    </row>
    <row r="3076" spans="26:26" ht="12.75" x14ac:dyDescent="0.2">
      <c r="Z3076"/>
    </row>
    <row r="3077" spans="26:26" ht="12.75" x14ac:dyDescent="0.2">
      <c r="Z3077"/>
    </row>
    <row r="3078" spans="26:26" ht="12.75" x14ac:dyDescent="0.2">
      <c r="Z3078"/>
    </row>
    <row r="3079" spans="26:26" ht="12.75" x14ac:dyDescent="0.2">
      <c r="Z3079"/>
    </row>
    <row r="3080" spans="26:26" ht="12.75" x14ac:dyDescent="0.2">
      <c r="Z3080"/>
    </row>
    <row r="3081" spans="26:26" ht="12.75" x14ac:dyDescent="0.2">
      <c r="Z3081"/>
    </row>
    <row r="3082" spans="26:26" ht="12.75" x14ac:dyDescent="0.2">
      <c r="Z3082"/>
    </row>
    <row r="3083" spans="26:26" ht="12.75" x14ac:dyDescent="0.2">
      <c r="Z3083"/>
    </row>
    <row r="3084" spans="26:26" ht="12.75" x14ac:dyDescent="0.2">
      <c r="Z3084"/>
    </row>
    <row r="3085" spans="26:26" ht="12.75" x14ac:dyDescent="0.2">
      <c r="Z3085"/>
    </row>
    <row r="3086" spans="26:26" ht="12.75" x14ac:dyDescent="0.2">
      <c r="Z3086"/>
    </row>
    <row r="3087" spans="26:26" ht="12.75" x14ac:dyDescent="0.2">
      <c r="Z3087"/>
    </row>
    <row r="3088" spans="26:26" ht="12.75" x14ac:dyDescent="0.2">
      <c r="Z3088"/>
    </row>
    <row r="3089" spans="26:26" ht="12.75" x14ac:dyDescent="0.2">
      <c r="Z3089"/>
    </row>
    <row r="3090" spans="26:26" ht="12.75" x14ac:dyDescent="0.2">
      <c r="Z3090"/>
    </row>
    <row r="3091" spans="26:26" ht="12.75" x14ac:dyDescent="0.2">
      <c r="Z3091"/>
    </row>
    <row r="3092" spans="26:26" ht="12.75" x14ac:dyDescent="0.2">
      <c r="Z3092"/>
    </row>
    <row r="3093" spans="26:26" ht="12.75" x14ac:dyDescent="0.2">
      <c r="Z3093"/>
    </row>
    <row r="3094" spans="26:26" ht="12.75" x14ac:dyDescent="0.2">
      <c r="Z3094"/>
    </row>
    <row r="3095" spans="26:26" ht="12.75" x14ac:dyDescent="0.2">
      <c r="Z3095"/>
    </row>
    <row r="3096" spans="26:26" ht="12.75" x14ac:dyDescent="0.2">
      <c r="Z3096"/>
    </row>
    <row r="3097" spans="26:26" ht="12.75" x14ac:dyDescent="0.2">
      <c r="Z3097"/>
    </row>
    <row r="3098" spans="26:26" ht="12.75" x14ac:dyDescent="0.2">
      <c r="Z3098"/>
    </row>
    <row r="3099" spans="26:26" ht="12.75" x14ac:dyDescent="0.2">
      <c r="Z3099"/>
    </row>
    <row r="3100" spans="26:26" ht="12.75" x14ac:dyDescent="0.2">
      <c r="Z3100"/>
    </row>
    <row r="3101" spans="26:26" ht="12.75" x14ac:dyDescent="0.2">
      <c r="Z3101"/>
    </row>
    <row r="3102" spans="26:26" ht="12.75" x14ac:dyDescent="0.2">
      <c r="Z3102"/>
    </row>
    <row r="3103" spans="26:26" ht="12.75" x14ac:dyDescent="0.2">
      <c r="Z3103"/>
    </row>
    <row r="3104" spans="26:26" ht="12.75" x14ac:dyDescent="0.2">
      <c r="Z3104"/>
    </row>
    <row r="3105" spans="26:26" ht="12.75" x14ac:dyDescent="0.2">
      <c r="Z3105"/>
    </row>
    <row r="3106" spans="26:26" ht="12.75" x14ac:dyDescent="0.2">
      <c r="Z3106"/>
    </row>
    <row r="3107" spans="26:26" ht="12.75" x14ac:dyDescent="0.2">
      <c r="Z3107"/>
    </row>
    <row r="3108" spans="26:26" ht="12.75" x14ac:dyDescent="0.2">
      <c r="Z3108"/>
    </row>
    <row r="3109" spans="26:26" ht="12.75" x14ac:dyDescent="0.2">
      <c r="Z3109"/>
    </row>
    <row r="3110" spans="26:26" ht="12.75" x14ac:dyDescent="0.2">
      <c r="Z3110"/>
    </row>
    <row r="3111" spans="26:26" ht="12.75" x14ac:dyDescent="0.2">
      <c r="Z3111"/>
    </row>
    <row r="3112" spans="26:26" ht="12.75" x14ac:dyDescent="0.2">
      <c r="Z3112"/>
    </row>
    <row r="3113" spans="26:26" ht="12.75" x14ac:dyDescent="0.2">
      <c r="Z3113"/>
    </row>
    <row r="3114" spans="26:26" ht="12.75" x14ac:dyDescent="0.2">
      <c r="Z3114"/>
    </row>
    <row r="3115" spans="26:26" ht="12.75" x14ac:dyDescent="0.2">
      <c r="Z3115"/>
    </row>
    <row r="3116" spans="26:26" ht="12.75" x14ac:dyDescent="0.2">
      <c r="Z3116"/>
    </row>
    <row r="3117" spans="26:26" ht="12.75" x14ac:dyDescent="0.2">
      <c r="Z3117"/>
    </row>
    <row r="3118" spans="26:26" ht="12.75" x14ac:dyDescent="0.2">
      <c r="Z3118"/>
    </row>
    <row r="3119" spans="26:26" ht="12.75" x14ac:dyDescent="0.2">
      <c r="Z3119"/>
    </row>
    <row r="3120" spans="26:26" ht="12.75" x14ac:dyDescent="0.2">
      <c r="Z3120"/>
    </row>
    <row r="3121" spans="26:26" ht="12.75" x14ac:dyDescent="0.2">
      <c r="Z3121"/>
    </row>
    <row r="3122" spans="26:26" ht="12.75" x14ac:dyDescent="0.2">
      <c r="Z3122"/>
    </row>
    <row r="3123" spans="26:26" ht="12.75" x14ac:dyDescent="0.2">
      <c r="Z3123"/>
    </row>
    <row r="3124" spans="26:26" ht="12.75" x14ac:dyDescent="0.2">
      <c r="Z3124"/>
    </row>
    <row r="3125" spans="26:26" ht="12.75" x14ac:dyDescent="0.2">
      <c r="Z3125"/>
    </row>
    <row r="3126" spans="26:26" ht="12.75" x14ac:dyDescent="0.2">
      <c r="Z3126"/>
    </row>
    <row r="3127" spans="26:26" ht="12.75" x14ac:dyDescent="0.2">
      <c r="Z3127"/>
    </row>
    <row r="3128" spans="26:26" ht="12.75" x14ac:dyDescent="0.2">
      <c r="Z3128"/>
    </row>
    <row r="3129" spans="26:26" ht="12.75" x14ac:dyDescent="0.2">
      <c r="Z3129"/>
    </row>
    <row r="3130" spans="26:26" ht="12.75" x14ac:dyDescent="0.2">
      <c r="Z3130"/>
    </row>
    <row r="3131" spans="26:26" ht="12.75" x14ac:dyDescent="0.2">
      <c r="Z3131"/>
    </row>
    <row r="3132" spans="26:26" ht="12.75" x14ac:dyDescent="0.2">
      <c r="Z3132"/>
    </row>
    <row r="3133" spans="26:26" ht="12.75" x14ac:dyDescent="0.2">
      <c r="Z3133"/>
    </row>
    <row r="3134" spans="26:26" ht="12.75" x14ac:dyDescent="0.2">
      <c r="Z3134"/>
    </row>
    <row r="3135" spans="26:26" ht="12.75" x14ac:dyDescent="0.2">
      <c r="Z3135"/>
    </row>
    <row r="3136" spans="26:26" ht="12.75" x14ac:dyDescent="0.2">
      <c r="Z3136"/>
    </row>
    <row r="3137" spans="26:26" ht="12.75" x14ac:dyDescent="0.2">
      <c r="Z3137"/>
    </row>
    <row r="3138" spans="26:26" ht="12.75" x14ac:dyDescent="0.2">
      <c r="Z3138"/>
    </row>
    <row r="3139" spans="26:26" ht="12.75" x14ac:dyDescent="0.2">
      <c r="Z3139"/>
    </row>
    <row r="3140" spans="26:26" ht="12.75" x14ac:dyDescent="0.2">
      <c r="Z3140"/>
    </row>
    <row r="3141" spans="26:26" ht="12.75" x14ac:dyDescent="0.2">
      <c r="Z3141"/>
    </row>
    <row r="3142" spans="26:26" ht="12.75" x14ac:dyDescent="0.2">
      <c r="Z3142"/>
    </row>
    <row r="3143" spans="26:26" ht="12.75" x14ac:dyDescent="0.2">
      <c r="Z3143"/>
    </row>
    <row r="3144" spans="26:26" ht="12.75" x14ac:dyDescent="0.2">
      <c r="Z3144"/>
    </row>
    <row r="3145" spans="26:26" ht="12.75" x14ac:dyDescent="0.2">
      <c r="Z3145"/>
    </row>
    <row r="3146" spans="26:26" ht="12.75" x14ac:dyDescent="0.2">
      <c r="Z3146"/>
    </row>
    <row r="3147" spans="26:26" ht="12.75" x14ac:dyDescent="0.2">
      <c r="Z3147"/>
    </row>
    <row r="3148" spans="26:26" ht="12.75" x14ac:dyDescent="0.2">
      <c r="Z3148"/>
    </row>
    <row r="3149" spans="26:26" ht="12.75" x14ac:dyDescent="0.2">
      <c r="Z3149"/>
    </row>
    <row r="3150" spans="26:26" ht="12.75" x14ac:dyDescent="0.2">
      <c r="Z3150"/>
    </row>
    <row r="3151" spans="26:26" ht="12.75" x14ac:dyDescent="0.2">
      <c r="Z3151"/>
    </row>
    <row r="3152" spans="26:26" ht="12.75" x14ac:dyDescent="0.2">
      <c r="Z3152"/>
    </row>
    <row r="3153" spans="26:26" ht="12.75" x14ac:dyDescent="0.2">
      <c r="Z3153"/>
    </row>
    <row r="3154" spans="26:26" ht="12.75" x14ac:dyDescent="0.2">
      <c r="Z3154"/>
    </row>
    <row r="3155" spans="26:26" ht="12.75" x14ac:dyDescent="0.2">
      <c r="Z3155"/>
    </row>
    <row r="3156" spans="26:26" ht="12.75" x14ac:dyDescent="0.2">
      <c r="Z3156"/>
    </row>
    <row r="3157" spans="26:26" ht="12.75" x14ac:dyDescent="0.2">
      <c r="Z3157"/>
    </row>
    <row r="3158" spans="26:26" ht="12.75" x14ac:dyDescent="0.2">
      <c r="Z3158"/>
    </row>
    <row r="3159" spans="26:26" ht="12.75" x14ac:dyDescent="0.2">
      <c r="Z3159"/>
    </row>
    <row r="3160" spans="26:26" ht="12.75" x14ac:dyDescent="0.2">
      <c r="Z3160"/>
    </row>
    <row r="3161" spans="26:26" ht="12.75" x14ac:dyDescent="0.2">
      <c r="Z3161"/>
    </row>
    <row r="3162" spans="26:26" ht="12.75" x14ac:dyDescent="0.2">
      <c r="Z3162"/>
    </row>
    <row r="3163" spans="26:26" ht="12.75" x14ac:dyDescent="0.2">
      <c r="Z3163"/>
    </row>
    <row r="3164" spans="26:26" ht="12.75" x14ac:dyDescent="0.2">
      <c r="Z3164"/>
    </row>
    <row r="3165" spans="26:26" ht="12.75" x14ac:dyDescent="0.2">
      <c r="Z3165"/>
    </row>
    <row r="3166" spans="26:26" ht="12.75" x14ac:dyDescent="0.2">
      <c r="Z3166"/>
    </row>
    <row r="3167" spans="26:26" ht="12.75" x14ac:dyDescent="0.2">
      <c r="Z3167"/>
    </row>
    <row r="3168" spans="26:26" ht="12.75" x14ac:dyDescent="0.2">
      <c r="Z3168"/>
    </row>
    <row r="3169" spans="26:26" ht="12.75" x14ac:dyDescent="0.2">
      <c r="Z3169"/>
    </row>
    <row r="3170" spans="26:26" ht="12.75" x14ac:dyDescent="0.2">
      <c r="Z3170"/>
    </row>
    <row r="3171" spans="26:26" ht="12.75" x14ac:dyDescent="0.2">
      <c r="Z3171"/>
    </row>
    <row r="3172" spans="26:26" ht="12.75" x14ac:dyDescent="0.2">
      <c r="Z3172"/>
    </row>
    <row r="3173" spans="26:26" ht="12.75" x14ac:dyDescent="0.2">
      <c r="Z3173"/>
    </row>
    <row r="3174" spans="26:26" ht="12.75" x14ac:dyDescent="0.2">
      <c r="Z3174"/>
    </row>
    <row r="3175" spans="26:26" ht="12.75" x14ac:dyDescent="0.2">
      <c r="Z3175"/>
    </row>
    <row r="3176" spans="26:26" ht="12.75" x14ac:dyDescent="0.2">
      <c r="Z3176"/>
    </row>
    <row r="3177" spans="26:26" ht="12.75" x14ac:dyDescent="0.2">
      <c r="Z3177"/>
    </row>
    <row r="3178" spans="26:26" ht="12.75" x14ac:dyDescent="0.2">
      <c r="Z3178"/>
    </row>
    <row r="3179" spans="26:26" ht="12.75" x14ac:dyDescent="0.2">
      <c r="Z3179"/>
    </row>
    <row r="3180" spans="26:26" ht="12.75" x14ac:dyDescent="0.2">
      <c r="Z3180"/>
    </row>
    <row r="3181" spans="26:26" ht="12.75" x14ac:dyDescent="0.2">
      <c r="Z3181"/>
    </row>
    <row r="3182" spans="26:26" ht="12.75" x14ac:dyDescent="0.2">
      <c r="Z3182"/>
    </row>
    <row r="3183" spans="26:26" ht="12.75" x14ac:dyDescent="0.2">
      <c r="Z3183"/>
    </row>
    <row r="3184" spans="26:26" ht="12.75" x14ac:dyDescent="0.2">
      <c r="Z3184"/>
    </row>
    <row r="3185" spans="26:26" ht="12.75" x14ac:dyDescent="0.2">
      <c r="Z3185"/>
    </row>
    <row r="3186" spans="26:26" ht="12.75" x14ac:dyDescent="0.2">
      <c r="Z3186"/>
    </row>
    <row r="3187" spans="26:26" ht="12.75" x14ac:dyDescent="0.2">
      <c r="Z3187"/>
    </row>
    <row r="3188" spans="26:26" ht="12.75" x14ac:dyDescent="0.2">
      <c r="Z3188"/>
    </row>
    <row r="3189" spans="26:26" ht="12.75" x14ac:dyDescent="0.2">
      <c r="Z3189"/>
    </row>
    <row r="3190" spans="26:26" ht="12.75" x14ac:dyDescent="0.2">
      <c r="Z3190"/>
    </row>
    <row r="3191" spans="26:26" ht="12.75" x14ac:dyDescent="0.2">
      <c r="Z3191"/>
    </row>
    <row r="3192" spans="26:26" ht="12.75" x14ac:dyDescent="0.2">
      <c r="Z3192"/>
    </row>
    <row r="3193" spans="26:26" ht="12.75" x14ac:dyDescent="0.2">
      <c r="Z3193"/>
    </row>
    <row r="3194" spans="26:26" ht="12.75" x14ac:dyDescent="0.2">
      <c r="Z3194"/>
    </row>
    <row r="3195" spans="26:26" ht="12.75" x14ac:dyDescent="0.2">
      <c r="Z3195"/>
    </row>
    <row r="3196" spans="26:26" ht="12.75" x14ac:dyDescent="0.2">
      <c r="Z3196"/>
    </row>
    <row r="3197" spans="26:26" ht="12.75" x14ac:dyDescent="0.2">
      <c r="Z3197"/>
    </row>
    <row r="3198" spans="26:26" ht="12.75" x14ac:dyDescent="0.2">
      <c r="Z3198"/>
    </row>
    <row r="3199" spans="26:26" ht="12.75" x14ac:dyDescent="0.2">
      <c r="Z3199"/>
    </row>
    <row r="3200" spans="26:26" ht="12.75" x14ac:dyDescent="0.2">
      <c r="Z3200"/>
    </row>
    <row r="3201" spans="26:26" ht="12.75" x14ac:dyDescent="0.2">
      <c r="Z3201"/>
    </row>
    <row r="3202" spans="26:26" ht="12.75" x14ac:dyDescent="0.2">
      <c r="Z3202"/>
    </row>
    <row r="3203" spans="26:26" ht="12.75" x14ac:dyDescent="0.2">
      <c r="Z3203"/>
    </row>
    <row r="3204" spans="26:26" ht="12.75" x14ac:dyDescent="0.2">
      <c r="Z3204"/>
    </row>
    <row r="3205" spans="26:26" ht="12.75" x14ac:dyDescent="0.2">
      <c r="Z3205"/>
    </row>
    <row r="3206" spans="26:26" ht="12.75" x14ac:dyDescent="0.2">
      <c r="Z3206"/>
    </row>
    <row r="3207" spans="26:26" ht="12.75" x14ac:dyDescent="0.2">
      <c r="Z3207"/>
    </row>
    <row r="3208" spans="26:26" ht="12.75" x14ac:dyDescent="0.2">
      <c r="Z3208"/>
    </row>
    <row r="3209" spans="26:26" ht="12.75" x14ac:dyDescent="0.2">
      <c r="Z3209"/>
    </row>
    <row r="3210" spans="26:26" ht="12.75" x14ac:dyDescent="0.2">
      <c r="Z3210"/>
    </row>
    <row r="3211" spans="26:26" ht="12.75" x14ac:dyDescent="0.2">
      <c r="Z3211"/>
    </row>
    <row r="3212" spans="26:26" ht="12.75" x14ac:dyDescent="0.2">
      <c r="Z3212"/>
    </row>
    <row r="3213" spans="26:26" ht="12.75" x14ac:dyDescent="0.2">
      <c r="Z3213"/>
    </row>
    <row r="3214" spans="26:26" ht="12.75" x14ac:dyDescent="0.2">
      <c r="Z3214"/>
    </row>
    <row r="3215" spans="26:26" ht="12.75" x14ac:dyDescent="0.2">
      <c r="Z3215"/>
    </row>
    <row r="3216" spans="26:26" ht="12.75" x14ac:dyDescent="0.2">
      <c r="Z3216"/>
    </row>
    <row r="3217" spans="26:26" ht="12.75" x14ac:dyDescent="0.2">
      <c r="Z3217"/>
    </row>
    <row r="3218" spans="26:26" ht="12.75" x14ac:dyDescent="0.2">
      <c r="Z3218"/>
    </row>
    <row r="3219" spans="26:26" ht="12.75" x14ac:dyDescent="0.2">
      <c r="Z3219"/>
    </row>
    <row r="3220" spans="26:26" ht="12.75" x14ac:dyDescent="0.2">
      <c r="Z3220"/>
    </row>
    <row r="3221" spans="26:26" ht="12.75" x14ac:dyDescent="0.2">
      <c r="Z3221"/>
    </row>
    <row r="3222" spans="26:26" ht="12.75" x14ac:dyDescent="0.2">
      <c r="Z3222"/>
    </row>
    <row r="3223" spans="26:26" ht="12.75" x14ac:dyDescent="0.2">
      <c r="Z3223"/>
    </row>
    <row r="3224" spans="26:26" ht="12.75" x14ac:dyDescent="0.2">
      <c r="Z3224"/>
    </row>
    <row r="3225" spans="26:26" ht="12.75" x14ac:dyDescent="0.2">
      <c r="Z3225"/>
    </row>
    <row r="3226" spans="26:26" ht="12.75" x14ac:dyDescent="0.2">
      <c r="Z3226"/>
    </row>
    <row r="3227" spans="26:26" ht="12.75" x14ac:dyDescent="0.2">
      <c r="Z3227"/>
    </row>
    <row r="3228" spans="26:26" ht="12.75" x14ac:dyDescent="0.2">
      <c r="Z3228"/>
    </row>
    <row r="3229" spans="26:26" ht="12.75" x14ac:dyDescent="0.2">
      <c r="Z3229"/>
    </row>
    <row r="3230" spans="26:26" ht="12.75" x14ac:dyDescent="0.2">
      <c r="Z3230"/>
    </row>
    <row r="3231" spans="26:26" ht="12.75" x14ac:dyDescent="0.2">
      <c r="Z3231"/>
    </row>
    <row r="3232" spans="26:26" ht="12.75" x14ac:dyDescent="0.2">
      <c r="Z3232"/>
    </row>
    <row r="3233" spans="26:26" ht="12.75" x14ac:dyDescent="0.2">
      <c r="Z3233"/>
    </row>
    <row r="3234" spans="26:26" ht="12.75" x14ac:dyDescent="0.2">
      <c r="Z3234"/>
    </row>
    <row r="3235" spans="26:26" ht="12.75" x14ac:dyDescent="0.2">
      <c r="Z3235"/>
    </row>
    <row r="3236" spans="26:26" ht="12.75" x14ac:dyDescent="0.2">
      <c r="Z3236"/>
    </row>
    <row r="3237" spans="26:26" ht="12.75" x14ac:dyDescent="0.2">
      <c r="Z3237"/>
    </row>
    <row r="3238" spans="26:26" ht="12.75" x14ac:dyDescent="0.2">
      <c r="Z3238"/>
    </row>
    <row r="3239" spans="26:26" ht="12.75" x14ac:dyDescent="0.2">
      <c r="Z3239"/>
    </row>
    <row r="3240" spans="26:26" ht="12.75" x14ac:dyDescent="0.2">
      <c r="Z3240"/>
    </row>
    <row r="3241" spans="26:26" ht="12.75" x14ac:dyDescent="0.2">
      <c r="Z3241"/>
    </row>
    <row r="3242" spans="26:26" ht="12.75" x14ac:dyDescent="0.2">
      <c r="Z3242"/>
    </row>
    <row r="3243" spans="26:26" ht="12.75" x14ac:dyDescent="0.2">
      <c r="Z3243"/>
    </row>
    <row r="3244" spans="26:26" ht="12.75" x14ac:dyDescent="0.2">
      <c r="Z3244"/>
    </row>
    <row r="3245" spans="26:26" ht="12.75" x14ac:dyDescent="0.2">
      <c r="Z3245"/>
    </row>
    <row r="3246" spans="26:26" ht="12.75" x14ac:dyDescent="0.2">
      <c r="Z3246"/>
    </row>
    <row r="3247" spans="26:26" ht="12.75" x14ac:dyDescent="0.2">
      <c r="Z3247"/>
    </row>
    <row r="3248" spans="26:26" ht="12.75" x14ac:dyDescent="0.2">
      <c r="Z3248"/>
    </row>
    <row r="3249" spans="26:26" ht="12.75" x14ac:dyDescent="0.2">
      <c r="Z3249"/>
    </row>
    <row r="3250" spans="26:26" ht="12.75" x14ac:dyDescent="0.2">
      <c r="Z3250"/>
    </row>
    <row r="3251" spans="26:26" ht="12.75" x14ac:dyDescent="0.2">
      <c r="Z3251"/>
    </row>
    <row r="3252" spans="26:26" ht="12.75" x14ac:dyDescent="0.2">
      <c r="Z3252"/>
    </row>
    <row r="3253" spans="26:26" ht="12.75" x14ac:dyDescent="0.2">
      <c r="Z3253"/>
    </row>
    <row r="3254" spans="26:26" ht="12.75" x14ac:dyDescent="0.2">
      <c r="Z3254"/>
    </row>
    <row r="3255" spans="26:26" ht="12.75" x14ac:dyDescent="0.2">
      <c r="Z3255"/>
    </row>
    <row r="3256" spans="26:26" ht="12.75" x14ac:dyDescent="0.2">
      <c r="Z3256"/>
    </row>
    <row r="3257" spans="26:26" ht="12.75" x14ac:dyDescent="0.2">
      <c r="Z3257"/>
    </row>
    <row r="3258" spans="26:26" ht="12.75" x14ac:dyDescent="0.2">
      <c r="Z3258"/>
    </row>
    <row r="3259" spans="26:26" ht="12.75" x14ac:dyDescent="0.2">
      <c r="Z3259"/>
    </row>
    <row r="3260" spans="26:26" ht="12.75" x14ac:dyDescent="0.2">
      <c r="Z3260"/>
    </row>
    <row r="3261" spans="26:26" ht="12.75" x14ac:dyDescent="0.2">
      <c r="Z3261"/>
    </row>
    <row r="3262" spans="26:26" ht="12.75" x14ac:dyDescent="0.2">
      <c r="Z3262"/>
    </row>
    <row r="3263" spans="26:26" ht="12.75" x14ac:dyDescent="0.2">
      <c r="Z3263"/>
    </row>
    <row r="3264" spans="26:26" ht="12.75" x14ac:dyDescent="0.2">
      <c r="Z3264"/>
    </row>
    <row r="3265" spans="26:26" ht="12.75" x14ac:dyDescent="0.2">
      <c r="Z3265"/>
    </row>
    <row r="3266" spans="26:26" ht="12.75" x14ac:dyDescent="0.2">
      <c r="Z3266"/>
    </row>
    <row r="3267" spans="26:26" ht="12.75" x14ac:dyDescent="0.2">
      <c r="Z3267"/>
    </row>
    <row r="3268" spans="26:26" ht="12.75" x14ac:dyDescent="0.2">
      <c r="Z3268"/>
    </row>
    <row r="3269" spans="26:26" ht="12.75" x14ac:dyDescent="0.2">
      <c r="Z3269"/>
    </row>
    <row r="3270" spans="26:26" ht="12.75" x14ac:dyDescent="0.2">
      <c r="Z3270"/>
    </row>
    <row r="3271" spans="26:26" ht="12.75" x14ac:dyDescent="0.2">
      <c r="Z3271"/>
    </row>
    <row r="3272" spans="26:26" ht="12.75" x14ac:dyDescent="0.2">
      <c r="Z3272"/>
    </row>
    <row r="3273" spans="26:26" ht="12.75" x14ac:dyDescent="0.2">
      <c r="Z3273"/>
    </row>
    <row r="3274" spans="26:26" ht="12.75" x14ac:dyDescent="0.2">
      <c r="Z3274"/>
    </row>
    <row r="3275" spans="26:26" ht="12.75" x14ac:dyDescent="0.2">
      <c r="Z3275"/>
    </row>
    <row r="3276" spans="26:26" ht="12.75" x14ac:dyDescent="0.2">
      <c r="Z3276"/>
    </row>
    <row r="3277" spans="26:26" ht="12.75" x14ac:dyDescent="0.2">
      <c r="Z3277"/>
    </row>
    <row r="3278" spans="26:26" ht="12.75" x14ac:dyDescent="0.2">
      <c r="Z3278"/>
    </row>
    <row r="3279" spans="26:26" ht="12.75" x14ac:dyDescent="0.2">
      <c r="Z3279"/>
    </row>
    <row r="3280" spans="26:26" ht="12.75" x14ac:dyDescent="0.2">
      <c r="Z3280"/>
    </row>
    <row r="3281" spans="26:26" ht="12.75" x14ac:dyDescent="0.2">
      <c r="Z3281"/>
    </row>
    <row r="3282" spans="26:26" ht="12.75" x14ac:dyDescent="0.2">
      <c r="Z3282"/>
    </row>
    <row r="3283" spans="26:26" ht="12.75" x14ac:dyDescent="0.2">
      <c r="Z3283"/>
    </row>
    <row r="3284" spans="26:26" ht="12.75" x14ac:dyDescent="0.2">
      <c r="Z3284"/>
    </row>
    <row r="3285" spans="26:26" ht="12.75" x14ac:dyDescent="0.2">
      <c r="Z3285"/>
    </row>
    <row r="3286" spans="26:26" ht="12.75" x14ac:dyDescent="0.2">
      <c r="Z3286"/>
    </row>
    <row r="3287" spans="26:26" ht="12.75" x14ac:dyDescent="0.2">
      <c r="Z3287"/>
    </row>
    <row r="3288" spans="26:26" ht="12.75" x14ac:dyDescent="0.2">
      <c r="Z3288"/>
    </row>
    <row r="3289" spans="26:26" ht="12.75" x14ac:dyDescent="0.2">
      <c r="Z3289"/>
    </row>
    <row r="3290" spans="26:26" ht="12.75" x14ac:dyDescent="0.2">
      <c r="Z3290"/>
    </row>
    <row r="3291" spans="26:26" ht="12.75" x14ac:dyDescent="0.2">
      <c r="Z3291"/>
    </row>
    <row r="3292" spans="26:26" ht="12.75" x14ac:dyDescent="0.2">
      <c r="Z3292"/>
    </row>
    <row r="3293" spans="26:26" ht="12.75" x14ac:dyDescent="0.2">
      <c r="Z3293"/>
    </row>
    <row r="3294" spans="26:26" ht="12.75" x14ac:dyDescent="0.2">
      <c r="Z3294"/>
    </row>
    <row r="3295" spans="26:26" ht="12.75" x14ac:dyDescent="0.2">
      <c r="Z3295"/>
    </row>
    <row r="3296" spans="26:26" ht="12.75" x14ac:dyDescent="0.2">
      <c r="Z3296"/>
    </row>
    <row r="3297" spans="26:26" ht="12.75" x14ac:dyDescent="0.2">
      <c r="Z3297"/>
    </row>
    <row r="3298" spans="26:26" ht="12.75" x14ac:dyDescent="0.2">
      <c r="Z3298"/>
    </row>
    <row r="3299" spans="26:26" ht="12.75" x14ac:dyDescent="0.2">
      <c r="Z3299"/>
    </row>
    <row r="3300" spans="26:26" ht="12.75" x14ac:dyDescent="0.2">
      <c r="Z3300"/>
    </row>
    <row r="3301" spans="26:26" ht="12.75" x14ac:dyDescent="0.2">
      <c r="Z3301"/>
    </row>
    <row r="3302" spans="26:26" ht="12.75" x14ac:dyDescent="0.2">
      <c r="Z3302"/>
    </row>
    <row r="3303" spans="26:26" ht="12.75" x14ac:dyDescent="0.2">
      <c r="Z3303"/>
    </row>
    <row r="3304" spans="26:26" ht="12.75" x14ac:dyDescent="0.2">
      <c r="Z3304"/>
    </row>
    <row r="3305" spans="26:26" ht="12.75" x14ac:dyDescent="0.2">
      <c r="Z3305"/>
    </row>
    <row r="3306" spans="26:26" ht="12.75" x14ac:dyDescent="0.2">
      <c r="Z3306"/>
    </row>
    <row r="3307" spans="26:26" ht="12.75" x14ac:dyDescent="0.2">
      <c r="Z3307"/>
    </row>
    <row r="3308" spans="26:26" ht="12.75" x14ac:dyDescent="0.2">
      <c r="Z3308"/>
    </row>
    <row r="3309" spans="26:26" ht="12.75" x14ac:dyDescent="0.2">
      <c r="Z3309"/>
    </row>
    <row r="3310" spans="26:26" ht="12.75" x14ac:dyDescent="0.2">
      <c r="Z3310"/>
    </row>
    <row r="3311" spans="26:26" ht="12.75" x14ac:dyDescent="0.2">
      <c r="Z3311"/>
    </row>
    <row r="3312" spans="26:26" ht="12.75" x14ac:dyDescent="0.2">
      <c r="Z3312"/>
    </row>
    <row r="3313" spans="26:26" ht="12.75" x14ac:dyDescent="0.2">
      <c r="Z3313"/>
    </row>
    <row r="3314" spans="26:26" ht="12.75" x14ac:dyDescent="0.2">
      <c r="Z3314"/>
    </row>
    <row r="3315" spans="26:26" ht="12.75" x14ac:dyDescent="0.2">
      <c r="Z3315"/>
    </row>
    <row r="3316" spans="26:26" ht="12.75" x14ac:dyDescent="0.2">
      <c r="Z3316"/>
    </row>
    <row r="3317" spans="26:26" ht="12.75" x14ac:dyDescent="0.2">
      <c r="Z3317"/>
    </row>
    <row r="3318" spans="26:26" ht="12.75" x14ac:dyDescent="0.2">
      <c r="Z3318"/>
    </row>
    <row r="3319" spans="26:26" ht="12.75" x14ac:dyDescent="0.2">
      <c r="Z3319"/>
    </row>
    <row r="3320" spans="26:26" ht="12.75" x14ac:dyDescent="0.2">
      <c r="Z3320"/>
    </row>
    <row r="3321" spans="26:26" ht="12.75" x14ac:dyDescent="0.2">
      <c r="Z3321"/>
    </row>
    <row r="3322" spans="26:26" ht="12.75" x14ac:dyDescent="0.2">
      <c r="Z3322"/>
    </row>
    <row r="3323" spans="26:26" ht="12.75" x14ac:dyDescent="0.2">
      <c r="Z3323"/>
    </row>
    <row r="3324" spans="26:26" ht="12.75" x14ac:dyDescent="0.2">
      <c r="Z3324"/>
    </row>
    <row r="3325" spans="26:26" ht="12.75" x14ac:dyDescent="0.2">
      <c r="Z3325"/>
    </row>
    <row r="3326" spans="26:26" ht="12.75" x14ac:dyDescent="0.2">
      <c r="Z3326"/>
    </row>
    <row r="3327" spans="26:26" ht="12.75" x14ac:dyDescent="0.2">
      <c r="Z3327"/>
    </row>
    <row r="3328" spans="26:26" ht="12.75" x14ac:dyDescent="0.2">
      <c r="Z3328"/>
    </row>
    <row r="3329" spans="26:26" ht="12.75" x14ac:dyDescent="0.2">
      <c r="Z3329"/>
    </row>
    <row r="3330" spans="26:26" ht="12.75" x14ac:dyDescent="0.2">
      <c r="Z3330"/>
    </row>
    <row r="3331" spans="26:26" ht="12.75" x14ac:dyDescent="0.2">
      <c r="Z3331"/>
    </row>
    <row r="3332" spans="26:26" ht="12.75" x14ac:dyDescent="0.2">
      <c r="Z3332"/>
    </row>
    <row r="3333" spans="26:26" ht="12.75" x14ac:dyDescent="0.2">
      <c r="Z3333"/>
    </row>
    <row r="3334" spans="26:26" ht="12.75" x14ac:dyDescent="0.2">
      <c r="Z3334"/>
    </row>
    <row r="3335" spans="26:26" ht="12.75" x14ac:dyDescent="0.2">
      <c r="Z3335"/>
    </row>
    <row r="3336" spans="26:26" ht="12.75" x14ac:dyDescent="0.2">
      <c r="Z3336"/>
    </row>
    <row r="3337" spans="26:26" ht="12.75" x14ac:dyDescent="0.2">
      <c r="Z3337"/>
    </row>
    <row r="3338" spans="26:26" ht="12.75" x14ac:dyDescent="0.2">
      <c r="Z3338"/>
    </row>
    <row r="3339" spans="26:26" ht="12.75" x14ac:dyDescent="0.2">
      <c r="Z3339"/>
    </row>
    <row r="3340" spans="26:26" ht="12.75" x14ac:dyDescent="0.2">
      <c r="Z3340"/>
    </row>
    <row r="3341" spans="26:26" ht="12.75" x14ac:dyDescent="0.2">
      <c r="Z3341"/>
    </row>
    <row r="3342" spans="26:26" ht="12.75" x14ac:dyDescent="0.2">
      <c r="Z3342"/>
    </row>
    <row r="3343" spans="26:26" ht="12.75" x14ac:dyDescent="0.2">
      <c r="Z3343"/>
    </row>
    <row r="3344" spans="26:26" ht="12.75" x14ac:dyDescent="0.2">
      <c r="Z3344"/>
    </row>
    <row r="3345" spans="26:26" ht="12.75" x14ac:dyDescent="0.2">
      <c r="Z3345"/>
    </row>
    <row r="3346" spans="26:26" ht="12.75" x14ac:dyDescent="0.2">
      <c r="Z3346"/>
    </row>
    <row r="3347" spans="26:26" ht="12.75" x14ac:dyDescent="0.2">
      <c r="Z3347"/>
    </row>
    <row r="3348" spans="26:26" ht="12.75" x14ac:dyDescent="0.2">
      <c r="Z3348"/>
    </row>
    <row r="3349" spans="26:26" ht="12.75" x14ac:dyDescent="0.2">
      <c r="Z3349"/>
    </row>
    <row r="3350" spans="26:26" ht="12.75" x14ac:dyDescent="0.2">
      <c r="Z3350"/>
    </row>
    <row r="3351" spans="26:26" ht="12.75" x14ac:dyDescent="0.2">
      <c r="Z3351"/>
    </row>
    <row r="3352" spans="26:26" ht="12.75" x14ac:dyDescent="0.2">
      <c r="Z3352"/>
    </row>
    <row r="3353" spans="26:26" ht="12.75" x14ac:dyDescent="0.2">
      <c r="Z3353"/>
    </row>
    <row r="3354" spans="26:26" ht="12.75" x14ac:dyDescent="0.2">
      <c r="Z3354"/>
    </row>
    <row r="3355" spans="26:26" ht="12.75" x14ac:dyDescent="0.2">
      <c r="Z3355"/>
    </row>
    <row r="3356" spans="26:26" ht="12.75" x14ac:dyDescent="0.2">
      <c r="Z3356"/>
    </row>
    <row r="3357" spans="26:26" ht="12.75" x14ac:dyDescent="0.2">
      <c r="Z3357"/>
    </row>
    <row r="3358" spans="26:26" ht="12.75" x14ac:dyDescent="0.2">
      <c r="Z3358"/>
    </row>
    <row r="3359" spans="26:26" ht="12.75" x14ac:dyDescent="0.2">
      <c r="Z3359"/>
    </row>
    <row r="3360" spans="26:26" ht="12.75" x14ac:dyDescent="0.2">
      <c r="Z3360"/>
    </row>
    <row r="3361" spans="26:26" ht="12.75" x14ac:dyDescent="0.2">
      <c r="Z3361"/>
    </row>
    <row r="3362" spans="26:26" ht="12.75" x14ac:dyDescent="0.2">
      <c r="Z3362"/>
    </row>
    <row r="3363" spans="26:26" ht="12.75" x14ac:dyDescent="0.2">
      <c r="Z3363"/>
    </row>
    <row r="3364" spans="26:26" ht="12.75" x14ac:dyDescent="0.2">
      <c r="Z3364"/>
    </row>
    <row r="3365" spans="26:26" ht="12.75" x14ac:dyDescent="0.2">
      <c r="Z3365"/>
    </row>
    <row r="3366" spans="26:26" ht="12.75" x14ac:dyDescent="0.2">
      <c r="Z3366"/>
    </row>
    <row r="3367" spans="26:26" ht="12.75" x14ac:dyDescent="0.2">
      <c r="Z3367"/>
    </row>
    <row r="3368" spans="26:26" ht="12.75" x14ac:dyDescent="0.2">
      <c r="Z3368"/>
    </row>
    <row r="3369" spans="26:26" ht="12.75" x14ac:dyDescent="0.2">
      <c r="Z3369"/>
    </row>
    <row r="3370" spans="26:26" ht="12.75" x14ac:dyDescent="0.2">
      <c r="Z3370"/>
    </row>
    <row r="3371" spans="26:26" ht="12.75" x14ac:dyDescent="0.2">
      <c r="Z3371"/>
    </row>
    <row r="3372" spans="26:26" ht="12.75" x14ac:dyDescent="0.2">
      <c r="Z3372"/>
    </row>
    <row r="3373" spans="26:26" ht="12.75" x14ac:dyDescent="0.2">
      <c r="Z3373"/>
    </row>
    <row r="3374" spans="26:26" ht="12.75" x14ac:dyDescent="0.2">
      <c r="Z3374"/>
    </row>
    <row r="3375" spans="26:26" ht="12.75" x14ac:dyDescent="0.2">
      <c r="Z3375"/>
    </row>
    <row r="3376" spans="26:26" ht="12.75" x14ac:dyDescent="0.2">
      <c r="Z3376"/>
    </row>
    <row r="3377" spans="26:26" ht="12.75" x14ac:dyDescent="0.2">
      <c r="Z3377"/>
    </row>
    <row r="3378" spans="26:26" ht="12.75" x14ac:dyDescent="0.2">
      <c r="Z3378"/>
    </row>
    <row r="3379" spans="26:26" ht="12.75" x14ac:dyDescent="0.2">
      <c r="Z3379"/>
    </row>
    <row r="3380" spans="26:26" ht="12.75" x14ac:dyDescent="0.2">
      <c r="Z3380"/>
    </row>
    <row r="3381" spans="26:26" ht="12.75" x14ac:dyDescent="0.2">
      <c r="Z3381"/>
    </row>
    <row r="3382" spans="26:26" ht="12.75" x14ac:dyDescent="0.2">
      <c r="Z3382"/>
    </row>
    <row r="3383" spans="26:26" ht="12.75" x14ac:dyDescent="0.2">
      <c r="Z3383"/>
    </row>
    <row r="3384" spans="26:26" ht="12.75" x14ac:dyDescent="0.2">
      <c r="Z3384"/>
    </row>
    <row r="3385" spans="26:26" ht="12.75" x14ac:dyDescent="0.2">
      <c r="Z3385"/>
    </row>
    <row r="3386" spans="26:26" ht="12.75" x14ac:dyDescent="0.2">
      <c r="Z3386"/>
    </row>
    <row r="3387" spans="26:26" ht="12.75" x14ac:dyDescent="0.2">
      <c r="Z3387"/>
    </row>
    <row r="3388" spans="26:26" ht="12.75" x14ac:dyDescent="0.2">
      <c r="Z3388"/>
    </row>
    <row r="3389" spans="26:26" ht="12.75" x14ac:dyDescent="0.2">
      <c r="Z3389"/>
    </row>
    <row r="3390" spans="26:26" ht="12.75" x14ac:dyDescent="0.2">
      <c r="Z3390"/>
    </row>
    <row r="3391" spans="26:26" ht="12.75" x14ac:dyDescent="0.2">
      <c r="Z3391"/>
    </row>
    <row r="3392" spans="26:26" ht="12.75" x14ac:dyDescent="0.2">
      <c r="Z3392"/>
    </row>
    <row r="3393" spans="26:26" ht="12.75" x14ac:dyDescent="0.2">
      <c r="Z3393"/>
    </row>
    <row r="3394" spans="26:26" ht="12.75" x14ac:dyDescent="0.2">
      <c r="Z3394"/>
    </row>
    <row r="3395" spans="26:26" ht="12.75" x14ac:dyDescent="0.2">
      <c r="Z3395"/>
    </row>
    <row r="3396" spans="26:26" ht="12.75" x14ac:dyDescent="0.2">
      <c r="Z3396"/>
    </row>
    <row r="3397" spans="26:26" ht="12.75" x14ac:dyDescent="0.2">
      <c r="Z3397"/>
    </row>
    <row r="3398" spans="26:26" ht="12.75" x14ac:dyDescent="0.2">
      <c r="Z3398"/>
    </row>
    <row r="3399" spans="26:26" ht="12.75" x14ac:dyDescent="0.2">
      <c r="Z3399"/>
    </row>
    <row r="3400" spans="26:26" ht="12.75" x14ac:dyDescent="0.2">
      <c r="Z3400"/>
    </row>
    <row r="3401" spans="26:26" ht="12.75" x14ac:dyDescent="0.2">
      <c r="Z3401"/>
    </row>
    <row r="3402" spans="26:26" ht="12.75" x14ac:dyDescent="0.2">
      <c r="Z3402"/>
    </row>
    <row r="3403" spans="26:26" ht="12.75" x14ac:dyDescent="0.2">
      <c r="Z3403"/>
    </row>
    <row r="3404" spans="26:26" ht="12.75" x14ac:dyDescent="0.2">
      <c r="Z3404"/>
    </row>
    <row r="3405" spans="26:26" ht="12.75" x14ac:dyDescent="0.2">
      <c r="Z3405"/>
    </row>
    <row r="3406" spans="26:26" ht="12.75" x14ac:dyDescent="0.2">
      <c r="Z3406"/>
    </row>
    <row r="3407" spans="26:26" ht="12.75" x14ac:dyDescent="0.2">
      <c r="Z3407"/>
    </row>
    <row r="3408" spans="26:26" ht="12.75" x14ac:dyDescent="0.2">
      <c r="Z3408"/>
    </row>
    <row r="3409" spans="26:26" ht="12.75" x14ac:dyDescent="0.2">
      <c r="Z3409"/>
    </row>
    <row r="3410" spans="26:26" ht="12.75" x14ac:dyDescent="0.2">
      <c r="Z3410"/>
    </row>
    <row r="3411" spans="26:26" ht="12.75" x14ac:dyDescent="0.2">
      <c r="Z3411"/>
    </row>
    <row r="3412" spans="26:26" ht="12.75" x14ac:dyDescent="0.2">
      <c r="Z3412"/>
    </row>
    <row r="3413" spans="26:26" ht="12.75" x14ac:dyDescent="0.2">
      <c r="Z3413"/>
    </row>
    <row r="3414" spans="26:26" ht="12.75" x14ac:dyDescent="0.2">
      <c r="Z3414"/>
    </row>
    <row r="3415" spans="26:26" ht="12.75" x14ac:dyDescent="0.2">
      <c r="Z3415"/>
    </row>
    <row r="3416" spans="26:26" ht="12.75" x14ac:dyDescent="0.2">
      <c r="Z3416"/>
    </row>
    <row r="3417" spans="26:26" ht="12.75" x14ac:dyDescent="0.2">
      <c r="Z3417"/>
    </row>
    <row r="3418" spans="26:26" ht="12.75" x14ac:dyDescent="0.2">
      <c r="Z3418"/>
    </row>
    <row r="3419" spans="26:26" ht="12.75" x14ac:dyDescent="0.2">
      <c r="Z3419"/>
    </row>
    <row r="3420" spans="26:26" ht="12.75" x14ac:dyDescent="0.2">
      <c r="Z3420"/>
    </row>
    <row r="3421" spans="26:26" ht="12.75" x14ac:dyDescent="0.2">
      <c r="Z3421"/>
    </row>
    <row r="3422" spans="26:26" ht="12.75" x14ac:dyDescent="0.2">
      <c r="Z3422"/>
    </row>
    <row r="3423" spans="26:26" ht="12.75" x14ac:dyDescent="0.2">
      <c r="Z3423"/>
    </row>
    <row r="3424" spans="26:26" ht="12.75" x14ac:dyDescent="0.2">
      <c r="Z3424"/>
    </row>
    <row r="3425" spans="26:26" ht="12.75" x14ac:dyDescent="0.2">
      <c r="Z3425"/>
    </row>
    <row r="3426" spans="26:26" ht="12.75" x14ac:dyDescent="0.2">
      <c r="Z3426"/>
    </row>
    <row r="3427" spans="26:26" ht="12.75" x14ac:dyDescent="0.2">
      <c r="Z3427"/>
    </row>
    <row r="3428" spans="26:26" ht="12.75" x14ac:dyDescent="0.2">
      <c r="Z3428"/>
    </row>
    <row r="3429" spans="26:26" ht="12.75" x14ac:dyDescent="0.2">
      <c r="Z3429"/>
    </row>
    <row r="3430" spans="26:26" ht="12.75" x14ac:dyDescent="0.2">
      <c r="Z3430"/>
    </row>
    <row r="3431" spans="26:26" ht="12.75" x14ac:dyDescent="0.2">
      <c r="Z3431"/>
    </row>
    <row r="3432" spans="26:26" ht="12.75" x14ac:dyDescent="0.2">
      <c r="Z3432"/>
    </row>
    <row r="3433" spans="26:26" ht="12.75" x14ac:dyDescent="0.2">
      <c r="Z3433"/>
    </row>
    <row r="3434" spans="26:26" ht="12.75" x14ac:dyDescent="0.2">
      <c r="Z3434"/>
    </row>
    <row r="3435" spans="26:26" ht="12.75" x14ac:dyDescent="0.2">
      <c r="Z3435"/>
    </row>
    <row r="3436" spans="26:26" ht="12.75" x14ac:dyDescent="0.2">
      <c r="Z3436"/>
    </row>
    <row r="3437" spans="26:26" ht="12.75" x14ac:dyDescent="0.2">
      <c r="Z3437"/>
    </row>
    <row r="3438" spans="26:26" ht="12.75" x14ac:dyDescent="0.2">
      <c r="Z3438"/>
    </row>
    <row r="3439" spans="26:26" ht="12.75" x14ac:dyDescent="0.2">
      <c r="Z3439"/>
    </row>
    <row r="3440" spans="26:26" ht="12.75" x14ac:dyDescent="0.2">
      <c r="Z3440"/>
    </row>
    <row r="3441" spans="26:26" ht="12.75" x14ac:dyDescent="0.2">
      <c r="Z3441"/>
    </row>
    <row r="3442" spans="26:26" ht="12.75" x14ac:dyDescent="0.2">
      <c r="Z3442"/>
    </row>
    <row r="3443" spans="26:26" ht="12.75" x14ac:dyDescent="0.2">
      <c r="Z3443"/>
    </row>
    <row r="3444" spans="26:26" ht="12.75" x14ac:dyDescent="0.2">
      <c r="Z3444"/>
    </row>
    <row r="3445" spans="26:26" ht="12.75" x14ac:dyDescent="0.2">
      <c r="Z3445"/>
    </row>
    <row r="3446" spans="26:26" ht="12.75" x14ac:dyDescent="0.2">
      <c r="Z3446"/>
    </row>
    <row r="3447" spans="26:26" ht="12.75" x14ac:dyDescent="0.2">
      <c r="Z3447"/>
    </row>
    <row r="3448" spans="26:26" ht="12.75" x14ac:dyDescent="0.2">
      <c r="Z3448"/>
    </row>
    <row r="3449" spans="26:26" ht="12.75" x14ac:dyDescent="0.2">
      <c r="Z3449"/>
    </row>
    <row r="3450" spans="26:26" ht="12.75" x14ac:dyDescent="0.2">
      <c r="Z3450"/>
    </row>
    <row r="3451" spans="26:26" ht="12.75" x14ac:dyDescent="0.2">
      <c r="Z3451"/>
    </row>
    <row r="3452" spans="26:26" ht="12.75" x14ac:dyDescent="0.2">
      <c r="Z3452"/>
    </row>
    <row r="3453" spans="26:26" ht="12.75" x14ac:dyDescent="0.2">
      <c r="Z3453"/>
    </row>
    <row r="3454" spans="26:26" ht="12.75" x14ac:dyDescent="0.2">
      <c r="Z3454"/>
    </row>
    <row r="3455" spans="26:26" ht="12.75" x14ac:dyDescent="0.2">
      <c r="Z3455"/>
    </row>
    <row r="3456" spans="26:26" ht="12.75" x14ac:dyDescent="0.2">
      <c r="Z3456"/>
    </row>
    <row r="3457" spans="26:26" ht="12.75" x14ac:dyDescent="0.2">
      <c r="Z3457"/>
    </row>
    <row r="3458" spans="26:26" ht="12.75" x14ac:dyDescent="0.2">
      <c r="Z3458"/>
    </row>
    <row r="3459" spans="26:26" ht="12.75" x14ac:dyDescent="0.2">
      <c r="Z3459"/>
    </row>
    <row r="3460" spans="26:26" ht="12.75" x14ac:dyDescent="0.2">
      <c r="Z3460"/>
    </row>
    <row r="3461" spans="26:26" ht="12.75" x14ac:dyDescent="0.2">
      <c r="Z3461"/>
    </row>
    <row r="3462" spans="26:26" ht="12.75" x14ac:dyDescent="0.2">
      <c r="Z3462"/>
    </row>
    <row r="3463" spans="26:26" ht="12.75" x14ac:dyDescent="0.2">
      <c r="Z3463"/>
    </row>
    <row r="3464" spans="26:26" ht="12.75" x14ac:dyDescent="0.2">
      <c r="Z3464"/>
    </row>
    <row r="3465" spans="26:26" ht="12.75" x14ac:dyDescent="0.2">
      <c r="Z3465"/>
    </row>
    <row r="3466" spans="26:26" ht="12.75" x14ac:dyDescent="0.2">
      <c r="Z3466"/>
    </row>
    <row r="3467" spans="26:26" ht="12.75" x14ac:dyDescent="0.2">
      <c r="Z3467"/>
    </row>
    <row r="3468" spans="26:26" ht="12.75" x14ac:dyDescent="0.2">
      <c r="Z3468"/>
    </row>
    <row r="3469" spans="26:26" ht="12.75" x14ac:dyDescent="0.2">
      <c r="Z3469"/>
    </row>
    <row r="3470" spans="26:26" ht="12.75" x14ac:dyDescent="0.2">
      <c r="Z3470"/>
    </row>
    <row r="3471" spans="26:26" ht="12.75" x14ac:dyDescent="0.2">
      <c r="Z3471"/>
    </row>
    <row r="3472" spans="26:26" ht="12.75" x14ac:dyDescent="0.2">
      <c r="Z3472"/>
    </row>
    <row r="3473" spans="26:26" ht="12.75" x14ac:dyDescent="0.2">
      <c r="Z3473"/>
    </row>
    <row r="3474" spans="26:26" ht="12.75" x14ac:dyDescent="0.2">
      <c r="Z3474"/>
    </row>
    <row r="3475" spans="26:26" ht="12.75" x14ac:dyDescent="0.2">
      <c r="Z3475"/>
    </row>
    <row r="3476" spans="26:26" ht="12.75" x14ac:dyDescent="0.2">
      <c r="Z3476"/>
    </row>
    <row r="3477" spans="26:26" ht="12.75" x14ac:dyDescent="0.2">
      <c r="Z3477"/>
    </row>
    <row r="3478" spans="26:26" ht="12.75" x14ac:dyDescent="0.2">
      <c r="Z3478"/>
    </row>
    <row r="3479" spans="26:26" ht="12.75" x14ac:dyDescent="0.2">
      <c r="Z3479"/>
    </row>
    <row r="3480" spans="26:26" ht="12.75" x14ac:dyDescent="0.2">
      <c r="Z3480"/>
    </row>
    <row r="3481" spans="26:26" ht="12.75" x14ac:dyDescent="0.2">
      <c r="Z3481"/>
    </row>
    <row r="3482" spans="26:26" ht="12.75" x14ac:dyDescent="0.2">
      <c r="Z3482"/>
    </row>
    <row r="3483" spans="26:26" ht="12.75" x14ac:dyDescent="0.2">
      <c r="Z3483"/>
    </row>
    <row r="3484" spans="26:26" ht="12.75" x14ac:dyDescent="0.2">
      <c r="Z3484"/>
    </row>
    <row r="3485" spans="26:26" ht="12.75" x14ac:dyDescent="0.2">
      <c r="Z3485"/>
    </row>
    <row r="3486" spans="26:26" ht="12.75" x14ac:dyDescent="0.2">
      <c r="Z3486"/>
    </row>
    <row r="3487" spans="26:26" ht="12.75" x14ac:dyDescent="0.2">
      <c r="Z3487"/>
    </row>
    <row r="3488" spans="26:26" ht="12.75" x14ac:dyDescent="0.2">
      <c r="Z3488"/>
    </row>
    <row r="3489" spans="26:26" ht="12.75" x14ac:dyDescent="0.2">
      <c r="Z3489"/>
    </row>
    <row r="3490" spans="26:26" ht="12.75" x14ac:dyDescent="0.2">
      <c r="Z3490"/>
    </row>
    <row r="3491" spans="26:26" ht="12.75" x14ac:dyDescent="0.2">
      <c r="Z3491"/>
    </row>
    <row r="3492" spans="26:26" ht="12.75" x14ac:dyDescent="0.2">
      <c r="Z3492"/>
    </row>
    <row r="3493" spans="26:26" ht="12.75" x14ac:dyDescent="0.2">
      <c r="Z3493"/>
    </row>
    <row r="3494" spans="26:26" ht="12.75" x14ac:dyDescent="0.2">
      <c r="Z3494"/>
    </row>
    <row r="3495" spans="26:26" ht="12.75" x14ac:dyDescent="0.2">
      <c r="Z3495"/>
    </row>
    <row r="3496" spans="26:26" ht="12.75" x14ac:dyDescent="0.2">
      <c r="Z3496"/>
    </row>
    <row r="3497" spans="26:26" ht="12.75" x14ac:dyDescent="0.2">
      <c r="Z3497"/>
    </row>
    <row r="3498" spans="26:26" ht="12.75" x14ac:dyDescent="0.2">
      <c r="Z3498"/>
    </row>
    <row r="3499" spans="26:26" ht="12.75" x14ac:dyDescent="0.2">
      <c r="Z3499"/>
    </row>
    <row r="3500" spans="26:26" ht="12.75" x14ac:dyDescent="0.2">
      <c r="Z3500"/>
    </row>
    <row r="3501" spans="26:26" ht="12.75" x14ac:dyDescent="0.2">
      <c r="Z3501"/>
    </row>
    <row r="3502" spans="26:26" ht="12.75" x14ac:dyDescent="0.2">
      <c r="Z3502"/>
    </row>
    <row r="3503" spans="26:26" ht="12.75" x14ac:dyDescent="0.2">
      <c r="Z3503"/>
    </row>
    <row r="3504" spans="26:26" ht="12.75" x14ac:dyDescent="0.2">
      <c r="Z3504"/>
    </row>
    <row r="3505" spans="26:26" ht="12.75" x14ac:dyDescent="0.2">
      <c r="Z3505"/>
    </row>
    <row r="3506" spans="26:26" ht="12.75" x14ac:dyDescent="0.2">
      <c r="Z3506"/>
    </row>
    <row r="3507" spans="26:26" ht="12.75" x14ac:dyDescent="0.2">
      <c r="Z3507"/>
    </row>
    <row r="3508" spans="26:26" ht="12.75" x14ac:dyDescent="0.2">
      <c r="Z3508"/>
    </row>
    <row r="3509" spans="26:26" ht="12.75" x14ac:dyDescent="0.2">
      <c r="Z3509"/>
    </row>
    <row r="3510" spans="26:26" ht="12.75" x14ac:dyDescent="0.2">
      <c r="Z3510"/>
    </row>
    <row r="3511" spans="26:26" ht="12.75" x14ac:dyDescent="0.2">
      <c r="Z3511"/>
    </row>
    <row r="3512" spans="26:26" ht="12.75" x14ac:dyDescent="0.2">
      <c r="Z3512"/>
    </row>
    <row r="3513" spans="26:26" ht="12.75" x14ac:dyDescent="0.2">
      <c r="Z3513"/>
    </row>
    <row r="3514" spans="26:26" ht="12.75" x14ac:dyDescent="0.2">
      <c r="Z3514"/>
    </row>
    <row r="3515" spans="26:26" ht="12.75" x14ac:dyDescent="0.2">
      <c r="Z3515"/>
    </row>
    <row r="3516" spans="26:26" ht="12.75" x14ac:dyDescent="0.2">
      <c r="Z3516"/>
    </row>
    <row r="3517" spans="26:26" ht="12.75" x14ac:dyDescent="0.2">
      <c r="Z3517"/>
    </row>
    <row r="3518" spans="26:26" ht="12.75" x14ac:dyDescent="0.2">
      <c r="Z3518"/>
    </row>
    <row r="3519" spans="26:26" ht="12.75" x14ac:dyDescent="0.2">
      <c r="Z3519"/>
    </row>
    <row r="3520" spans="26:26" ht="12.75" x14ac:dyDescent="0.2">
      <c r="Z3520"/>
    </row>
    <row r="3521" spans="26:26" ht="12.75" x14ac:dyDescent="0.2">
      <c r="Z3521"/>
    </row>
    <row r="3522" spans="26:26" ht="12.75" x14ac:dyDescent="0.2">
      <c r="Z3522"/>
    </row>
    <row r="3523" spans="26:26" ht="12.75" x14ac:dyDescent="0.2">
      <c r="Z3523"/>
    </row>
    <row r="3524" spans="26:26" ht="12.75" x14ac:dyDescent="0.2">
      <c r="Z3524"/>
    </row>
    <row r="3525" spans="26:26" ht="12.75" x14ac:dyDescent="0.2">
      <c r="Z3525"/>
    </row>
    <row r="3526" spans="26:26" ht="12.75" x14ac:dyDescent="0.2">
      <c r="Z3526"/>
    </row>
    <row r="3527" spans="26:26" ht="12.75" x14ac:dyDescent="0.2">
      <c r="Z3527"/>
    </row>
    <row r="3528" spans="26:26" ht="12.75" x14ac:dyDescent="0.2">
      <c r="Z3528"/>
    </row>
    <row r="3529" spans="26:26" ht="12.75" x14ac:dyDescent="0.2">
      <c r="Z3529"/>
    </row>
    <row r="3530" spans="26:26" ht="12.75" x14ac:dyDescent="0.2">
      <c r="Z3530"/>
    </row>
    <row r="3531" spans="26:26" ht="12.75" x14ac:dyDescent="0.2">
      <c r="Z3531"/>
    </row>
    <row r="3532" spans="26:26" ht="12.75" x14ac:dyDescent="0.2">
      <c r="Z3532"/>
    </row>
    <row r="3533" spans="26:26" ht="12.75" x14ac:dyDescent="0.2">
      <c r="Z3533"/>
    </row>
    <row r="3534" spans="26:26" ht="12.75" x14ac:dyDescent="0.2">
      <c r="Z3534"/>
    </row>
    <row r="3535" spans="26:26" ht="12.75" x14ac:dyDescent="0.2">
      <c r="Z3535"/>
    </row>
    <row r="3536" spans="26:26" ht="12.75" x14ac:dyDescent="0.2">
      <c r="Z3536"/>
    </row>
    <row r="3537" spans="26:26" ht="12.75" x14ac:dyDescent="0.2">
      <c r="Z3537"/>
    </row>
    <row r="3538" spans="26:26" ht="12.75" x14ac:dyDescent="0.2">
      <c r="Z3538"/>
    </row>
    <row r="3539" spans="26:26" ht="12.75" x14ac:dyDescent="0.2">
      <c r="Z3539"/>
    </row>
    <row r="3540" spans="26:26" ht="12.75" x14ac:dyDescent="0.2">
      <c r="Z3540"/>
    </row>
    <row r="3541" spans="26:26" ht="12.75" x14ac:dyDescent="0.2">
      <c r="Z3541"/>
    </row>
    <row r="3542" spans="26:26" ht="12.75" x14ac:dyDescent="0.2">
      <c r="Z3542"/>
    </row>
    <row r="3543" spans="26:26" ht="12.75" x14ac:dyDescent="0.2">
      <c r="Z3543"/>
    </row>
    <row r="3544" spans="26:26" ht="12.75" x14ac:dyDescent="0.2">
      <c r="Z3544"/>
    </row>
    <row r="3545" spans="26:26" ht="12.75" x14ac:dyDescent="0.2">
      <c r="Z3545"/>
    </row>
    <row r="3546" spans="26:26" ht="12.75" x14ac:dyDescent="0.2">
      <c r="Z3546"/>
    </row>
    <row r="3547" spans="26:26" ht="12.75" x14ac:dyDescent="0.2">
      <c r="Z3547"/>
    </row>
    <row r="3548" spans="26:26" ht="12.75" x14ac:dyDescent="0.2">
      <c r="Z3548"/>
    </row>
    <row r="3549" spans="26:26" ht="12.75" x14ac:dyDescent="0.2">
      <c r="Z3549"/>
    </row>
    <row r="3550" spans="26:26" ht="12.75" x14ac:dyDescent="0.2">
      <c r="Z3550"/>
    </row>
    <row r="3551" spans="26:26" ht="12.75" x14ac:dyDescent="0.2">
      <c r="Z3551"/>
    </row>
    <row r="3552" spans="26:26" ht="12.75" x14ac:dyDescent="0.2">
      <c r="Z3552"/>
    </row>
    <row r="3553" spans="26:26" ht="12.75" x14ac:dyDescent="0.2">
      <c r="Z3553"/>
    </row>
    <row r="3554" spans="26:26" ht="12.75" x14ac:dyDescent="0.2">
      <c r="Z3554"/>
    </row>
    <row r="3555" spans="26:26" ht="12.75" x14ac:dyDescent="0.2">
      <c r="Z3555"/>
    </row>
    <row r="3556" spans="26:26" ht="12.75" x14ac:dyDescent="0.2">
      <c r="Z3556"/>
    </row>
    <row r="3557" spans="26:26" ht="12.75" x14ac:dyDescent="0.2">
      <c r="Z3557"/>
    </row>
    <row r="3558" spans="26:26" ht="12.75" x14ac:dyDescent="0.2">
      <c r="Z3558"/>
    </row>
    <row r="3559" spans="26:26" ht="12.75" x14ac:dyDescent="0.2">
      <c r="Z3559"/>
    </row>
    <row r="3560" spans="26:26" ht="12.75" x14ac:dyDescent="0.2">
      <c r="Z3560"/>
    </row>
    <row r="3561" spans="26:26" ht="12.75" x14ac:dyDescent="0.2">
      <c r="Z3561"/>
    </row>
    <row r="3562" spans="26:26" ht="12.75" x14ac:dyDescent="0.2">
      <c r="Z3562"/>
    </row>
    <row r="3563" spans="26:26" ht="12.75" x14ac:dyDescent="0.2">
      <c r="Z3563"/>
    </row>
    <row r="3564" spans="26:26" ht="12.75" x14ac:dyDescent="0.2">
      <c r="Z3564"/>
    </row>
    <row r="3565" spans="26:26" ht="12.75" x14ac:dyDescent="0.2">
      <c r="Z3565"/>
    </row>
    <row r="3566" spans="26:26" ht="12.75" x14ac:dyDescent="0.2">
      <c r="Z3566"/>
    </row>
    <row r="3567" spans="26:26" ht="12.75" x14ac:dyDescent="0.2">
      <c r="Z3567"/>
    </row>
    <row r="3568" spans="26:26" ht="12.75" x14ac:dyDescent="0.2">
      <c r="Z3568"/>
    </row>
    <row r="3569" spans="26:26" ht="12.75" x14ac:dyDescent="0.2">
      <c r="Z3569"/>
    </row>
    <row r="3570" spans="26:26" ht="12.75" x14ac:dyDescent="0.2">
      <c r="Z3570"/>
    </row>
    <row r="3571" spans="26:26" ht="12.75" x14ac:dyDescent="0.2">
      <c r="Z3571"/>
    </row>
    <row r="3572" spans="26:26" ht="12.75" x14ac:dyDescent="0.2">
      <c r="Z3572"/>
    </row>
    <row r="3573" spans="26:26" ht="12.75" x14ac:dyDescent="0.2">
      <c r="Z3573"/>
    </row>
    <row r="3574" spans="26:26" ht="12.75" x14ac:dyDescent="0.2">
      <c r="Z3574"/>
    </row>
    <row r="3575" spans="26:26" ht="12.75" x14ac:dyDescent="0.2">
      <c r="Z3575"/>
    </row>
    <row r="3576" spans="26:26" ht="12.75" x14ac:dyDescent="0.2">
      <c r="Z3576"/>
    </row>
    <row r="3577" spans="26:26" ht="12.75" x14ac:dyDescent="0.2">
      <c r="Z3577"/>
    </row>
    <row r="3578" spans="26:26" ht="12.75" x14ac:dyDescent="0.2">
      <c r="Z3578"/>
    </row>
    <row r="3579" spans="26:26" ht="12.75" x14ac:dyDescent="0.2">
      <c r="Z3579"/>
    </row>
    <row r="3580" spans="26:26" ht="12.75" x14ac:dyDescent="0.2">
      <c r="Z3580"/>
    </row>
    <row r="3581" spans="26:26" ht="12.75" x14ac:dyDescent="0.2">
      <c r="Z3581"/>
    </row>
    <row r="3582" spans="26:26" ht="12.75" x14ac:dyDescent="0.2">
      <c r="Z3582"/>
    </row>
    <row r="3583" spans="26:26" ht="12.75" x14ac:dyDescent="0.2">
      <c r="Z3583"/>
    </row>
    <row r="3584" spans="26:26" ht="12.75" x14ac:dyDescent="0.2">
      <c r="Z3584"/>
    </row>
    <row r="3585" spans="26:26" ht="12.75" x14ac:dyDescent="0.2">
      <c r="Z3585"/>
    </row>
    <row r="3586" spans="26:26" ht="12.75" x14ac:dyDescent="0.2">
      <c r="Z3586"/>
    </row>
    <row r="3587" spans="26:26" ht="12.75" x14ac:dyDescent="0.2">
      <c r="Z3587"/>
    </row>
    <row r="3588" spans="26:26" ht="12.75" x14ac:dyDescent="0.2">
      <c r="Z3588"/>
    </row>
    <row r="3589" spans="26:26" ht="12.75" x14ac:dyDescent="0.2">
      <c r="Z3589"/>
    </row>
    <row r="3590" spans="26:26" ht="12.75" x14ac:dyDescent="0.2">
      <c r="Z3590"/>
    </row>
    <row r="3591" spans="26:26" ht="12.75" x14ac:dyDescent="0.2">
      <c r="Z3591"/>
    </row>
    <row r="3592" spans="26:26" ht="12.75" x14ac:dyDescent="0.2">
      <c r="Z3592"/>
    </row>
    <row r="3593" spans="26:26" ht="12.75" x14ac:dyDescent="0.2">
      <c r="Z3593"/>
    </row>
    <row r="3594" spans="26:26" ht="12.75" x14ac:dyDescent="0.2">
      <c r="Z3594"/>
    </row>
    <row r="3595" spans="26:26" ht="12.75" x14ac:dyDescent="0.2">
      <c r="Z3595"/>
    </row>
    <row r="3596" spans="26:26" ht="12.75" x14ac:dyDescent="0.2">
      <c r="Z3596"/>
    </row>
    <row r="3597" spans="26:26" ht="12.75" x14ac:dyDescent="0.2">
      <c r="Z3597"/>
    </row>
    <row r="3598" spans="26:26" ht="12.75" x14ac:dyDescent="0.2">
      <c r="Z3598"/>
    </row>
    <row r="3599" spans="26:26" ht="12.75" x14ac:dyDescent="0.2">
      <c r="Z3599"/>
    </row>
    <row r="3600" spans="26:26" ht="12.75" x14ac:dyDescent="0.2">
      <c r="Z3600"/>
    </row>
    <row r="3601" spans="26:26" ht="12.75" x14ac:dyDescent="0.2">
      <c r="Z3601"/>
    </row>
    <row r="3602" spans="26:26" ht="12.75" x14ac:dyDescent="0.2">
      <c r="Z3602"/>
    </row>
    <row r="3603" spans="26:26" ht="12.75" x14ac:dyDescent="0.2">
      <c r="Z3603"/>
    </row>
    <row r="3604" spans="26:26" ht="12.75" x14ac:dyDescent="0.2">
      <c r="Z3604"/>
    </row>
    <row r="3605" spans="26:26" ht="12.75" x14ac:dyDescent="0.2">
      <c r="Z3605"/>
    </row>
    <row r="3606" spans="26:26" ht="12.75" x14ac:dyDescent="0.2">
      <c r="Z3606"/>
    </row>
    <row r="3607" spans="26:26" ht="12.75" x14ac:dyDescent="0.2">
      <c r="Z3607"/>
    </row>
    <row r="3608" spans="26:26" ht="12.75" x14ac:dyDescent="0.2">
      <c r="Z3608"/>
    </row>
    <row r="3609" spans="26:26" ht="12.75" x14ac:dyDescent="0.2">
      <c r="Z3609"/>
    </row>
    <row r="3610" spans="26:26" ht="12.75" x14ac:dyDescent="0.2">
      <c r="Z3610"/>
    </row>
    <row r="3611" spans="26:26" ht="12.75" x14ac:dyDescent="0.2">
      <c r="Z3611"/>
    </row>
    <row r="3612" spans="26:26" ht="12.75" x14ac:dyDescent="0.2">
      <c r="Z3612"/>
    </row>
    <row r="3613" spans="26:26" ht="12.75" x14ac:dyDescent="0.2">
      <c r="Z3613"/>
    </row>
    <row r="3614" spans="26:26" ht="12.75" x14ac:dyDescent="0.2">
      <c r="Z3614"/>
    </row>
    <row r="3615" spans="26:26" ht="12.75" x14ac:dyDescent="0.2">
      <c r="Z3615"/>
    </row>
    <row r="3616" spans="26:26" ht="12.75" x14ac:dyDescent="0.2">
      <c r="Z3616"/>
    </row>
    <row r="3617" spans="26:26" ht="12.75" x14ac:dyDescent="0.2">
      <c r="Z3617"/>
    </row>
    <row r="3618" spans="26:26" ht="12.75" x14ac:dyDescent="0.2">
      <c r="Z3618"/>
    </row>
    <row r="3619" spans="26:26" ht="12.75" x14ac:dyDescent="0.2">
      <c r="Z3619"/>
    </row>
    <row r="3620" spans="26:26" ht="12.75" x14ac:dyDescent="0.2">
      <c r="Z3620"/>
    </row>
    <row r="3621" spans="26:26" ht="12.75" x14ac:dyDescent="0.2">
      <c r="Z3621"/>
    </row>
    <row r="3622" spans="26:26" ht="12.75" x14ac:dyDescent="0.2">
      <c r="Z3622"/>
    </row>
    <row r="3623" spans="26:26" ht="12.75" x14ac:dyDescent="0.2">
      <c r="Z3623"/>
    </row>
    <row r="3624" spans="26:26" ht="12.75" x14ac:dyDescent="0.2">
      <c r="Z3624"/>
    </row>
    <row r="3625" spans="26:26" ht="12.75" x14ac:dyDescent="0.2">
      <c r="Z3625"/>
    </row>
    <row r="3626" spans="26:26" ht="12.75" x14ac:dyDescent="0.2">
      <c r="Z3626"/>
    </row>
    <row r="3627" spans="26:26" ht="12.75" x14ac:dyDescent="0.2">
      <c r="Z3627"/>
    </row>
    <row r="3628" spans="26:26" ht="12.75" x14ac:dyDescent="0.2">
      <c r="Z3628"/>
    </row>
    <row r="3629" spans="26:26" ht="12.75" x14ac:dyDescent="0.2">
      <c r="Z3629"/>
    </row>
    <row r="3630" spans="26:26" ht="12.75" x14ac:dyDescent="0.2">
      <c r="Z3630"/>
    </row>
    <row r="3631" spans="26:26" ht="12.75" x14ac:dyDescent="0.2">
      <c r="Z3631"/>
    </row>
    <row r="3632" spans="26:26" ht="12.75" x14ac:dyDescent="0.2">
      <c r="Z3632"/>
    </row>
    <row r="3633" spans="26:26" ht="12.75" x14ac:dyDescent="0.2">
      <c r="Z3633"/>
    </row>
    <row r="3634" spans="26:26" ht="12.75" x14ac:dyDescent="0.2">
      <c r="Z3634"/>
    </row>
    <row r="3635" spans="26:26" ht="12.75" x14ac:dyDescent="0.2">
      <c r="Z3635"/>
    </row>
    <row r="3636" spans="26:26" ht="12.75" x14ac:dyDescent="0.2">
      <c r="Z3636"/>
    </row>
    <row r="3637" spans="26:26" ht="12.75" x14ac:dyDescent="0.2">
      <c r="Z3637"/>
    </row>
    <row r="3638" spans="26:26" ht="12.75" x14ac:dyDescent="0.2">
      <c r="Z3638"/>
    </row>
    <row r="3639" spans="26:26" ht="12.75" x14ac:dyDescent="0.2">
      <c r="Z3639"/>
    </row>
    <row r="3640" spans="26:26" ht="12.75" x14ac:dyDescent="0.2">
      <c r="Z3640"/>
    </row>
    <row r="3641" spans="26:26" ht="12.75" x14ac:dyDescent="0.2">
      <c r="Z3641"/>
    </row>
    <row r="3642" spans="26:26" ht="12.75" x14ac:dyDescent="0.2">
      <c r="Z3642"/>
    </row>
    <row r="3643" spans="26:26" ht="12.75" x14ac:dyDescent="0.2">
      <c r="Z3643"/>
    </row>
    <row r="3644" spans="26:26" ht="12.75" x14ac:dyDescent="0.2">
      <c r="Z3644"/>
    </row>
    <row r="3645" spans="26:26" ht="12.75" x14ac:dyDescent="0.2">
      <c r="Z3645"/>
    </row>
    <row r="3646" spans="26:26" ht="12.75" x14ac:dyDescent="0.2">
      <c r="Z3646"/>
    </row>
    <row r="3647" spans="26:26" ht="12.75" x14ac:dyDescent="0.2">
      <c r="Z3647"/>
    </row>
    <row r="3648" spans="26:26" ht="12.75" x14ac:dyDescent="0.2">
      <c r="Z3648"/>
    </row>
    <row r="3649" spans="26:26" ht="12.75" x14ac:dyDescent="0.2">
      <c r="Z3649"/>
    </row>
    <row r="3650" spans="26:26" ht="12.75" x14ac:dyDescent="0.2">
      <c r="Z3650"/>
    </row>
    <row r="3651" spans="26:26" ht="12.75" x14ac:dyDescent="0.2">
      <c r="Z3651"/>
    </row>
    <row r="3652" spans="26:26" ht="12.75" x14ac:dyDescent="0.2">
      <c r="Z3652"/>
    </row>
    <row r="3653" spans="26:26" ht="12.75" x14ac:dyDescent="0.2">
      <c r="Z3653"/>
    </row>
    <row r="3654" spans="26:26" ht="12.75" x14ac:dyDescent="0.2">
      <c r="Z3654"/>
    </row>
    <row r="3655" spans="26:26" ht="12.75" x14ac:dyDescent="0.2">
      <c r="Z3655"/>
    </row>
    <row r="3656" spans="26:26" ht="12.75" x14ac:dyDescent="0.2">
      <c r="Z3656"/>
    </row>
    <row r="3657" spans="26:26" ht="12.75" x14ac:dyDescent="0.2">
      <c r="Z3657"/>
    </row>
    <row r="3658" spans="26:26" ht="12.75" x14ac:dyDescent="0.2">
      <c r="Z3658"/>
    </row>
    <row r="3659" spans="26:26" ht="12.75" x14ac:dyDescent="0.2">
      <c r="Z3659"/>
    </row>
    <row r="3660" spans="26:26" ht="12.75" x14ac:dyDescent="0.2">
      <c r="Z3660"/>
    </row>
    <row r="3661" spans="26:26" ht="12.75" x14ac:dyDescent="0.2">
      <c r="Z3661"/>
    </row>
    <row r="3662" spans="26:26" ht="12.75" x14ac:dyDescent="0.2">
      <c r="Z3662"/>
    </row>
    <row r="3663" spans="26:26" ht="12.75" x14ac:dyDescent="0.2">
      <c r="Z3663"/>
    </row>
    <row r="3664" spans="26:26" ht="12.75" x14ac:dyDescent="0.2">
      <c r="Z3664"/>
    </row>
    <row r="3665" spans="26:26" ht="12.75" x14ac:dyDescent="0.2">
      <c r="Z3665"/>
    </row>
    <row r="3666" spans="26:26" ht="12.75" x14ac:dyDescent="0.2">
      <c r="Z3666"/>
    </row>
    <row r="3667" spans="26:26" ht="12.75" x14ac:dyDescent="0.2">
      <c r="Z3667"/>
    </row>
    <row r="3668" spans="26:26" ht="12.75" x14ac:dyDescent="0.2">
      <c r="Z3668"/>
    </row>
    <row r="3669" spans="26:26" ht="12.75" x14ac:dyDescent="0.2">
      <c r="Z3669"/>
    </row>
    <row r="3670" spans="26:26" ht="12.75" x14ac:dyDescent="0.2">
      <c r="Z3670"/>
    </row>
    <row r="3671" spans="26:26" ht="12.75" x14ac:dyDescent="0.2">
      <c r="Z3671"/>
    </row>
    <row r="3672" spans="26:26" ht="12.75" x14ac:dyDescent="0.2">
      <c r="Z3672"/>
    </row>
    <row r="3673" spans="26:26" ht="12.75" x14ac:dyDescent="0.2">
      <c r="Z3673"/>
    </row>
    <row r="3674" spans="26:26" ht="12.75" x14ac:dyDescent="0.2">
      <c r="Z3674"/>
    </row>
    <row r="3675" spans="26:26" ht="12.75" x14ac:dyDescent="0.2">
      <c r="Z3675"/>
    </row>
    <row r="3676" spans="26:26" ht="12.75" x14ac:dyDescent="0.2">
      <c r="Z3676"/>
    </row>
    <row r="3677" spans="26:26" ht="12.75" x14ac:dyDescent="0.2">
      <c r="Z3677"/>
    </row>
    <row r="3678" spans="26:26" ht="12.75" x14ac:dyDescent="0.2">
      <c r="Z3678"/>
    </row>
    <row r="3679" spans="26:26" ht="12.75" x14ac:dyDescent="0.2">
      <c r="Z3679"/>
    </row>
    <row r="3680" spans="26:26" ht="12.75" x14ac:dyDescent="0.2">
      <c r="Z3680"/>
    </row>
    <row r="3681" spans="26:26" ht="12.75" x14ac:dyDescent="0.2">
      <c r="Z3681"/>
    </row>
    <row r="3682" spans="26:26" ht="12.75" x14ac:dyDescent="0.2">
      <c r="Z3682"/>
    </row>
    <row r="3683" spans="26:26" ht="12.75" x14ac:dyDescent="0.2">
      <c r="Z3683"/>
    </row>
    <row r="3684" spans="26:26" ht="12.75" x14ac:dyDescent="0.2">
      <c r="Z3684"/>
    </row>
    <row r="3685" spans="26:26" ht="12.75" x14ac:dyDescent="0.2">
      <c r="Z3685"/>
    </row>
    <row r="3686" spans="26:26" ht="12.75" x14ac:dyDescent="0.2">
      <c r="Z3686"/>
    </row>
    <row r="3687" spans="26:26" ht="12.75" x14ac:dyDescent="0.2">
      <c r="Z3687"/>
    </row>
    <row r="3688" spans="26:26" ht="12.75" x14ac:dyDescent="0.2">
      <c r="Z3688"/>
    </row>
    <row r="3689" spans="26:26" ht="12.75" x14ac:dyDescent="0.2">
      <c r="Z3689"/>
    </row>
    <row r="3690" spans="26:26" ht="12.75" x14ac:dyDescent="0.2">
      <c r="Z3690"/>
    </row>
    <row r="3691" spans="26:26" ht="12.75" x14ac:dyDescent="0.2">
      <c r="Z3691"/>
    </row>
    <row r="3692" spans="26:26" ht="12.75" x14ac:dyDescent="0.2">
      <c r="Z3692"/>
    </row>
    <row r="3693" spans="26:26" ht="12.75" x14ac:dyDescent="0.2">
      <c r="Z3693"/>
    </row>
    <row r="3694" spans="26:26" ht="12.75" x14ac:dyDescent="0.2">
      <c r="Z3694"/>
    </row>
    <row r="3695" spans="26:26" ht="12.75" x14ac:dyDescent="0.2">
      <c r="Z3695"/>
    </row>
    <row r="3696" spans="26:26" ht="12.75" x14ac:dyDescent="0.2">
      <c r="Z3696"/>
    </row>
    <row r="3697" spans="26:26" ht="12.75" x14ac:dyDescent="0.2">
      <c r="Z3697"/>
    </row>
    <row r="3698" spans="26:26" ht="12.75" x14ac:dyDescent="0.2">
      <c r="Z3698"/>
    </row>
    <row r="3699" spans="26:26" ht="12.75" x14ac:dyDescent="0.2">
      <c r="Z3699"/>
    </row>
    <row r="3700" spans="26:26" ht="12.75" x14ac:dyDescent="0.2">
      <c r="Z3700"/>
    </row>
    <row r="3701" spans="26:26" ht="12.75" x14ac:dyDescent="0.2">
      <c r="Z3701"/>
    </row>
    <row r="3702" spans="26:26" ht="12.75" x14ac:dyDescent="0.2">
      <c r="Z3702"/>
    </row>
    <row r="3703" spans="26:26" ht="12.75" x14ac:dyDescent="0.2">
      <c r="Z3703"/>
    </row>
    <row r="3704" spans="26:26" ht="12.75" x14ac:dyDescent="0.2">
      <c r="Z3704"/>
    </row>
    <row r="3705" spans="26:26" ht="12.75" x14ac:dyDescent="0.2">
      <c r="Z3705"/>
    </row>
    <row r="3706" spans="26:26" ht="12.75" x14ac:dyDescent="0.2">
      <c r="Z3706"/>
    </row>
    <row r="3707" spans="26:26" ht="12.75" x14ac:dyDescent="0.2">
      <c r="Z3707"/>
    </row>
    <row r="3708" spans="26:26" ht="12.75" x14ac:dyDescent="0.2">
      <c r="Z3708"/>
    </row>
    <row r="3709" spans="26:26" ht="12.75" x14ac:dyDescent="0.2">
      <c r="Z3709"/>
    </row>
    <row r="3710" spans="26:26" ht="12.75" x14ac:dyDescent="0.2">
      <c r="Z3710"/>
    </row>
    <row r="3711" spans="26:26" ht="12.75" x14ac:dyDescent="0.2">
      <c r="Z3711"/>
    </row>
    <row r="3712" spans="26:26" ht="12.75" x14ac:dyDescent="0.2">
      <c r="Z3712"/>
    </row>
    <row r="3713" spans="26:26" ht="12.75" x14ac:dyDescent="0.2">
      <c r="Z3713"/>
    </row>
    <row r="3714" spans="26:26" ht="12.75" x14ac:dyDescent="0.2">
      <c r="Z3714"/>
    </row>
    <row r="3715" spans="26:26" ht="12.75" x14ac:dyDescent="0.2">
      <c r="Z3715"/>
    </row>
    <row r="3716" spans="26:26" ht="12.75" x14ac:dyDescent="0.2">
      <c r="Z3716"/>
    </row>
    <row r="3717" spans="26:26" ht="12.75" x14ac:dyDescent="0.2">
      <c r="Z3717"/>
    </row>
    <row r="3718" spans="26:26" ht="12.75" x14ac:dyDescent="0.2">
      <c r="Z3718"/>
    </row>
    <row r="3719" spans="26:26" ht="12.75" x14ac:dyDescent="0.2">
      <c r="Z3719"/>
    </row>
    <row r="3720" spans="26:26" ht="12.75" x14ac:dyDescent="0.2">
      <c r="Z3720"/>
    </row>
    <row r="3721" spans="26:26" ht="12.75" x14ac:dyDescent="0.2">
      <c r="Z3721"/>
    </row>
    <row r="3722" spans="26:26" ht="12.75" x14ac:dyDescent="0.2">
      <c r="Z3722"/>
    </row>
    <row r="3723" spans="26:26" ht="12.75" x14ac:dyDescent="0.2">
      <c r="Z3723"/>
    </row>
    <row r="3724" spans="26:26" ht="12.75" x14ac:dyDescent="0.2">
      <c r="Z3724"/>
    </row>
    <row r="3725" spans="26:26" ht="12.75" x14ac:dyDescent="0.2">
      <c r="Z3725"/>
    </row>
    <row r="3726" spans="26:26" ht="12.75" x14ac:dyDescent="0.2">
      <c r="Z3726"/>
    </row>
    <row r="3727" spans="26:26" ht="12.75" x14ac:dyDescent="0.2">
      <c r="Z3727"/>
    </row>
    <row r="3728" spans="26:26" ht="12.75" x14ac:dyDescent="0.2">
      <c r="Z3728"/>
    </row>
    <row r="3729" spans="26:26" ht="12.75" x14ac:dyDescent="0.2">
      <c r="Z3729"/>
    </row>
    <row r="3730" spans="26:26" ht="12.75" x14ac:dyDescent="0.2">
      <c r="Z3730"/>
    </row>
    <row r="3731" spans="26:26" ht="12.75" x14ac:dyDescent="0.2">
      <c r="Z3731"/>
    </row>
    <row r="3732" spans="26:26" ht="12.75" x14ac:dyDescent="0.2">
      <c r="Z3732"/>
    </row>
    <row r="3733" spans="26:26" ht="12.75" x14ac:dyDescent="0.2">
      <c r="Z3733"/>
    </row>
    <row r="3734" spans="26:26" ht="12.75" x14ac:dyDescent="0.2">
      <c r="Z3734"/>
    </row>
    <row r="3735" spans="26:26" ht="12.75" x14ac:dyDescent="0.2">
      <c r="Z3735"/>
    </row>
    <row r="3736" spans="26:26" ht="12.75" x14ac:dyDescent="0.2">
      <c r="Z3736"/>
    </row>
    <row r="3737" spans="26:26" ht="12.75" x14ac:dyDescent="0.2">
      <c r="Z3737"/>
    </row>
    <row r="3738" spans="26:26" ht="12.75" x14ac:dyDescent="0.2">
      <c r="Z3738"/>
    </row>
    <row r="3739" spans="26:26" ht="12.75" x14ac:dyDescent="0.2">
      <c r="Z3739"/>
    </row>
    <row r="3740" spans="26:26" ht="12.75" x14ac:dyDescent="0.2">
      <c r="Z3740"/>
    </row>
    <row r="3741" spans="26:26" ht="12.75" x14ac:dyDescent="0.2">
      <c r="Z3741"/>
    </row>
    <row r="3742" spans="26:26" ht="12.75" x14ac:dyDescent="0.2">
      <c r="Z3742"/>
    </row>
    <row r="3743" spans="26:26" ht="12.75" x14ac:dyDescent="0.2">
      <c r="Z3743"/>
    </row>
    <row r="3744" spans="26:26" ht="12.75" x14ac:dyDescent="0.2">
      <c r="Z3744"/>
    </row>
    <row r="3745" spans="26:26" ht="12.75" x14ac:dyDescent="0.2">
      <c r="Z3745"/>
    </row>
    <row r="3746" spans="26:26" ht="12.75" x14ac:dyDescent="0.2">
      <c r="Z3746"/>
    </row>
    <row r="3747" spans="26:26" ht="12.75" x14ac:dyDescent="0.2">
      <c r="Z3747"/>
    </row>
    <row r="3748" spans="26:26" ht="12.75" x14ac:dyDescent="0.2">
      <c r="Z3748"/>
    </row>
    <row r="3749" spans="26:26" ht="12.75" x14ac:dyDescent="0.2">
      <c r="Z3749"/>
    </row>
    <row r="3750" spans="26:26" ht="12.75" x14ac:dyDescent="0.2">
      <c r="Z3750"/>
    </row>
    <row r="3751" spans="26:26" ht="12.75" x14ac:dyDescent="0.2">
      <c r="Z3751"/>
    </row>
    <row r="3752" spans="26:26" ht="12.75" x14ac:dyDescent="0.2">
      <c r="Z3752"/>
    </row>
    <row r="3753" spans="26:26" ht="12.75" x14ac:dyDescent="0.2">
      <c r="Z3753"/>
    </row>
    <row r="3754" spans="26:26" ht="12.75" x14ac:dyDescent="0.2">
      <c r="Z3754"/>
    </row>
    <row r="3755" spans="26:26" ht="12.75" x14ac:dyDescent="0.2">
      <c r="Z3755"/>
    </row>
    <row r="3756" spans="26:26" ht="12.75" x14ac:dyDescent="0.2">
      <c r="Z3756"/>
    </row>
    <row r="3757" spans="26:26" ht="12.75" x14ac:dyDescent="0.2">
      <c r="Z3757"/>
    </row>
    <row r="3758" spans="26:26" ht="12.75" x14ac:dyDescent="0.2">
      <c r="Z3758"/>
    </row>
    <row r="3759" spans="26:26" ht="12.75" x14ac:dyDescent="0.2">
      <c r="Z3759"/>
    </row>
    <row r="3760" spans="26:26" ht="12.75" x14ac:dyDescent="0.2">
      <c r="Z3760"/>
    </row>
    <row r="3761" spans="26:26" ht="12.75" x14ac:dyDescent="0.2">
      <c r="Z3761"/>
    </row>
    <row r="3762" spans="26:26" ht="12.75" x14ac:dyDescent="0.2">
      <c r="Z3762"/>
    </row>
    <row r="3763" spans="26:26" ht="12.75" x14ac:dyDescent="0.2">
      <c r="Z3763"/>
    </row>
    <row r="3764" spans="26:26" ht="12.75" x14ac:dyDescent="0.2">
      <c r="Z3764"/>
    </row>
    <row r="3765" spans="26:26" ht="12.75" x14ac:dyDescent="0.2">
      <c r="Z3765"/>
    </row>
    <row r="3766" spans="26:26" ht="12.75" x14ac:dyDescent="0.2">
      <c r="Z3766"/>
    </row>
    <row r="3767" spans="26:26" ht="12.75" x14ac:dyDescent="0.2">
      <c r="Z3767"/>
    </row>
    <row r="3768" spans="26:26" ht="12.75" x14ac:dyDescent="0.2">
      <c r="Z3768"/>
    </row>
    <row r="3769" spans="26:26" ht="12.75" x14ac:dyDescent="0.2">
      <c r="Z3769"/>
    </row>
    <row r="3770" spans="26:26" ht="12.75" x14ac:dyDescent="0.2">
      <c r="Z3770"/>
    </row>
    <row r="3771" spans="26:26" ht="12.75" x14ac:dyDescent="0.2">
      <c r="Z3771"/>
    </row>
    <row r="3772" spans="26:26" ht="12.75" x14ac:dyDescent="0.2">
      <c r="Z3772"/>
    </row>
    <row r="3773" spans="26:26" ht="12.75" x14ac:dyDescent="0.2">
      <c r="Z3773"/>
    </row>
    <row r="3774" spans="26:26" ht="12.75" x14ac:dyDescent="0.2">
      <c r="Z3774"/>
    </row>
    <row r="3775" spans="26:26" ht="12.75" x14ac:dyDescent="0.2">
      <c r="Z3775"/>
    </row>
    <row r="3776" spans="26:26" ht="12.75" x14ac:dyDescent="0.2">
      <c r="Z3776"/>
    </row>
    <row r="3777" spans="26:26" ht="12.75" x14ac:dyDescent="0.2">
      <c r="Z3777"/>
    </row>
    <row r="3778" spans="26:26" ht="12.75" x14ac:dyDescent="0.2">
      <c r="Z3778"/>
    </row>
    <row r="3779" spans="26:26" ht="12.75" x14ac:dyDescent="0.2">
      <c r="Z3779"/>
    </row>
    <row r="3780" spans="26:26" ht="12.75" x14ac:dyDescent="0.2">
      <c r="Z3780"/>
    </row>
    <row r="3781" spans="26:26" ht="12.75" x14ac:dyDescent="0.2">
      <c r="Z3781"/>
    </row>
    <row r="3782" spans="26:26" ht="12.75" x14ac:dyDescent="0.2">
      <c r="Z3782"/>
    </row>
    <row r="3783" spans="26:26" ht="12.75" x14ac:dyDescent="0.2">
      <c r="Z3783"/>
    </row>
    <row r="3784" spans="26:26" ht="12.75" x14ac:dyDescent="0.2">
      <c r="Z3784"/>
    </row>
    <row r="3785" spans="26:26" ht="12.75" x14ac:dyDescent="0.2">
      <c r="Z3785"/>
    </row>
    <row r="3786" spans="26:26" ht="12.75" x14ac:dyDescent="0.2">
      <c r="Z3786"/>
    </row>
    <row r="3787" spans="26:26" ht="12.75" x14ac:dyDescent="0.2">
      <c r="Z3787"/>
    </row>
    <row r="3788" spans="26:26" ht="12.75" x14ac:dyDescent="0.2">
      <c r="Z3788"/>
    </row>
    <row r="3789" spans="26:26" ht="12.75" x14ac:dyDescent="0.2">
      <c r="Z3789"/>
    </row>
    <row r="3790" spans="26:26" ht="12.75" x14ac:dyDescent="0.2">
      <c r="Z3790"/>
    </row>
    <row r="3791" spans="26:26" ht="12.75" x14ac:dyDescent="0.2">
      <c r="Z3791"/>
    </row>
    <row r="3792" spans="26:26" ht="12.75" x14ac:dyDescent="0.2">
      <c r="Z3792"/>
    </row>
    <row r="3793" spans="26:26" ht="12.75" x14ac:dyDescent="0.2">
      <c r="Z3793"/>
    </row>
    <row r="3794" spans="26:26" ht="12.75" x14ac:dyDescent="0.2">
      <c r="Z3794"/>
    </row>
    <row r="3795" spans="26:26" ht="12.75" x14ac:dyDescent="0.2">
      <c r="Z3795"/>
    </row>
    <row r="3796" spans="26:26" ht="12.75" x14ac:dyDescent="0.2">
      <c r="Z3796"/>
    </row>
    <row r="3797" spans="26:26" ht="12.75" x14ac:dyDescent="0.2">
      <c r="Z3797"/>
    </row>
    <row r="3798" spans="26:26" ht="12.75" x14ac:dyDescent="0.2">
      <c r="Z3798"/>
    </row>
    <row r="3799" spans="26:26" ht="12.75" x14ac:dyDescent="0.2">
      <c r="Z3799"/>
    </row>
    <row r="3800" spans="26:26" ht="12.75" x14ac:dyDescent="0.2">
      <c r="Z3800"/>
    </row>
    <row r="3801" spans="26:26" ht="12.75" x14ac:dyDescent="0.2">
      <c r="Z3801"/>
    </row>
    <row r="3802" spans="26:26" ht="12.75" x14ac:dyDescent="0.2">
      <c r="Z3802"/>
    </row>
    <row r="3803" spans="26:26" ht="12.75" x14ac:dyDescent="0.2">
      <c r="Z3803"/>
    </row>
    <row r="3804" spans="26:26" ht="12.75" x14ac:dyDescent="0.2">
      <c r="Z3804"/>
    </row>
    <row r="3805" spans="26:26" ht="12.75" x14ac:dyDescent="0.2">
      <c r="Z3805"/>
    </row>
    <row r="3806" spans="26:26" ht="12.75" x14ac:dyDescent="0.2">
      <c r="Z3806"/>
    </row>
    <row r="3807" spans="26:26" ht="12.75" x14ac:dyDescent="0.2">
      <c r="Z3807"/>
    </row>
    <row r="3808" spans="26:26" ht="12.75" x14ac:dyDescent="0.2">
      <c r="Z3808"/>
    </row>
    <row r="3809" spans="26:26" ht="12.75" x14ac:dyDescent="0.2">
      <c r="Z3809"/>
    </row>
    <row r="3810" spans="26:26" ht="12.75" x14ac:dyDescent="0.2">
      <c r="Z3810"/>
    </row>
    <row r="3811" spans="26:26" ht="12.75" x14ac:dyDescent="0.2">
      <c r="Z3811"/>
    </row>
    <row r="3812" spans="26:26" ht="12.75" x14ac:dyDescent="0.2">
      <c r="Z3812"/>
    </row>
    <row r="3813" spans="26:26" ht="12.75" x14ac:dyDescent="0.2">
      <c r="Z3813"/>
    </row>
    <row r="3814" spans="26:26" ht="12.75" x14ac:dyDescent="0.2">
      <c r="Z3814"/>
    </row>
    <row r="3815" spans="26:26" ht="12.75" x14ac:dyDescent="0.2">
      <c r="Z3815"/>
    </row>
    <row r="3816" spans="26:26" ht="12.75" x14ac:dyDescent="0.2">
      <c r="Z3816"/>
    </row>
    <row r="3817" spans="26:26" ht="12.75" x14ac:dyDescent="0.2">
      <c r="Z3817"/>
    </row>
    <row r="3818" spans="26:26" ht="12.75" x14ac:dyDescent="0.2">
      <c r="Z3818"/>
    </row>
    <row r="3819" spans="26:26" ht="12.75" x14ac:dyDescent="0.2">
      <c r="Z3819"/>
    </row>
    <row r="3820" spans="26:26" ht="12.75" x14ac:dyDescent="0.2">
      <c r="Z3820"/>
    </row>
    <row r="3821" spans="26:26" ht="12.75" x14ac:dyDescent="0.2">
      <c r="Z3821"/>
    </row>
    <row r="3822" spans="26:26" ht="12.75" x14ac:dyDescent="0.2">
      <c r="Z3822"/>
    </row>
    <row r="3823" spans="26:26" ht="12.75" x14ac:dyDescent="0.2">
      <c r="Z3823"/>
    </row>
    <row r="3824" spans="26:26" ht="12.75" x14ac:dyDescent="0.2">
      <c r="Z3824"/>
    </row>
    <row r="3825" spans="26:26" ht="12.75" x14ac:dyDescent="0.2">
      <c r="Z3825"/>
    </row>
    <row r="3826" spans="26:26" ht="12.75" x14ac:dyDescent="0.2">
      <c r="Z3826"/>
    </row>
    <row r="3827" spans="26:26" ht="12.75" x14ac:dyDescent="0.2">
      <c r="Z3827"/>
    </row>
    <row r="3828" spans="26:26" ht="12.75" x14ac:dyDescent="0.2">
      <c r="Z3828"/>
    </row>
    <row r="3829" spans="26:26" ht="12.75" x14ac:dyDescent="0.2">
      <c r="Z3829"/>
    </row>
    <row r="3830" spans="26:26" ht="12.75" x14ac:dyDescent="0.2">
      <c r="Z3830"/>
    </row>
    <row r="3831" spans="26:26" ht="12.75" x14ac:dyDescent="0.2">
      <c r="Z3831"/>
    </row>
    <row r="3832" spans="26:26" ht="12.75" x14ac:dyDescent="0.2">
      <c r="Z3832"/>
    </row>
    <row r="3833" spans="26:26" ht="12.75" x14ac:dyDescent="0.2">
      <c r="Z3833"/>
    </row>
    <row r="3834" spans="26:26" ht="12.75" x14ac:dyDescent="0.2">
      <c r="Z3834"/>
    </row>
    <row r="3835" spans="26:26" ht="12.75" x14ac:dyDescent="0.2">
      <c r="Z3835"/>
    </row>
    <row r="3836" spans="26:26" ht="12.75" x14ac:dyDescent="0.2">
      <c r="Z3836"/>
    </row>
    <row r="3837" spans="26:26" ht="12.75" x14ac:dyDescent="0.2">
      <c r="Z3837"/>
    </row>
    <row r="3838" spans="26:26" ht="12.75" x14ac:dyDescent="0.2">
      <c r="Z3838"/>
    </row>
    <row r="3839" spans="26:26" ht="12.75" x14ac:dyDescent="0.2">
      <c r="Z3839"/>
    </row>
    <row r="3840" spans="26:26" ht="12.75" x14ac:dyDescent="0.2">
      <c r="Z3840"/>
    </row>
    <row r="3841" spans="26:26" ht="12.75" x14ac:dyDescent="0.2">
      <c r="Z3841"/>
    </row>
    <row r="3842" spans="26:26" ht="12.75" x14ac:dyDescent="0.2">
      <c r="Z3842"/>
    </row>
    <row r="3843" spans="26:26" ht="12.75" x14ac:dyDescent="0.2">
      <c r="Z3843"/>
    </row>
    <row r="3844" spans="26:26" ht="12.75" x14ac:dyDescent="0.2">
      <c r="Z3844"/>
    </row>
    <row r="3845" spans="26:26" ht="12.75" x14ac:dyDescent="0.2">
      <c r="Z3845"/>
    </row>
    <row r="3846" spans="26:26" ht="12.75" x14ac:dyDescent="0.2">
      <c r="Z3846"/>
    </row>
    <row r="3847" spans="26:26" ht="12.75" x14ac:dyDescent="0.2">
      <c r="Z3847"/>
    </row>
    <row r="3848" spans="26:26" ht="12.75" x14ac:dyDescent="0.2">
      <c r="Z3848"/>
    </row>
    <row r="3849" spans="26:26" ht="12.75" x14ac:dyDescent="0.2">
      <c r="Z3849"/>
    </row>
    <row r="3850" spans="26:26" ht="12.75" x14ac:dyDescent="0.2">
      <c r="Z3850"/>
    </row>
    <row r="3851" spans="26:26" ht="12.75" x14ac:dyDescent="0.2">
      <c r="Z3851"/>
    </row>
    <row r="3852" spans="26:26" ht="12.75" x14ac:dyDescent="0.2">
      <c r="Z3852"/>
    </row>
    <row r="3853" spans="26:26" ht="12.75" x14ac:dyDescent="0.2">
      <c r="Z3853"/>
    </row>
    <row r="3854" spans="26:26" ht="12.75" x14ac:dyDescent="0.2">
      <c r="Z3854"/>
    </row>
    <row r="3855" spans="26:26" ht="12.75" x14ac:dyDescent="0.2">
      <c r="Z3855"/>
    </row>
    <row r="3856" spans="26:26" ht="12.75" x14ac:dyDescent="0.2">
      <c r="Z3856"/>
    </row>
    <row r="3857" spans="26:26" ht="12.75" x14ac:dyDescent="0.2">
      <c r="Z3857"/>
    </row>
    <row r="3858" spans="26:26" ht="12.75" x14ac:dyDescent="0.2">
      <c r="Z3858"/>
    </row>
    <row r="3859" spans="26:26" ht="12.75" x14ac:dyDescent="0.2">
      <c r="Z3859"/>
    </row>
    <row r="3860" spans="26:26" ht="12.75" x14ac:dyDescent="0.2">
      <c r="Z3860"/>
    </row>
    <row r="3861" spans="26:26" ht="12.75" x14ac:dyDescent="0.2">
      <c r="Z3861"/>
    </row>
    <row r="3862" spans="26:26" ht="12.75" x14ac:dyDescent="0.2">
      <c r="Z3862"/>
    </row>
    <row r="3863" spans="26:26" ht="12.75" x14ac:dyDescent="0.2">
      <c r="Z3863"/>
    </row>
    <row r="3864" spans="26:26" ht="12.75" x14ac:dyDescent="0.2">
      <c r="Z3864"/>
    </row>
    <row r="3865" spans="26:26" ht="12.75" x14ac:dyDescent="0.2">
      <c r="Z3865"/>
    </row>
    <row r="3866" spans="26:26" ht="12.75" x14ac:dyDescent="0.2">
      <c r="Z3866"/>
    </row>
    <row r="3867" spans="26:26" ht="12.75" x14ac:dyDescent="0.2">
      <c r="Z3867"/>
    </row>
  </sheetData>
  <sortState ref="A2:A32">
    <sortCondition ref="A2:A32"/>
  </sortState>
  <pageMargins left="0.7" right="0.7" top="0.75" bottom="0.75" header="0.3" footer="0.3"/>
  <pageSetup paperSize="9" orientation="portrait" horizontalDpi="300" verticalDpi="300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NU43"/>
  <sheetViews>
    <sheetView zoomScale="70" zoomScaleNormal="70" workbookViewId="0">
      <selection sqref="A1:XFD1048576"/>
    </sheetView>
  </sheetViews>
  <sheetFormatPr baseColWidth="10" defaultColWidth="11.5703125" defaultRowHeight="15" x14ac:dyDescent="0.25"/>
  <cols>
    <col min="1" max="255" width="11.5703125" style="16"/>
    <col min="256" max="256" width="11.42578125" style="16" customWidth="1"/>
    <col min="257" max="16384" width="11.5703125" style="16"/>
  </cols>
  <sheetData>
    <row r="1" spans="1:385" x14ac:dyDescent="0.25">
      <c r="A1" s="15">
        <v>1590</v>
      </c>
      <c r="B1" s="15">
        <v>21000</v>
      </c>
      <c r="C1" s="15">
        <v>21110</v>
      </c>
      <c r="D1" s="15">
        <v>21120</v>
      </c>
      <c r="E1" s="15">
        <v>21121</v>
      </c>
      <c r="F1" s="15">
        <v>21130</v>
      </c>
      <c r="G1" s="15">
        <v>21140</v>
      </c>
      <c r="H1" s="15">
        <v>21150</v>
      </c>
      <c r="I1" s="15">
        <v>21160</v>
      </c>
      <c r="J1" s="15">
        <v>21170</v>
      </c>
      <c r="K1" s="15">
        <v>21190</v>
      </c>
      <c r="L1" s="15">
        <v>21200</v>
      </c>
      <c r="M1" s="15">
        <v>21210</v>
      </c>
      <c r="N1" s="15">
        <v>21220</v>
      </c>
      <c r="O1" s="15">
        <v>21230</v>
      </c>
      <c r="P1" s="15">
        <v>21240</v>
      </c>
      <c r="Q1" s="15">
        <v>21250</v>
      </c>
      <c r="R1" s="15">
        <v>21260</v>
      </c>
      <c r="S1" s="15">
        <v>21270</v>
      </c>
      <c r="T1" s="15">
        <v>21290</v>
      </c>
      <c r="U1" s="15">
        <v>21300</v>
      </c>
      <c r="V1" s="15">
        <v>21310</v>
      </c>
      <c r="W1" s="15">
        <v>21320</v>
      </c>
      <c r="X1" s="15">
        <v>21330</v>
      </c>
      <c r="Y1" s="15">
        <v>21340</v>
      </c>
      <c r="Z1" s="15">
        <v>21350</v>
      </c>
      <c r="AA1" s="15">
        <v>21360</v>
      </c>
      <c r="AB1" s="15">
        <v>21370</v>
      </c>
      <c r="AC1" s="15">
        <v>21380</v>
      </c>
      <c r="AD1" s="15">
        <v>21390</v>
      </c>
      <c r="AE1" s="15">
        <v>21400</v>
      </c>
      <c r="AF1" s="15">
        <v>21410</v>
      </c>
      <c r="AG1" s="15">
        <v>21420</v>
      </c>
      <c r="AH1" s="15">
        <v>21430</v>
      </c>
      <c r="AI1" s="15">
        <v>21440</v>
      </c>
      <c r="AJ1" s="15">
        <v>21450</v>
      </c>
      <c r="AK1" s="15">
        <v>21460</v>
      </c>
      <c r="AL1" s="15">
        <v>21470</v>
      </c>
      <c r="AM1" s="15">
        <v>21490</v>
      </c>
      <c r="AN1" s="15">
        <v>21500</v>
      </c>
      <c r="AO1" s="15">
        <v>21510</v>
      </c>
      <c r="AP1" s="15">
        <v>21520</v>
      </c>
      <c r="AQ1" s="15">
        <v>21530</v>
      </c>
      <c r="AR1" s="15">
        <v>21540</v>
      </c>
      <c r="AS1" s="15">
        <v>21550</v>
      </c>
      <c r="AT1" s="15">
        <v>21560</v>
      </c>
      <c r="AU1" s="15">
        <v>21570</v>
      </c>
      <c r="AV1" s="15">
        <v>21580</v>
      </c>
      <c r="AW1" s="15">
        <v>21590</v>
      </c>
      <c r="AX1" s="15">
        <v>21600</v>
      </c>
      <c r="AY1" s="15">
        <v>21610</v>
      </c>
      <c r="AZ1" s="15">
        <v>21630</v>
      </c>
      <c r="BA1" s="15">
        <v>21640</v>
      </c>
      <c r="BB1" s="15">
        <v>21690</v>
      </c>
      <c r="BC1" s="15">
        <v>21700</v>
      </c>
      <c r="BD1" s="15">
        <v>21760</v>
      </c>
      <c r="BE1" s="15">
        <v>21800</v>
      </c>
      <c r="BF1" s="15">
        <v>21820</v>
      </c>
      <c r="BG1" s="15">
        <v>21850</v>
      </c>
      <c r="BH1" s="15">
        <v>21910</v>
      </c>
      <c r="BI1" s="15">
        <v>25000</v>
      </c>
      <c r="BJ1" s="15">
        <v>25110</v>
      </c>
      <c r="BK1" s="15">
        <v>25111</v>
      </c>
      <c r="BL1" s="15">
        <v>25113</v>
      </c>
      <c r="BM1" s="15">
        <v>25115</v>
      </c>
      <c r="BN1" s="15">
        <v>25120</v>
      </c>
      <c r="BO1" s="15">
        <v>25130</v>
      </c>
      <c r="BP1" s="15">
        <v>25140</v>
      </c>
      <c r="BQ1" s="15">
        <v>25150</v>
      </c>
      <c r="BR1" s="15">
        <v>25160</v>
      </c>
      <c r="BS1" s="15">
        <v>25170</v>
      </c>
      <c r="BT1" s="15">
        <v>25190</v>
      </c>
      <c r="BU1" s="15">
        <v>25200</v>
      </c>
      <c r="BV1" s="15">
        <v>25210</v>
      </c>
      <c r="BW1" s="15">
        <v>25220</v>
      </c>
      <c r="BX1" s="15">
        <v>25230</v>
      </c>
      <c r="BY1" s="15">
        <v>25240</v>
      </c>
      <c r="BZ1" s="15">
        <v>25250</v>
      </c>
      <c r="CA1" s="15">
        <v>25260</v>
      </c>
      <c r="CB1" s="15">
        <v>25270</v>
      </c>
      <c r="CC1" s="15">
        <v>25290</v>
      </c>
      <c r="CD1" s="15">
        <v>25300</v>
      </c>
      <c r="CE1" s="15">
        <v>25310</v>
      </c>
      <c r="CF1" s="15">
        <v>25320</v>
      </c>
      <c r="CG1" s="15">
        <v>25330</v>
      </c>
      <c r="CH1" s="15">
        <v>25340</v>
      </c>
      <c r="CI1" s="15">
        <v>25350</v>
      </c>
      <c r="CJ1" s="15">
        <v>25360</v>
      </c>
      <c r="CK1" s="15">
        <v>25370</v>
      </c>
      <c r="CL1" s="15">
        <v>25380</v>
      </c>
      <c r="CM1" s="15">
        <v>25390</v>
      </c>
      <c r="CN1" s="15">
        <v>25400</v>
      </c>
      <c r="CO1" s="15">
        <v>25410</v>
      </c>
      <c r="CP1" s="15">
        <v>25420</v>
      </c>
      <c r="CQ1" s="15">
        <v>25430</v>
      </c>
      <c r="CR1" s="15">
        <v>25440</v>
      </c>
      <c r="CS1" s="15">
        <v>25450</v>
      </c>
      <c r="CT1" s="15">
        <v>25460</v>
      </c>
      <c r="CU1" s="15">
        <v>25470</v>
      </c>
      <c r="CV1" s="15">
        <v>25480</v>
      </c>
      <c r="CW1" s="15">
        <v>25490</v>
      </c>
      <c r="CX1" s="15">
        <v>25500</v>
      </c>
      <c r="CY1" s="15">
        <v>25510</v>
      </c>
      <c r="CZ1" s="15">
        <v>25520</v>
      </c>
      <c r="DA1" s="15">
        <v>25530</v>
      </c>
      <c r="DB1" s="15">
        <v>25550</v>
      </c>
      <c r="DC1" s="15">
        <v>25560</v>
      </c>
      <c r="DD1" s="15">
        <v>25570</v>
      </c>
      <c r="DE1" s="15">
        <v>25580</v>
      </c>
      <c r="DF1" s="15">
        <v>25600</v>
      </c>
      <c r="DG1" s="15">
        <v>25610</v>
      </c>
      <c r="DH1" s="15">
        <v>25620</v>
      </c>
      <c r="DI1" s="15">
        <v>25630</v>
      </c>
      <c r="DJ1" s="15">
        <v>25640</v>
      </c>
      <c r="DK1" s="15">
        <v>25650</v>
      </c>
      <c r="DL1" s="15">
        <v>25660</v>
      </c>
      <c r="DM1" s="15">
        <v>25680</v>
      </c>
      <c r="DN1" s="15">
        <v>25690</v>
      </c>
      <c r="DO1" s="15">
        <v>25700</v>
      </c>
      <c r="DP1" s="15">
        <v>25720</v>
      </c>
      <c r="DQ1" s="15">
        <v>25750</v>
      </c>
      <c r="DR1" s="15">
        <v>25770</v>
      </c>
      <c r="DS1" s="15">
        <v>25790</v>
      </c>
      <c r="DT1" s="15">
        <v>25800</v>
      </c>
      <c r="DU1" s="15">
        <v>25820</v>
      </c>
      <c r="DV1" s="15">
        <v>25840</v>
      </c>
      <c r="DW1" s="15">
        <v>25870</v>
      </c>
      <c r="DX1" s="15">
        <v>25920</v>
      </c>
      <c r="DY1" s="15">
        <v>25930</v>
      </c>
      <c r="DZ1" s="15">
        <v>25960</v>
      </c>
      <c r="EA1" s="15">
        <v>39000</v>
      </c>
      <c r="EB1" s="15">
        <v>39100</v>
      </c>
      <c r="EC1" s="15">
        <v>39110</v>
      </c>
      <c r="ED1" s="15">
        <v>39120</v>
      </c>
      <c r="EE1" s="15">
        <v>39130</v>
      </c>
      <c r="EF1" s="15">
        <v>39140</v>
      </c>
      <c r="EG1" s="15">
        <v>39150</v>
      </c>
      <c r="EH1" s="15">
        <v>39160</v>
      </c>
      <c r="EI1" s="15">
        <v>39170</v>
      </c>
      <c r="EJ1" s="15">
        <v>39190</v>
      </c>
      <c r="EK1" s="15">
        <v>39200</v>
      </c>
      <c r="EL1" s="15">
        <v>39210</v>
      </c>
      <c r="EM1" s="15">
        <v>39220</v>
      </c>
      <c r="EN1" s="15">
        <v>39230</v>
      </c>
      <c r="EO1" s="15">
        <v>39240</v>
      </c>
      <c r="EP1" s="15">
        <v>39250</v>
      </c>
      <c r="EQ1" s="15">
        <v>39260</v>
      </c>
      <c r="ER1" s="15">
        <v>39270</v>
      </c>
      <c r="ES1" s="15">
        <v>39290</v>
      </c>
      <c r="ET1" s="15">
        <v>39300</v>
      </c>
      <c r="EU1" s="15">
        <v>39310</v>
      </c>
      <c r="EV1" s="15">
        <v>39320</v>
      </c>
      <c r="EW1" s="15">
        <v>39330</v>
      </c>
      <c r="EX1" s="15">
        <v>39350</v>
      </c>
      <c r="EY1" s="15">
        <v>39360</v>
      </c>
      <c r="EZ1" s="15">
        <v>39370</v>
      </c>
      <c r="FA1" s="15">
        <v>39380</v>
      </c>
      <c r="FB1" s="15">
        <v>39400</v>
      </c>
      <c r="FC1" s="15">
        <v>39410</v>
      </c>
      <c r="FD1" s="15">
        <v>39460</v>
      </c>
      <c r="FE1" s="15">
        <v>39500</v>
      </c>
      <c r="FF1" s="15">
        <v>39520</v>
      </c>
      <c r="FG1" s="15">
        <v>39570</v>
      </c>
      <c r="FH1" s="15">
        <v>39600</v>
      </c>
      <c r="FI1" s="15">
        <v>39700</v>
      </c>
      <c r="FJ1" s="15">
        <v>39800</v>
      </c>
      <c r="FK1" s="15">
        <v>58000</v>
      </c>
      <c r="FL1" s="15">
        <v>58110</v>
      </c>
      <c r="FM1" s="15">
        <v>58120</v>
      </c>
      <c r="FN1" s="15">
        <v>58130</v>
      </c>
      <c r="FO1" s="15">
        <v>58140</v>
      </c>
      <c r="FP1" s="15">
        <v>58150</v>
      </c>
      <c r="FQ1" s="15">
        <v>58160</v>
      </c>
      <c r="FR1" s="15">
        <v>58170</v>
      </c>
      <c r="FS1" s="15">
        <v>58180</v>
      </c>
      <c r="FT1" s="15">
        <v>58190</v>
      </c>
      <c r="FU1" s="15">
        <v>58200</v>
      </c>
      <c r="FV1" s="15">
        <v>58210</v>
      </c>
      <c r="FW1" s="15">
        <v>58220</v>
      </c>
      <c r="FX1" s="15">
        <v>58230</v>
      </c>
      <c r="FY1" s="15">
        <v>58240</v>
      </c>
      <c r="FZ1" s="15">
        <v>58250</v>
      </c>
      <c r="GA1" s="15">
        <v>58260</v>
      </c>
      <c r="GB1" s="15">
        <v>58270</v>
      </c>
      <c r="GC1" s="15">
        <v>58290</v>
      </c>
      <c r="GD1" s="15">
        <v>58300</v>
      </c>
      <c r="GE1" s="15">
        <v>58310</v>
      </c>
      <c r="GF1" s="15">
        <v>58320</v>
      </c>
      <c r="GG1" s="15">
        <v>58330</v>
      </c>
      <c r="GH1" s="15">
        <v>58340</v>
      </c>
      <c r="GI1" s="15">
        <v>58350</v>
      </c>
      <c r="GJ1" s="15">
        <v>58360</v>
      </c>
      <c r="GK1" s="15">
        <v>58370</v>
      </c>
      <c r="GL1" s="15">
        <v>58380</v>
      </c>
      <c r="GM1" s="15">
        <v>58390</v>
      </c>
      <c r="GN1" s="15">
        <v>58400</v>
      </c>
      <c r="GO1" s="15">
        <v>58410</v>
      </c>
      <c r="GP1" s="15">
        <v>58420</v>
      </c>
      <c r="GQ1" s="15">
        <v>58430</v>
      </c>
      <c r="GR1" s="15">
        <v>58440</v>
      </c>
      <c r="GS1" s="15">
        <v>58450</v>
      </c>
      <c r="GT1" s="15">
        <v>58460</v>
      </c>
      <c r="GU1" s="15">
        <v>58470</v>
      </c>
      <c r="GV1" s="15">
        <v>58490</v>
      </c>
      <c r="GW1" s="15">
        <v>58500</v>
      </c>
      <c r="GX1" s="15">
        <v>58530</v>
      </c>
      <c r="GY1" s="15">
        <v>58600</v>
      </c>
      <c r="GZ1" s="15">
        <v>58640</v>
      </c>
      <c r="HA1" s="15">
        <v>58660</v>
      </c>
      <c r="HB1" s="15">
        <v>58700</v>
      </c>
      <c r="HC1" s="15">
        <v>58800</v>
      </c>
      <c r="HD1" s="15">
        <v>70000</v>
      </c>
      <c r="HE1" s="15">
        <v>70100</v>
      </c>
      <c r="HF1" s="15">
        <v>70110</v>
      </c>
      <c r="HG1" s="15">
        <v>70120</v>
      </c>
      <c r="HH1" s="15">
        <v>70130</v>
      </c>
      <c r="HI1" s="15">
        <v>70140</v>
      </c>
      <c r="HJ1" s="15">
        <v>70150</v>
      </c>
      <c r="HK1" s="15">
        <v>70160</v>
      </c>
      <c r="HL1" s="15">
        <v>70170</v>
      </c>
      <c r="HM1" s="15">
        <v>70180</v>
      </c>
      <c r="HN1" s="15">
        <v>70190</v>
      </c>
      <c r="HO1" s="15">
        <v>70200</v>
      </c>
      <c r="HP1" s="15">
        <v>70210</v>
      </c>
      <c r="HQ1" s="15">
        <v>70220</v>
      </c>
      <c r="HR1" s="15">
        <v>70230</v>
      </c>
      <c r="HS1" s="15">
        <v>70240</v>
      </c>
      <c r="HT1" s="15">
        <v>70250</v>
      </c>
      <c r="HU1" s="15">
        <v>70270</v>
      </c>
      <c r="HV1" s="15">
        <v>70280</v>
      </c>
      <c r="HW1" s="15">
        <v>70290</v>
      </c>
      <c r="HX1" s="15">
        <v>70300</v>
      </c>
      <c r="HY1" s="15">
        <v>70310</v>
      </c>
      <c r="HZ1" s="15">
        <v>70320</v>
      </c>
      <c r="IA1" s="15">
        <v>70360</v>
      </c>
      <c r="IB1" s="15">
        <v>70400</v>
      </c>
      <c r="IC1" s="15">
        <v>70440</v>
      </c>
      <c r="ID1" s="15">
        <v>70500</v>
      </c>
      <c r="IE1" s="15">
        <v>70600</v>
      </c>
      <c r="IF1" s="15">
        <v>70700</v>
      </c>
      <c r="IG1" s="15">
        <v>70800</v>
      </c>
      <c r="IH1" s="15">
        <v>71000</v>
      </c>
      <c r="II1" s="15">
        <v>71100</v>
      </c>
      <c r="IJ1" s="15">
        <v>71110</v>
      </c>
      <c r="IK1" s="15">
        <v>71118</v>
      </c>
      <c r="IL1" s="15">
        <v>71120</v>
      </c>
      <c r="IM1" s="15">
        <v>71130</v>
      </c>
      <c r="IN1" s="15">
        <v>71140</v>
      </c>
      <c r="IO1" s="15">
        <v>71150</v>
      </c>
      <c r="IP1" s="15">
        <v>71160</v>
      </c>
      <c r="IQ1" s="15">
        <v>71170</v>
      </c>
      <c r="IR1" s="15">
        <v>71190</v>
      </c>
      <c r="IS1" s="15">
        <v>71200</v>
      </c>
      <c r="IT1" s="15">
        <v>71210</v>
      </c>
      <c r="IU1" s="15">
        <v>71220</v>
      </c>
      <c r="IV1" s="15">
        <v>71230</v>
      </c>
      <c r="IW1" s="15">
        <v>71240</v>
      </c>
      <c r="IX1" s="15">
        <v>71250</v>
      </c>
      <c r="IY1" s="15">
        <v>71260</v>
      </c>
      <c r="IZ1" s="15">
        <v>71270</v>
      </c>
      <c r="JA1" s="15">
        <v>71290</v>
      </c>
      <c r="JB1" s="15">
        <v>71300</v>
      </c>
      <c r="JC1" s="15">
        <v>71310</v>
      </c>
      <c r="JD1" s="15">
        <v>71320</v>
      </c>
      <c r="JE1" s="15">
        <v>71330</v>
      </c>
      <c r="JF1" s="15">
        <v>71340</v>
      </c>
      <c r="JG1" s="15">
        <v>71350</v>
      </c>
      <c r="JH1" s="15">
        <v>71360</v>
      </c>
      <c r="JI1" s="15">
        <v>71370</v>
      </c>
      <c r="JJ1" s="15">
        <v>71380</v>
      </c>
      <c r="JK1" s="15">
        <v>71390</v>
      </c>
      <c r="JL1" s="15">
        <v>71400</v>
      </c>
      <c r="JM1" s="15">
        <v>71410</v>
      </c>
      <c r="JN1" s="15">
        <v>71420</v>
      </c>
      <c r="JO1" s="15">
        <v>71430</v>
      </c>
      <c r="JP1" s="15">
        <v>71440</v>
      </c>
      <c r="JQ1" s="15">
        <v>71450</v>
      </c>
      <c r="JR1" s="15">
        <v>71460</v>
      </c>
      <c r="JS1" s="15">
        <v>71470</v>
      </c>
      <c r="JT1" s="15">
        <v>71480</v>
      </c>
      <c r="JU1" s="15">
        <v>71490</v>
      </c>
      <c r="JV1" s="15">
        <v>71500</v>
      </c>
      <c r="JW1" s="15">
        <v>71510</v>
      </c>
      <c r="JX1" s="15">
        <v>71520</v>
      </c>
      <c r="JY1" s="15">
        <v>71530</v>
      </c>
      <c r="JZ1" s="15">
        <v>71540</v>
      </c>
      <c r="KA1" s="15">
        <v>71550</v>
      </c>
      <c r="KB1" s="15">
        <v>71570</v>
      </c>
      <c r="KC1" s="15">
        <v>71580</v>
      </c>
      <c r="KD1" s="15">
        <v>71590</v>
      </c>
      <c r="KE1" s="15">
        <v>71600</v>
      </c>
      <c r="KF1" s="15">
        <v>71620</v>
      </c>
      <c r="KG1" s="15">
        <v>71640</v>
      </c>
      <c r="KH1" s="15">
        <v>71670</v>
      </c>
      <c r="KI1" s="15">
        <v>71680</v>
      </c>
      <c r="KJ1" s="15">
        <v>71700</v>
      </c>
      <c r="KK1" s="15">
        <v>71710</v>
      </c>
      <c r="KL1" s="15">
        <v>71740</v>
      </c>
      <c r="KM1" s="15">
        <v>71760</v>
      </c>
      <c r="KN1" s="15">
        <v>71800</v>
      </c>
      <c r="KO1" s="15">
        <v>71850</v>
      </c>
      <c r="KP1" s="15">
        <v>71870</v>
      </c>
      <c r="KQ1" s="15">
        <v>71880</v>
      </c>
      <c r="KR1" s="15">
        <v>71960</v>
      </c>
      <c r="KS1" s="15">
        <v>71990</v>
      </c>
      <c r="KT1" s="15">
        <v>89000</v>
      </c>
      <c r="KU1" s="15">
        <v>89100</v>
      </c>
      <c r="KV1" s="15">
        <v>89110</v>
      </c>
      <c r="KW1" s="15">
        <v>89113</v>
      </c>
      <c r="KX1" s="15">
        <v>89116</v>
      </c>
      <c r="KY1" s="15">
        <v>89120</v>
      </c>
      <c r="KZ1" s="15">
        <v>89130</v>
      </c>
      <c r="LA1" s="15">
        <v>89140</v>
      </c>
      <c r="LB1" s="15">
        <v>89144</v>
      </c>
      <c r="LC1" s="15">
        <v>89150</v>
      </c>
      <c r="LD1" s="15">
        <v>89160</v>
      </c>
      <c r="LE1" s="15">
        <v>89170</v>
      </c>
      <c r="LF1" s="15">
        <v>89190</v>
      </c>
      <c r="LG1" s="15">
        <v>89200</v>
      </c>
      <c r="LH1" s="15">
        <v>89210</v>
      </c>
      <c r="LI1" s="15">
        <v>89220</v>
      </c>
      <c r="LJ1" s="15">
        <v>89230</v>
      </c>
      <c r="LK1" s="15">
        <v>89240</v>
      </c>
      <c r="LL1" s="15">
        <v>89250</v>
      </c>
      <c r="LM1" s="15">
        <v>89260</v>
      </c>
      <c r="LN1" s="15">
        <v>89270</v>
      </c>
      <c r="LO1" s="15">
        <v>89290</v>
      </c>
      <c r="LP1" s="15">
        <v>89300</v>
      </c>
      <c r="LQ1" s="15">
        <v>89310</v>
      </c>
      <c r="LR1" s="15">
        <v>89320</v>
      </c>
      <c r="LS1" s="15">
        <v>89330</v>
      </c>
      <c r="LT1" s="15">
        <v>89340</v>
      </c>
      <c r="LU1" s="15">
        <v>89350</v>
      </c>
      <c r="LV1" s="15">
        <v>89360</v>
      </c>
      <c r="LW1" s="15">
        <v>89380</v>
      </c>
      <c r="LX1" s="15">
        <v>89390</v>
      </c>
      <c r="LY1" s="15">
        <v>89400</v>
      </c>
      <c r="LZ1" s="15">
        <v>89410</v>
      </c>
      <c r="MA1" s="15">
        <v>89420</v>
      </c>
      <c r="MB1" s="15">
        <v>89430</v>
      </c>
      <c r="MC1" s="15">
        <v>89440</v>
      </c>
      <c r="MD1" s="15">
        <v>89450</v>
      </c>
      <c r="ME1" s="15">
        <v>89460</v>
      </c>
      <c r="MF1" s="15">
        <v>89470</v>
      </c>
      <c r="MG1" s="15">
        <v>89480</v>
      </c>
      <c r="MH1" s="15">
        <v>89500</v>
      </c>
      <c r="MI1" s="15">
        <v>89510</v>
      </c>
      <c r="MJ1" s="15">
        <v>89520</v>
      </c>
      <c r="MK1" s="15">
        <v>89530</v>
      </c>
      <c r="ML1" s="15">
        <v>89550</v>
      </c>
      <c r="MM1" s="15">
        <v>89560</v>
      </c>
      <c r="MN1" s="15">
        <v>89570</v>
      </c>
      <c r="MO1" s="15">
        <v>89580</v>
      </c>
      <c r="MP1" s="15">
        <v>89600</v>
      </c>
      <c r="MQ1" s="15">
        <v>89630</v>
      </c>
      <c r="MR1" s="15">
        <v>89660</v>
      </c>
      <c r="MS1" s="15">
        <v>89690</v>
      </c>
      <c r="MT1" s="15">
        <v>89700</v>
      </c>
      <c r="MU1" s="15">
        <v>89710</v>
      </c>
      <c r="MV1" s="15">
        <v>89740</v>
      </c>
      <c r="MW1" s="15">
        <v>89770</v>
      </c>
      <c r="MX1" s="15">
        <v>89800</v>
      </c>
      <c r="MY1" s="15">
        <v>90000</v>
      </c>
      <c r="MZ1" s="15">
        <v>90100</v>
      </c>
      <c r="NA1" s="15">
        <v>90110</v>
      </c>
      <c r="NB1" s="15">
        <v>90120</v>
      </c>
      <c r="NC1" s="15">
        <v>90130</v>
      </c>
      <c r="ND1" s="15">
        <v>90140</v>
      </c>
      <c r="NE1" s="15">
        <v>90150</v>
      </c>
      <c r="NF1" s="15">
        <v>90160</v>
      </c>
      <c r="NG1" s="15">
        <v>90170</v>
      </c>
      <c r="NH1" s="15">
        <v>90200</v>
      </c>
      <c r="NI1" s="15">
        <v>90300</v>
      </c>
      <c r="NJ1" s="15">
        <v>90330</v>
      </c>
      <c r="NK1" s="15">
        <v>90340</v>
      </c>
      <c r="NL1" s="15">
        <v>90350</v>
      </c>
      <c r="NM1" s="15">
        <v>90360</v>
      </c>
      <c r="NN1" s="15">
        <v>90370</v>
      </c>
      <c r="NO1" s="15">
        <v>90380</v>
      </c>
      <c r="NP1" s="15">
        <v>90400</v>
      </c>
      <c r="NQ1" s="15">
        <v>90500</v>
      </c>
      <c r="NR1" s="15">
        <v>90600</v>
      </c>
      <c r="NS1" s="15">
        <v>90700</v>
      </c>
      <c r="NT1" s="15">
        <v>90800</v>
      </c>
      <c r="NU1" s="15">
        <v>90850</v>
      </c>
    </row>
    <row r="2" spans="1:385" x14ac:dyDescent="0.25">
      <c r="A2" s="16" t="s">
        <v>55</v>
      </c>
      <c r="B2" s="16" t="s">
        <v>56</v>
      </c>
      <c r="C2" s="16" t="s">
        <v>57</v>
      </c>
      <c r="D2" s="16" t="s">
        <v>58</v>
      </c>
      <c r="E2" s="16" t="s">
        <v>59</v>
      </c>
      <c r="F2" s="16" t="s">
        <v>60</v>
      </c>
      <c r="G2" s="16" t="s">
        <v>61</v>
      </c>
      <c r="H2" s="16" t="s">
        <v>62</v>
      </c>
      <c r="I2" s="16" t="s">
        <v>63</v>
      </c>
      <c r="J2" s="16" t="s">
        <v>64</v>
      </c>
      <c r="K2" s="16" t="s">
        <v>65</v>
      </c>
      <c r="L2" s="16" t="s">
        <v>29</v>
      </c>
      <c r="M2" s="16" t="s">
        <v>66</v>
      </c>
      <c r="N2" s="16" t="s">
        <v>67</v>
      </c>
      <c r="O2" s="16" t="s">
        <v>68</v>
      </c>
      <c r="P2" s="16" t="s">
        <v>69</v>
      </c>
      <c r="Q2" s="16" t="s">
        <v>70</v>
      </c>
      <c r="R2" s="16" t="s">
        <v>71</v>
      </c>
      <c r="S2" s="16" t="s">
        <v>72</v>
      </c>
      <c r="T2" s="16" t="s">
        <v>73</v>
      </c>
      <c r="U2" s="16" t="s">
        <v>74</v>
      </c>
      <c r="V2" s="16" t="s">
        <v>75</v>
      </c>
      <c r="W2" s="16" t="s">
        <v>76</v>
      </c>
      <c r="X2" s="16" t="s">
        <v>77</v>
      </c>
      <c r="Y2" s="16" t="s">
        <v>78</v>
      </c>
      <c r="Z2" s="16" t="s">
        <v>79</v>
      </c>
      <c r="AA2" s="16" t="s">
        <v>80</v>
      </c>
      <c r="AB2" s="16" t="s">
        <v>81</v>
      </c>
      <c r="AC2" s="16" t="s">
        <v>82</v>
      </c>
      <c r="AD2" s="16" t="s">
        <v>83</v>
      </c>
      <c r="AE2" s="16" t="s">
        <v>84</v>
      </c>
      <c r="AF2" s="16" t="s">
        <v>85</v>
      </c>
      <c r="AG2" s="16" t="s">
        <v>86</v>
      </c>
      <c r="AH2" s="16" t="s">
        <v>87</v>
      </c>
      <c r="AI2" s="16" t="s">
        <v>88</v>
      </c>
      <c r="AJ2" s="16" t="s">
        <v>89</v>
      </c>
      <c r="AK2" s="16" t="s">
        <v>90</v>
      </c>
      <c r="AL2" s="16" t="s">
        <v>91</v>
      </c>
      <c r="AM2" s="16" t="s">
        <v>92</v>
      </c>
      <c r="AN2" s="16" t="s">
        <v>93</v>
      </c>
      <c r="AO2" s="16" t="s">
        <v>94</v>
      </c>
      <c r="AP2" s="16" t="s">
        <v>95</v>
      </c>
      <c r="AQ2" s="16" t="s">
        <v>96</v>
      </c>
      <c r="AR2" s="16" t="s">
        <v>97</v>
      </c>
      <c r="AS2" s="16" t="s">
        <v>98</v>
      </c>
      <c r="AT2" s="16" t="s">
        <v>99</v>
      </c>
      <c r="AU2" s="16" t="s">
        <v>100</v>
      </c>
      <c r="AV2" s="16" t="s">
        <v>101</v>
      </c>
      <c r="AW2" s="16" t="s">
        <v>102</v>
      </c>
      <c r="AX2" s="16" t="s">
        <v>103</v>
      </c>
      <c r="AY2" s="16" t="s">
        <v>104</v>
      </c>
      <c r="AZ2" s="16" t="s">
        <v>105</v>
      </c>
      <c r="BA2" s="16" t="s">
        <v>106</v>
      </c>
      <c r="BB2" s="16" t="s">
        <v>107</v>
      </c>
      <c r="BC2" s="16" t="s">
        <v>108</v>
      </c>
      <c r="BD2" s="16" t="s">
        <v>109</v>
      </c>
      <c r="BE2" s="16" t="s">
        <v>110</v>
      </c>
      <c r="BF2" s="16" t="s">
        <v>111</v>
      </c>
      <c r="BG2" s="16" t="s">
        <v>112</v>
      </c>
      <c r="BH2" s="16" t="s">
        <v>113</v>
      </c>
      <c r="BI2" s="16" t="s">
        <v>114</v>
      </c>
      <c r="BJ2" s="16" t="s">
        <v>115</v>
      </c>
      <c r="BK2" s="16" t="s">
        <v>116</v>
      </c>
      <c r="BL2" s="16" t="s">
        <v>117</v>
      </c>
      <c r="BM2" s="16" t="s">
        <v>118</v>
      </c>
      <c r="BN2" s="16" t="s">
        <v>119</v>
      </c>
      <c r="BO2" s="16" t="s">
        <v>120</v>
      </c>
      <c r="BP2" s="16" t="s">
        <v>121</v>
      </c>
      <c r="BQ2" s="16" t="s">
        <v>122</v>
      </c>
      <c r="BR2" s="16" t="s">
        <v>123</v>
      </c>
      <c r="BS2" s="16" t="s">
        <v>124</v>
      </c>
      <c r="BT2" s="16" t="s">
        <v>125</v>
      </c>
      <c r="BU2" s="16" t="s">
        <v>126</v>
      </c>
      <c r="BV2" s="16" t="s">
        <v>127</v>
      </c>
      <c r="BW2" s="16" t="s">
        <v>128</v>
      </c>
      <c r="BX2" s="16" t="s">
        <v>129</v>
      </c>
      <c r="BY2" s="16" t="s">
        <v>130</v>
      </c>
      <c r="BZ2" s="16" t="s">
        <v>131</v>
      </c>
      <c r="CA2" s="16" t="s">
        <v>132</v>
      </c>
      <c r="CB2" s="16" t="s">
        <v>133</v>
      </c>
      <c r="CC2" s="16" t="s">
        <v>134</v>
      </c>
      <c r="CD2" s="16" t="s">
        <v>135</v>
      </c>
      <c r="CE2" s="16" t="s">
        <v>136</v>
      </c>
      <c r="CF2" s="16" t="s">
        <v>137</v>
      </c>
      <c r="CG2" s="16" t="s">
        <v>138</v>
      </c>
      <c r="CH2" s="16" t="s">
        <v>139</v>
      </c>
      <c r="CI2" s="16" t="s">
        <v>140</v>
      </c>
      <c r="CJ2" s="16" t="s">
        <v>141</v>
      </c>
      <c r="CK2" s="16" t="s">
        <v>142</v>
      </c>
      <c r="CL2" s="16" t="s">
        <v>143</v>
      </c>
      <c r="CM2" s="16" t="s">
        <v>144</v>
      </c>
      <c r="CN2" s="16" t="s">
        <v>145</v>
      </c>
      <c r="CO2" s="16" t="s">
        <v>146</v>
      </c>
      <c r="CP2" s="16" t="s">
        <v>147</v>
      </c>
      <c r="CQ2" s="16" t="s">
        <v>148</v>
      </c>
      <c r="CR2" s="16" t="s">
        <v>149</v>
      </c>
      <c r="CS2" s="16" t="s">
        <v>150</v>
      </c>
      <c r="CT2" s="16" t="s">
        <v>151</v>
      </c>
      <c r="CU2" s="16" t="s">
        <v>152</v>
      </c>
      <c r="CV2" s="16" t="s">
        <v>153</v>
      </c>
      <c r="CW2" s="16" t="s">
        <v>154</v>
      </c>
      <c r="CX2" s="16" t="s">
        <v>155</v>
      </c>
      <c r="CY2" s="16" t="s">
        <v>156</v>
      </c>
      <c r="CZ2" s="16" t="s">
        <v>157</v>
      </c>
      <c r="DA2" s="16" t="s">
        <v>158</v>
      </c>
      <c r="DB2" s="16" t="s">
        <v>159</v>
      </c>
      <c r="DC2" s="16" t="s">
        <v>160</v>
      </c>
      <c r="DD2" s="16" t="s">
        <v>161</v>
      </c>
      <c r="DE2" s="16" t="s">
        <v>162</v>
      </c>
      <c r="DF2" s="16" t="s">
        <v>163</v>
      </c>
      <c r="DG2" s="16" t="s">
        <v>164</v>
      </c>
      <c r="DH2" s="16" t="s">
        <v>165</v>
      </c>
      <c r="DI2" s="16" t="s">
        <v>166</v>
      </c>
      <c r="DJ2" s="16" t="s">
        <v>167</v>
      </c>
      <c r="DK2" s="16" t="s">
        <v>168</v>
      </c>
      <c r="DL2" s="16" t="s">
        <v>169</v>
      </c>
      <c r="DM2" s="16" t="s">
        <v>170</v>
      </c>
      <c r="DN2" s="16" t="s">
        <v>171</v>
      </c>
      <c r="DO2" s="16" t="s">
        <v>172</v>
      </c>
      <c r="DP2" s="16" t="s">
        <v>173</v>
      </c>
      <c r="DQ2" s="16" t="s">
        <v>174</v>
      </c>
      <c r="DR2" s="16" t="s">
        <v>175</v>
      </c>
      <c r="DS2" s="16" t="s">
        <v>176</v>
      </c>
      <c r="DT2" s="16" t="s">
        <v>177</v>
      </c>
      <c r="DU2" s="16" t="s">
        <v>178</v>
      </c>
      <c r="DV2" s="16" t="s">
        <v>179</v>
      </c>
      <c r="DW2" s="16" t="s">
        <v>180</v>
      </c>
      <c r="DX2" s="16" t="s">
        <v>181</v>
      </c>
      <c r="DY2" s="16" t="s">
        <v>182</v>
      </c>
      <c r="DZ2" s="16" t="s">
        <v>183</v>
      </c>
      <c r="EA2" s="16" t="s">
        <v>184</v>
      </c>
      <c r="EB2" s="16" t="s">
        <v>185</v>
      </c>
      <c r="EC2" s="16" t="s">
        <v>186</v>
      </c>
      <c r="ED2" s="16" t="s">
        <v>187</v>
      </c>
      <c r="EE2" s="16" t="s">
        <v>188</v>
      </c>
      <c r="EF2" s="16" t="s">
        <v>189</v>
      </c>
      <c r="EG2" s="16" t="s">
        <v>190</v>
      </c>
      <c r="EH2" s="16" t="s">
        <v>191</v>
      </c>
      <c r="EI2" s="16" t="s">
        <v>192</v>
      </c>
      <c r="EJ2" s="16" t="s">
        <v>193</v>
      </c>
      <c r="EK2" s="16" t="s">
        <v>194</v>
      </c>
      <c r="EL2" s="16" t="s">
        <v>195</v>
      </c>
      <c r="EM2" s="16" t="s">
        <v>196</v>
      </c>
      <c r="EN2" s="16" t="s">
        <v>197</v>
      </c>
      <c r="EO2" s="16" t="s">
        <v>198</v>
      </c>
      <c r="EP2" s="16" t="s">
        <v>199</v>
      </c>
      <c r="EQ2" s="16" t="s">
        <v>200</v>
      </c>
      <c r="ER2" s="16" t="s">
        <v>201</v>
      </c>
      <c r="ES2" s="16" t="s">
        <v>202</v>
      </c>
      <c r="ET2" s="16" t="s">
        <v>203</v>
      </c>
      <c r="EU2" s="16" t="s">
        <v>204</v>
      </c>
      <c r="EV2" s="16" t="s">
        <v>205</v>
      </c>
      <c r="EW2" s="16" t="s">
        <v>206</v>
      </c>
      <c r="EX2" s="16" t="s">
        <v>207</v>
      </c>
      <c r="EY2" s="16" t="s">
        <v>208</v>
      </c>
      <c r="EZ2" s="16" t="s">
        <v>209</v>
      </c>
      <c r="FA2" s="16" t="s">
        <v>210</v>
      </c>
      <c r="FB2" s="16" t="s">
        <v>211</v>
      </c>
      <c r="FC2" s="16" t="s">
        <v>212</v>
      </c>
      <c r="FD2" s="16" t="s">
        <v>213</v>
      </c>
      <c r="FE2" s="16" t="s">
        <v>214</v>
      </c>
      <c r="FF2" s="16" t="s">
        <v>215</v>
      </c>
      <c r="FG2" s="16" t="s">
        <v>216</v>
      </c>
      <c r="FH2" s="16" t="s">
        <v>217</v>
      </c>
      <c r="FI2" s="16" t="s">
        <v>218</v>
      </c>
      <c r="FJ2" s="16" t="s">
        <v>219</v>
      </c>
      <c r="FK2" s="16" t="s">
        <v>220</v>
      </c>
      <c r="FL2" s="16" t="s">
        <v>221</v>
      </c>
      <c r="FM2" s="16" t="s">
        <v>222</v>
      </c>
      <c r="FN2" s="16" t="s">
        <v>223</v>
      </c>
      <c r="FO2" s="16" t="s">
        <v>224</v>
      </c>
      <c r="FP2" s="16" t="s">
        <v>225</v>
      </c>
      <c r="FQ2" s="16" t="s">
        <v>226</v>
      </c>
      <c r="FR2" s="16" t="s">
        <v>227</v>
      </c>
      <c r="FS2" s="16" t="s">
        <v>228</v>
      </c>
      <c r="FT2" s="16" t="s">
        <v>229</v>
      </c>
      <c r="FU2" s="16" t="s">
        <v>230</v>
      </c>
      <c r="FV2" s="16" t="s">
        <v>231</v>
      </c>
      <c r="FW2" s="16" t="s">
        <v>232</v>
      </c>
      <c r="FX2" s="16" t="s">
        <v>233</v>
      </c>
      <c r="FY2" s="16" t="s">
        <v>234</v>
      </c>
      <c r="FZ2" s="16" t="s">
        <v>235</v>
      </c>
      <c r="GA2" s="16" t="s">
        <v>236</v>
      </c>
      <c r="GB2" s="16" t="s">
        <v>237</v>
      </c>
      <c r="GC2" s="16" t="s">
        <v>238</v>
      </c>
      <c r="GD2" s="16" t="s">
        <v>239</v>
      </c>
      <c r="GE2" s="16" t="s">
        <v>240</v>
      </c>
      <c r="GF2" s="16" t="s">
        <v>241</v>
      </c>
      <c r="GG2" s="16" t="s">
        <v>242</v>
      </c>
      <c r="GH2" s="16" t="s">
        <v>243</v>
      </c>
      <c r="GI2" s="16" t="s">
        <v>244</v>
      </c>
      <c r="GJ2" s="16" t="s">
        <v>245</v>
      </c>
      <c r="GK2" s="16" t="s">
        <v>246</v>
      </c>
      <c r="GL2" s="16" t="s">
        <v>247</v>
      </c>
      <c r="GM2" s="16" t="s">
        <v>248</v>
      </c>
      <c r="GN2" s="16" t="s">
        <v>249</v>
      </c>
      <c r="GO2" s="16" t="s">
        <v>250</v>
      </c>
      <c r="GP2" s="16" t="s">
        <v>251</v>
      </c>
      <c r="GQ2" s="16" t="s">
        <v>252</v>
      </c>
      <c r="GR2" s="16" t="s">
        <v>253</v>
      </c>
      <c r="GS2" s="16" t="s">
        <v>254</v>
      </c>
      <c r="GT2" s="16" t="s">
        <v>255</v>
      </c>
      <c r="GU2" s="16" t="s">
        <v>256</v>
      </c>
      <c r="GV2" s="16" t="s">
        <v>257</v>
      </c>
      <c r="GW2" s="16" t="s">
        <v>258</v>
      </c>
      <c r="GX2" s="16" t="s">
        <v>259</v>
      </c>
      <c r="GY2" s="16" t="s">
        <v>260</v>
      </c>
      <c r="GZ2" s="16" t="s">
        <v>261</v>
      </c>
      <c r="HA2" s="16" t="s">
        <v>262</v>
      </c>
      <c r="HB2" s="16" t="s">
        <v>263</v>
      </c>
      <c r="HC2" s="16" t="s">
        <v>264</v>
      </c>
      <c r="HD2" s="16" t="s">
        <v>265</v>
      </c>
      <c r="HE2" s="16" t="s">
        <v>266</v>
      </c>
      <c r="HF2" s="16" t="s">
        <v>267</v>
      </c>
      <c r="HG2" s="16" t="s">
        <v>268</v>
      </c>
      <c r="HH2" s="16" t="s">
        <v>269</v>
      </c>
      <c r="HI2" s="16" t="s">
        <v>270</v>
      </c>
      <c r="HJ2" s="16" t="s">
        <v>271</v>
      </c>
      <c r="HK2" s="16" t="s">
        <v>272</v>
      </c>
      <c r="HL2" s="16" t="s">
        <v>273</v>
      </c>
      <c r="HM2" s="16" t="s">
        <v>274</v>
      </c>
      <c r="HN2" s="16" t="s">
        <v>275</v>
      </c>
      <c r="HO2" s="16" t="s">
        <v>276</v>
      </c>
      <c r="HP2" s="16" t="s">
        <v>277</v>
      </c>
      <c r="HQ2" s="16" t="s">
        <v>278</v>
      </c>
      <c r="HR2" s="16" t="s">
        <v>279</v>
      </c>
      <c r="HS2" s="16" t="s">
        <v>280</v>
      </c>
      <c r="HT2" s="16" t="s">
        <v>281</v>
      </c>
      <c r="HU2" s="16" t="s">
        <v>282</v>
      </c>
      <c r="HV2" s="16" t="s">
        <v>283</v>
      </c>
      <c r="HW2" s="16" t="s">
        <v>284</v>
      </c>
      <c r="HX2" s="16" t="s">
        <v>285</v>
      </c>
      <c r="HY2" s="16" t="s">
        <v>286</v>
      </c>
      <c r="HZ2" s="16" t="s">
        <v>287</v>
      </c>
      <c r="IA2" s="16" t="s">
        <v>288</v>
      </c>
      <c r="IB2" s="16" t="s">
        <v>289</v>
      </c>
      <c r="IC2" s="16" t="s">
        <v>290</v>
      </c>
      <c r="ID2" s="16" t="s">
        <v>291</v>
      </c>
      <c r="IE2" s="16" t="s">
        <v>292</v>
      </c>
      <c r="IF2" s="16" t="s">
        <v>293</v>
      </c>
      <c r="IG2" s="16" t="s">
        <v>294</v>
      </c>
      <c r="IH2" s="16" t="s">
        <v>295</v>
      </c>
      <c r="II2" s="16" t="s">
        <v>296</v>
      </c>
      <c r="IJ2" s="16" t="s">
        <v>297</v>
      </c>
      <c r="IK2" s="16" t="s">
        <v>298</v>
      </c>
      <c r="IL2" s="16" t="s">
        <v>299</v>
      </c>
      <c r="IM2" s="16" t="s">
        <v>300</v>
      </c>
      <c r="IN2" s="16" t="s">
        <v>301</v>
      </c>
      <c r="IO2" s="16" t="s">
        <v>302</v>
      </c>
      <c r="IP2" s="16" t="s">
        <v>303</v>
      </c>
      <c r="IQ2" s="16" t="s">
        <v>304</v>
      </c>
      <c r="IR2" s="16" t="s">
        <v>305</v>
      </c>
      <c r="IS2" s="16" t="s">
        <v>306</v>
      </c>
      <c r="IT2" s="16" t="s">
        <v>307</v>
      </c>
      <c r="IU2" s="16" t="s">
        <v>308</v>
      </c>
      <c r="IV2" s="16" t="s">
        <v>309</v>
      </c>
      <c r="IW2" s="16" t="s">
        <v>310</v>
      </c>
      <c r="IX2" s="16" t="s">
        <v>311</v>
      </c>
      <c r="IY2" s="16" t="s">
        <v>312</v>
      </c>
      <c r="IZ2" s="16" t="s">
        <v>313</v>
      </c>
      <c r="JA2" s="16" t="s">
        <v>314</v>
      </c>
      <c r="JB2" s="16" t="s">
        <v>315</v>
      </c>
      <c r="JC2" s="16" t="s">
        <v>316</v>
      </c>
      <c r="JD2" s="16" t="s">
        <v>317</v>
      </c>
      <c r="JE2" s="16" t="s">
        <v>318</v>
      </c>
      <c r="JF2" s="16" t="s">
        <v>319</v>
      </c>
      <c r="JG2" s="16" t="s">
        <v>320</v>
      </c>
      <c r="JH2" s="16" t="s">
        <v>321</v>
      </c>
      <c r="JI2" s="16" t="s">
        <v>322</v>
      </c>
      <c r="JJ2" s="16" t="s">
        <v>323</v>
      </c>
      <c r="JK2" s="16" t="s">
        <v>324</v>
      </c>
      <c r="JL2" s="16" t="s">
        <v>325</v>
      </c>
      <c r="JM2" s="16" t="s">
        <v>326</v>
      </c>
      <c r="JN2" s="16" t="s">
        <v>327</v>
      </c>
      <c r="JO2" s="16" t="s">
        <v>328</v>
      </c>
      <c r="JP2" s="16" t="s">
        <v>329</v>
      </c>
      <c r="JQ2" s="16" t="s">
        <v>330</v>
      </c>
      <c r="JR2" s="16" t="s">
        <v>331</v>
      </c>
      <c r="JS2" s="16" t="s">
        <v>332</v>
      </c>
      <c r="JT2" s="16" t="s">
        <v>333</v>
      </c>
      <c r="JU2" s="16" t="s">
        <v>334</v>
      </c>
      <c r="JV2" s="16" t="s">
        <v>335</v>
      </c>
      <c r="JW2" s="16" t="s">
        <v>336</v>
      </c>
      <c r="JX2" s="16" t="s">
        <v>337</v>
      </c>
      <c r="JY2" s="16" t="s">
        <v>338</v>
      </c>
      <c r="JZ2" s="16" t="s">
        <v>339</v>
      </c>
      <c r="KA2" s="16" t="s">
        <v>340</v>
      </c>
      <c r="KB2" s="16" t="s">
        <v>341</v>
      </c>
      <c r="KC2" s="16" t="s">
        <v>342</v>
      </c>
      <c r="KD2" s="16" t="s">
        <v>343</v>
      </c>
      <c r="KE2" s="16" t="s">
        <v>344</v>
      </c>
      <c r="KF2" s="16" t="s">
        <v>345</v>
      </c>
      <c r="KG2" s="16" t="s">
        <v>346</v>
      </c>
      <c r="KH2" s="16" t="s">
        <v>347</v>
      </c>
      <c r="KI2" s="16" t="s">
        <v>348</v>
      </c>
      <c r="KJ2" s="16" t="s">
        <v>349</v>
      </c>
      <c r="KK2" s="16" t="s">
        <v>350</v>
      </c>
      <c r="KL2" s="16" t="s">
        <v>351</v>
      </c>
      <c r="KM2" s="16" t="s">
        <v>352</v>
      </c>
      <c r="KN2" s="16" t="s">
        <v>353</v>
      </c>
      <c r="KO2" s="16" t="s">
        <v>354</v>
      </c>
      <c r="KP2" s="16" t="s">
        <v>355</v>
      </c>
      <c r="KQ2" s="16" t="s">
        <v>356</v>
      </c>
      <c r="KR2" s="16" t="s">
        <v>357</v>
      </c>
      <c r="KS2" s="16" t="s">
        <v>358</v>
      </c>
      <c r="KT2" s="16" t="s">
        <v>359</v>
      </c>
      <c r="KU2" s="16" t="s">
        <v>360</v>
      </c>
      <c r="KV2" s="16" t="s">
        <v>361</v>
      </c>
      <c r="KW2" s="16" t="s">
        <v>362</v>
      </c>
      <c r="KX2" s="16" t="s">
        <v>363</v>
      </c>
      <c r="KY2" s="16" t="s">
        <v>364</v>
      </c>
      <c r="KZ2" s="16" t="s">
        <v>365</v>
      </c>
      <c r="LA2" s="16" t="s">
        <v>366</v>
      </c>
      <c r="LB2" s="16" t="s">
        <v>367</v>
      </c>
      <c r="LC2" s="16" t="s">
        <v>368</v>
      </c>
      <c r="LD2" s="16" t="s">
        <v>369</v>
      </c>
      <c r="LE2" s="16" t="s">
        <v>370</v>
      </c>
      <c r="LF2" s="16" t="s">
        <v>371</v>
      </c>
      <c r="LG2" s="16" t="s">
        <v>372</v>
      </c>
      <c r="LH2" s="16" t="s">
        <v>373</v>
      </c>
      <c r="LI2" s="16" t="s">
        <v>374</v>
      </c>
      <c r="LJ2" s="16" t="s">
        <v>375</v>
      </c>
      <c r="LK2" s="16" t="s">
        <v>376</v>
      </c>
      <c r="LL2" s="16" t="s">
        <v>377</v>
      </c>
      <c r="LM2" s="16" t="s">
        <v>378</v>
      </c>
      <c r="LN2" s="16" t="s">
        <v>379</v>
      </c>
      <c r="LO2" s="16" t="s">
        <v>380</v>
      </c>
      <c r="LP2" s="16" t="s">
        <v>381</v>
      </c>
      <c r="LQ2" s="16" t="s">
        <v>382</v>
      </c>
      <c r="LR2" s="16" t="s">
        <v>383</v>
      </c>
      <c r="LS2" s="16" t="s">
        <v>384</v>
      </c>
      <c r="LT2" s="16" t="s">
        <v>385</v>
      </c>
      <c r="LU2" s="16" t="s">
        <v>386</v>
      </c>
      <c r="LV2" s="16" t="s">
        <v>387</v>
      </c>
      <c r="LW2" s="16" t="s">
        <v>388</v>
      </c>
      <c r="LX2" s="16" t="s">
        <v>389</v>
      </c>
      <c r="LY2" s="16" t="s">
        <v>390</v>
      </c>
      <c r="LZ2" s="16" t="s">
        <v>391</v>
      </c>
      <c r="MA2" s="16" t="s">
        <v>392</v>
      </c>
      <c r="MB2" s="16" t="s">
        <v>393</v>
      </c>
      <c r="MC2" s="16" t="s">
        <v>394</v>
      </c>
      <c r="MD2" s="16" t="s">
        <v>395</v>
      </c>
      <c r="ME2" s="16" t="s">
        <v>396</v>
      </c>
      <c r="MF2" s="16" t="s">
        <v>397</v>
      </c>
      <c r="MG2" s="16" t="s">
        <v>398</v>
      </c>
      <c r="MH2" s="16" t="s">
        <v>399</v>
      </c>
      <c r="MI2" s="16" t="s">
        <v>400</v>
      </c>
      <c r="MJ2" s="16" t="s">
        <v>401</v>
      </c>
      <c r="MK2" s="16" t="s">
        <v>402</v>
      </c>
      <c r="ML2" s="16" t="s">
        <v>403</v>
      </c>
      <c r="MM2" s="16" t="s">
        <v>404</v>
      </c>
      <c r="MN2" s="16" t="s">
        <v>405</v>
      </c>
      <c r="MO2" s="16" t="s">
        <v>406</v>
      </c>
      <c r="MP2" s="16" t="s">
        <v>407</v>
      </c>
      <c r="MQ2" s="16" t="s">
        <v>408</v>
      </c>
      <c r="MR2" s="16" t="s">
        <v>409</v>
      </c>
      <c r="MS2" s="16" t="s">
        <v>410</v>
      </c>
      <c r="MT2" s="16" t="s">
        <v>411</v>
      </c>
      <c r="MU2" s="16" t="s">
        <v>412</v>
      </c>
      <c r="MV2" s="16" t="s">
        <v>413</v>
      </c>
      <c r="MW2" s="16" t="s">
        <v>414</v>
      </c>
      <c r="MX2" s="16" t="s">
        <v>415</v>
      </c>
      <c r="MY2" s="16" t="s">
        <v>416</v>
      </c>
      <c r="MZ2" s="16" t="s">
        <v>417</v>
      </c>
      <c r="NA2" s="16" t="s">
        <v>418</v>
      </c>
      <c r="NB2" s="16" t="s">
        <v>419</v>
      </c>
      <c r="NC2" s="16" t="s">
        <v>420</v>
      </c>
      <c r="ND2" s="16" t="s">
        <v>421</v>
      </c>
      <c r="NE2" s="16" t="s">
        <v>422</v>
      </c>
      <c r="NF2" s="16" t="s">
        <v>423</v>
      </c>
      <c r="NG2" s="16" t="s">
        <v>424</v>
      </c>
      <c r="NH2" s="16" t="s">
        <v>425</v>
      </c>
      <c r="NI2" s="16" t="s">
        <v>426</v>
      </c>
      <c r="NJ2" s="16" t="s">
        <v>168</v>
      </c>
      <c r="NK2" s="16" t="s">
        <v>427</v>
      </c>
      <c r="NL2" s="16" t="s">
        <v>428</v>
      </c>
      <c r="NM2" s="16" t="s">
        <v>429</v>
      </c>
      <c r="NN2" s="16" t="s">
        <v>430</v>
      </c>
      <c r="NO2" s="16" t="s">
        <v>431</v>
      </c>
      <c r="NP2" s="16" t="s">
        <v>432</v>
      </c>
      <c r="NQ2" s="16" t="s">
        <v>433</v>
      </c>
      <c r="NR2" s="16" t="s">
        <v>434</v>
      </c>
      <c r="NS2" s="16" t="s">
        <v>435</v>
      </c>
      <c r="NT2" s="16" t="s">
        <v>436</v>
      </c>
      <c r="NU2" s="16" t="s">
        <v>437</v>
      </c>
    </row>
    <row r="3" spans="1:385" x14ac:dyDescent="0.25">
      <c r="A3" s="16" t="s">
        <v>438</v>
      </c>
      <c r="C3" s="16" t="s">
        <v>439</v>
      </c>
      <c r="D3" s="16" t="s">
        <v>440</v>
      </c>
      <c r="E3" s="16" t="s">
        <v>441</v>
      </c>
      <c r="F3" s="16" t="s">
        <v>442</v>
      </c>
      <c r="G3" s="16" t="s">
        <v>443</v>
      </c>
      <c r="H3" s="16" t="s">
        <v>444</v>
      </c>
      <c r="I3" s="16" t="s">
        <v>445</v>
      </c>
      <c r="J3" s="16" t="s">
        <v>446</v>
      </c>
      <c r="K3" s="16" t="s">
        <v>38</v>
      </c>
      <c r="L3" s="16" t="s">
        <v>447</v>
      </c>
      <c r="M3" s="16" t="s">
        <v>448</v>
      </c>
      <c r="N3" s="16" t="s">
        <v>449</v>
      </c>
      <c r="O3" s="16" t="s">
        <v>450</v>
      </c>
      <c r="Q3" s="16" t="s">
        <v>451</v>
      </c>
      <c r="R3" s="16" t="s">
        <v>452</v>
      </c>
      <c r="S3" s="16" t="s">
        <v>453</v>
      </c>
      <c r="T3" s="16" t="s">
        <v>454</v>
      </c>
      <c r="V3" s="16" t="s">
        <v>455</v>
      </c>
      <c r="W3" s="16" t="s">
        <v>456</v>
      </c>
      <c r="X3" s="16" t="s">
        <v>457</v>
      </c>
      <c r="Y3" s="16" t="s">
        <v>458</v>
      </c>
      <c r="Z3" s="16" t="s">
        <v>459</v>
      </c>
      <c r="AA3" s="16" t="s">
        <v>460</v>
      </c>
      <c r="AB3" s="16" t="s">
        <v>461</v>
      </c>
      <c r="AC3" s="16" t="s">
        <v>462</v>
      </c>
      <c r="AD3" s="16" t="s">
        <v>463</v>
      </c>
      <c r="AE3" s="16" t="s">
        <v>464</v>
      </c>
      <c r="AF3" s="16" t="s">
        <v>465</v>
      </c>
      <c r="AG3" s="16" t="s">
        <v>466</v>
      </c>
      <c r="AH3" s="16" t="s">
        <v>467</v>
      </c>
      <c r="AI3" s="16" t="s">
        <v>468</v>
      </c>
      <c r="AJ3" s="16" t="s">
        <v>469</v>
      </c>
      <c r="AK3" s="16" t="s">
        <v>470</v>
      </c>
      <c r="AM3" s="16" t="s">
        <v>471</v>
      </c>
      <c r="AN3" s="16" t="s">
        <v>472</v>
      </c>
      <c r="AO3" s="16" t="s">
        <v>473</v>
      </c>
      <c r="AP3" s="16" t="s">
        <v>474</v>
      </c>
      <c r="AQ3" s="16" t="s">
        <v>475</v>
      </c>
      <c r="AR3" s="16" t="s">
        <v>476</v>
      </c>
      <c r="AT3" s="16" t="s">
        <v>477</v>
      </c>
      <c r="AU3" s="16" t="s">
        <v>478</v>
      </c>
      <c r="AV3" s="16" t="s">
        <v>479</v>
      </c>
      <c r="AX3" s="16" t="s">
        <v>480</v>
      </c>
      <c r="AY3" s="16" t="s">
        <v>481</v>
      </c>
      <c r="BA3" s="16" t="s">
        <v>482</v>
      </c>
      <c r="BB3" s="16" t="s">
        <v>483</v>
      </c>
      <c r="BC3" s="16" t="s">
        <v>484</v>
      </c>
      <c r="BE3" s="16" t="s">
        <v>485</v>
      </c>
      <c r="BF3" s="16" t="s">
        <v>486</v>
      </c>
      <c r="BH3" s="16" t="s">
        <v>487</v>
      </c>
      <c r="BJ3" s="16" t="s">
        <v>488</v>
      </c>
      <c r="BN3" s="16" t="s">
        <v>489</v>
      </c>
      <c r="BP3" s="16" t="s">
        <v>490</v>
      </c>
      <c r="BQ3" s="16" t="s">
        <v>491</v>
      </c>
      <c r="BR3" s="16" t="s">
        <v>492</v>
      </c>
      <c r="BS3" s="16" t="s">
        <v>493</v>
      </c>
      <c r="BT3" s="16" t="s">
        <v>494</v>
      </c>
      <c r="BU3" s="16" t="s">
        <v>495</v>
      </c>
      <c r="BV3" s="16" t="s">
        <v>496</v>
      </c>
      <c r="BW3" s="16" t="s">
        <v>497</v>
      </c>
      <c r="BX3" s="16" t="s">
        <v>498</v>
      </c>
      <c r="BY3" s="16" t="s">
        <v>499</v>
      </c>
      <c r="BZ3" s="16" t="s">
        <v>500</v>
      </c>
      <c r="CA3" s="16" t="s">
        <v>501</v>
      </c>
      <c r="CB3" s="16" t="s">
        <v>502</v>
      </c>
      <c r="CC3" s="16" t="s">
        <v>503</v>
      </c>
      <c r="CD3" s="16" t="s">
        <v>504</v>
      </c>
      <c r="CE3" s="16" t="s">
        <v>505</v>
      </c>
      <c r="CF3" s="16" t="s">
        <v>506</v>
      </c>
      <c r="CG3" s="16" t="s">
        <v>507</v>
      </c>
      <c r="CH3" s="16" t="s">
        <v>508</v>
      </c>
      <c r="CJ3" s="16" t="s">
        <v>509</v>
      </c>
      <c r="CK3" s="16" t="s">
        <v>510</v>
      </c>
      <c r="CL3" s="16" t="s">
        <v>511</v>
      </c>
      <c r="CM3" s="16" t="s">
        <v>512</v>
      </c>
      <c r="CN3" s="16" t="s">
        <v>513</v>
      </c>
      <c r="CO3" s="16" t="s">
        <v>514</v>
      </c>
      <c r="CP3" s="16" t="s">
        <v>515</v>
      </c>
      <c r="CQ3" s="16" t="s">
        <v>516</v>
      </c>
      <c r="CR3" s="16" t="s">
        <v>517</v>
      </c>
      <c r="CU3" s="16" t="s">
        <v>518</v>
      </c>
      <c r="CV3" s="16" t="s">
        <v>519</v>
      </c>
      <c r="CW3" s="16" t="s">
        <v>520</v>
      </c>
      <c r="CX3" s="16" t="s">
        <v>521</v>
      </c>
      <c r="CY3" s="16" t="s">
        <v>522</v>
      </c>
      <c r="CZ3" s="16" t="s">
        <v>523</v>
      </c>
      <c r="DA3" s="16" t="s">
        <v>282</v>
      </c>
      <c r="DB3" s="16" t="s">
        <v>524</v>
      </c>
      <c r="DC3" s="16" t="s">
        <v>525</v>
      </c>
      <c r="DE3" s="16" t="s">
        <v>526</v>
      </c>
      <c r="DF3" s="16" t="s">
        <v>527</v>
      </c>
      <c r="DH3" s="16" t="s">
        <v>528</v>
      </c>
      <c r="DJ3" s="16" t="s">
        <v>529</v>
      </c>
      <c r="DK3" s="16" t="s">
        <v>530</v>
      </c>
      <c r="DL3" s="16" t="s">
        <v>531</v>
      </c>
      <c r="DM3" s="16" t="s">
        <v>532</v>
      </c>
      <c r="DN3" s="16" t="s">
        <v>533</v>
      </c>
      <c r="DO3" s="16" t="s">
        <v>534</v>
      </c>
      <c r="DP3" s="16" t="s">
        <v>535</v>
      </c>
      <c r="DQ3" s="16" t="s">
        <v>536</v>
      </c>
      <c r="DR3" s="16" t="s">
        <v>537</v>
      </c>
      <c r="DT3" s="16" t="s">
        <v>538</v>
      </c>
      <c r="DV3" s="16" t="s">
        <v>539</v>
      </c>
      <c r="DW3" s="16" t="s">
        <v>540</v>
      </c>
      <c r="DX3" s="16" t="s">
        <v>541</v>
      </c>
      <c r="EB3" s="16" t="s">
        <v>542</v>
      </c>
      <c r="EC3" s="16" t="s">
        <v>543</v>
      </c>
      <c r="ED3" s="16" t="s">
        <v>544</v>
      </c>
      <c r="EE3" s="16" t="s">
        <v>545</v>
      </c>
      <c r="EF3" s="16" t="s">
        <v>546</v>
      </c>
      <c r="EG3" s="16" t="s">
        <v>547</v>
      </c>
      <c r="EH3" s="16" t="s">
        <v>548</v>
      </c>
      <c r="EI3" s="16" t="s">
        <v>549</v>
      </c>
      <c r="EJ3" s="16" t="s">
        <v>550</v>
      </c>
      <c r="EK3" s="16" t="s">
        <v>551</v>
      </c>
      <c r="EL3" s="16" t="s">
        <v>552</v>
      </c>
      <c r="EM3" s="16" t="s">
        <v>553</v>
      </c>
      <c r="EN3" s="16" t="s">
        <v>554</v>
      </c>
      <c r="EO3" s="16" t="s">
        <v>555</v>
      </c>
      <c r="EP3" s="16" t="s">
        <v>556</v>
      </c>
      <c r="EQ3" s="16" t="s">
        <v>557</v>
      </c>
      <c r="ER3" s="16" t="s">
        <v>558</v>
      </c>
      <c r="ES3" s="16" t="s">
        <v>559</v>
      </c>
      <c r="ET3" s="16" t="s">
        <v>560</v>
      </c>
      <c r="EU3" s="16" t="s">
        <v>561</v>
      </c>
      <c r="EV3" s="16" t="s">
        <v>562</v>
      </c>
      <c r="EW3" s="16" t="s">
        <v>563</v>
      </c>
      <c r="EX3" s="16" t="s">
        <v>564</v>
      </c>
      <c r="EY3" s="16" t="s">
        <v>565</v>
      </c>
      <c r="EZ3" s="16" t="s">
        <v>566</v>
      </c>
      <c r="FA3" s="16" t="s">
        <v>567</v>
      </c>
      <c r="FB3" s="16" t="s">
        <v>568</v>
      </c>
      <c r="FC3" s="16" t="s">
        <v>569</v>
      </c>
      <c r="FE3" s="16" t="s">
        <v>570</v>
      </c>
      <c r="FG3" s="16" t="s">
        <v>571</v>
      </c>
      <c r="FH3" s="16" t="s">
        <v>572</v>
      </c>
      <c r="FI3" s="16" t="s">
        <v>573</v>
      </c>
      <c r="FJ3" s="16" t="s">
        <v>574</v>
      </c>
      <c r="FK3" s="16" t="s">
        <v>575</v>
      </c>
      <c r="FL3" s="16" t="s">
        <v>576</v>
      </c>
      <c r="FM3" s="16" t="s">
        <v>577</v>
      </c>
      <c r="FN3" s="16" t="s">
        <v>578</v>
      </c>
      <c r="FO3" s="16" t="s">
        <v>579</v>
      </c>
      <c r="FP3" s="16" t="s">
        <v>580</v>
      </c>
      <c r="FQ3" s="16" t="s">
        <v>581</v>
      </c>
      <c r="FR3" s="16" t="s">
        <v>582</v>
      </c>
      <c r="FT3" s="16" t="s">
        <v>583</v>
      </c>
      <c r="FU3" s="16" t="s">
        <v>584</v>
      </c>
      <c r="FV3" s="16" t="s">
        <v>585</v>
      </c>
      <c r="FW3" s="16" t="s">
        <v>586</v>
      </c>
      <c r="FX3" s="16" t="s">
        <v>587</v>
      </c>
      <c r="FY3" s="16" t="s">
        <v>588</v>
      </c>
      <c r="FZ3" s="16" t="s">
        <v>589</v>
      </c>
      <c r="GA3" s="16" t="s">
        <v>590</v>
      </c>
      <c r="GB3" s="16" t="s">
        <v>591</v>
      </c>
      <c r="GC3" s="16" t="s">
        <v>592</v>
      </c>
      <c r="GD3" s="16" t="s">
        <v>593</v>
      </c>
      <c r="GE3" s="16" t="s">
        <v>594</v>
      </c>
      <c r="GF3" s="16" t="s">
        <v>595</v>
      </c>
      <c r="GG3" s="16" t="s">
        <v>596</v>
      </c>
      <c r="GH3" s="16" t="s">
        <v>597</v>
      </c>
      <c r="GI3" s="16" t="s">
        <v>598</v>
      </c>
      <c r="GJ3" s="16" t="s">
        <v>599</v>
      </c>
      <c r="GK3" s="16" t="s">
        <v>600</v>
      </c>
      <c r="GN3" s="16" t="s">
        <v>601</v>
      </c>
      <c r="GO3" s="16" t="s">
        <v>602</v>
      </c>
      <c r="GP3" s="16" t="s">
        <v>473</v>
      </c>
      <c r="GQ3" s="16" t="s">
        <v>603</v>
      </c>
      <c r="GR3" s="16" t="s">
        <v>604</v>
      </c>
      <c r="GS3" s="16" t="s">
        <v>605</v>
      </c>
      <c r="GT3" s="16" t="s">
        <v>606</v>
      </c>
      <c r="GU3" s="16" t="s">
        <v>607</v>
      </c>
      <c r="GW3" s="16" t="s">
        <v>608</v>
      </c>
      <c r="GX3" s="16" t="s">
        <v>609</v>
      </c>
      <c r="GY3" s="16" t="s">
        <v>610</v>
      </c>
      <c r="HB3" s="16" t="s">
        <v>611</v>
      </c>
      <c r="HC3" s="16" t="s">
        <v>612</v>
      </c>
      <c r="HD3" s="16" t="s">
        <v>613</v>
      </c>
      <c r="HE3" s="16" t="s">
        <v>614</v>
      </c>
      <c r="HF3" s="16" t="s">
        <v>615</v>
      </c>
      <c r="HG3" s="16" t="s">
        <v>616</v>
      </c>
      <c r="HH3" s="16" t="s">
        <v>617</v>
      </c>
      <c r="HI3" s="16" t="s">
        <v>618</v>
      </c>
      <c r="HJ3" s="16" t="s">
        <v>619</v>
      </c>
      <c r="HK3" s="16" t="s">
        <v>620</v>
      </c>
      <c r="HL3" s="16" t="s">
        <v>621</v>
      </c>
      <c r="HM3" s="16" t="s">
        <v>622</v>
      </c>
      <c r="HN3" s="16" t="s">
        <v>623</v>
      </c>
      <c r="HO3" s="16" t="s">
        <v>624</v>
      </c>
      <c r="HP3" s="16" t="s">
        <v>625</v>
      </c>
      <c r="HR3" s="16" t="s">
        <v>626</v>
      </c>
      <c r="HS3" s="16" t="s">
        <v>627</v>
      </c>
      <c r="HU3" s="16" t="s">
        <v>628</v>
      </c>
      <c r="HV3" s="16" t="s">
        <v>629</v>
      </c>
      <c r="HW3" s="16" t="s">
        <v>630</v>
      </c>
      <c r="HX3" s="16" t="s">
        <v>631</v>
      </c>
      <c r="HY3" s="16" t="s">
        <v>632</v>
      </c>
      <c r="HZ3" s="16" t="s">
        <v>633</v>
      </c>
      <c r="IA3" s="16" t="s">
        <v>634</v>
      </c>
      <c r="IB3" s="16" t="s">
        <v>635</v>
      </c>
      <c r="IC3" s="16" t="s">
        <v>636</v>
      </c>
      <c r="ID3" s="16" t="s">
        <v>637</v>
      </c>
      <c r="IE3" s="16" t="s">
        <v>638</v>
      </c>
      <c r="IF3" s="16" t="s">
        <v>639</v>
      </c>
      <c r="IG3" s="16" t="s">
        <v>640</v>
      </c>
      <c r="IH3" s="16" t="s">
        <v>641</v>
      </c>
      <c r="II3" s="16" t="s">
        <v>642</v>
      </c>
      <c r="IJ3" s="16" t="s">
        <v>643</v>
      </c>
      <c r="IL3" s="16" t="s">
        <v>644</v>
      </c>
      <c r="IM3" s="16" t="s">
        <v>645</v>
      </c>
      <c r="IN3" s="16" t="s">
        <v>646</v>
      </c>
      <c r="IO3" s="16" t="s">
        <v>647</v>
      </c>
      <c r="IP3" s="16" t="s">
        <v>648</v>
      </c>
      <c r="IQ3" s="16" t="s">
        <v>649</v>
      </c>
      <c r="IR3" s="16" t="s">
        <v>650</v>
      </c>
      <c r="IS3" s="16" t="s">
        <v>651</v>
      </c>
      <c r="IT3" s="16" t="s">
        <v>652</v>
      </c>
      <c r="IU3" s="16" t="s">
        <v>653</v>
      </c>
      <c r="IV3" s="16" t="s">
        <v>654</v>
      </c>
      <c r="IW3" s="16" t="s">
        <v>655</v>
      </c>
      <c r="IX3" s="16" t="s">
        <v>467</v>
      </c>
      <c r="IY3" s="16" t="s">
        <v>656</v>
      </c>
      <c r="IZ3" s="16" t="s">
        <v>657</v>
      </c>
      <c r="JA3" s="16" t="s">
        <v>658</v>
      </c>
      <c r="JB3" s="16" t="s">
        <v>659</v>
      </c>
      <c r="JC3" s="16" t="s">
        <v>660</v>
      </c>
      <c r="JD3" s="16" t="s">
        <v>661</v>
      </c>
      <c r="JE3" s="16" t="s">
        <v>662</v>
      </c>
      <c r="JF3" s="16" t="s">
        <v>663</v>
      </c>
      <c r="JG3" s="16" t="s">
        <v>664</v>
      </c>
      <c r="JH3" s="16" t="s">
        <v>665</v>
      </c>
      <c r="JI3" s="16" t="s">
        <v>666</v>
      </c>
      <c r="JJ3" s="16" t="s">
        <v>667</v>
      </c>
      <c r="JK3" s="16" t="s">
        <v>668</v>
      </c>
      <c r="JL3" s="16" t="s">
        <v>669</v>
      </c>
      <c r="JN3" s="16" t="s">
        <v>670</v>
      </c>
      <c r="JO3" s="16" t="s">
        <v>671</v>
      </c>
      <c r="JP3" s="16" t="s">
        <v>672</v>
      </c>
      <c r="JR3" s="16" t="s">
        <v>673</v>
      </c>
      <c r="JS3" s="16" t="s">
        <v>674</v>
      </c>
      <c r="JT3" s="16" t="s">
        <v>675</v>
      </c>
      <c r="JU3" s="16" t="s">
        <v>676</v>
      </c>
      <c r="JV3" s="16" t="s">
        <v>677</v>
      </c>
      <c r="JW3" s="16" t="s">
        <v>678</v>
      </c>
      <c r="JX3" s="16" t="s">
        <v>679</v>
      </c>
      <c r="JY3" s="16" t="s">
        <v>680</v>
      </c>
      <c r="JZ3" s="16" t="s">
        <v>681</v>
      </c>
      <c r="KA3" s="16" t="s">
        <v>682</v>
      </c>
      <c r="KB3" s="16" t="s">
        <v>683</v>
      </c>
      <c r="KC3" s="16" t="s">
        <v>684</v>
      </c>
      <c r="KD3" s="16" t="s">
        <v>685</v>
      </c>
      <c r="KE3" s="16" t="s">
        <v>686</v>
      </c>
      <c r="KF3" s="16" t="s">
        <v>687</v>
      </c>
      <c r="KG3" s="16" t="s">
        <v>688</v>
      </c>
      <c r="KH3" s="16" t="s">
        <v>689</v>
      </c>
      <c r="KI3" s="16" t="s">
        <v>690</v>
      </c>
      <c r="KJ3" s="16" t="s">
        <v>691</v>
      </c>
      <c r="KK3" s="16" t="s">
        <v>692</v>
      </c>
      <c r="KL3" s="16" t="s">
        <v>693</v>
      </c>
      <c r="KM3" s="16" t="s">
        <v>694</v>
      </c>
      <c r="KN3" s="16" t="s">
        <v>695</v>
      </c>
      <c r="KP3" s="16" t="s">
        <v>696</v>
      </c>
      <c r="KR3" s="16" t="s">
        <v>697</v>
      </c>
      <c r="KS3" s="16" t="s">
        <v>698</v>
      </c>
      <c r="KT3" s="16" t="s">
        <v>699</v>
      </c>
      <c r="KU3" s="16" t="s">
        <v>700</v>
      </c>
      <c r="KV3" s="16" t="s">
        <v>300</v>
      </c>
      <c r="KW3" s="16" t="s">
        <v>701</v>
      </c>
      <c r="KX3" s="16" t="s">
        <v>702</v>
      </c>
      <c r="KY3" s="16" t="s">
        <v>703</v>
      </c>
      <c r="KZ3" s="16" t="s">
        <v>704</v>
      </c>
      <c r="LA3" s="16" t="s">
        <v>705</v>
      </c>
      <c r="LB3" s="16" t="s">
        <v>706</v>
      </c>
      <c r="LC3" s="16" t="s">
        <v>707</v>
      </c>
      <c r="LD3" s="16" t="s">
        <v>708</v>
      </c>
      <c r="LE3" s="16" t="s">
        <v>709</v>
      </c>
      <c r="LF3" s="16" t="s">
        <v>710</v>
      </c>
      <c r="LG3" s="16" t="s">
        <v>711</v>
      </c>
      <c r="LH3" s="16" t="s">
        <v>712</v>
      </c>
      <c r="LI3" s="16" t="s">
        <v>713</v>
      </c>
      <c r="LJ3" s="16" t="s">
        <v>714</v>
      </c>
      <c r="LK3" s="16" t="s">
        <v>715</v>
      </c>
      <c r="LL3" s="16" t="s">
        <v>716</v>
      </c>
      <c r="LM3" s="16" t="s">
        <v>717</v>
      </c>
      <c r="LN3" s="16" t="s">
        <v>718</v>
      </c>
      <c r="LO3" s="16" t="s">
        <v>719</v>
      </c>
      <c r="LP3" s="16" t="s">
        <v>720</v>
      </c>
      <c r="LQ3" s="16" t="s">
        <v>721</v>
      </c>
      <c r="LR3" s="16" t="s">
        <v>722</v>
      </c>
      <c r="LS3" s="16" t="s">
        <v>723</v>
      </c>
      <c r="LT3" s="16" t="s">
        <v>724</v>
      </c>
      <c r="LU3" s="16" t="s">
        <v>725</v>
      </c>
      <c r="LV3" s="16" t="s">
        <v>726</v>
      </c>
      <c r="LX3" s="16" t="s">
        <v>727</v>
      </c>
      <c r="LY3" s="16" t="s">
        <v>728</v>
      </c>
      <c r="LZ3" s="16" t="s">
        <v>729</v>
      </c>
      <c r="MA3" s="16" t="s">
        <v>730</v>
      </c>
      <c r="MB3" s="16" t="s">
        <v>731</v>
      </c>
      <c r="MC3" s="16" t="s">
        <v>732</v>
      </c>
      <c r="MD3" s="16" t="s">
        <v>733</v>
      </c>
      <c r="ME3" s="16" t="s">
        <v>734</v>
      </c>
      <c r="MF3" s="16" t="s">
        <v>735</v>
      </c>
      <c r="MG3" s="16" t="s">
        <v>736</v>
      </c>
      <c r="MH3" s="16" t="s">
        <v>737</v>
      </c>
      <c r="MI3" s="16" t="s">
        <v>738</v>
      </c>
      <c r="MJ3" s="16" t="s">
        <v>739</v>
      </c>
      <c r="MK3" s="16" t="s">
        <v>740</v>
      </c>
      <c r="MM3" s="16" t="s">
        <v>741</v>
      </c>
      <c r="MN3" s="16" t="s">
        <v>742</v>
      </c>
      <c r="MO3" s="16" t="s">
        <v>743</v>
      </c>
      <c r="MP3" s="16" t="s">
        <v>744</v>
      </c>
      <c r="MQ3" s="16" t="s">
        <v>745</v>
      </c>
      <c r="MR3" s="16" t="s">
        <v>746</v>
      </c>
      <c r="MT3" s="16" t="s">
        <v>747</v>
      </c>
      <c r="MU3" s="16" t="s">
        <v>748</v>
      </c>
      <c r="MV3" s="16" t="s">
        <v>749</v>
      </c>
      <c r="MW3" s="16" t="s">
        <v>750</v>
      </c>
      <c r="MX3" s="16" t="s">
        <v>751</v>
      </c>
      <c r="MZ3" s="16" t="s">
        <v>752</v>
      </c>
      <c r="NA3" s="16" t="s">
        <v>753</v>
      </c>
      <c r="NB3" s="16" t="s">
        <v>754</v>
      </c>
      <c r="NC3" s="16" t="s">
        <v>755</v>
      </c>
      <c r="ND3" s="16" t="s">
        <v>756</v>
      </c>
      <c r="NE3" s="16" t="s">
        <v>757</v>
      </c>
      <c r="NF3" s="16" t="s">
        <v>758</v>
      </c>
      <c r="NG3" s="16" t="s">
        <v>759</v>
      </c>
      <c r="NH3" s="16" t="s">
        <v>760</v>
      </c>
      <c r="NI3" s="16" t="s">
        <v>761</v>
      </c>
      <c r="NK3" s="16" t="s">
        <v>762</v>
      </c>
      <c r="NM3" s="16" t="s">
        <v>763</v>
      </c>
      <c r="NP3" s="16" t="s">
        <v>764</v>
      </c>
      <c r="NQ3" s="16" t="s">
        <v>765</v>
      </c>
      <c r="NT3" s="16" t="s">
        <v>766</v>
      </c>
    </row>
    <row r="4" spans="1:385" x14ac:dyDescent="0.25">
      <c r="C4" s="16" t="s">
        <v>767</v>
      </c>
      <c r="D4" s="16" t="s">
        <v>768</v>
      </c>
      <c r="E4" s="16" t="s">
        <v>769</v>
      </c>
      <c r="F4" s="16" t="s">
        <v>770</v>
      </c>
      <c r="G4" s="16" t="s">
        <v>771</v>
      </c>
      <c r="H4" s="16" t="s">
        <v>772</v>
      </c>
      <c r="I4" s="16" t="s">
        <v>773</v>
      </c>
      <c r="J4" s="16" t="s">
        <v>774</v>
      </c>
      <c r="K4" s="16" t="s">
        <v>775</v>
      </c>
      <c r="L4" s="16" t="s">
        <v>776</v>
      </c>
      <c r="M4" s="16" t="s">
        <v>777</v>
      </c>
      <c r="N4" s="16" t="s">
        <v>778</v>
      </c>
      <c r="O4" s="16" t="s">
        <v>779</v>
      </c>
      <c r="Q4" s="16" t="s">
        <v>780</v>
      </c>
      <c r="R4" s="16" t="s">
        <v>781</v>
      </c>
      <c r="S4" s="16" t="s">
        <v>782</v>
      </c>
      <c r="T4" s="16" t="s">
        <v>783</v>
      </c>
      <c r="V4" s="16" t="s">
        <v>784</v>
      </c>
      <c r="W4" s="16" t="s">
        <v>785</v>
      </c>
      <c r="X4" s="16" t="s">
        <v>786</v>
      </c>
      <c r="Y4" s="16" t="s">
        <v>787</v>
      </c>
      <c r="Z4" s="16" t="s">
        <v>788</v>
      </c>
      <c r="AA4" s="16" t="s">
        <v>789</v>
      </c>
      <c r="AB4" s="16" t="s">
        <v>790</v>
      </c>
      <c r="AC4" s="16" t="s">
        <v>791</v>
      </c>
      <c r="AD4" s="16" t="s">
        <v>792</v>
      </c>
      <c r="AE4" s="16" t="s">
        <v>793</v>
      </c>
      <c r="AF4" s="16" t="s">
        <v>536</v>
      </c>
      <c r="AG4" s="16" t="s">
        <v>794</v>
      </c>
      <c r="AH4" s="16" t="s">
        <v>795</v>
      </c>
      <c r="AI4" s="16" t="s">
        <v>796</v>
      </c>
      <c r="AJ4" s="16" t="s">
        <v>797</v>
      </c>
      <c r="AK4" s="16" t="s">
        <v>798</v>
      </c>
      <c r="AM4" s="16" t="s">
        <v>799</v>
      </c>
      <c r="AN4" s="16" t="s">
        <v>800</v>
      </c>
      <c r="AO4" s="16" t="s">
        <v>801</v>
      </c>
      <c r="AP4" s="16" t="s">
        <v>802</v>
      </c>
      <c r="AQ4" s="16" t="s">
        <v>803</v>
      </c>
      <c r="AR4" s="16" t="s">
        <v>804</v>
      </c>
      <c r="AT4" s="16" t="s">
        <v>805</v>
      </c>
      <c r="AU4" s="16" t="s">
        <v>806</v>
      </c>
      <c r="AV4" s="16" t="s">
        <v>807</v>
      </c>
      <c r="AX4" s="16" t="s">
        <v>808</v>
      </c>
      <c r="AY4" s="16" t="s">
        <v>809</v>
      </c>
      <c r="BA4" s="16" t="s">
        <v>810</v>
      </c>
      <c r="BB4" s="16" t="s">
        <v>811</v>
      </c>
      <c r="BC4" s="16" t="s">
        <v>812</v>
      </c>
      <c r="BE4" s="16" t="s">
        <v>813</v>
      </c>
      <c r="BH4" s="16" t="s">
        <v>814</v>
      </c>
      <c r="BJ4" s="16" t="s">
        <v>815</v>
      </c>
      <c r="BN4" s="16" t="s">
        <v>816</v>
      </c>
      <c r="BP4" s="16" t="s">
        <v>817</v>
      </c>
      <c r="BQ4" s="16" t="s">
        <v>818</v>
      </c>
      <c r="BR4" s="16" t="s">
        <v>819</v>
      </c>
      <c r="BS4" s="16" t="s">
        <v>630</v>
      </c>
      <c r="BT4" s="16" t="s">
        <v>820</v>
      </c>
      <c r="BU4" s="16" t="s">
        <v>821</v>
      </c>
      <c r="BV4" s="16" t="s">
        <v>822</v>
      </c>
      <c r="BW4" s="16" t="s">
        <v>823</v>
      </c>
      <c r="BX4" s="16" t="s">
        <v>824</v>
      </c>
      <c r="BY4" s="16" t="s">
        <v>825</v>
      </c>
      <c r="BZ4" s="16" t="s">
        <v>826</v>
      </c>
      <c r="CA4" s="16" t="s">
        <v>827</v>
      </c>
      <c r="CB4" s="16" t="s">
        <v>828</v>
      </c>
      <c r="CC4" s="16" t="s">
        <v>829</v>
      </c>
      <c r="CD4" s="16" t="s">
        <v>830</v>
      </c>
      <c r="CE4" s="16" t="s">
        <v>831</v>
      </c>
      <c r="CF4" s="16" t="s">
        <v>832</v>
      </c>
      <c r="CG4" s="16" t="s">
        <v>833</v>
      </c>
      <c r="CH4" s="16" t="s">
        <v>834</v>
      </c>
      <c r="CJ4" s="16" t="s">
        <v>835</v>
      </c>
      <c r="CK4" s="16" t="s">
        <v>836</v>
      </c>
      <c r="CL4" s="16" t="s">
        <v>837</v>
      </c>
      <c r="CM4" s="16" t="s">
        <v>838</v>
      </c>
      <c r="CN4" s="16" t="s">
        <v>839</v>
      </c>
      <c r="CO4" s="16" t="s">
        <v>840</v>
      </c>
      <c r="CP4" s="16" t="s">
        <v>841</v>
      </c>
      <c r="CQ4" s="16" t="s">
        <v>842</v>
      </c>
      <c r="CR4" s="16" t="s">
        <v>843</v>
      </c>
      <c r="CU4" s="16" t="s">
        <v>844</v>
      </c>
      <c r="CV4" s="16" t="s">
        <v>845</v>
      </c>
      <c r="CW4" s="16" t="s">
        <v>846</v>
      </c>
      <c r="CX4" s="16" t="s">
        <v>847</v>
      </c>
      <c r="CY4" s="16" t="s">
        <v>848</v>
      </c>
      <c r="CZ4" s="16" t="s">
        <v>849</v>
      </c>
      <c r="DA4" s="16" t="s">
        <v>850</v>
      </c>
      <c r="DB4" s="16" t="s">
        <v>851</v>
      </c>
      <c r="DC4" s="16" t="s">
        <v>852</v>
      </c>
      <c r="DE4" s="16" t="s">
        <v>853</v>
      </c>
      <c r="DF4" s="16" t="s">
        <v>854</v>
      </c>
      <c r="DH4" s="16" t="s">
        <v>855</v>
      </c>
      <c r="DJ4" s="16" t="s">
        <v>856</v>
      </c>
      <c r="DK4" s="16" t="s">
        <v>857</v>
      </c>
      <c r="DL4" s="16" t="s">
        <v>858</v>
      </c>
      <c r="DM4" s="16" t="s">
        <v>859</v>
      </c>
      <c r="DN4" s="16" t="s">
        <v>860</v>
      </c>
      <c r="DP4" s="16" t="s">
        <v>861</v>
      </c>
      <c r="DQ4" s="16" t="s">
        <v>862</v>
      </c>
      <c r="DR4" s="16" t="s">
        <v>863</v>
      </c>
      <c r="DT4" s="16" t="s">
        <v>864</v>
      </c>
      <c r="DW4" s="16" t="s">
        <v>865</v>
      </c>
      <c r="EB4" s="16" t="s">
        <v>866</v>
      </c>
      <c r="EC4" s="16" t="s">
        <v>867</v>
      </c>
      <c r="ED4" s="16" t="s">
        <v>868</v>
      </c>
      <c r="EE4" s="16" t="s">
        <v>869</v>
      </c>
      <c r="EF4" s="16" t="s">
        <v>870</v>
      </c>
      <c r="EG4" s="16" t="s">
        <v>871</v>
      </c>
      <c r="EH4" s="16" t="s">
        <v>872</v>
      </c>
      <c r="EI4" s="16" t="s">
        <v>873</v>
      </c>
      <c r="EJ4" s="16" t="s">
        <v>874</v>
      </c>
      <c r="EK4" s="16" t="s">
        <v>875</v>
      </c>
      <c r="EL4" s="16" t="s">
        <v>876</v>
      </c>
      <c r="EM4" s="16" t="s">
        <v>877</v>
      </c>
      <c r="EN4" s="16" t="s">
        <v>878</v>
      </c>
      <c r="EO4" s="16" t="s">
        <v>879</v>
      </c>
      <c r="EP4" s="16" t="s">
        <v>880</v>
      </c>
      <c r="EQ4" s="16" t="s">
        <v>881</v>
      </c>
      <c r="ER4" s="16" t="s">
        <v>882</v>
      </c>
      <c r="ES4" s="16" t="s">
        <v>883</v>
      </c>
      <c r="ET4" s="16" t="s">
        <v>884</v>
      </c>
      <c r="EU4" s="16" t="s">
        <v>885</v>
      </c>
      <c r="EV4" s="16" t="s">
        <v>886</v>
      </c>
      <c r="EW4" s="16" t="s">
        <v>887</v>
      </c>
      <c r="EX4" s="16" t="s">
        <v>888</v>
      </c>
      <c r="EY4" s="16" t="s">
        <v>889</v>
      </c>
      <c r="EZ4" s="16" t="s">
        <v>890</v>
      </c>
      <c r="FA4" s="16" t="s">
        <v>282</v>
      </c>
      <c r="FB4" s="16" t="s">
        <v>891</v>
      </c>
      <c r="FE4" s="16" t="s">
        <v>892</v>
      </c>
      <c r="FG4" s="16" t="s">
        <v>893</v>
      </c>
      <c r="FH4" s="16" t="s">
        <v>894</v>
      </c>
      <c r="FI4" s="16" t="s">
        <v>895</v>
      </c>
      <c r="FJ4" s="16" t="s">
        <v>896</v>
      </c>
      <c r="FK4" s="16" t="s">
        <v>897</v>
      </c>
      <c r="FL4" s="16" t="s">
        <v>898</v>
      </c>
      <c r="FM4" s="16" t="s">
        <v>899</v>
      </c>
      <c r="FN4" s="16" t="s">
        <v>900</v>
      </c>
      <c r="FO4" s="16" t="s">
        <v>901</v>
      </c>
      <c r="FP4" s="16" t="s">
        <v>902</v>
      </c>
      <c r="FQ4" s="16" t="s">
        <v>903</v>
      </c>
      <c r="FR4" s="16" t="s">
        <v>904</v>
      </c>
      <c r="FT4" s="16" t="s">
        <v>905</v>
      </c>
      <c r="FU4" s="16" t="s">
        <v>906</v>
      </c>
      <c r="FV4" s="16" t="s">
        <v>907</v>
      </c>
      <c r="FW4" s="16" t="s">
        <v>908</v>
      </c>
      <c r="FX4" s="16" t="s">
        <v>909</v>
      </c>
      <c r="FY4" s="16" t="s">
        <v>910</v>
      </c>
      <c r="FZ4" s="16" t="s">
        <v>911</v>
      </c>
      <c r="GA4" s="16" t="s">
        <v>912</v>
      </c>
      <c r="GB4" s="16" t="s">
        <v>913</v>
      </c>
      <c r="GC4" s="16" t="s">
        <v>914</v>
      </c>
      <c r="GD4" s="16" t="s">
        <v>915</v>
      </c>
      <c r="GE4" s="16" t="s">
        <v>916</v>
      </c>
      <c r="GF4" s="16" t="s">
        <v>917</v>
      </c>
      <c r="GG4" s="16" t="s">
        <v>918</v>
      </c>
      <c r="GH4" s="16" t="s">
        <v>919</v>
      </c>
      <c r="GI4" s="16" t="s">
        <v>920</v>
      </c>
      <c r="GJ4" s="16" t="s">
        <v>921</v>
      </c>
      <c r="GK4" s="16" t="s">
        <v>922</v>
      </c>
      <c r="GN4" s="16" t="s">
        <v>923</v>
      </c>
      <c r="GP4" s="16" t="s">
        <v>924</v>
      </c>
      <c r="GT4" s="16" t="s">
        <v>925</v>
      </c>
      <c r="GU4" s="16" t="s">
        <v>926</v>
      </c>
      <c r="GW4" s="16" t="s">
        <v>927</v>
      </c>
      <c r="HB4" s="16" t="s">
        <v>928</v>
      </c>
      <c r="HC4" s="16" t="s">
        <v>929</v>
      </c>
      <c r="HD4" s="16" t="s">
        <v>930</v>
      </c>
      <c r="HE4" s="16" t="s">
        <v>931</v>
      </c>
      <c r="HF4" s="16" t="s">
        <v>932</v>
      </c>
      <c r="HG4" s="16" t="s">
        <v>933</v>
      </c>
      <c r="HH4" s="16" t="s">
        <v>934</v>
      </c>
      <c r="HI4" s="16" t="s">
        <v>935</v>
      </c>
      <c r="HJ4" s="16" t="s">
        <v>936</v>
      </c>
      <c r="HK4" s="16" t="s">
        <v>937</v>
      </c>
      <c r="HL4" s="16" t="s">
        <v>938</v>
      </c>
      <c r="HM4" s="16" t="s">
        <v>939</v>
      </c>
      <c r="HN4" s="16" t="s">
        <v>940</v>
      </c>
      <c r="HO4" s="16" t="s">
        <v>941</v>
      </c>
      <c r="HP4" s="16" t="s">
        <v>942</v>
      </c>
      <c r="HR4" s="16" t="s">
        <v>943</v>
      </c>
      <c r="HS4" s="16" t="s">
        <v>944</v>
      </c>
      <c r="HU4" s="16" t="s">
        <v>945</v>
      </c>
      <c r="HV4" s="16" t="s">
        <v>946</v>
      </c>
      <c r="HW4" s="16" t="s">
        <v>947</v>
      </c>
      <c r="HX4" s="16" t="s">
        <v>948</v>
      </c>
      <c r="HY4" s="16" t="s">
        <v>949</v>
      </c>
      <c r="HZ4" s="16" t="s">
        <v>950</v>
      </c>
      <c r="IA4" s="16" t="s">
        <v>951</v>
      </c>
      <c r="IB4" s="16" t="s">
        <v>952</v>
      </c>
      <c r="IC4" s="16" t="s">
        <v>953</v>
      </c>
      <c r="ID4" s="16" t="s">
        <v>954</v>
      </c>
      <c r="IE4" s="16" t="s">
        <v>955</v>
      </c>
      <c r="IF4" s="16" t="s">
        <v>956</v>
      </c>
      <c r="IG4" s="16" t="s">
        <v>957</v>
      </c>
      <c r="IH4" s="16" t="s">
        <v>958</v>
      </c>
      <c r="II4" s="16" t="s">
        <v>959</v>
      </c>
      <c r="IJ4" s="16" t="s">
        <v>960</v>
      </c>
      <c r="IL4" s="16" t="s">
        <v>961</v>
      </c>
      <c r="IM4" s="16" t="s">
        <v>962</v>
      </c>
      <c r="IN4" s="16" t="s">
        <v>963</v>
      </c>
      <c r="IO4" s="16" t="s">
        <v>964</v>
      </c>
      <c r="IP4" s="16" t="s">
        <v>965</v>
      </c>
      <c r="IQ4" s="16" t="s">
        <v>966</v>
      </c>
      <c r="IR4" s="16" t="s">
        <v>967</v>
      </c>
      <c r="IT4" s="16" t="s">
        <v>968</v>
      </c>
      <c r="IU4" s="16" t="s">
        <v>969</v>
      </c>
      <c r="IV4" s="16" t="s">
        <v>970</v>
      </c>
      <c r="IW4" s="16" t="s">
        <v>971</v>
      </c>
      <c r="IX4" s="16" t="s">
        <v>972</v>
      </c>
      <c r="IY4" s="16" t="s">
        <v>973</v>
      </c>
      <c r="IZ4" s="16" t="s">
        <v>974</v>
      </c>
      <c r="JA4" s="16" t="s">
        <v>975</v>
      </c>
      <c r="JB4" s="16" t="s">
        <v>976</v>
      </c>
      <c r="JC4" s="16" t="s">
        <v>977</v>
      </c>
      <c r="JD4" s="16" t="s">
        <v>978</v>
      </c>
      <c r="JE4" s="16" t="s">
        <v>979</v>
      </c>
      <c r="JF4" s="16" t="s">
        <v>980</v>
      </c>
      <c r="JG4" s="16" t="s">
        <v>981</v>
      </c>
      <c r="JH4" s="16" t="s">
        <v>982</v>
      </c>
      <c r="JI4" s="16" t="s">
        <v>983</v>
      </c>
      <c r="JJ4" s="16" t="s">
        <v>984</v>
      </c>
      <c r="JK4" s="16" t="s">
        <v>985</v>
      </c>
      <c r="JL4" s="16" t="s">
        <v>986</v>
      </c>
      <c r="JN4" s="16" t="s">
        <v>987</v>
      </c>
      <c r="JO4" s="16" t="s">
        <v>988</v>
      </c>
      <c r="JP4" s="16" t="s">
        <v>989</v>
      </c>
      <c r="JR4" s="16" t="s">
        <v>990</v>
      </c>
      <c r="JS4" s="16" t="s">
        <v>991</v>
      </c>
      <c r="JT4" s="16" t="s">
        <v>992</v>
      </c>
      <c r="JU4" s="16" t="s">
        <v>993</v>
      </c>
      <c r="JV4" s="16" t="s">
        <v>994</v>
      </c>
      <c r="JW4" s="16" t="s">
        <v>995</v>
      </c>
      <c r="JX4" s="16" t="s">
        <v>996</v>
      </c>
      <c r="JY4" s="16" t="s">
        <v>997</v>
      </c>
      <c r="JZ4" s="16" t="s">
        <v>998</v>
      </c>
      <c r="KA4" s="16" t="s">
        <v>999</v>
      </c>
      <c r="KB4" s="16" t="s">
        <v>1000</v>
      </c>
      <c r="KC4" s="16" t="s">
        <v>1001</v>
      </c>
      <c r="KE4" s="16" t="s">
        <v>1002</v>
      </c>
      <c r="KF4" s="16" t="s">
        <v>1003</v>
      </c>
      <c r="KG4" s="16" t="s">
        <v>1004</v>
      </c>
      <c r="KH4" s="16" t="s">
        <v>1005</v>
      </c>
      <c r="KJ4" s="16" t="s">
        <v>1006</v>
      </c>
      <c r="KK4" s="16" t="s">
        <v>1007</v>
      </c>
      <c r="KL4" s="16" t="s">
        <v>1008</v>
      </c>
      <c r="KM4" s="16" t="s">
        <v>1009</v>
      </c>
      <c r="KN4" s="16" t="s">
        <v>1010</v>
      </c>
      <c r="KR4" s="16" t="s">
        <v>745</v>
      </c>
      <c r="KS4" s="16" t="s">
        <v>1011</v>
      </c>
      <c r="KT4" s="16" t="s">
        <v>1012</v>
      </c>
      <c r="KU4" s="16" t="s">
        <v>1013</v>
      </c>
      <c r="KV4" s="16" t="s">
        <v>1014</v>
      </c>
      <c r="KW4" s="16" t="s">
        <v>1015</v>
      </c>
      <c r="KX4" s="16" t="s">
        <v>1016</v>
      </c>
      <c r="KY4" s="16" t="s">
        <v>1017</v>
      </c>
      <c r="KZ4" s="16" t="s">
        <v>1018</v>
      </c>
      <c r="LA4" s="16" t="s">
        <v>1019</v>
      </c>
      <c r="LB4" s="16" t="s">
        <v>1020</v>
      </c>
      <c r="LC4" s="16" t="s">
        <v>1021</v>
      </c>
      <c r="LD4" s="16" t="s">
        <v>1022</v>
      </c>
      <c r="LE4" s="16" t="s">
        <v>1023</v>
      </c>
      <c r="LF4" s="16" t="s">
        <v>1024</v>
      </c>
      <c r="LG4" s="16" t="s">
        <v>1025</v>
      </c>
      <c r="LH4" s="16" t="s">
        <v>1026</v>
      </c>
      <c r="LI4" s="16" t="s">
        <v>1027</v>
      </c>
      <c r="LJ4" s="16" t="s">
        <v>1028</v>
      </c>
      <c r="LK4" s="16" t="s">
        <v>1029</v>
      </c>
      <c r="LL4" s="16" t="s">
        <v>1030</v>
      </c>
      <c r="LM4" s="16" t="s">
        <v>1031</v>
      </c>
      <c r="LN4" s="16" t="s">
        <v>1032</v>
      </c>
      <c r="LO4" s="16" t="s">
        <v>1033</v>
      </c>
      <c r="LP4" s="16" t="s">
        <v>1034</v>
      </c>
      <c r="LQ4" s="16" t="s">
        <v>1035</v>
      </c>
      <c r="LR4" s="16" t="s">
        <v>1036</v>
      </c>
      <c r="LS4" s="16" t="s">
        <v>1037</v>
      </c>
      <c r="LT4" s="16" t="s">
        <v>1038</v>
      </c>
      <c r="LU4" s="16" t="s">
        <v>1039</v>
      </c>
      <c r="LV4" s="16" t="s">
        <v>1040</v>
      </c>
      <c r="LX4" s="16" t="s">
        <v>1041</v>
      </c>
      <c r="LY4" s="16" t="s">
        <v>305</v>
      </c>
      <c r="MA4" s="16" t="s">
        <v>1042</v>
      </c>
      <c r="MB4" s="16" t="s">
        <v>1043</v>
      </c>
      <c r="MC4" s="16" t="s">
        <v>800</v>
      </c>
      <c r="MD4" s="16" t="s">
        <v>1044</v>
      </c>
      <c r="ME4" s="16" t="s">
        <v>1045</v>
      </c>
      <c r="MG4" s="16" t="s">
        <v>1046</v>
      </c>
      <c r="MH4" s="16" t="s">
        <v>929</v>
      </c>
      <c r="MI4" s="16" t="s">
        <v>1047</v>
      </c>
      <c r="MJ4" s="16" t="s">
        <v>1048</v>
      </c>
      <c r="MM4" s="16" t="s">
        <v>1049</v>
      </c>
      <c r="MN4" s="16" t="s">
        <v>1050</v>
      </c>
      <c r="MO4" s="16" t="s">
        <v>1051</v>
      </c>
      <c r="MP4" s="16" t="s">
        <v>1052</v>
      </c>
      <c r="MQ4" s="16" t="s">
        <v>1053</v>
      </c>
      <c r="MR4" s="16" t="s">
        <v>1054</v>
      </c>
      <c r="MT4" s="16" t="s">
        <v>1055</v>
      </c>
      <c r="MU4" s="16" t="s">
        <v>1056</v>
      </c>
      <c r="MV4" s="16" t="s">
        <v>1057</v>
      </c>
      <c r="MX4" s="16" t="s">
        <v>1058</v>
      </c>
      <c r="MZ4" s="16" t="s">
        <v>1059</v>
      </c>
      <c r="NA4" s="16" t="s">
        <v>1060</v>
      </c>
      <c r="NC4" s="16" t="s">
        <v>1061</v>
      </c>
      <c r="ND4" s="16" t="s">
        <v>1062</v>
      </c>
      <c r="NE4" s="16" t="s">
        <v>1063</v>
      </c>
      <c r="NF4" s="16" t="s">
        <v>1064</v>
      </c>
      <c r="NG4" s="16" t="s">
        <v>1065</v>
      </c>
      <c r="NH4" s="16" t="s">
        <v>1066</v>
      </c>
      <c r="NI4" s="16" t="s">
        <v>1067</v>
      </c>
      <c r="NK4" s="16" t="s">
        <v>1068</v>
      </c>
      <c r="NP4" s="16" t="s">
        <v>1069</v>
      </c>
      <c r="NT4" s="16" t="s">
        <v>1070</v>
      </c>
    </row>
    <row r="5" spans="1:385" x14ac:dyDescent="0.25">
      <c r="C5" s="16" t="s">
        <v>1071</v>
      </c>
      <c r="D5" s="16" t="s">
        <v>1072</v>
      </c>
      <c r="E5" s="16" t="s">
        <v>1073</v>
      </c>
      <c r="F5" s="16" t="s">
        <v>1074</v>
      </c>
      <c r="G5" s="16" t="s">
        <v>1075</v>
      </c>
      <c r="H5" s="16" t="s">
        <v>1076</v>
      </c>
      <c r="I5" s="16" t="s">
        <v>1077</v>
      </c>
      <c r="J5" s="16" t="s">
        <v>1078</v>
      </c>
      <c r="K5" s="16" t="s">
        <v>1079</v>
      </c>
      <c r="L5" s="16" t="s">
        <v>1080</v>
      </c>
      <c r="M5" s="16" t="s">
        <v>1081</v>
      </c>
      <c r="N5" s="16" t="s">
        <v>1082</v>
      </c>
      <c r="O5" s="16" t="s">
        <v>1083</v>
      </c>
      <c r="Q5" s="16" t="s">
        <v>1084</v>
      </c>
      <c r="R5" s="16" t="s">
        <v>1085</v>
      </c>
      <c r="S5" s="16" t="s">
        <v>1086</v>
      </c>
      <c r="T5" s="16" t="s">
        <v>1087</v>
      </c>
      <c r="V5" s="16" t="s">
        <v>1088</v>
      </c>
      <c r="W5" s="16" t="s">
        <v>1089</v>
      </c>
      <c r="X5" s="16" t="s">
        <v>722</v>
      </c>
      <c r="Y5" s="16" t="s">
        <v>1090</v>
      </c>
      <c r="Z5" s="16" t="s">
        <v>1091</v>
      </c>
      <c r="AA5" s="16" t="s">
        <v>1092</v>
      </c>
      <c r="AB5" s="16" t="s">
        <v>1093</v>
      </c>
      <c r="AC5" s="16" t="s">
        <v>1094</v>
      </c>
      <c r="AD5" s="16" t="s">
        <v>1095</v>
      </c>
      <c r="AE5" s="16" t="s">
        <v>1096</v>
      </c>
      <c r="AF5" s="16" t="s">
        <v>1097</v>
      </c>
      <c r="AG5" s="16" t="s">
        <v>1098</v>
      </c>
      <c r="AH5" s="16" t="s">
        <v>1099</v>
      </c>
      <c r="AI5" s="16" t="s">
        <v>1100</v>
      </c>
      <c r="AJ5" s="16" t="s">
        <v>1101</v>
      </c>
      <c r="AK5" s="16" t="s">
        <v>1102</v>
      </c>
      <c r="AM5" s="16" t="s">
        <v>1103</v>
      </c>
      <c r="AN5" s="16" t="s">
        <v>1104</v>
      </c>
      <c r="AO5" s="16" t="s">
        <v>1105</v>
      </c>
      <c r="AP5" s="16" t="s">
        <v>1106</v>
      </c>
      <c r="AQ5" s="16" t="s">
        <v>1107</v>
      </c>
      <c r="AR5" s="16" t="s">
        <v>1108</v>
      </c>
      <c r="AT5" s="16" t="s">
        <v>1109</v>
      </c>
      <c r="AU5" s="16" t="s">
        <v>1110</v>
      </c>
      <c r="AV5" s="16" t="s">
        <v>745</v>
      </c>
      <c r="AY5" s="16" t="s">
        <v>762</v>
      </c>
      <c r="BB5" s="16" t="s">
        <v>1111</v>
      </c>
      <c r="BC5" s="16" t="s">
        <v>1112</v>
      </c>
      <c r="BE5" s="16" t="s">
        <v>1113</v>
      </c>
      <c r="BH5" s="16" t="s">
        <v>1114</v>
      </c>
      <c r="BJ5" s="16" t="s">
        <v>1115</v>
      </c>
      <c r="BN5" s="16" t="s">
        <v>1116</v>
      </c>
      <c r="BP5" s="16" t="s">
        <v>1117</v>
      </c>
      <c r="BQ5" s="16" t="s">
        <v>1118</v>
      </c>
      <c r="BR5" s="16" t="s">
        <v>1119</v>
      </c>
      <c r="BS5" s="16" t="s">
        <v>1120</v>
      </c>
      <c r="BT5" s="16" t="s">
        <v>1121</v>
      </c>
      <c r="BV5" s="16" t="s">
        <v>1122</v>
      </c>
      <c r="BW5" s="16" t="s">
        <v>1123</v>
      </c>
      <c r="BX5" s="16" t="s">
        <v>1124</v>
      </c>
      <c r="BY5" s="16" t="s">
        <v>1125</v>
      </c>
      <c r="BZ5" s="16" t="s">
        <v>1126</v>
      </c>
      <c r="CA5" s="16" t="s">
        <v>1127</v>
      </c>
      <c r="CB5" s="16" t="s">
        <v>1128</v>
      </c>
      <c r="CC5" s="16" t="s">
        <v>1129</v>
      </c>
      <c r="CD5" s="16" t="s">
        <v>1130</v>
      </c>
      <c r="CE5" s="16" t="s">
        <v>1131</v>
      </c>
      <c r="CF5" s="16" t="s">
        <v>1132</v>
      </c>
      <c r="CG5" s="16" t="s">
        <v>1133</v>
      </c>
      <c r="CH5" s="16" t="s">
        <v>1134</v>
      </c>
      <c r="CJ5" s="16" t="s">
        <v>1135</v>
      </c>
      <c r="CK5" s="16" t="s">
        <v>1136</v>
      </c>
      <c r="CL5" s="16" t="s">
        <v>1137</v>
      </c>
      <c r="CM5" s="16" t="s">
        <v>1138</v>
      </c>
      <c r="CN5" s="16" t="s">
        <v>1139</v>
      </c>
      <c r="CO5" s="16" t="s">
        <v>1140</v>
      </c>
      <c r="CP5" s="16" t="s">
        <v>1141</v>
      </c>
      <c r="CQ5" s="16" t="s">
        <v>1142</v>
      </c>
      <c r="CR5" s="16" t="s">
        <v>1143</v>
      </c>
      <c r="CU5" s="16" t="s">
        <v>1144</v>
      </c>
      <c r="CW5" s="16" t="s">
        <v>1145</v>
      </c>
      <c r="CX5" s="16" t="s">
        <v>1146</v>
      </c>
      <c r="CY5" s="16" t="s">
        <v>1147</v>
      </c>
      <c r="CZ5" s="16" t="s">
        <v>1148</v>
      </c>
      <c r="DA5" s="16" t="s">
        <v>1149</v>
      </c>
      <c r="DB5" s="16" t="s">
        <v>1150</v>
      </c>
      <c r="DC5" s="16" t="s">
        <v>1151</v>
      </c>
      <c r="DE5" s="16" t="s">
        <v>1152</v>
      </c>
      <c r="DF5" s="16" t="s">
        <v>1153</v>
      </c>
      <c r="DH5" s="16" t="s">
        <v>1154</v>
      </c>
      <c r="DJ5" s="16" t="s">
        <v>1155</v>
      </c>
      <c r="DK5" s="16" t="s">
        <v>1156</v>
      </c>
      <c r="DL5" s="16" t="s">
        <v>1157</v>
      </c>
      <c r="DM5" s="16" t="s">
        <v>1158</v>
      </c>
      <c r="DN5" s="16" t="s">
        <v>1159</v>
      </c>
      <c r="DP5" s="16" t="s">
        <v>1160</v>
      </c>
      <c r="DQ5" s="16" t="s">
        <v>1161</v>
      </c>
      <c r="DW5" s="16" t="s">
        <v>1162</v>
      </c>
      <c r="EB5" s="16" t="s">
        <v>1163</v>
      </c>
      <c r="EC5" s="16" t="s">
        <v>1164</v>
      </c>
      <c r="ED5" s="16" t="s">
        <v>1165</v>
      </c>
      <c r="EE5" s="16" t="s">
        <v>1166</v>
      </c>
      <c r="EF5" s="16" t="s">
        <v>1167</v>
      </c>
      <c r="EG5" s="16" t="s">
        <v>1168</v>
      </c>
      <c r="EH5" s="16" t="s">
        <v>1169</v>
      </c>
      <c r="EI5" s="16" t="s">
        <v>1170</v>
      </c>
      <c r="EJ5" s="16" t="s">
        <v>1171</v>
      </c>
      <c r="EK5" s="16" t="s">
        <v>1172</v>
      </c>
      <c r="EL5" s="16" t="s">
        <v>1173</v>
      </c>
      <c r="EN5" s="16" t="s">
        <v>1174</v>
      </c>
      <c r="EO5" s="16" t="s">
        <v>1175</v>
      </c>
      <c r="EP5" s="16" t="s">
        <v>1176</v>
      </c>
      <c r="EQ5" s="16" t="s">
        <v>1177</v>
      </c>
      <c r="ER5" s="16" t="s">
        <v>1178</v>
      </c>
      <c r="ES5" s="16" t="s">
        <v>630</v>
      </c>
      <c r="ET5" s="16" t="s">
        <v>1179</v>
      </c>
      <c r="EU5" s="16" t="s">
        <v>1180</v>
      </c>
      <c r="EV5" s="16" t="s">
        <v>1181</v>
      </c>
      <c r="EX5" s="16" t="s">
        <v>1182</v>
      </c>
      <c r="EY5" s="16" t="s">
        <v>1183</v>
      </c>
      <c r="FA5" s="16" t="s">
        <v>1184</v>
      </c>
      <c r="FB5" s="16" t="s">
        <v>1185</v>
      </c>
      <c r="FE5" s="16" t="s">
        <v>1186</v>
      </c>
      <c r="FG5" s="16" t="s">
        <v>1187</v>
      </c>
      <c r="FH5" s="16" t="s">
        <v>1188</v>
      </c>
      <c r="FI5" s="16" t="s">
        <v>1189</v>
      </c>
      <c r="FJ5" s="16" t="s">
        <v>1190</v>
      </c>
      <c r="FK5" s="16" t="s">
        <v>1191</v>
      </c>
      <c r="FL5" s="16" t="s">
        <v>1192</v>
      </c>
      <c r="FM5" s="16" t="s">
        <v>1193</v>
      </c>
      <c r="FN5" s="16" t="s">
        <v>1194</v>
      </c>
      <c r="FO5" s="16" t="s">
        <v>1195</v>
      </c>
      <c r="FP5" s="16" t="s">
        <v>1196</v>
      </c>
      <c r="FQ5" s="16" t="s">
        <v>1197</v>
      </c>
      <c r="FR5" s="16" t="s">
        <v>1198</v>
      </c>
      <c r="FT5" s="16" t="s">
        <v>1199</v>
      </c>
      <c r="FU5" s="16" t="s">
        <v>1200</v>
      </c>
      <c r="FV5" s="16" t="s">
        <v>1201</v>
      </c>
      <c r="FW5" s="16" t="s">
        <v>1202</v>
      </c>
      <c r="FX5" s="16" t="s">
        <v>1203</v>
      </c>
      <c r="FY5" s="16" t="s">
        <v>1204</v>
      </c>
      <c r="FZ5" s="16" t="s">
        <v>1205</v>
      </c>
      <c r="GB5" s="16" t="s">
        <v>1206</v>
      </c>
      <c r="GC5" s="16" t="s">
        <v>1207</v>
      </c>
      <c r="GD5" s="16" t="s">
        <v>1208</v>
      </c>
      <c r="GE5" s="16" t="s">
        <v>1209</v>
      </c>
      <c r="GG5" s="16" t="s">
        <v>1210</v>
      </c>
      <c r="GH5" s="16" t="s">
        <v>1211</v>
      </c>
      <c r="GI5" s="16" t="s">
        <v>1212</v>
      </c>
      <c r="GK5" s="16" t="s">
        <v>1213</v>
      </c>
      <c r="GN5" s="16" t="s">
        <v>1214</v>
      </c>
      <c r="GP5" s="16" t="s">
        <v>1108</v>
      </c>
      <c r="GW5" s="16" t="s">
        <v>1215</v>
      </c>
      <c r="HB5" s="16" t="s">
        <v>1216</v>
      </c>
      <c r="HC5" s="16" t="s">
        <v>1217</v>
      </c>
      <c r="HD5" s="16" t="s">
        <v>1218</v>
      </c>
      <c r="HE5" s="16" t="s">
        <v>1219</v>
      </c>
      <c r="HF5" s="16" t="s">
        <v>1220</v>
      </c>
      <c r="HG5" s="16" t="s">
        <v>1221</v>
      </c>
      <c r="HH5" s="16" t="s">
        <v>1222</v>
      </c>
      <c r="HI5" s="16" t="s">
        <v>1223</v>
      </c>
      <c r="HJ5" s="16" t="s">
        <v>1224</v>
      </c>
      <c r="HK5" s="16" t="s">
        <v>1225</v>
      </c>
      <c r="HL5" s="16" t="s">
        <v>1226</v>
      </c>
      <c r="HM5" s="16" t="s">
        <v>1227</v>
      </c>
      <c r="HN5" s="16" t="s">
        <v>1228</v>
      </c>
      <c r="HO5" s="16" t="s">
        <v>1229</v>
      </c>
      <c r="HP5" s="16" t="s">
        <v>1230</v>
      </c>
      <c r="HR5" s="16" t="s">
        <v>1231</v>
      </c>
      <c r="HS5" s="16" t="s">
        <v>1232</v>
      </c>
      <c r="HU5" s="16" t="s">
        <v>1233</v>
      </c>
      <c r="HV5" s="16" t="s">
        <v>1234</v>
      </c>
      <c r="HW5" s="16" t="s">
        <v>1235</v>
      </c>
      <c r="HX5" s="16" t="s">
        <v>1236</v>
      </c>
      <c r="HY5" s="16" t="s">
        <v>1237</v>
      </c>
      <c r="IA5" s="16" t="s">
        <v>1238</v>
      </c>
      <c r="IB5" s="16" t="s">
        <v>1239</v>
      </c>
      <c r="ID5" s="16" t="s">
        <v>113</v>
      </c>
      <c r="IE5" s="16" t="s">
        <v>1240</v>
      </c>
      <c r="IF5" s="16" t="s">
        <v>1241</v>
      </c>
      <c r="IG5" s="16" t="s">
        <v>1242</v>
      </c>
      <c r="IH5" s="16" t="s">
        <v>1243</v>
      </c>
      <c r="II5" s="16" t="s">
        <v>1244</v>
      </c>
      <c r="IJ5" s="16" t="s">
        <v>1245</v>
      </c>
      <c r="IL5" s="16" t="s">
        <v>1246</v>
      </c>
      <c r="IM5" s="16" t="s">
        <v>1247</v>
      </c>
      <c r="IN5" s="16" t="s">
        <v>1248</v>
      </c>
      <c r="IO5" s="16" t="s">
        <v>1249</v>
      </c>
      <c r="IP5" s="16" t="s">
        <v>1250</v>
      </c>
      <c r="IQ5" s="16" t="s">
        <v>1251</v>
      </c>
      <c r="IR5" s="16" t="s">
        <v>1252</v>
      </c>
      <c r="IT5" s="16" t="s">
        <v>1253</v>
      </c>
      <c r="IU5" s="16" t="s">
        <v>582</v>
      </c>
      <c r="IV5" s="16" t="s">
        <v>326</v>
      </c>
      <c r="IW5" s="16" t="s">
        <v>1254</v>
      </c>
      <c r="IX5" s="16" t="s">
        <v>1255</v>
      </c>
      <c r="IY5" s="16" t="s">
        <v>1256</v>
      </c>
      <c r="IZ5" s="16" t="s">
        <v>1257</v>
      </c>
      <c r="JA5" s="16" t="s">
        <v>1258</v>
      </c>
      <c r="JB5" s="16" t="s">
        <v>1259</v>
      </c>
      <c r="JC5" s="16" t="s">
        <v>1260</v>
      </c>
      <c r="JD5" s="16" t="s">
        <v>1261</v>
      </c>
      <c r="JE5" s="16" t="s">
        <v>1262</v>
      </c>
      <c r="JF5" s="16" t="s">
        <v>1263</v>
      </c>
      <c r="JG5" s="16" t="s">
        <v>1264</v>
      </c>
      <c r="JH5" s="16" t="s">
        <v>1265</v>
      </c>
      <c r="JI5" s="16" t="s">
        <v>1266</v>
      </c>
      <c r="JJ5" s="16" t="s">
        <v>1267</v>
      </c>
      <c r="JK5" s="16" t="s">
        <v>1268</v>
      </c>
      <c r="JL5" s="16" t="s">
        <v>1269</v>
      </c>
      <c r="JN5" s="16" t="s">
        <v>1270</v>
      </c>
      <c r="JO5" s="16" t="s">
        <v>1271</v>
      </c>
      <c r="JP5" s="16" t="s">
        <v>1272</v>
      </c>
      <c r="JR5" s="16" t="s">
        <v>865</v>
      </c>
      <c r="JS5" s="16" t="s">
        <v>1273</v>
      </c>
      <c r="JT5" s="16" t="s">
        <v>1274</v>
      </c>
      <c r="JU5" s="16" t="s">
        <v>1275</v>
      </c>
      <c r="JV5" s="16" t="s">
        <v>1276</v>
      </c>
      <c r="JW5" s="16" t="s">
        <v>1277</v>
      </c>
      <c r="JX5" s="16" t="s">
        <v>1278</v>
      </c>
      <c r="JY5" s="16" t="s">
        <v>1279</v>
      </c>
      <c r="JZ5" s="16" t="s">
        <v>1280</v>
      </c>
      <c r="KB5" s="16" t="s">
        <v>1281</v>
      </c>
      <c r="KC5" s="16" t="s">
        <v>1282</v>
      </c>
      <c r="KE5" s="16" t="s">
        <v>1283</v>
      </c>
      <c r="KF5" s="16" t="s">
        <v>1284</v>
      </c>
      <c r="KG5" s="16" t="s">
        <v>1285</v>
      </c>
      <c r="KJ5" s="16" t="s">
        <v>1286</v>
      </c>
      <c r="KK5" s="16" t="s">
        <v>1287</v>
      </c>
      <c r="KL5" s="16" t="s">
        <v>1288</v>
      </c>
      <c r="KM5" s="16" t="s">
        <v>1289</v>
      </c>
      <c r="KN5" s="16" t="s">
        <v>1290</v>
      </c>
      <c r="KR5" s="16" t="s">
        <v>1291</v>
      </c>
      <c r="KS5" s="16" t="s">
        <v>1292</v>
      </c>
      <c r="KU5" s="16" t="s">
        <v>1293</v>
      </c>
      <c r="KV5" s="16" t="s">
        <v>1294</v>
      </c>
      <c r="KW5" s="16" t="s">
        <v>1295</v>
      </c>
      <c r="KX5" s="16" t="s">
        <v>1296</v>
      </c>
      <c r="KY5" s="16" t="s">
        <v>1297</v>
      </c>
      <c r="KZ5" s="16" t="s">
        <v>1298</v>
      </c>
      <c r="LA5" s="16" t="s">
        <v>1299</v>
      </c>
      <c r="LC5" s="16" t="s">
        <v>1300</v>
      </c>
      <c r="LD5" s="16" t="s">
        <v>1301</v>
      </c>
      <c r="LE5" s="16" t="s">
        <v>1302</v>
      </c>
      <c r="LF5" s="16" t="s">
        <v>1303</v>
      </c>
      <c r="LG5" s="16" t="s">
        <v>1304</v>
      </c>
      <c r="LH5" s="16" t="s">
        <v>1305</v>
      </c>
      <c r="LI5" s="16" t="s">
        <v>1306</v>
      </c>
      <c r="LJ5" s="16" t="s">
        <v>475</v>
      </c>
      <c r="LK5" s="16" t="s">
        <v>1307</v>
      </c>
      <c r="LL5" s="16" t="s">
        <v>1308</v>
      </c>
      <c r="LM5" s="16" t="s">
        <v>1309</v>
      </c>
      <c r="LN5" s="16" t="s">
        <v>1310</v>
      </c>
      <c r="LO5" s="16" t="s">
        <v>1311</v>
      </c>
      <c r="LP5" s="16" t="s">
        <v>1312</v>
      </c>
      <c r="LQ5" s="16" t="s">
        <v>1313</v>
      </c>
      <c r="LR5" s="16" t="s">
        <v>1314</v>
      </c>
      <c r="LS5" s="16" t="s">
        <v>1315</v>
      </c>
      <c r="LT5" s="16" t="s">
        <v>1316</v>
      </c>
      <c r="LU5" s="16" t="s">
        <v>1317</v>
      </c>
      <c r="LV5" s="16" t="s">
        <v>1318</v>
      </c>
      <c r="LX5" s="16" t="s">
        <v>1319</v>
      </c>
      <c r="LY5" s="16" t="s">
        <v>1320</v>
      </c>
      <c r="MA5" s="16" t="s">
        <v>1321</v>
      </c>
      <c r="MB5" s="16" t="s">
        <v>1322</v>
      </c>
      <c r="MC5" s="16" t="s">
        <v>1323</v>
      </c>
      <c r="MD5" s="16" t="s">
        <v>1324</v>
      </c>
      <c r="ME5" s="16" t="s">
        <v>1325</v>
      </c>
      <c r="MG5" s="16" t="s">
        <v>1326</v>
      </c>
      <c r="MH5" s="16" t="s">
        <v>1327</v>
      </c>
      <c r="MJ5" s="16" t="s">
        <v>1328</v>
      </c>
      <c r="MM5" s="16" t="s">
        <v>1329</v>
      </c>
      <c r="MN5" s="16" t="s">
        <v>1330</v>
      </c>
      <c r="MO5" s="16" t="s">
        <v>1331</v>
      </c>
      <c r="MP5" s="16" t="s">
        <v>1332</v>
      </c>
      <c r="MQ5" s="16" t="s">
        <v>1333</v>
      </c>
      <c r="MR5" s="16" t="s">
        <v>1334</v>
      </c>
      <c r="MT5" s="16" t="s">
        <v>1335</v>
      </c>
      <c r="MV5" s="16" t="s">
        <v>1336</v>
      </c>
      <c r="MX5" s="16" t="s">
        <v>1337</v>
      </c>
      <c r="MZ5" s="16" t="s">
        <v>1201</v>
      </c>
      <c r="NA5" s="16" t="s">
        <v>1338</v>
      </c>
      <c r="ND5" s="16" t="s">
        <v>1339</v>
      </c>
      <c r="NE5" s="16" t="s">
        <v>1340</v>
      </c>
      <c r="NG5" s="16" t="s">
        <v>1341</v>
      </c>
      <c r="NH5" s="16" t="s">
        <v>1342</v>
      </c>
      <c r="NI5" s="16" t="s">
        <v>1343</v>
      </c>
      <c r="NP5" s="16" t="s">
        <v>1344</v>
      </c>
      <c r="NT5" s="16" t="s">
        <v>1345</v>
      </c>
    </row>
    <row r="6" spans="1:385" x14ac:dyDescent="0.25">
      <c r="C6" s="16" t="s">
        <v>1346</v>
      </c>
      <c r="D6" s="16" t="s">
        <v>1347</v>
      </c>
      <c r="E6" s="16" t="s">
        <v>1348</v>
      </c>
      <c r="F6" s="16" t="s">
        <v>1349</v>
      </c>
      <c r="G6" s="16" t="s">
        <v>1350</v>
      </c>
      <c r="H6" s="16" t="s">
        <v>1351</v>
      </c>
      <c r="I6" s="16" t="s">
        <v>1352</v>
      </c>
      <c r="J6" s="16" t="s">
        <v>1353</v>
      </c>
      <c r="K6" s="16" t="s">
        <v>1354</v>
      </c>
      <c r="L6" s="16" t="s">
        <v>1355</v>
      </c>
      <c r="M6" s="16" t="s">
        <v>1356</v>
      </c>
      <c r="N6" s="16" t="s">
        <v>1357</v>
      </c>
      <c r="O6" s="16" t="s">
        <v>1358</v>
      </c>
      <c r="Q6" s="16" t="s">
        <v>1359</v>
      </c>
      <c r="R6" s="16" t="s">
        <v>1360</v>
      </c>
      <c r="S6" s="16" t="s">
        <v>1361</v>
      </c>
      <c r="T6" s="16" t="s">
        <v>1362</v>
      </c>
      <c r="V6" s="16" t="s">
        <v>1363</v>
      </c>
      <c r="W6" s="16" t="s">
        <v>1364</v>
      </c>
      <c r="X6" s="16" t="s">
        <v>1365</v>
      </c>
      <c r="Y6" s="16" t="s">
        <v>1366</v>
      </c>
      <c r="Z6" s="16" t="s">
        <v>1367</v>
      </c>
      <c r="AA6" s="16" t="s">
        <v>1368</v>
      </c>
      <c r="AB6" s="16" t="s">
        <v>1369</v>
      </c>
      <c r="AC6" s="16" t="s">
        <v>1370</v>
      </c>
      <c r="AD6" s="16" t="s">
        <v>1371</v>
      </c>
      <c r="AE6" s="16" t="s">
        <v>1372</v>
      </c>
      <c r="AF6" s="16" t="s">
        <v>1373</v>
      </c>
      <c r="AG6" s="16" t="s">
        <v>1374</v>
      </c>
      <c r="AH6" s="16" t="s">
        <v>1375</v>
      </c>
      <c r="AI6" s="16" t="s">
        <v>1376</v>
      </c>
      <c r="AJ6" s="16" t="s">
        <v>1377</v>
      </c>
      <c r="AK6" s="16" t="s">
        <v>1378</v>
      </c>
      <c r="AM6" s="16" t="s">
        <v>1379</v>
      </c>
      <c r="AN6" s="16" t="s">
        <v>1380</v>
      </c>
      <c r="AO6" s="16" t="s">
        <v>1381</v>
      </c>
      <c r="AP6" s="16" t="s">
        <v>1382</v>
      </c>
      <c r="AQ6" s="16" t="s">
        <v>1383</v>
      </c>
      <c r="AR6" s="16" t="s">
        <v>1384</v>
      </c>
      <c r="AU6" s="16" t="s">
        <v>1385</v>
      </c>
      <c r="AV6" s="16" t="s">
        <v>1386</v>
      </c>
      <c r="AY6" s="16" t="s">
        <v>1387</v>
      </c>
      <c r="BB6" s="16" t="s">
        <v>1388</v>
      </c>
      <c r="BC6" s="16" t="s">
        <v>1389</v>
      </c>
      <c r="BE6" s="16" t="s">
        <v>1390</v>
      </c>
      <c r="BH6" s="16" t="s">
        <v>1391</v>
      </c>
      <c r="BJ6" s="16" t="s">
        <v>1392</v>
      </c>
      <c r="BN6" s="16" t="s">
        <v>1393</v>
      </c>
      <c r="BQ6" s="16" t="s">
        <v>1394</v>
      </c>
      <c r="BR6" s="16" t="s">
        <v>1395</v>
      </c>
      <c r="BS6" s="16" t="s">
        <v>1396</v>
      </c>
      <c r="BT6" s="16" t="s">
        <v>1397</v>
      </c>
      <c r="BV6" s="16" t="s">
        <v>1398</v>
      </c>
      <c r="BW6" s="16" t="s">
        <v>1399</v>
      </c>
      <c r="BY6" s="16" t="s">
        <v>1400</v>
      </c>
      <c r="BZ6" s="16" t="s">
        <v>1401</v>
      </c>
      <c r="CA6" s="16" t="s">
        <v>1402</v>
      </c>
      <c r="CB6" s="16" t="s">
        <v>1403</v>
      </c>
      <c r="CC6" s="16" t="s">
        <v>1404</v>
      </c>
      <c r="CD6" s="16" t="s">
        <v>1405</v>
      </c>
      <c r="CE6" s="16" t="s">
        <v>1406</v>
      </c>
      <c r="CF6" s="16" t="s">
        <v>1407</v>
      </c>
      <c r="CG6" s="16" t="s">
        <v>1408</v>
      </c>
      <c r="CH6" s="16" t="s">
        <v>1409</v>
      </c>
      <c r="CJ6" s="16" t="s">
        <v>1410</v>
      </c>
      <c r="CK6" s="16" t="s">
        <v>1411</v>
      </c>
      <c r="CL6" s="16" t="s">
        <v>1412</v>
      </c>
      <c r="CM6" s="16" t="s">
        <v>1413</v>
      </c>
      <c r="CO6" s="16" t="s">
        <v>1414</v>
      </c>
      <c r="CP6" s="16" t="s">
        <v>1415</v>
      </c>
      <c r="CQ6" s="16" t="s">
        <v>1416</v>
      </c>
      <c r="CR6" s="16" t="s">
        <v>1417</v>
      </c>
      <c r="CU6" s="16" t="s">
        <v>1418</v>
      </c>
      <c r="CX6" s="16" t="s">
        <v>1419</v>
      </c>
      <c r="CY6" s="16" t="s">
        <v>1420</v>
      </c>
      <c r="CZ6" s="16" t="s">
        <v>1421</v>
      </c>
      <c r="DA6" s="16" t="s">
        <v>1422</v>
      </c>
      <c r="DB6" s="16" t="s">
        <v>1423</v>
      </c>
      <c r="DC6" s="16" t="s">
        <v>1424</v>
      </c>
      <c r="DE6" s="16" t="s">
        <v>1425</v>
      </c>
      <c r="DF6" s="16" t="s">
        <v>1426</v>
      </c>
      <c r="DH6" s="16" t="s">
        <v>1427</v>
      </c>
      <c r="DJ6" s="16" t="s">
        <v>1071</v>
      </c>
      <c r="DK6" s="16" t="s">
        <v>1428</v>
      </c>
      <c r="DL6" s="16" t="s">
        <v>1429</v>
      </c>
      <c r="DM6" s="16" t="s">
        <v>1430</v>
      </c>
      <c r="DP6" s="16" t="s">
        <v>1431</v>
      </c>
      <c r="DQ6" s="16" t="s">
        <v>1432</v>
      </c>
      <c r="DW6" s="16" t="s">
        <v>1433</v>
      </c>
      <c r="EB6" s="16" t="s">
        <v>1434</v>
      </c>
      <c r="EC6" s="16" t="s">
        <v>1435</v>
      </c>
      <c r="ED6" s="16" t="s">
        <v>1436</v>
      </c>
      <c r="EE6" s="16" t="s">
        <v>1437</v>
      </c>
      <c r="EF6" s="16" t="s">
        <v>1438</v>
      </c>
      <c r="EG6" s="16" t="s">
        <v>1439</v>
      </c>
      <c r="EH6" s="16" t="s">
        <v>1440</v>
      </c>
      <c r="EI6" s="16" t="s">
        <v>1441</v>
      </c>
      <c r="EJ6" s="16" t="s">
        <v>1442</v>
      </c>
      <c r="EK6" s="16" t="s">
        <v>1443</v>
      </c>
      <c r="EL6" s="16" t="s">
        <v>1444</v>
      </c>
      <c r="EN6" s="16" t="s">
        <v>1445</v>
      </c>
      <c r="EO6" s="16" t="s">
        <v>1446</v>
      </c>
      <c r="EP6" s="16" t="s">
        <v>1447</v>
      </c>
      <c r="EQ6" s="16" t="s">
        <v>1448</v>
      </c>
      <c r="ER6" s="16" t="s">
        <v>1449</v>
      </c>
      <c r="ES6" s="16" t="s">
        <v>1450</v>
      </c>
      <c r="ET6" s="16" t="s">
        <v>1451</v>
      </c>
      <c r="EU6" s="16" t="s">
        <v>1452</v>
      </c>
      <c r="EV6" s="16" t="s">
        <v>1453</v>
      </c>
      <c r="EX6" s="16" t="s">
        <v>1454</v>
      </c>
      <c r="EY6" s="16" t="s">
        <v>1455</v>
      </c>
      <c r="FA6" s="16" t="s">
        <v>1456</v>
      </c>
      <c r="FB6" s="16" t="s">
        <v>1457</v>
      </c>
      <c r="FE6" s="16" t="s">
        <v>1458</v>
      </c>
      <c r="FG6" s="16" t="s">
        <v>1459</v>
      </c>
      <c r="FH6" s="16" t="s">
        <v>1460</v>
      </c>
      <c r="FI6" s="16" t="s">
        <v>1071</v>
      </c>
      <c r="FJ6" s="16" t="s">
        <v>1461</v>
      </c>
      <c r="FL6" s="16" t="s">
        <v>1462</v>
      </c>
      <c r="FM6" s="16" t="s">
        <v>1463</v>
      </c>
      <c r="FN6" s="16" t="s">
        <v>1464</v>
      </c>
      <c r="FO6" s="16" t="s">
        <v>1465</v>
      </c>
      <c r="FP6" s="16" t="s">
        <v>1466</v>
      </c>
      <c r="FQ6" s="16" t="s">
        <v>1467</v>
      </c>
      <c r="FR6" s="16" t="s">
        <v>1468</v>
      </c>
      <c r="FT6" s="16" t="s">
        <v>1469</v>
      </c>
      <c r="FU6" s="16" t="s">
        <v>1470</v>
      </c>
      <c r="FV6" s="16" t="s">
        <v>1471</v>
      </c>
      <c r="FW6" s="16" t="s">
        <v>1472</v>
      </c>
      <c r="FX6" s="16" t="s">
        <v>1473</v>
      </c>
      <c r="FY6" s="16" t="s">
        <v>1474</v>
      </c>
      <c r="FZ6" s="16" t="s">
        <v>1475</v>
      </c>
      <c r="GB6" s="16" t="s">
        <v>1476</v>
      </c>
      <c r="GC6" s="16" t="s">
        <v>1477</v>
      </c>
      <c r="GD6" s="16" t="s">
        <v>1478</v>
      </c>
      <c r="GE6" s="16" t="s">
        <v>1479</v>
      </c>
      <c r="GG6" s="16" t="s">
        <v>117</v>
      </c>
      <c r="GI6" s="16" t="s">
        <v>1480</v>
      </c>
      <c r="GN6" s="16" t="s">
        <v>1481</v>
      </c>
      <c r="GP6" s="16" t="s">
        <v>1482</v>
      </c>
      <c r="GW6" s="16" t="s">
        <v>1483</v>
      </c>
      <c r="HB6" s="16" t="s">
        <v>1484</v>
      </c>
      <c r="HC6" s="16" t="s">
        <v>1485</v>
      </c>
      <c r="HD6" s="16" t="s">
        <v>1486</v>
      </c>
      <c r="HE6" s="16" t="s">
        <v>1487</v>
      </c>
      <c r="HF6" s="16" t="s">
        <v>1488</v>
      </c>
      <c r="HG6" s="16" t="s">
        <v>1489</v>
      </c>
      <c r="HH6" s="16" t="s">
        <v>1490</v>
      </c>
      <c r="HI6" s="16" t="s">
        <v>1491</v>
      </c>
      <c r="HJ6" s="16" t="s">
        <v>1492</v>
      </c>
      <c r="HK6" s="16" t="s">
        <v>1493</v>
      </c>
      <c r="HL6" s="16" t="s">
        <v>1494</v>
      </c>
      <c r="HM6" s="16" t="s">
        <v>1495</v>
      </c>
      <c r="HN6" s="16" t="s">
        <v>1496</v>
      </c>
      <c r="HO6" s="16" t="s">
        <v>1497</v>
      </c>
      <c r="HP6" s="16" t="s">
        <v>1498</v>
      </c>
      <c r="HR6" s="16" t="s">
        <v>1499</v>
      </c>
      <c r="HS6" s="16" t="s">
        <v>1500</v>
      </c>
      <c r="HU6" s="16" t="s">
        <v>1501</v>
      </c>
      <c r="HV6" s="16" t="s">
        <v>1502</v>
      </c>
      <c r="HX6" s="16" t="s">
        <v>1503</v>
      </c>
      <c r="HY6" s="16" t="s">
        <v>1504</v>
      </c>
      <c r="IA6" s="16" t="s">
        <v>1505</v>
      </c>
      <c r="IB6" s="16" t="s">
        <v>1506</v>
      </c>
      <c r="ID6" s="16" t="s">
        <v>1507</v>
      </c>
      <c r="IE6" s="16" t="s">
        <v>1508</v>
      </c>
      <c r="IF6" s="16" t="s">
        <v>1509</v>
      </c>
      <c r="IG6" s="16" t="s">
        <v>1510</v>
      </c>
      <c r="II6" s="16" t="s">
        <v>1511</v>
      </c>
      <c r="IJ6" s="16" t="s">
        <v>1512</v>
      </c>
      <c r="IL6" s="16" t="s">
        <v>1513</v>
      </c>
      <c r="IM6" s="16" t="s">
        <v>1514</v>
      </c>
      <c r="IN6" s="16" t="s">
        <v>1515</v>
      </c>
      <c r="IO6" s="16" t="s">
        <v>1516</v>
      </c>
      <c r="IP6" s="16" t="s">
        <v>1517</v>
      </c>
      <c r="IQ6" s="16" t="s">
        <v>1518</v>
      </c>
      <c r="IR6" s="16" t="s">
        <v>1519</v>
      </c>
      <c r="IT6" s="16" t="s">
        <v>1520</v>
      </c>
      <c r="IU6" s="16" t="s">
        <v>1521</v>
      </c>
      <c r="IW6" s="16" t="s">
        <v>1522</v>
      </c>
      <c r="IX6" s="16" t="s">
        <v>1523</v>
      </c>
      <c r="IY6" s="16" t="s">
        <v>1524</v>
      </c>
      <c r="IZ6" s="16" t="s">
        <v>1525</v>
      </c>
      <c r="JA6" s="16" t="s">
        <v>1526</v>
      </c>
      <c r="JB6" s="16" t="s">
        <v>1527</v>
      </c>
      <c r="JC6" s="16" t="s">
        <v>1528</v>
      </c>
      <c r="JD6" s="16" t="s">
        <v>1529</v>
      </c>
      <c r="JE6" s="16" t="s">
        <v>1530</v>
      </c>
      <c r="JF6" s="16" t="s">
        <v>1531</v>
      </c>
      <c r="JG6" s="16" t="s">
        <v>1532</v>
      </c>
      <c r="JH6" s="16" t="s">
        <v>1533</v>
      </c>
      <c r="JI6" s="16" t="s">
        <v>1534</v>
      </c>
      <c r="JJ6" s="16" t="s">
        <v>1535</v>
      </c>
      <c r="JK6" s="16" t="s">
        <v>1536</v>
      </c>
      <c r="JL6" s="16" t="s">
        <v>1537</v>
      </c>
      <c r="JN6" s="16" t="s">
        <v>1538</v>
      </c>
      <c r="JO6" s="16" t="s">
        <v>1539</v>
      </c>
      <c r="JP6" s="16" t="s">
        <v>1540</v>
      </c>
      <c r="JR6" s="16" t="s">
        <v>1541</v>
      </c>
      <c r="JS6" s="16" t="s">
        <v>1542</v>
      </c>
      <c r="JT6" s="16" t="s">
        <v>1543</v>
      </c>
      <c r="JU6" s="16" t="s">
        <v>1544</v>
      </c>
      <c r="JV6" s="16" t="s">
        <v>1545</v>
      </c>
      <c r="JW6" s="16" t="s">
        <v>1546</v>
      </c>
      <c r="JX6" s="16" t="s">
        <v>1547</v>
      </c>
      <c r="JY6" s="16" t="s">
        <v>1548</v>
      </c>
      <c r="JZ6" s="16" t="s">
        <v>1549</v>
      </c>
      <c r="KB6" s="16" t="s">
        <v>1550</v>
      </c>
      <c r="KC6" s="16" t="s">
        <v>1551</v>
      </c>
      <c r="KE6" s="16" t="s">
        <v>1552</v>
      </c>
      <c r="KF6" s="16" t="s">
        <v>1553</v>
      </c>
      <c r="KG6" s="16" t="s">
        <v>1554</v>
      </c>
      <c r="KJ6" s="16" t="s">
        <v>1555</v>
      </c>
      <c r="KK6" s="16" t="s">
        <v>1556</v>
      </c>
      <c r="KL6" s="16" t="s">
        <v>1557</v>
      </c>
      <c r="KN6" s="16" t="s">
        <v>1558</v>
      </c>
      <c r="KR6" s="16" t="s">
        <v>1559</v>
      </c>
      <c r="KU6" s="16" t="s">
        <v>1560</v>
      </c>
      <c r="KV6" s="16" t="s">
        <v>1561</v>
      </c>
      <c r="KW6" s="16" t="s">
        <v>1562</v>
      </c>
      <c r="KX6" s="16" t="s">
        <v>1563</v>
      </c>
      <c r="KY6" s="16" t="s">
        <v>1564</v>
      </c>
      <c r="KZ6" s="16" t="s">
        <v>1565</v>
      </c>
      <c r="LA6" s="16" t="s">
        <v>1566</v>
      </c>
      <c r="LC6" s="16" t="s">
        <v>1567</v>
      </c>
      <c r="LD6" s="16" t="s">
        <v>1568</v>
      </c>
      <c r="LF6" s="16" t="s">
        <v>1569</v>
      </c>
      <c r="LG6" s="16" t="s">
        <v>1570</v>
      </c>
      <c r="LH6" s="16" t="s">
        <v>1571</v>
      </c>
      <c r="LJ6" s="16" t="s">
        <v>1572</v>
      </c>
      <c r="LK6" s="16" t="s">
        <v>1573</v>
      </c>
      <c r="LL6" s="16" t="s">
        <v>1574</v>
      </c>
      <c r="LM6" s="16" t="s">
        <v>1575</v>
      </c>
      <c r="LN6" s="16" t="s">
        <v>1576</v>
      </c>
      <c r="LO6" s="16" t="s">
        <v>1577</v>
      </c>
      <c r="LP6" s="16" t="s">
        <v>1578</v>
      </c>
      <c r="LQ6" s="16" t="s">
        <v>1579</v>
      </c>
      <c r="LR6" s="16" t="s">
        <v>1580</v>
      </c>
      <c r="LS6" s="16" t="s">
        <v>1581</v>
      </c>
      <c r="LT6" s="16" t="s">
        <v>1582</v>
      </c>
      <c r="LV6" s="16" t="s">
        <v>1583</v>
      </c>
      <c r="LX6" s="16" t="s">
        <v>1584</v>
      </c>
      <c r="LY6" s="16" t="s">
        <v>350</v>
      </c>
      <c r="MA6" s="16" t="s">
        <v>1585</v>
      </c>
      <c r="MB6" s="16" t="s">
        <v>1586</v>
      </c>
      <c r="MC6" s="16" t="s">
        <v>1587</v>
      </c>
      <c r="MD6" s="16" t="s">
        <v>1588</v>
      </c>
      <c r="ME6" s="16" t="s">
        <v>1589</v>
      </c>
      <c r="MG6" s="16" t="s">
        <v>1590</v>
      </c>
      <c r="MH6" s="16" t="s">
        <v>1591</v>
      </c>
      <c r="MJ6" s="16" t="s">
        <v>1592</v>
      </c>
      <c r="MM6" s="16" t="s">
        <v>1593</v>
      </c>
      <c r="MN6" s="16" t="s">
        <v>1594</v>
      </c>
      <c r="MO6" s="16" t="s">
        <v>1595</v>
      </c>
      <c r="MQ6" s="16" t="s">
        <v>1596</v>
      </c>
      <c r="MR6" s="16" t="s">
        <v>1597</v>
      </c>
      <c r="MT6" s="16" t="s">
        <v>1598</v>
      </c>
      <c r="MV6" s="16" t="s">
        <v>1599</v>
      </c>
      <c r="MX6" s="16" t="s">
        <v>1600</v>
      </c>
      <c r="MZ6" s="16" t="s">
        <v>1601</v>
      </c>
      <c r="NA6" s="16" t="s">
        <v>1602</v>
      </c>
      <c r="ND6" s="16" t="s">
        <v>1603</v>
      </c>
      <c r="NE6" s="16" t="s">
        <v>1604</v>
      </c>
      <c r="NH6" s="16" t="s">
        <v>1605</v>
      </c>
      <c r="NI6" s="16" t="s">
        <v>1606</v>
      </c>
      <c r="NP6" s="16" t="s">
        <v>1607</v>
      </c>
      <c r="NT6" s="16" t="s">
        <v>1608</v>
      </c>
    </row>
    <row r="7" spans="1:385" x14ac:dyDescent="0.25">
      <c r="C7" s="16" t="s">
        <v>1609</v>
      </c>
      <c r="D7" s="16" t="s">
        <v>1152</v>
      </c>
      <c r="E7" s="16" t="s">
        <v>1610</v>
      </c>
      <c r="F7" s="16" t="s">
        <v>1611</v>
      </c>
      <c r="G7" s="16" t="s">
        <v>1612</v>
      </c>
      <c r="H7" s="16" t="s">
        <v>1613</v>
      </c>
      <c r="J7" s="16" t="s">
        <v>1614</v>
      </c>
      <c r="K7" s="16" t="s">
        <v>1615</v>
      </c>
      <c r="L7" s="16" t="s">
        <v>1616</v>
      </c>
      <c r="M7" s="16" t="s">
        <v>1617</v>
      </c>
      <c r="N7" s="16" t="s">
        <v>715</v>
      </c>
      <c r="O7" s="16" t="s">
        <v>1618</v>
      </c>
      <c r="Q7" s="16" t="s">
        <v>1619</v>
      </c>
      <c r="R7" s="16" t="s">
        <v>1620</v>
      </c>
      <c r="S7" s="16" t="s">
        <v>1621</v>
      </c>
      <c r="T7" s="16" t="s">
        <v>1622</v>
      </c>
      <c r="V7" s="16" t="s">
        <v>1623</v>
      </c>
      <c r="W7" s="16" t="s">
        <v>351</v>
      </c>
      <c r="X7" s="16" t="s">
        <v>1624</v>
      </c>
      <c r="Y7" s="16" t="s">
        <v>1625</v>
      </c>
      <c r="Z7" s="16" t="s">
        <v>703</v>
      </c>
      <c r="AA7" s="16" t="s">
        <v>1626</v>
      </c>
      <c r="AC7" s="16" t="s">
        <v>1627</v>
      </c>
      <c r="AD7" s="16" t="s">
        <v>1628</v>
      </c>
      <c r="AE7" s="16" t="s">
        <v>1629</v>
      </c>
      <c r="AF7" s="16" t="s">
        <v>1630</v>
      </c>
      <c r="AH7" s="16" t="s">
        <v>1631</v>
      </c>
      <c r="AI7" s="16" t="s">
        <v>1632</v>
      </c>
      <c r="AJ7" s="16" t="s">
        <v>1633</v>
      </c>
      <c r="AK7" s="16" t="s">
        <v>1634</v>
      </c>
      <c r="AM7" s="16" t="s">
        <v>1635</v>
      </c>
      <c r="AN7" s="16" t="s">
        <v>1636</v>
      </c>
      <c r="AO7" s="16" t="s">
        <v>1637</v>
      </c>
      <c r="AP7" s="16" t="s">
        <v>1638</v>
      </c>
      <c r="AR7" s="16" t="s">
        <v>1639</v>
      </c>
      <c r="AU7" s="16" t="s">
        <v>1640</v>
      </c>
      <c r="AV7" s="16" t="s">
        <v>1641</v>
      </c>
      <c r="AY7" s="16" t="s">
        <v>1642</v>
      </c>
      <c r="BB7" s="16" t="s">
        <v>1643</v>
      </c>
      <c r="BC7" s="16" t="s">
        <v>168</v>
      </c>
      <c r="BH7" s="16" t="s">
        <v>1644</v>
      </c>
      <c r="BJ7" s="16" t="s">
        <v>1645</v>
      </c>
      <c r="BN7" s="16" t="s">
        <v>1646</v>
      </c>
      <c r="BQ7" s="16" t="s">
        <v>1647</v>
      </c>
      <c r="BR7" s="16" t="s">
        <v>1648</v>
      </c>
      <c r="BS7" s="16" t="s">
        <v>1649</v>
      </c>
      <c r="BT7" s="16" t="s">
        <v>1650</v>
      </c>
      <c r="BV7" s="16" t="s">
        <v>1651</v>
      </c>
      <c r="BW7" s="16" t="s">
        <v>1652</v>
      </c>
      <c r="BY7" s="16" t="s">
        <v>1653</v>
      </c>
      <c r="BZ7" s="16" t="s">
        <v>1654</v>
      </c>
      <c r="CA7" s="16" t="s">
        <v>1655</v>
      </c>
      <c r="CB7" s="16" t="s">
        <v>1656</v>
      </c>
      <c r="CC7" s="16" t="s">
        <v>1657</v>
      </c>
      <c r="CD7" s="16" t="s">
        <v>1658</v>
      </c>
      <c r="CE7" s="16" t="s">
        <v>1659</v>
      </c>
      <c r="CF7" s="16" t="s">
        <v>1660</v>
      </c>
      <c r="CG7" s="16" t="s">
        <v>1661</v>
      </c>
      <c r="CH7" s="16" t="s">
        <v>1662</v>
      </c>
      <c r="CJ7" s="16" t="s">
        <v>1663</v>
      </c>
      <c r="CK7" s="16" t="s">
        <v>1664</v>
      </c>
      <c r="CL7" s="16" t="s">
        <v>1665</v>
      </c>
      <c r="CM7" s="16" t="s">
        <v>1666</v>
      </c>
      <c r="CO7" s="16" t="s">
        <v>1667</v>
      </c>
      <c r="CQ7" s="16" t="s">
        <v>1668</v>
      </c>
      <c r="CR7" s="16" t="s">
        <v>1669</v>
      </c>
      <c r="CU7" s="16" t="s">
        <v>1670</v>
      </c>
      <c r="CX7" s="16" t="s">
        <v>1671</v>
      </c>
      <c r="CY7" s="16" t="s">
        <v>1672</v>
      </c>
      <c r="CZ7" s="16" t="s">
        <v>1673</v>
      </c>
      <c r="DA7" s="16" t="s">
        <v>1674</v>
      </c>
      <c r="DB7" s="16" t="s">
        <v>1675</v>
      </c>
      <c r="DC7" s="16" t="s">
        <v>1676</v>
      </c>
      <c r="DE7" s="16" t="s">
        <v>1677</v>
      </c>
      <c r="DH7" s="16" t="s">
        <v>1678</v>
      </c>
      <c r="DJ7" s="16" t="s">
        <v>1679</v>
      </c>
      <c r="DK7" s="16" t="s">
        <v>1680</v>
      </c>
      <c r="DL7" s="16" t="s">
        <v>1681</v>
      </c>
      <c r="DM7" s="16" t="s">
        <v>1682</v>
      </c>
      <c r="DW7" s="16" t="s">
        <v>1683</v>
      </c>
      <c r="EB7" s="16" t="s">
        <v>680</v>
      </c>
      <c r="EC7" s="16" t="s">
        <v>1684</v>
      </c>
      <c r="ED7" s="16" t="s">
        <v>1685</v>
      </c>
      <c r="EE7" s="16" t="s">
        <v>1686</v>
      </c>
      <c r="EF7" s="16" t="s">
        <v>1687</v>
      </c>
      <c r="EG7" s="16" t="s">
        <v>1688</v>
      </c>
      <c r="EH7" s="16" t="s">
        <v>1689</v>
      </c>
      <c r="EI7" s="16" t="s">
        <v>1690</v>
      </c>
      <c r="EJ7" s="16" t="s">
        <v>1691</v>
      </c>
      <c r="EK7" s="16" t="s">
        <v>1692</v>
      </c>
      <c r="EL7" s="16" t="s">
        <v>1693</v>
      </c>
      <c r="EN7" s="16" t="s">
        <v>1694</v>
      </c>
      <c r="EO7" s="16" t="s">
        <v>1695</v>
      </c>
      <c r="EP7" s="16" t="s">
        <v>1696</v>
      </c>
      <c r="EQ7" s="16" t="s">
        <v>1697</v>
      </c>
      <c r="ER7" s="16" t="s">
        <v>1698</v>
      </c>
      <c r="ES7" s="16" t="s">
        <v>1699</v>
      </c>
      <c r="ET7" s="16" t="s">
        <v>1700</v>
      </c>
      <c r="EU7" s="16" t="s">
        <v>1701</v>
      </c>
      <c r="EV7" s="16" t="s">
        <v>1702</v>
      </c>
      <c r="EX7" s="16" t="s">
        <v>1703</v>
      </c>
      <c r="EY7" s="16" t="s">
        <v>1704</v>
      </c>
      <c r="FA7" s="16" t="s">
        <v>1705</v>
      </c>
      <c r="FB7" s="16" t="s">
        <v>1706</v>
      </c>
      <c r="FG7" s="16" t="s">
        <v>1707</v>
      </c>
      <c r="FH7" s="16" t="s">
        <v>1708</v>
      </c>
      <c r="FI7" s="16" t="s">
        <v>944</v>
      </c>
      <c r="FJ7" s="16" t="s">
        <v>1709</v>
      </c>
      <c r="FL7" s="16" t="s">
        <v>1710</v>
      </c>
      <c r="FM7" s="16" t="s">
        <v>1711</v>
      </c>
      <c r="FN7" s="16" t="s">
        <v>1712</v>
      </c>
      <c r="FO7" s="16" t="s">
        <v>1713</v>
      </c>
      <c r="FP7" s="16" t="s">
        <v>1714</v>
      </c>
      <c r="FQ7" s="16" t="s">
        <v>1715</v>
      </c>
      <c r="FR7" s="16" t="s">
        <v>1716</v>
      </c>
      <c r="FT7" s="16" t="s">
        <v>1717</v>
      </c>
      <c r="FV7" s="16" t="s">
        <v>1718</v>
      </c>
      <c r="FW7" s="16" t="s">
        <v>1719</v>
      </c>
      <c r="FX7" s="16" t="s">
        <v>1720</v>
      </c>
      <c r="FY7" s="16" t="s">
        <v>1721</v>
      </c>
      <c r="FZ7" s="16" t="s">
        <v>1722</v>
      </c>
      <c r="GB7" s="16" t="s">
        <v>1723</v>
      </c>
      <c r="GC7" s="16" t="s">
        <v>1724</v>
      </c>
      <c r="GD7" s="16" t="s">
        <v>1725</v>
      </c>
      <c r="GE7" s="16" t="s">
        <v>1726</v>
      </c>
      <c r="GG7" s="16" t="s">
        <v>1727</v>
      </c>
      <c r="GI7" s="16" t="s">
        <v>1728</v>
      </c>
      <c r="GN7" s="16" t="s">
        <v>1729</v>
      </c>
      <c r="GP7" s="16" t="s">
        <v>1730</v>
      </c>
      <c r="GW7" s="16" t="s">
        <v>1731</v>
      </c>
      <c r="HB7" s="16" t="s">
        <v>452</v>
      </c>
      <c r="HC7" s="16" t="s">
        <v>1732</v>
      </c>
      <c r="HD7" s="16" t="s">
        <v>1733</v>
      </c>
      <c r="HE7" s="16" t="s">
        <v>1734</v>
      </c>
      <c r="HF7" s="16" t="s">
        <v>1735</v>
      </c>
      <c r="HG7" s="16" t="s">
        <v>1736</v>
      </c>
      <c r="HH7" s="16" t="s">
        <v>1737</v>
      </c>
      <c r="HI7" s="16" t="s">
        <v>1738</v>
      </c>
      <c r="HJ7" s="16" t="s">
        <v>1739</v>
      </c>
      <c r="HK7" s="16" t="s">
        <v>1740</v>
      </c>
      <c r="HL7" s="16" t="s">
        <v>1741</v>
      </c>
      <c r="HM7" s="16" t="s">
        <v>1742</v>
      </c>
      <c r="HN7" s="16" t="s">
        <v>1743</v>
      </c>
      <c r="HO7" s="16" t="s">
        <v>1744</v>
      </c>
      <c r="HP7" s="16" t="s">
        <v>1745</v>
      </c>
      <c r="HR7" s="16" t="s">
        <v>1746</v>
      </c>
      <c r="HS7" s="16" t="s">
        <v>1747</v>
      </c>
      <c r="HU7" s="16" t="s">
        <v>731</v>
      </c>
      <c r="HX7" s="16" t="s">
        <v>1748</v>
      </c>
      <c r="HY7" s="16" t="s">
        <v>1749</v>
      </c>
      <c r="IA7" s="16" t="s">
        <v>1750</v>
      </c>
      <c r="IB7" s="16" t="s">
        <v>1751</v>
      </c>
      <c r="ID7" s="16" t="s">
        <v>1752</v>
      </c>
      <c r="IE7" s="16" t="s">
        <v>1753</v>
      </c>
      <c r="IF7" s="16" t="s">
        <v>1754</v>
      </c>
      <c r="IG7" s="16" t="s">
        <v>1755</v>
      </c>
      <c r="IJ7" s="16" t="s">
        <v>1756</v>
      </c>
      <c r="IL7" s="16" t="s">
        <v>1757</v>
      </c>
      <c r="IM7" s="16" t="s">
        <v>1758</v>
      </c>
      <c r="IN7" s="16" t="s">
        <v>1759</v>
      </c>
      <c r="IO7" s="16" t="s">
        <v>1760</v>
      </c>
      <c r="IP7" s="16" t="s">
        <v>1761</v>
      </c>
      <c r="IQ7" s="16" t="s">
        <v>1762</v>
      </c>
      <c r="IR7" s="16" t="s">
        <v>1763</v>
      </c>
      <c r="IT7" s="16" t="s">
        <v>1764</v>
      </c>
      <c r="IU7" s="16" t="s">
        <v>1765</v>
      </c>
      <c r="IW7" s="16" t="s">
        <v>1766</v>
      </c>
      <c r="IX7" s="16" t="s">
        <v>1767</v>
      </c>
      <c r="IY7" s="16" t="s">
        <v>1768</v>
      </c>
      <c r="IZ7" s="16" t="s">
        <v>1769</v>
      </c>
      <c r="JA7" s="16" t="s">
        <v>1770</v>
      </c>
      <c r="JB7" s="16" t="s">
        <v>1771</v>
      </c>
      <c r="JC7" s="16" t="s">
        <v>1772</v>
      </c>
      <c r="JD7" s="16" t="s">
        <v>1773</v>
      </c>
      <c r="JE7" s="16" t="s">
        <v>1774</v>
      </c>
      <c r="JF7" s="16" t="s">
        <v>1775</v>
      </c>
      <c r="JG7" s="16" t="s">
        <v>1776</v>
      </c>
      <c r="JH7" s="16" t="s">
        <v>1777</v>
      </c>
      <c r="JI7" s="16" t="s">
        <v>1778</v>
      </c>
      <c r="JJ7" s="16" t="s">
        <v>1779</v>
      </c>
      <c r="JK7" s="16" t="s">
        <v>1780</v>
      </c>
      <c r="JL7" s="16" t="s">
        <v>1781</v>
      </c>
      <c r="JN7" s="16" t="s">
        <v>1782</v>
      </c>
      <c r="JP7" s="16" t="s">
        <v>1783</v>
      </c>
      <c r="JR7" s="16" t="s">
        <v>1784</v>
      </c>
      <c r="JT7" s="16" t="s">
        <v>1785</v>
      </c>
      <c r="JU7" s="16" t="s">
        <v>1786</v>
      </c>
      <c r="JV7" s="16" t="s">
        <v>1787</v>
      </c>
      <c r="JW7" s="16" t="s">
        <v>1788</v>
      </c>
      <c r="JX7" s="16" t="s">
        <v>1789</v>
      </c>
      <c r="JY7" s="16" t="s">
        <v>1790</v>
      </c>
      <c r="JZ7" s="16" t="s">
        <v>1791</v>
      </c>
      <c r="KB7" s="16" t="s">
        <v>1792</v>
      </c>
      <c r="KC7" s="16" t="s">
        <v>1793</v>
      </c>
      <c r="KE7" s="16" t="s">
        <v>1794</v>
      </c>
      <c r="KF7" s="16" t="s">
        <v>1795</v>
      </c>
      <c r="KG7" s="16" t="s">
        <v>1796</v>
      </c>
      <c r="KJ7" s="16" t="s">
        <v>1797</v>
      </c>
      <c r="KN7" s="16" t="s">
        <v>1798</v>
      </c>
      <c r="KR7" s="16" t="s">
        <v>1799</v>
      </c>
      <c r="KU7" s="16" t="s">
        <v>1800</v>
      </c>
      <c r="KV7" s="16" t="s">
        <v>1801</v>
      </c>
      <c r="KW7" s="16" t="s">
        <v>1802</v>
      </c>
      <c r="KY7" s="16" t="s">
        <v>1803</v>
      </c>
      <c r="KZ7" s="16" t="s">
        <v>1804</v>
      </c>
      <c r="LA7" s="16" t="s">
        <v>1805</v>
      </c>
      <c r="LC7" s="16" t="s">
        <v>1806</v>
      </c>
      <c r="LD7" s="16" t="s">
        <v>1807</v>
      </c>
      <c r="LF7" s="16" t="s">
        <v>1808</v>
      </c>
      <c r="LG7" s="16" t="s">
        <v>1809</v>
      </c>
      <c r="LH7" s="16" t="s">
        <v>1810</v>
      </c>
      <c r="LJ7" s="16" t="s">
        <v>1811</v>
      </c>
      <c r="LK7" s="16" t="s">
        <v>1812</v>
      </c>
      <c r="LL7" s="16" t="s">
        <v>1813</v>
      </c>
      <c r="LN7" s="16" t="s">
        <v>1814</v>
      </c>
      <c r="LO7" s="16" t="s">
        <v>1815</v>
      </c>
      <c r="LP7" s="16" t="s">
        <v>1816</v>
      </c>
      <c r="LQ7" s="16" t="s">
        <v>1817</v>
      </c>
      <c r="LR7" s="16" t="s">
        <v>1818</v>
      </c>
      <c r="LS7" s="16" t="s">
        <v>1819</v>
      </c>
      <c r="LV7" s="16" t="s">
        <v>1820</v>
      </c>
      <c r="LY7" s="16" t="s">
        <v>1821</v>
      </c>
      <c r="MA7" s="16" t="s">
        <v>1822</v>
      </c>
      <c r="MB7" s="16" t="s">
        <v>1823</v>
      </c>
      <c r="MC7" s="16" t="s">
        <v>1824</v>
      </c>
      <c r="MD7" s="16" t="s">
        <v>1825</v>
      </c>
      <c r="ME7" s="16" t="s">
        <v>1826</v>
      </c>
      <c r="MG7" s="16" t="s">
        <v>1827</v>
      </c>
      <c r="MH7" s="16" t="s">
        <v>1828</v>
      </c>
      <c r="MJ7" s="16" t="s">
        <v>1829</v>
      </c>
      <c r="MM7" s="16" t="s">
        <v>1830</v>
      </c>
      <c r="MN7" s="16" t="s">
        <v>1831</v>
      </c>
      <c r="MO7" s="16" t="s">
        <v>1832</v>
      </c>
      <c r="MQ7" s="16" t="s">
        <v>1833</v>
      </c>
      <c r="MR7" s="16" t="s">
        <v>1834</v>
      </c>
      <c r="MT7" s="16" t="s">
        <v>1835</v>
      </c>
      <c r="MV7" s="16" t="s">
        <v>1836</v>
      </c>
      <c r="MX7" s="16" t="s">
        <v>1837</v>
      </c>
      <c r="MZ7" s="16" t="s">
        <v>1838</v>
      </c>
      <c r="NA7" s="16" t="s">
        <v>1839</v>
      </c>
      <c r="ND7" s="16" t="s">
        <v>1840</v>
      </c>
      <c r="NE7" s="16" t="s">
        <v>1841</v>
      </c>
      <c r="NH7" s="16" t="s">
        <v>1842</v>
      </c>
      <c r="NI7" s="16" t="s">
        <v>1843</v>
      </c>
      <c r="NP7" s="16" t="s">
        <v>1844</v>
      </c>
    </row>
    <row r="8" spans="1:385" x14ac:dyDescent="0.25">
      <c r="C8" s="16" t="s">
        <v>1845</v>
      </c>
      <c r="D8" s="16" t="s">
        <v>1846</v>
      </c>
      <c r="E8" s="16" t="s">
        <v>1847</v>
      </c>
      <c r="F8" s="16" t="s">
        <v>1848</v>
      </c>
      <c r="G8" s="16" t="s">
        <v>1849</v>
      </c>
      <c r="H8" s="16" t="s">
        <v>1850</v>
      </c>
      <c r="J8" s="16" t="s">
        <v>1851</v>
      </c>
      <c r="K8" s="16" t="s">
        <v>1852</v>
      </c>
      <c r="L8" s="16" t="s">
        <v>1853</v>
      </c>
      <c r="M8" s="16" t="s">
        <v>1854</v>
      </c>
      <c r="N8" s="16" t="s">
        <v>1855</v>
      </c>
      <c r="O8" s="16" t="s">
        <v>1856</v>
      </c>
      <c r="Q8" s="16" t="s">
        <v>1857</v>
      </c>
      <c r="R8" s="16" t="s">
        <v>1858</v>
      </c>
      <c r="S8" s="16" t="s">
        <v>1859</v>
      </c>
      <c r="T8" s="16" t="s">
        <v>1860</v>
      </c>
      <c r="V8" s="16" t="s">
        <v>1861</v>
      </c>
      <c r="W8" s="16" t="s">
        <v>1862</v>
      </c>
      <c r="X8" s="16" t="s">
        <v>1863</v>
      </c>
      <c r="Y8" s="16" t="s">
        <v>1864</v>
      </c>
      <c r="Z8" s="16" t="s">
        <v>1865</v>
      </c>
      <c r="AA8" s="16" t="s">
        <v>1866</v>
      </c>
      <c r="AC8" s="16" t="s">
        <v>1867</v>
      </c>
      <c r="AD8" s="16" t="s">
        <v>1868</v>
      </c>
      <c r="AE8" s="16" t="s">
        <v>1869</v>
      </c>
      <c r="AF8" s="16" t="s">
        <v>1870</v>
      </c>
      <c r="AH8" s="16" t="s">
        <v>1871</v>
      </c>
      <c r="AI8" s="16" t="s">
        <v>1872</v>
      </c>
      <c r="AJ8" s="16" t="s">
        <v>1873</v>
      </c>
      <c r="AK8" s="16" t="s">
        <v>1874</v>
      </c>
      <c r="AM8" s="16" t="s">
        <v>1875</v>
      </c>
      <c r="AN8" s="16" t="s">
        <v>1876</v>
      </c>
      <c r="AO8" s="16" t="s">
        <v>1877</v>
      </c>
      <c r="AP8" s="16" t="s">
        <v>1878</v>
      </c>
      <c r="AR8" s="16" t="s">
        <v>1879</v>
      </c>
      <c r="AV8" s="16" t="s">
        <v>1880</v>
      </c>
      <c r="AY8" s="16" t="s">
        <v>1881</v>
      </c>
      <c r="BB8" s="16" t="s">
        <v>1882</v>
      </c>
      <c r="BC8" s="16" t="s">
        <v>1883</v>
      </c>
      <c r="BJ8" s="16" t="s">
        <v>1884</v>
      </c>
      <c r="BQ8" s="16" t="s">
        <v>1885</v>
      </c>
      <c r="BR8" s="16" t="s">
        <v>1886</v>
      </c>
      <c r="BS8" s="16" t="s">
        <v>1887</v>
      </c>
      <c r="BT8" s="16" t="s">
        <v>1888</v>
      </c>
      <c r="BV8" s="16" t="s">
        <v>1889</v>
      </c>
      <c r="BW8" s="16" t="s">
        <v>1890</v>
      </c>
      <c r="BY8" s="16" t="s">
        <v>1891</v>
      </c>
      <c r="BZ8" s="16" t="s">
        <v>1892</v>
      </c>
      <c r="CB8" s="16" t="s">
        <v>1893</v>
      </c>
      <c r="CD8" s="16" t="s">
        <v>1894</v>
      </c>
      <c r="CE8" s="16" t="s">
        <v>1895</v>
      </c>
      <c r="CF8" s="16" t="s">
        <v>1896</v>
      </c>
      <c r="CG8" s="16" t="s">
        <v>1897</v>
      </c>
      <c r="CH8" s="16" t="s">
        <v>1898</v>
      </c>
      <c r="CJ8" s="16" t="s">
        <v>1899</v>
      </c>
      <c r="CK8" s="16" t="s">
        <v>1900</v>
      </c>
      <c r="CL8" s="16" t="s">
        <v>1901</v>
      </c>
      <c r="CM8" s="16" t="s">
        <v>1902</v>
      </c>
      <c r="CO8" s="16" t="s">
        <v>1903</v>
      </c>
      <c r="CQ8" s="16" t="s">
        <v>1904</v>
      </c>
      <c r="CR8" s="16" t="s">
        <v>1905</v>
      </c>
      <c r="CU8" s="16" t="s">
        <v>1906</v>
      </c>
      <c r="CX8" s="16" t="s">
        <v>1907</v>
      </c>
      <c r="CY8" s="16" t="s">
        <v>1908</v>
      </c>
      <c r="CZ8" s="16" t="s">
        <v>1909</v>
      </c>
      <c r="DA8" s="16" t="s">
        <v>1910</v>
      </c>
      <c r="DB8" s="16" t="s">
        <v>1911</v>
      </c>
      <c r="DC8" s="16" t="s">
        <v>1912</v>
      </c>
      <c r="DE8" s="16" t="s">
        <v>1913</v>
      </c>
      <c r="DH8" s="16" t="s">
        <v>1914</v>
      </c>
      <c r="DJ8" s="16" t="s">
        <v>1915</v>
      </c>
      <c r="DK8" s="16" t="s">
        <v>1916</v>
      </c>
      <c r="DL8" s="16" t="s">
        <v>1917</v>
      </c>
      <c r="DM8" s="16" t="s">
        <v>1918</v>
      </c>
      <c r="DW8" s="16" t="s">
        <v>1919</v>
      </c>
      <c r="EB8" s="16" t="s">
        <v>1920</v>
      </c>
      <c r="EC8" s="16" t="s">
        <v>1921</v>
      </c>
      <c r="ED8" s="16" t="s">
        <v>1922</v>
      </c>
      <c r="EE8" s="16" t="s">
        <v>1923</v>
      </c>
      <c r="EF8" s="16" t="s">
        <v>1924</v>
      </c>
      <c r="EG8" s="16" t="s">
        <v>1925</v>
      </c>
      <c r="EH8" s="16" t="s">
        <v>1926</v>
      </c>
      <c r="EI8" s="16" t="s">
        <v>1927</v>
      </c>
      <c r="EJ8" s="16" t="s">
        <v>1928</v>
      </c>
      <c r="EL8" s="16" t="s">
        <v>1929</v>
      </c>
      <c r="EN8" s="16" t="s">
        <v>1930</v>
      </c>
      <c r="EO8" s="16" t="s">
        <v>1931</v>
      </c>
      <c r="EP8" s="16" t="s">
        <v>1932</v>
      </c>
      <c r="EQ8" s="16" t="s">
        <v>1933</v>
      </c>
      <c r="ER8" s="16" t="s">
        <v>1934</v>
      </c>
      <c r="ES8" s="16" t="s">
        <v>1935</v>
      </c>
      <c r="ET8" s="16" t="s">
        <v>1936</v>
      </c>
      <c r="EV8" s="16" t="s">
        <v>1937</v>
      </c>
      <c r="EX8" s="16" t="s">
        <v>1938</v>
      </c>
      <c r="EY8" s="16" t="s">
        <v>1939</v>
      </c>
      <c r="FA8" s="16" t="s">
        <v>1940</v>
      </c>
      <c r="FB8" s="16" t="s">
        <v>877</v>
      </c>
      <c r="FG8" s="16" t="s">
        <v>1941</v>
      </c>
      <c r="FH8" s="16" t="s">
        <v>1942</v>
      </c>
      <c r="FI8" s="16" t="s">
        <v>1144</v>
      </c>
      <c r="FJ8" s="16" t="s">
        <v>1943</v>
      </c>
      <c r="FL8" s="16" t="s">
        <v>1944</v>
      </c>
      <c r="FM8" s="16" t="s">
        <v>1945</v>
      </c>
      <c r="FN8" s="16" t="s">
        <v>1946</v>
      </c>
      <c r="FO8" s="16" t="s">
        <v>1947</v>
      </c>
      <c r="FP8" s="16" t="s">
        <v>1948</v>
      </c>
      <c r="FQ8" s="16" t="s">
        <v>1949</v>
      </c>
      <c r="FR8" s="16" t="s">
        <v>1950</v>
      </c>
      <c r="FT8" s="16" t="s">
        <v>1951</v>
      </c>
      <c r="FV8" s="16" t="s">
        <v>1952</v>
      </c>
      <c r="FX8" s="16" t="s">
        <v>1953</v>
      </c>
      <c r="FY8" s="16" t="s">
        <v>1954</v>
      </c>
      <c r="FZ8" s="16" t="s">
        <v>1955</v>
      </c>
      <c r="GB8" s="16" t="s">
        <v>1956</v>
      </c>
      <c r="GD8" s="16" t="s">
        <v>1957</v>
      </c>
      <c r="GG8" s="16" t="s">
        <v>1958</v>
      </c>
      <c r="GI8" s="16" t="s">
        <v>1959</v>
      </c>
      <c r="GN8" s="16" t="s">
        <v>1960</v>
      </c>
      <c r="GP8" s="16" t="s">
        <v>1961</v>
      </c>
      <c r="GW8" s="16" t="s">
        <v>1962</v>
      </c>
      <c r="HB8" s="16" t="s">
        <v>1963</v>
      </c>
      <c r="HC8" s="16" t="s">
        <v>1964</v>
      </c>
      <c r="HD8" s="16" t="s">
        <v>1965</v>
      </c>
      <c r="HE8" s="16" t="s">
        <v>1966</v>
      </c>
      <c r="HF8" s="16" t="s">
        <v>1967</v>
      </c>
      <c r="HG8" s="16" t="s">
        <v>1968</v>
      </c>
      <c r="HH8" s="16" t="s">
        <v>1969</v>
      </c>
      <c r="HI8" s="16" t="s">
        <v>1970</v>
      </c>
      <c r="HJ8" s="16" t="s">
        <v>1971</v>
      </c>
      <c r="HK8" s="16" t="s">
        <v>1972</v>
      </c>
      <c r="HL8" s="16" t="s">
        <v>1973</v>
      </c>
      <c r="HM8" s="16" t="s">
        <v>1974</v>
      </c>
      <c r="HN8" s="16" t="s">
        <v>745</v>
      </c>
      <c r="HO8" s="16" t="s">
        <v>1975</v>
      </c>
      <c r="HP8" s="16" t="s">
        <v>1976</v>
      </c>
      <c r="HR8" s="16" t="s">
        <v>1977</v>
      </c>
      <c r="HS8" s="16" t="s">
        <v>1978</v>
      </c>
      <c r="HU8" s="16" t="s">
        <v>1979</v>
      </c>
      <c r="HX8" s="16" t="s">
        <v>1980</v>
      </c>
      <c r="HY8" s="16" t="s">
        <v>1981</v>
      </c>
      <c r="IA8" s="16" t="s">
        <v>1982</v>
      </c>
      <c r="IB8" s="16" t="s">
        <v>1983</v>
      </c>
      <c r="ID8" s="16" t="s">
        <v>1984</v>
      </c>
      <c r="IE8" s="16" t="s">
        <v>1985</v>
      </c>
      <c r="IF8" s="16" t="s">
        <v>1986</v>
      </c>
      <c r="IG8" s="16" t="s">
        <v>1987</v>
      </c>
      <c r="IJ8" s="16" t="s">
        <v>1988</v>
      </c>
      <c r="IL8" s="16" t="s">
        <v>1989</v>
      </c>
      <c r="IM8" s="16" t="s">
        <v>1990</v>
      </c>
      <c r="IN8" s="16" t="s">
        <v>1991</v>
      </c>
      <c r="IO8" s="16" t="s">
        <v>1992</v>
      </c>
      <c r="IP8" s="16" t="s">
        <v>1038</v>
      </c>
      <c r="IR8" s="16" t="s">
        <v>1993</v>
      </c>
      <c r="IU8" s="16" t="s">
        <v>1994</v>
      </c>
      <c r="IW8" s="16" t="s">
        <v>1995</v>
      </c>
      <c r="IX8" s="16" t="s">
        <v>1996</v>
      </c>
      <c r="IY8" s="16" t="s">
        <v>1997</v>
      </c>
      <c r="IZ8" s="16" t="s">
        <v>1998</v>
      </c>
      <c r="JA8" s="16" t="s">
        <v>1999</v>
      </c>
      <c r="JC8" s="16" t="s">
        <v>2000</v>
      </c>
      <c r="JD8" s="16" t="s">
        <v>2001</v>
      </c>
      <c r="JE8" s="16" t="s">
        <v>2002</v>
      </c>
      <c r="JG8" s="16" t="s">
        <v>2003</v>
      </c>
      <c r="JH8" s="16" t="s">
        <v>2004</v>
      </c>
      <c r="JK8" s="16" t="s">
        <v>2005</v>
      </c>
      <c r="JL8" s="16" t="s">
        <v>2006</v>
      </c>
      <c r="JN8" s="16" t="s">
        <v>2007</v>
      </c>
      <c r="JP8" s="16" t="s">
        <v>2008</v>
      </c>
      <c r="JR8" s="16" t="s">
        <v>2009</v>
      </c>
      <c r="JT8" s="16" t="s">
        <v>2010</v>
      </c>
      <c r="JU8" s="16" t="s">
        <v>2011</v>
      </c>
      <c r="JV8" s="16" t="s">
        <v>2012</v>
      </c>
      <c r="JW8" s="16" t="s">
        <v>2013</v>
      </c>
      <c r="JX8" s="16" t="s">
        <v>2014</v>
      </c>
      <c r="JY8" s="16" t="s">
        <v>2015</v>
      </c>
      <c r="JZ8" s="16" t="s">
        <v>2016</v>
      </c>
      <c r="KB8" s="16" t="s">
        <v>2017</v>
      </c>
      <c r="KC8" s="16" t="s">
        <v>2018</v>
      </c>
      <c r="KE8" s="16" t="s">
        <v>2019</v>
      </c>
      <c r="KF8" s="16" t="s">
        <v>2020</v>
      </c>
      <c r="KG8" s="16" t="s">
        <v>2021</v>
      </c>
      <c r="KJ8" s="16" t="s">
        <v>2022</v>
      </c>
      <c r="KN8" s="16" t="s">
        <v>2023</v>
      </c>
      <c r="KR8" s="16" t="s">
        <v>2024</v>
      </c>
      <c r="KU8" s="16" t="s">
        <v>2025</v>
      </c>
      <c r="KV8" s="16" t="s">
        <v>2026</v>
      </c>
      <c r="KY8" s="16" t="s">
        <v>2027</v>
      </c>
      <c r="KZ8" s="16" t="s">
        <v>2028</v>
      </c>
      <c r="LA8" s="16" t="s">
        <v>2029</v>
      </c>
      <c r="LC8" s="16" t="s">
        <v>2030</v>
      </c>
      <c r="LD8" s="16" t="s">
        <v>1937</v>
      </c>
      <c r="LF8" s="16" t="s">
        <v>2031</v>
      </c>
      <c r="LG8" s="16" t="s">
        <v>2032</v>
      </c>
      <c r="LH8" s="16" t="s">
        <v>2033</v>
      </c>
      <c r="LK8" s="16" t="s">
        <v>2034</v>
      </c>
      <c r="LN8" s="16" t="s">
        <v>2035</v>
      </c>
      <c r="LO8" s="16" t="s">
        <v>2036</v>
      </c>
      <c r="LP8" s="16" t="s">
        <v>2037</v>
      </c>
      <c r="LQ8" s="16" t="s">
        <v>2038</v>
      </c>
      <c r="LR8" s="16" t="s">
        <v>2039</v>
      </c>
      <c r="LV8" s="16" t="s">
        <v>2040</v>
      </c>
      <c r="LY8" s="16" t="s">
        <v>2041</v>
      </c>
      <c r="MA8" s="16" t="s">
        <v>2042</v>
      </c>
      <c r="MB8" s="16" t="s">
        <v>2043</v>
      </c>
      <c r="MC8" s="16" t="s">
        <v>2044</v>
      </c>
      <c r="MD8" s="16" t="s">
        <v>1470</v>
      </c>
      <c r="MH8" s="16" t="s">
        <v>1776</v>
      </c>
      <c r="MJ8" s="16" t="s">
        <v>2045</v>
      </c>
      <c r="MM8" s="16" t="s">
        <v>2046</v>
      </c>
      <c r="MO8" s="16" t="s">
        <v>2047</v>
      </c>
      <c r="MQ8" s="16" t="s">
        <v>2048</v>
      </c>
      <c r="MR8" s="16" t="s">
        <v>2049</v>
      </c>
      <c r="MT8" s="16" t="s">
        <v>2050</v>
      </c>
      <c r="MX8" s="16" t="s">
        <v>2051</v>
      </c>
      <c r="MZ8" s="16" t="s">
        <v>2052</v>
      </c>
      <c r="NE8" s="16" t="s">
        <v>2053</v>
      </c>
      <c r="NH8" s="16" t="s">
        <v>2054</v>
      </c>
      <c r="NI8" s="16" t="s">
        <v>2055</v>
      </c>
      <c r="NP8" s="16" t="s">
        <v>2056</v>
      </c>
    </row>
    <row r="9" spans="1:385" x14ac:dyDescent="0.25">
      <c r="C9" s="16" t="s">
        <v>2057</v>
      </c>
      <c r="D9" s="16" t="s">
        <v>2058</v>
      </c>
      <c r="F9" s="16" t="s">
        <v>2059</v>
      </c>
      <c r="G9" s="16" t="s">
        <v>2060</v>
      </c>
      <c r="H9" s="16" t="s">
        <v>2061</v>
      </c>
      <c r="J9" s="16" t="s">
        <v>2062</v>
      </c>
      <c r="K9" s="16" t="s">
        <v>2063</v>
      </c>
      <c r="L9" s="16" t="s">
        <v>2064</v>
      </c>
      <c r="M9" s="16" t="s">
        <v>2065</v>
      </c>
      <c r="N9" s="16" t="s">
        <v>2066</v>
      </c>
      <c r="O9" s="16" t="s">
        <v>2067</v>
      </c>
      <c r="Q9" s="16" t="s">
        <v>2068</v>
      </c>
      <c r="R9" s="16" t="s">
        <v>2069</v>
      </c>
      <c r="S9" s="16" t="s">
        <v>2070</v>
      </c>
      <c r="T9" s="16" t="s">
        <v>2071</v>
      </c>
      <c r="V9" s="16" t="s">
        <v>2072</v>
      </c>
      <c r="W9" s="16" t="s">
        <v>2073</v>
      </c>
      <c r="X9" s="16" t="s">
        <v>2074</v>
      </c>
      <c r="Y9" s="16" t="s">
        <v>37</v>
      </c>
      <c r="Z9" s="16" t="s">
        <v>2075</v>
      </c>
      <c r="AA9" s="16" t="s">
        <v>2076</v>
      </c>
      <c r="AD9" s="16" t="s">
        <v>2077</v>
      </c>
      <c r="AE9" s="16" t="s">
        <v>2078</v>
      </c>
      <c r="AF9" s="16" t="s">
        <v>2079</v>
      </c>
      <c r="AH9" s="16" t="s">
        <v>2080</v>
      </c>
      <c r="AI9" s="16" t="s">
        <v>2081</v>
      </c>
      <c r="AJ9" s="16" t="s">
        <v>2082</v>
      </c>
      <c r="AK9" s="16" t="s">
        <v>2083</v>
      </c>
      <c r="AM9" s="16" t="s">
        <v>2084</v>
      </c>
      <c r="AN9" s="16" t="s">
        <v>2085</v>
      </c>
      <c r="AO9" s="16" t="s">
        <v>2086</v>
      </c>
      <c r="AP9" s="16" t="s">
        <v>2087</v>
      </c>
      <c r="AR9" s="16" t="s">
        <v>2088</v>
      </c>
      <c r="AV9" s="16" t="s">
        <v>2089</v>
      </c>
      <c r="AY9" s="16" t="s">
        <v>2090</v>
      </c>
      <c r="BB9" s="16" t="s">
        <v>2091</v>
      </c>
      <c r="BC9" s="16" t="s">
        <v>2092</v>
      </c>
      <c r="BJ9" s="16" t="s">
        <v>2093</v>
      </c>
      <c r="BQ9" s="16" t="s">
        <v>2094</v>
      </c>
      <c r="BR9" s="16" t="s">
        <v>2095</v>
      </c>
      <c r="BS9" s="16" t="s">
        <v>2096</v>
      </c>
      <c r="BT9" s="16" t="s">
        <v>2097</v>
      </c>
      <c r="BV9" s="16" t="s">
        <v>2098</v>
      </c>
      <c r="BW9" s="16" t="s">
        <v>2099</v>
      </c>
      <c r="BY9" s="16" t="s">
        <v>2100</v>
      </c>
      <c r="BZ9" s="16" t="s">
        <v>2101</v>
      </c>
      <c r="CB9" s="16" t="s">
        <v>2102</v>
      </c>
      <c r="CD9" s="16" t="s">
        <v>2103</v>
      </c>
      <c r="CE9" s="16" t="s">
        <v>2104</v>
      </c>
      <c r="CF9" s="16" t="s">
        <v>2105</v>
      </c>
      <c r="CG9" s="16" t="s">
        <v>2106</v>
      </c>
      <c r="CH9" s="16" t="s">
        <v>2107</v>
      </c>
      <c r="CJ9" s="16" t="s">
        <v>2108</v>
      </c>
      <c r="CK9" s="16" t="s">
        <v>2109</v>
      </c>
      <c r="CL9" s="16" t="s">
        <v>2110</v>
      </c>
      <c r="CM9" s="16" t="s">
        <v>2111</v>
      </c>
      <c r="CO9" s="16" t="s">
        <v>2112</v>
      </c>
      <c r="CQ9" s="16" t="s">
        <v>2113</v>
      </c>
      <c r="CR9" s="16" t="s">
        <v>2114</v>
      </c>
      <c r="CU9" s="16" t="s">
        <v>2115</v>
      </c>
      <c r="CZ9" s="16" t="s">
        <v>2116</v>
      </c>
      <c r="DA9" s="16" t="s">
        <v>2117</v>
      </c>
      <c r="DB9" s="16" t="s">
        <v>2118</v>
      </c>
      <c r="DC9" s="16" t="s">
        <v>2119</v>
      </c>
      <c r="DE9" s="16" t="s">
        <v>2120</v>
      </c>
      <c r="DH9" s="16" t="s">
        <v>2121</v>
      </c>
      <c r="DJ9" s="16" t="s">
        <v>2122</v>
      </c>
      <c r="DK9" s="16" t="s">
        <v>2123</v>
      </c>
      <c r="DL9" s="16" t="s">
        <v>2124</v>
      </c>
      <c r="DM9" s="16" t="s">
        <v>2125</v>
      </c>
      <c r="DW9" s="16" t="s">
        <v>2126</v>
      </c>
      <c r="EB9" s="16" t="s">
        <v>1154</v>
      </c>
      <c r="EC9" s="16" t="s">
        <v>2127</v>
      </c>
      <c r="ED9" s="16" t="s">
        <v>2128</v>
      </c>
      <c r="EE9" s="16" t="s">
        <v>2129</v>
      </c>
      <c r="EF9" s="16" t="s">
        <v>2130</v>
      </c>
      <c r="EG9" s="16" t="s">
        <v>2131</v>
      </c>
      <c r="EH9" s="16" t="s">
        <v>2132</v>
      </c>
      <c r="EJ9" s="16" t="s">
        <v>2133</v>
      </c>
      <c r="EL9" s="16" t="s">
        <v>2134</v>
      </c>
      <c r="EN9" s="16" t="s">
        <v>2135</v>
      </c>
      <c r="EO9" s="16" t="s">
        <v>2136</v>
      </c>
      <c r="EP9" s="16" t="s">
        <v>2137</v>
      </c>
      <c r="EQ9" s="16" t="s">
        <v>2138</v>
      </c>
      <c r="ER9" s="16" t="s">
        <v>2139</v>
      </c>
      <c r="ES9" s="16" t="s">
        <v>2140</v>
      </c>
      <c r="ET9" s="16" t="s">
        <v>2141</v>
      </c>
      <c r="EV9" s="16" t="s">
        <v>2142</v>
      </c>
      <c r="EX9" s="16" t="s">
        <v>2143</v>
      </c>
      <c r="EY9" s="16" t="s">
        <v>2144</v>
      </c>
      <c r="FA9" s="16" t="s">
        <v>2145</v>
      </c>
      <c r="FB9" s="16" t="s">
        <v>2146</v>
      </c>
      <c r="FG9" s="16" t="s">
        <v>2147</v>
      </c>
      <c r="FH9" s="16" t="s">
        <v>2148</v>
      </c>
      <c r="FI9" s="16" t="s">
        <v>2149</v>
      </c>
      <c r="FJ9" s="16" t="s">
        <v>2150</v>
      </c>
      <c r="FL9" s="16" t="s">
        <v>2151</v>
      </c>
      <c r="FM9" s="16" t="s">
        <v>1130</v>
      </c>
      <c r="FN9" s="16" t="s">
        <v>2152</v>
      </c>
      <c r="FO9" s="16" t="s">
        <v>2153</v>
      </c>
      <c r="FP9" s="16" t="s">
        <v>2154</v>
      </c>
      <c r="FR9" s="16" t="s">
        <v>2155</v>
      </c>
      <c r="FT9" s="16" t="s">
        <v>2156</v>
      </c>
      <c r="FV9" s="16" t="s">
        <v>2157</v>
      </c>
      <c r="FX9" s="16" t="s">
        <v>2158</v>
      </c>
      <c r="FY9" s="16" t="s">
        <v>2159</v>
      </c>
      <c r="FZ9" s="16" t="s">
        <v>2160</v>
      </c>
      <c r="GB9" s="16" t="s">
        <v>2161</v>
      </c>
      <c r="GD9" s="16" t="s">
        <v>2162</v>
      </c>
      <c r="GG9" s="16" t="s">
        <v>2163</v>
      </c>
      <c r="GN9" s="16" t="s">
        <v>2164</v>
      </c>
      <c r="GP9" s="16" t="s">
        <v>2165</v>
      </c>
      <c r="GW9" s="16" t="s">
        <v>2166</v>
      </c>
      <c r="HB9" s="16" t="s">
        <v>2167</v>
      </c>
      <c r="HC9" s="16" t="s">
        <v>403</v>
      </c>
      <c r="HD9" s="16" t="s">
        <v>1412</v>
      </c>
      <c r="HE9" s="16" t="s">
        <v>2168</v>
      </c>
      <c r="HF9" s="16" t="s">
        <v>2169</v>
      </c>
      <c r="HG9" s="16" t="s">
        <v>2170</v>
      </c>
      <c r="HH9" s="16" t="s">
        <v>2171</v>
      </c>
      <c r="HI9" s="16" t="s">
        <v>2172</v>
      </c>
      <c r="HJ9" s="16" t="s">
        <v>2173</v>
      </c>
      <c r="HK9" s="16" t="s">
        <v>2174</v>
      </c>
      <c r="HL9" s="16" t="s">
        <v>2175</v>
      </c>
      <c r="HM9" s="16" t="s">
        <v>2176</v>
      </c>
      <c r="HN9" s="16" t="s">
        <v>2177</v>
      </c>
      <c r="HO9" s="16" t="s">
        <v>2178</v>
      </c>
      <c r="HP9" s="16" t="s">
        <v>2179</v>
      </c>
      <c r="HR9" s="16" t="s">
        <v>2180</v>
      </c>
      <c r="HS9" s="16" t="s">
        <v>2181</v>
      </c>
      <c r="HU9" s="16" t="s">
        <v>2182</v>
      </c>
      <c r="HX9" s="16" t="s">
        <v>2183</v>
      </c>
      <c r="HY9" s="16" t="s">
        <v>2184</v>
      </c>
      <c r="IA9" s="16" t="s">
        <v>2185</v>
      </c>
      <c r="IB9" s="16" t="s">
        <v>2186</v>
      </c>
      <c r="ID9" s="16" t="s">
        <v>2187</v>
      </c>
      <c r="IE9" s="16" t="s">
        <v>2188</v>
      </c>
      <c r="IF9" s="16" t="s">
        <v>2189</v>
      </c>
      <c r="IG9" s="16" t="s">
        <v>2190</v>
      </c>
      <c r="IJ9" s="16" t="s">
        <v>2191</v>
      </c>
      <c r="IL9" s="16" t="s">
        <v>2192</v>
      </c>
      <c r="IM9" s="16" t="s">
        <v>2193</v>
      </c>
      <c r="IN9" s="16" t="s">
        <v>2194</v>
      </c>
      <c r="IO9" s="16" t="s">
        <v>2195</v>
      </c>
      <c r="IR9" s="16" t="s">
        <v>2196</v>
      </c>
      <c r="IU9" s="16" t="s">
        <v>2197</v>
      </c>
      <c r="IW9" s="16" t="s">
        <v>2198</v>
      </c>
      <c r="IX9" s="16" t="s">
        <v>2199</v>
      </c>
      <c r="IY9" s="16" t="s">
        <v>2200</v>
      </c>
      <c r="IZ9" s="16" t="s">
        <v>2201</v>
      </c>
      <c r="JA9" s="16" t="s">
        <v>2202</v>
      </c>
      <c r="JC9" s="16" t="s">
        <v>2203</v>
      </c>
      <c r="JE9" s="16" t="s">
        <v>2204</v>
      </c>
      <c r="JG9" s="16" t="s">
        <v>2205</v>
      </c>
      <c r="JK9" s="16" t="s">
        <v>2206</v>
      </c>
      <c r="JL9" s="16" t="s">
        <v>2207</v>
      </c>
      <c r="JP9" s="16" t="s">
        <v>2208</v>
      </c>
      <c r="JR9" s="16" t="s">
        <v>2209</v>
      </c>
      <c r="JU9" s="16" t="s">
        <v>2210</v>
      </c>
      <c r="JV9" s="16" t="s">
        <v>2211</v>
      </c>
      <c r="JW9" s="16" t="s">
        <v>2212</v>
      </c>
      <c r="JX9" s="16" t="s">
        <v>2213</v>
      </c>
      <c r="KB9" s="16" t="s">
        <v>2214</v>
      </c>
      <c r="KC9" s="16" t="s">
        <v>2215</v>
      </c>
      <c r="KE9" s="16" t="s">
        <v>2216</v>
      </c>
      <c r="KF9" s="16" t="s">
        <v>2217</v>
      </c>
      <c r="KG9" s="16" t="s">
        <v>2218</v>
      </c>
      <c r="KJ9" s="16" t="s">
        <v>2219</v>
      </c>
      <c r="KN9" s="16" t="s">
        <v>2220</v>
      </c>
      <c r="KR9" s="16" t="s">
        <v>2221</v>
      </c>
      <c r="KU9" s="16" t="s">
        <v>2222</v>
      </c>
      <c r="KV9" s="16" t="s">
        <v>2223</v>
      </c>
      <c r="KY9" s="16" t="s">
        <v>2224</v>
      </c>
      <c r="KZ9" s="16" t="s">
        <v>2225</v>
      </c>
      <c r="LA9" s="16" t="s">
        <v>2226</v>
      </c>
      <c r="LC9" s="16" t="s">
        <v>2227</v>
      </c>
      <c r="LD9" s="16" t="s">
        <v>2228</v>
      </c>
      <c r="LF9" s="16" t="s">
        <v>2229</v>
      </c>
      <c r="LG9" s="16" t="s">
        <v>1004</v>
      </c>
      <c r="LK9" s="16" t="s">
        <v>2230</v>
      </c>
      <c r="LN9" s="16" t="s">
        <v>2231</v>
      </c>
      <c r="LO9" s="16" t="s">
        <v>2232</v>
      </c>
      <c r="LQ9" s="16" t="s">
        <v>1186</v>
      </c>
      <c r="LR9" s="16" t="s">
        <v>2233</v>
      </c>
      <c r="LV9" s="16" t="s">
        <v>2234</v>
      </c>
      <c r="LY9" s="16" t="s">
        <v>2235</v>
      </c>
      <c r="MA9" s="16" t="s">
        <v>2236</v>
      </c>
      <c r="MC9" s="16" t="s">
        <v>2237</v>
      </c>
      <c r="MD9" s="16" t="s">
        <v>2238</v>
      </c>
      <c r="MH9" s="16" t="s">
        <v>2239</v>
      </c>
      <c r="MJ9" s="16" t="s">
        <v>2240</v>
      </c>
      <c r="MM9" s="16" t="s">
        <v>2241</v>
      </c>
      <c r="MR9" s="16" t="s">
        <v>2242</v>
      </c>
      <c r="MT9" s="16" t="s">
        <v>2243</v>
      </c>
      <c r="MX9" s="16" t="s">
        <v>2244</v>
      </c>
      <c r="MZ9" s="16" t="s">
        <v>2245</v>
      </c>
      <c r="NE9" s="16" t="s">
        <v>2246</v>
      </c>
      <c r="NH9" s="16" t="s">
        <v>2247</v>
      </c>
      <c r="NP9" s="16" t="s">
        <v>2248</v>
      </c>
    </row>
    <row r="10" spans="1:385" x14ac:dyDescent="0.25">
      <c r="C10" s="16" t="s">
        <v>2249</v>
      </c>
      <c r="D10" s="16" t="s">
        <v>2250</v>
      </c>
      <c r="F10" s="16" t="s">
        <v>2251</v>
      </c>
      <c r="G10" s="16" t="s">
        <v>2252</v>
      </c>
      <c r="H10" s="16" t="s">
        <v>2253</v>
      </c>
      <c r="J10" s="16" t="s">
        <v>2254</v>
      </c>
      <c r="K10" s="16" t="s">
        <v>2255</v>
      </c>
      <c r="L10" s="16" t="s">
        <v>2256</v>
      </c>
      <c r="M10" s="16" t="s">
        <v>2257</v>
      </c>
      <c r="N10" s="16" t="s">
        <v>2258</v>
      </c>
      <c r="O10" s="16" t="s">
        <v>2259</v>
      </c>
      <c r="Q10" s="16" t="s">
        <v>2260</v>
      </c>
      <c r="S10" s="16" t="s">
        <v>2261</v>
      </c>
      <c r="T10" s="16" t="s">
        <v>2262</v>
      </c>
      <c r="V10" s="16" t="s">
        <v>2263</v>
      </c>
      <c r="W10" s="16" t="s">
        <v>2264</v>
      </c>
      <c r="X10" s="16" t="s">
        <v>2265</v>
      </c>
      <c r="Y10" s="16" t="s">
        <v>2266</v>
      </c>
      <c r="Z10" s="16" t="s">
        <v>2267</v>
      </c>
      <c r="AA10" s="16" t="s">
        <v>2268</v>
      </c>
      <c r="AD10" s="16" t="s">
        <v>2269</v>
      </c>
      <c r="AE10" s="16" t="s">
        <v>2270</v>
      </c>
      <c r="AF10" s="16" t="s">
        <v>2271</v>
      </c>
      <c r="AH10" s="16" t="s">
        <v>2272</v>
      </c>
      <c r="AI10" s="16" t="s">
        <v>2273</v>
      </c>
      <c r="AJ10" s="16" t="s">
        <v>2274</v>
      </c>
      <c r="AK10" s="16" t="s">
        <v>2275</v>
      </c>
      <c r="AM10" s="16" t="s">
        <v>2276</v>
      </c>
      <c r="AN10" s="16" t="s">
        <v>2277</v>
      </c>
      <c r="AO10" s="16" t="s">
        <v>2278</v>
      </c>
      <c r="AP10" s="16" t="s">
        <v>2279</v>
      </c>
      <c r="AR10" s="16" t="s">
        <v>2280</v>
      </c>
      <c r="AV10" s="16" t="s">
        <v>2281</v>
      </c>
      <c r="AY10" s="16" t="s">
        <v>2282</v>
      </c>
      <c r="BB10" s="16" t="s">
        <v>2283</v>
      </c>
      <c r="BC10" s="16" t="s">
        <v>2284</v>
      </c>
      <c r="BJ10" s="16" t="s">
        <v>2285</v>
      </c>
      <c r="BQ10" s="16" t="s">
        <v>2286</v>
      </c>
      <c r="BR10" s="16" t="s">
        <v>2287</v>
      </c>
      <c r="BS10" s="16" t="s">
        <v>2288</v>
      </c>
      <c r="BT10" s="16" t="s">
        <v>2289</v>
      </c>
      <c r="BV10" s="16" t="s">
        <v>2290</v>
      </c>
      <c r="BY10" s="16" t="s">
        <v>2291</v>
      </c>
      <c r="BZ10" s="16" t="s">
        <v>2292</v>
      </c>
      <c r="CB10" s="16" t="s">
        <v>2293</v>
      </c>
      <c r="CD10" s="16" t="s">
        <v>2294</v>
      </c>
      <c r="CE10" s="16" t="s">
        <v>2295</v>
      </c>
      <c r="CF10" s="16" t="s">
        <v>2296</v>
      </c>
      <c r="CG10" s="16" t="s">
        <v>2297</v>
      </c>
      <c r="CH10" s="16" t="s">
        <v>2298</v>
      </c>
      <c r="CJ10" s="16" t="s">
        <v>2299</v>
      </c>
      <c r="CK10" s="16" t="s">
        <v>2300</v>
      </c>
      <c r="CL10" s="16" t="s">
        <v>2175</v>
      </c>
      <c r="CM10" s="16" t="s">
        <v>2301</v>
      </c>
      <c r="CO10" s="16" t="s">
        <v>2302</v>
      </c>
      <c r="CQ10" s="16" t="s">
        <v>2303</v>
      </c>
      <c r="CR10" s="16" t="s">
        <v>2304</v>
      </c>
      <c r="CU10" s="16" t="s">
        <v>2305</v>
      </c>
      <c r="CZ10" s="16" t="s">
        <v>2306</v>
      </c>
      <c r="DA10" s="16" t="s">
        <v>2307</v>
      </c>
      <c r="DB10" s="16" t="s">
        <v>2308</v>
      </c>
      <c r="DC10" s="16" t="s">
        <v>2309</v>
      </c>
      <c r="DE10" s="16" t="s">
        <v>2310</v>
      </c>
      <c r="DH10" s="16" t="s">
        <v>2311</v>
      </c>
      <c r="DJ10" s="16" t="s">
        <v>2312</v>
      </c>
      <c r="DK10" s="16" t="s">
        <v>2313</v>
      </c>
      <c r="DM10" s="16" t="s">
        <v>2314</v>
      </c>
      <c r="DW10" s="16" t="s">
        <v>2315</v>
      </c>
      <c r="EB10" s="16" t="s">
        <v>2316</v>
      </c>
      <c r="EC10" s="16" t="s">
        <v>2317</v>
      </c>
      <c r="ED10" s="16" t="s">
        <v>2318</v>
      </c>
      <c r="EE10" s="16" t="s">
        <v>2319</v>
      </c>
      <c r="EF10" s="16" t="s">
        <v>2320</v>
      </c>
      <c r="EG10" s="16" t="s">
        <v>2321</v>
      </c>
      <c r="EH10" s="16" t="s">
        <v>2322</v>
      </c>
      <c r="EJ10" s="16" t="s">
        <v>2323</v>
      </c>
      <c r="EL10" s="16" t="s">
        <v>2324</v>
      </c>
      <c r="EN10" s="16" t="s">
        <v>2325</v>
      </c>
      <c r="EO10" s="16" t="s">
        <v>2326</v>
      </c>
      <c r="EP10" s="16" t="s">
        <v>2327</v>
      </c>
      <c r="EQ10" s="16" t="s">
        <v>2328</v>
      </c>
      <c r="ER10" s="16" t="s">
        <v>2329</v>
      </c>
      <c r="ES10" s="16" t="s">
        <v>2330</v>
      </c>
      <c r="ET10" s="16" t="s">
        <v>2331</v>
      </c>
      <c r="EV10" s="16" t="s">
        <v>2332</v>
      </c>
      <c r="EX10" s="16" t="s">
        <v>2333</v>
      </c>
      <c r="FA10" s="16" t="s">
        <v>2334</v>
      </c>
      <c r="FG10" s="16" t="s">
        <v>2335</v>
      </c>
      <c r="FH10" s="16" t="s">
        <v>2336</v>
      </c>
      <c r="FI10" s="16" t="s">
        <v>2337</v>
      </c>
      <c r="FJ10" s="16" t="s">
        <v>2338</v>
      </c>
      <c r="FL10" s="16" t="s">
        <v>2339</v>
      </c>
      <c r="FM10" s="16" t="s">
        <v>2340</v>
      </c>
      <c r="FO10" s="16" t="s">
        <v>2341</v>
      </c>
      <c r="FP10" s="16" t="s">
        <v>2342</v>
      </c>
      <c r="FT10" s="16" t="s">
        <v>2343</v>
      </c>
      <c r="FV10" s="16" t="s">
        <v>2344</v>
      </c>
      <c r="FX10" s="16" t="s">
        <v>2345</v>
      </c>
      <c r="FY10" s="16" t="s">
        <v>2346</v>
      </c>
      <c r="FZ10" s="16" t="s">
        <v>2347</v>
      </c>
      <c r="GB10" s="16" t="s">
        <v>689</v>
      </c>
      <c r="GD10" s="16" t="s">
        <v>2348</v>
      </c>
      <c r="GG10" s="16" t="s">
        <v>2349</v>
      </c>
      <c r="GN10" s="16" t="s">
        <v>2350</v>
      </c>
      <c r="GP10" s="16" t="s">
        <v>2351</v>
      </c>
      <c r="GW10" s="16" t="s">
        <v>2352</v>
      </c>
      <c r="HB10" s="16" t="s">
        <v>2353</v>
      </c>
      <c r="HC10" s="16" t="s">
        <v>2354</v>
      </c>
      <c r="HD10" s="16" t="s">
        <v>2355</v>
      </c>
      <c r="HE10" s="16" t="s">
        <v>2356</v>
      </c>
      <c r="HF10" s="16" t="s">
        <v>2357</v>
      </c>
      <c r="HG10" s="16" t="s">
        <v>2358</v>
      </c>
      <c r="HH10" s="16" t="s">
        <v>2359</v>
      </c>
      <c r="HI10" s="16" t="s">
        <v>2360</v>
      </c>
      <c r="HJ10" s="16" t="s">
        <v>2361</v>
      </c>
      <c r="HK10" s="16" t="s">
        <v>2362</v>
      </c>
      <c r="HL10" s="16" t="s">
        <v>2363</v>
      </c>
      <c r="HM10" s="16" t="s">
        <v>2254</v>
      </c>
      <c r="HN10" s="16" t="s">
        <v>2364</v>
      </c>
      <c r="HO10" s="16" t="s">
        <v>2365</v>
      </c>
      <c r="HP10" s="16" t="s">
        <v>2366</v>
      </c>
      <c r="HR10" s="16" t="s">
        <v>2367</v>
      </c>
      <c r="HS10" s="16" t="s">
        <v>2368</v>
      </c>
      <c r="HU10" s="16" t="s">
        <v>2369</v>
      </c>
      <c r="HX10" s="16" t="s">
        <v>2370</v>
      </c>
      <c r="HY10" s="16" t="s">
        <v>2371</v>
      </c>
      <c r="IA10" s="16" t="s">
        <v>2372</v>
      </c>
      <c r="IB10" s="16" t="s">
        <v>2373</v>
      </c>
      <c r="ID10" s="16" t="s">
        <v>2374</v>
      </c>
      <c r="IE10" s="16" t="s">
        <v>2375</v>
      </c>
      <c r="IF10" s="16" t="s">
        <v>2376</v>
      </c>
      <c r="IG10" s="16" t="s">
        <v>2377</v>
      </c>
      <c r="IJ10" s="16" t="s">
        <v>2378</v>
      </c>
      <c r="IL10" s="16" t="s">
        <v>2379</v>
      </c>
      <c r="IO10" s="16" t="s">
        <v>704</v>
      </c>
      <c r="IR10" s="16" t="s">
        <v>2380</v>
      </c>
      <c r="IU10" s="16" t="s">
        <v>2381</v>
      </c>
      <c r="IW10" s="16" t="s">
        <v>2382</v>
      </c>
      <c r="IX10" s="16" t="s">
        <v>2383</v>
      </c>
      <c r="IY10" s="16" t="s">
        <v>2384</v>
      </c>
      <c r="IZ10" s="16" t="s">
        <v>2385</v>
      </c>
      <c r="JA10" s="16" t="s">
        <v>2386</v>
      </c>
      <c r="JE10" s="16" t="s">
        <v>2387</v>
      </c>
      <c r="JG10" s="16" t="s">
        <v>2388</v>
      </c>
      <c r="JK10" s="16" t="s">
        <v>2389</v>
      </c>
      <c r="JL10" s="16" t="s">
        <v>2390</v>
      </c>
      <c r="JP10" s="16" t="s">
        <v>2391</v>
      </c>
      <c r="JR10" s="16" t="s">
        <v>2392</v>
      </c>
      <c r="JU10" s="16" t="s">
        <v>2393</v>
      </c>
      <c r="JV10" s="16" t="s">
        <v>2394</v>
      </c>
      <c r="JW10" s="16" t="s">
        <v>2395</v>
      </c>
      <c r="JX10" s="16" t="s">
        <v>2396</v>
      </c>
      <c r="KB10" s="16" t="s">
        <v>2397</v>
      </c>
      <c r="KE10" s="16" t="s">
        <v>2398</v>
      </c>
      <c r="KG10" s="16" t="s">
        <v>2399</v>
      </c>
      <c r="KJ10" s="16" t="s">
        <v>2400</v>
      </c>
      <c r="KN10" s="16" t="s">
        <v>2401</v>
      </c>
      <c r="KR10" s="16" t="s">
        <v>2402</v>
      </c>
      <c r="KU10" s="16" t="s">
        <v>2403</v>
      </c>
      <c r="KV10" s="16" t="s">
        <v>2404</v>
      </c>
      <c r="KY10" s="16" t="s">
        <v>2405</v>
      </c>
      <c r="LA10" s="16" t="s">
        <v>2406</v>
      </c>
      <c r="LC10" s="16" t="s">
        <v>2407</v>
      </c>
      <c r="LD10" s="16" t="s">
        <v>2408</v>
      </c>
      <c r="LF10" s="16" t="s">
        <v>2409</v>
      </c>
      <c r="LG10" s="16" t="s">
        <v>2410</v>
      </c>
      <c r="LK10" s="16" t="s">
        <v>2411</v>
      </c>
      <c r="LN10" s="16" t="s">
        <v>2412</v>
      </c>
      <c r="LO10" s="16" t="s">
        <v>2413</v>
      </c>
      <c r="LQ10" s="16" t="s">
        <v>2414</v>
      </c>
      <c r="LR10" s="16" t="s">
        <v>2415</v>
      </c>
      <c r="LY10" s="16" t="s">
        <v>2416</v>
      </c>
      <c r="MA10" s="16" t="s">
        <v>2417</v>
      </c>
      <c r="MC10" s="16" t="s">
        <v>2418</v>
      </c>
      <c r="MD10" s="16" t="s">
        <v>2419</v>
      </c>
      <c r="MH10" s="16" t="s">
        <v>2420</v>
      </c>
      <c r="MJ10" s="16" t="s">
        <v>2421</v>
      </c>
      <c r="MM10" s="16" t="s">
        <v>2422</v>
      </c>
      <c r="MR10" s="16" t="s">
        <v>2423</v>
      </c>
      <c r="MT10" s="16" t="s">
        <v>2424</v>
      </c>
      <c r="MX10" s="16" t="s">
        <v>2425</v>
      </c>
      <c r="MZ10" s="16" t="s">
        <v>2426</v>
      </c>
      <c r="NE10" s="16" t="s">
        <v>2427</v>
      </c>
      <c r="NP10" s="16" t="s">
        <v>2428</v>
      </c>
    </row>
    <row r="11" spans="1:385" x14ac:dyDescent="0.25">
      <c r="C11" s="16" t="s">
        <v>2429</v>
      </c>
      <c r="D11" s="16" t="s">
        <v>959</v>
      </c>
      <c r="F11" s="16" t="s">
        <v>2430</v>
      </c>
      <c r="G11" s="16" t="s">
        <v>2431</v>
      </c>
      <c r="H11" s="16" t="s">
        <v>2432</v>
      </c>
      <c r="J11" s="16" t="s">
        <v>2433</v>
      </c>
      <c r="K11" s="16" t="s">
        <v>2434</v>
      </c>
      <c r="L11" s="16" t="s">
        <v>2435</v>
      </c>
      <c r="M11" s="16" t="s">
        <v>2436</v>
      </c>
      <c r="N11" s="16" t="s">
        <v>2437</v>
      </c>
      <c r="O11" s="16" t="s">
        <v>2438</v>
      </c>
      <c r="Q11" s="16" t="s">
        <v>2439</v>
      </c>
      <c r="S11" s="16" t="s">
        <v>2440</v>
      </c>
      <c r="T11" s="16" t="s">
        <v>2441</v>
      </c>
      <c r="V11" s="16" t="s">
        <v>2442</v>
      </c>
      <c r="W11" s="16" t="s">
        <v>2443</v>
      </c>
      <c r="X11" s="16" t="s">
        <v>2444</v>
      </c>
      <c r="Y11" s="16" t="s">
        <v>2445</v>
      </c>
      <c r="Z11" s="16" t="s">
        <v>2446</v>
      </c>
      <c r="AA11" s="16" t="s">
        <v>2447</v>
      </c>
      <c r="AD11" s="16" t="s">
        <v>2448</v>
      </c>
      <c r="AE11" s="16" t="s">
        <v>2449</v>
      </c>
      <c r="AF11" s="16" t="s">
        <v>2450</v>
      </c>
      <c r="AH11" s="16" t="s">
        <v>2451</v>
      </c>
      <c r="AI11" s="16" t="s">
        <v>2018</v>
      </c>
      <c r="AJ11" s="16" t="s">
        <v>2452</v>
      </c>
      <c r="AK11" s="16" t="s">
        <v>2453</v>
      </c>
      <c r="AM11" s="16" t="s">
        <v>2454</v>
      </c>
      <c r="AN11" s="16" t="s">
        <v>2455</v>
      </c>
      <c r="AO11" s="16" t="s">
        <v>2456</v>
      </c>
      <c r="AP11" s="16" t="s">
        <v>2457</v>
      </c>
      <c r="AR11" s="16" t="s">
        <v>2458</v>
      </c>
      <c r="AV11" s="16" t="s">
        <v>2459</v>
      </c>
      <c r="AY11" s="16" t="s">
        <v>2460</v>
      </c>
      <c r="BB11" s="16" t="s">
        <v>2461</v>
      </c>
      <c r="BC11" s="16" t="s">
        <v>2462</v>
      </c>
      <c r="BJ11" s="16" t="s">
        <v>2463</v>
      </c>
      <c r="BQ11" s="16" t="s">
        <v>2464</v>
      </c>
      <c r="BR11" s="16" t="s">
        <v>2465</v>
      </c>
      <c r="BS11" s="16" t="s">
        <v>2466</v>
      </c>
      <c r="BT11" s="16" t="s">
        <v>2467</v>
      </c>
      <c r="BV11" s="16" t="s">
        <v>2468</v>
      </c>
      <c r="BY11" s="16" t="s">
        <v>2469</v>
      </c>
      <c r="BZ11" s="16" t="s">
        <v>2470</v>
      </c>
      <c r="CB11" s="16" t="s">
        <v>2471</v>
      </c>
      <c r="CD11" s="16" t="s">
        <v>2472</v>
      </c>
      <c r="CE11" s="16" t="s">
        <v>2473</v>
      </c>
      <c r="CF11" s="16" t="s">
        <v>2474</v>
      </c>
      <c r="CG11" s="16" t="s">
        <v>2475</v>
      </c>
      <c r="CH11" s="16" t="s">
        <v>2476</v>
      </c>
      <c r="CJ11" s="16" t="s">
        <v>2477</v>
      </c>
      <c r="CL11" s="16" t="s">
        <v>2478</v>
      </c>
      <c r="CO11" s="16" t="s">
        <v>2479</v>
      </c>
      <c r="CQ11" s="16" t="s">
        <v>2480</v>
      </c>
      <c r="CR11" s="16" t="s">
        <v>2481</v>
      </c>
      <c r="CU11" s="16" t="s">
        <v>2482</v>
      </c>
      <c r="CZ11" s="16" t="s">
        <v>2483</v>
      </c>
      <c r="DA11" s="16" t="s">
        <v>2484</v>
      </c>
      <c r="DE11" s="16" t="s">
        <v>2485</v>
      </c>
      <c r="DH11" s="16" t="s">
        <v>2486</v>
      </c>
      <c r="DJ11" s="16" t="s">
        <v>2487</v>
      </c>
      <c r="DM11" s="16" t="s">
        <v>2488</v>
      </c>
      <c r="DW11" s="16" t="s">
        <v>2489</v>
      </c>
      <c r="EB11" s="16" t="s">
        <v>2490</v>
      </c>
      <c r="EC11" s="16" t="s">
        <v>2491</v>
      </c>
      <c r="ED11" s="16" t="s">
        <v>2492</v>
      </c>
      <c r="EE11" s="16" t="s">
        <v>2493</v>
      </c>
      <c r="EF11" s="16" t="s">
        <v>2494</v>
      </c>
      <c r="EG11" s="16" t="s">
        <v>2495</v>
      </c>
      <c r="EH11" s="16" t="s">
        <v>2496</v>
      </c>
      <c r="EJ11" s="16" t="s">
        <v>2497</v>
      </c>
      <c r="EL11" s="16" t="s">
        <v>2498</v>
      </c>
      <c r="EN11" s="16" t="s">
        <v>2499</v>
      </c>
      <c r="EO11" s="16" t="s">
        <v>2500</v>
      </c>
      <c r="EP11" s="16" t="s">
        <v>2501</v>
      </c>
      <c r="EQ11" s="16" t="s">
        <v>2502</v>
      </c>
      <c r="ER11" s="16" t="s">
        <v>2503</v>
      </c>
      <c r="ES11" s="16" t="s">
        <v>2504</v>
      </c>
      <c r="ET11" s="16" t="s">
        <v>2505</v>
      </c>
      <c r="EV11" s="16" t="s">
        <v>2506</v>
      </c>
      <c r="EX11" s="16" t="s">
        <v>2507</v>
      </c>
      <c r="FA11" s="16" t="s">
        <v>2508</v>
      </c>
      <c r="FG11" s="16" t="s">
        <v>2509</v>
      </c>
      <c r="FH11" s="16" t="s">
        <v>2510</v>
      </c>
      <c r="FI11" s="16" t="s">
        <v>2511</v>
      </c>
      <c r="FJ11" s="16" t="s">
        <v>2512</v>
      </c>
      <c r="FL11" s="16" t="s">
        <v>2513</v>
      </c>
      <c r="FM11" s="16" t="s">
        <v>2514</v>
      </c>
      <c r="FO11" s="16" t="s">
        <v>2515</v>
      </c>
      <c r="FP11" s="16" t="s">
        <v>2516</v>
      </c>
      <c r="FT11" s="16" t="s">
        <v>2517</v>
      </c>
      <c r="FV11" s="16" t="s">
        <v>2518</v>
      </c>
      <c r="FX11" s="16" t="s">
        <v>1038</v>
      </c>
      <c r="FY11" s="16" t="s">
        <v>2519</v>
      </c>
      <c r="GB11" s="16" t="s">
        <v>2520</v>
      </c>
      <c r="GD11" s="16" t="s">
        <v>2521</v>
      </c>
      <c r="GN11" s="16" t="s">
        <v>2522</v>
      </c>
      <c r="GP11" s="16" t="s">
        <v>2523</v>
      </c>
      <c r="GW11" s="16" t="s">
        <v>2524</v>
      </c>
      <c r="HB11" s="16" t="s">
        <v>2525</v>
      </c>
      <c r="HC11" s="16" t="s">
        <v>2526</v>
      </c>
      <c r="HD11" s="16" t="s">
        <v>2527</v>
      </c>
      <c r="HE11" s="16" t="s">
        <v>2528</v>
      </c>
      <c r="HF11" s="16" t="s">
        <v>2529</v>
      </c>
      <c r="HG11" s="16" t="s">
        <v>2530</v>
      </c>
      <c r="HH11" s="16" t="s">
        <v>2531</v>
      </c>
      <c r="HI11" s="16" t="s">
        <v>2532</v>
      </c>
      <c r="HJ11" s="16" t="s">
        <v>2533</v>
      </c>
      <c r="HK11" s="16" t="s">
        <v>2534</v>
      </c>
      <c r="HL11" s="16" t="s">
        <v>2535</v>
      </c>
      <c r="HM11" s="16" t="s">
        <v>2536</v>
      </c>
      <c r="HN11" s="16" t="s">
        <v>2537</v>
      </c>
      <c r="HO11" s="16" t="s">
        <v>2538</v>
      </c>
      <c r="HP11" s="16" t="s">
        <v>2539</v>
      </c>
      <c r="HR11" s="16" t="s">
        <v>2540</v>
      </c>
      <c r="HS11" s="16" t="s">
        <v>2541</v>
      </c>
      <c r="HX11" s="16" t="s">
        <v>2542</v>
      </c>
      <c r="HY11" s="16" t="s">
        <v>2543</v>
      </c>
      <c r="IA11" s="16" t="s">
        <v>2544</v>
      </c>
      <c r="IB11" s="16" t="s">
        <v>2545</v>
      </c>
      <c r="ID11" s="16" t="s">
        <v>2546</v>
      </c>
      <c r="IE11" s="16" t="s">
        <v>2547</v>
      </c>
      <c r="IF11" s="16" t="s">
        <v>2548</v>
      </c>
      <c r="IG11" s="16" t="s">
        <v>2549</v>
      </c>
      <c r="IJ11" s="16" t="s">
        <v>2550</v>
      </c>
      <c r="IL11" s="16" t="s">
        <v>2551</v>
      </c>
      <c r="IO11" s="16" t="s">
        <v>2552</v>
      </c>
      <c r="IR11" s="16" t="s">
        <v>2553</v>
      </c>
      <c r="IU11" s="16" t="s">
        <v>738</v>
      </c>
      <c r="IW11" s="16" t="s">
        <v>2554</v>
      </c>
      <c r="IX11" s="16" t="s">
        <v>2555</v>
      </c>
      <c r="IY11" s="16" t="s">
        <v>2556</v>
      </c>
      <c r="IZ11" s="16" t="s">
        <v>2557</v>
      </c>
      <c r="JA11" s="16" t="s">
        <v>2558</v>
      </c>
      <c r="JE11" s="16" t="s">
        <v>2559</v>
      </c>
      <c r="JG11" s="16" t="s">
        <v>2560</v>
      </c>
      <c r="JK11" s="16" t="s">
        <v>2561</v>
      </c>
      <c r="JL11" s="16" t="s">
        <v>2562</v>
      </c>
      <c r="JP11" s="16" t="s">
        <v>2563</v>
      </c>
      <c r="JR11" s="16" t="s">
        <v>2564</v>
      </c>
      <c r="JV11" s="16" t="s">
        <v>2565</v>
      </c>
      <c r="JW11" s="16" t="s">
        <v>2566</v>
      </c>
      <c r="JX11" s="16" t="s">
        <v>2567</v>
      </c>
      <c r="KB11" s="16" t="s">
        <v>2568</v>
      </c>
      <c r="KE11" s="16" t="s">
        <v>2569</v>
      </c>
      <c r="KG11" s="16" t="s">
        <v>2570</v>
      </c>
      <c r="KJ11" s="16" t="s">
        <v>2571</v>
      </c>
      <c r="KN11" s="16" t="s">
        <v>2572</v>
      </c>
      <c r="KR11" s="16" t="s">
        <v>2573</v>
      </c>
      <c r="KU11" s="16" t="s">
        <v>2574</v>
      </c>
      <c r="KV11" s="16" t="s">
        <v>2575</v>
      </c>
      <c r="KY11" s="16" t="s">
        <v>2576</v>
      </c>
      <c r="LA11" s="16" t="s">
        <v>2577</v>
      </c>
      <c r="LC11" s="16" t="s">
        <v>2578</v>
      </c>
      <c r="LD11" s="16" t="s">
        <v>2579</v>
      </c>
      <c r="LF11" s="16" t="s">
        <v>2580</v>
      </c>
      <c r="LG11" s="16" t="s">
        <v>2581</v>
      </c>
      <c r="LQ11" s="16" t="s">
        <v>2582</v>
      </c>
      <c r="LR11" s="16" t="s">
        <v>2583</v>
      </c>
      <c r="LY11" s="16" t="s">
        <v>2584</v>
      </c>
      <c r="MA11" s="16" t="s">
        <v>2585</v>
      </c>
      <c r="MC11" s="16" t="s">
        <v>2586</v>
      </c>
      <c r="MH11" s="16" t="s">
        <v>2587</v>
      </c>
      <c r="MJ11" s="16" t="s">
        <v>2588</v>
      </c>
      <c r="MM11" s="16" t="s">
        <v>2589</v>
      </c>
      <c r="MR11" s="16" t="s">
        <v>2590</v>
      </c>
      <c r="MT11" s="16" t="s">
        <v>2591</v>
      </c>
      <c r="MX11" s="16" t="s">
        <v>2592</v>
      </c>
      <c r="MZ11" s="16" t="s">
        <v>2593</v>
      </c>
      <c r="NE11" s="16" t="s">
        <v>2594</v>
      </c>
      <c r="NP11" s="16" t="s">
        <v>2595</v>
      </c>
    </row>
    <row r="12" spans="1:385" x14ac:dyDescent="0.25">
      <c r="C12" s="16" t="s">
        <v>2596</v>
      </c>
      <c r="D12" s="16" t="s">
        <v>2597</v>
      </c>
      <c r="F12" s="16" t="s">
        <v>2598</v>
      </c>
      <c r="G12" s="16" t="s">
        <v>2599</v>
      </c>
      <c r="H12" s="16" t="s">
        <v>2600</v>
      </c>
      <c r="J12" s="16" t="s">
        <v>2601</v>
      </c>
      <c r="K12" s="16" t="s">
        <v>2602</v>
      </c>
      <c r="L12" s="16" t="s">
        <v>2603</v>
      </c>
      <c r="M12" s="16" t="s">
        <v>2604</v>
      </c>
      <c r="N12" s="16" t="s">
        <v>2605</v>
      </c>
      <c r="O12" s="16" t="s">
        <v>2606</v>
      </c>
      <c r="Q12" s="16" t="s">
        <v>2607</v>
      </c>
      <c r="S12" s="16" t="s">
        <v>2608</v>
      </c>
      <c r="T12" s="16" t="s">
        <v>2609</v>
      </c>
      <c r="V12" s="16" t="s">
        <v>2610</v>
      </c>
      <c r="W12" s="16" t="s">
        <v>2611</v>
      </c>
      <c r="X12" s="16" t="s">
        <v>2612</v>
      </c>
      <c r="Y12" s="16" t="s">
        <v>2588</v>
      </c>
      <c r="Z12" s="16" t="s">
        <v>2613</v>
      </c>
      <c r="AA12" s="16" t="s">
        <v>2614</v>
      </c>
      <c r="AD12" s="16" t="s">
        <v>2615</v>
      </c>
      <c r="AE12" s="16" t="s">
        <v>2616</v>
      </c>
      <c r="AF12" s="16" t="s">
        <v>2617</v>
      </c>
      <c r="AH12" s="16" t="s">
        <v>2618</v>
      </c>
      <c r="AI12" s="16" t="s">
        <v>2619</v>
      </c>
      <c r="AJ12" s="16" t="s">
        <v>2620</v>
      </c>
      <c r="AK12" s="16" t="s">
        <v>2621</v>
      </c>
      <c r="AN12" s="16" t="s">
        <v>2622</v>
      </c>
      <c r="AO12" s="16" t="s">
        <v>2623</v>
      </c>
      <c r="AR12" s="16" t="s">
        <v>2624</v>
      </c>
      <c r="BC12" s="16" t="s">
        <v>2625</v>
      </c>
      <c r="BJ12" s="16" t="s">
        <v>2626</v>
      </c>
      <c r="BQ12" s="16" t="s">
        <v>2627</v>
      </c>
      <c r="BS12" s="16" t="s">
        <v>2628</v>
      </c>
      <c r="BT12" s="16" t="s">
        <v>2629</v>
      </c>
      <c r="BV12" s="16" t="s">
        <v>2630</v>
      </c>
      <c r="BY12" s="16" t="s">
        <v>2631</v>
      </c>
      <c r="BZ12" s="16" t="s">
        <v>2632</v>
      </c>
      <c r="CB12" s="16" t="s">
        <v>2633</v>
      </c>
      <c r="CD12" s="16" t="s">
        <v>2634</v>
      </c>
      <c r="CF12" s="16" t="s">
        <v>2635</v>
      </c>
      <c r="CG12" s="16" t="s">
        <v>2636</v>
      </c>
      <c r="CH12" s="16" t="s">
        <v>2637</v>
      </c>
      <c r="CJ12" s="16" t="s">
        <v>2638</v>
      </c>
      <c r="CL12" s="16" t="s">
        <v>2639</v>
      </c>
      <c r="CO12" s="16" t="s">
        <v>2640</v>
      </c>
      <c r="CQ12" s="16" t="s">
        <v>2641</v>
      </c>
      <c r="CR12" s="16" t="s">
        <v>2642</v>
      </c>
      <c r="CU12" s="16" t="s">
        <v>2643</v>
      </c>
      <c r="DA12" s="16" t="s">
        <v>2644</v>
      </c>
      <c r="DE12" s="16" t="s">
        <v>2645</v>
      </c>
      <c r="DH12" s="16" t="s">
        <v>2646</v>
      </c>
      <c r="DJ12" s="16" t="s">
        <v>2647</v>
      </c>
      <c r="DM12" s="16" t="s">
        <v>2648</v>
      </c>
      <c r="DW12" s="16" t="s">
        <v>2649</v>
      </c>
      <c r="EB12" s="16" t="s">
        <v>2650</v>
      </c>
      <c r="EC12" s="16" t="s">
        <v>2651</v>
      </c>
      <c r="ED12" s="16" t="s">
        <v>2652</v>
      </c>
      <c r="EE12" s="16" t="s">
        <v>2653</v>
      </c>
      <c r="EF12" s="16" t="s">
        <v>2654</v>
      </c>
      <c r="EG12" s="16" t="s">
        <v>2655</v>
      </c>
      <c r="EH12" s="16" t="s">
        <v>2656</v>
      </c>
      <c r="EJ12" s="16" t="s">
        <v>2657</v>
      </c>
      <c r="EL12" s="16" t="s">
        <v>2658</v>
      </c>
      <c r="EN12" s="16" t="s">
        <v>2659</v>
      </c>
      <c r="EO12" s="16" t="s">
        <v>2660</v>
      </c>
      <c r="EP12" s="16" t="s">
        <v>2661</v>
      </c>
      <c r="EQ12" s="16" t="s">
        <v>2662</v>
      </c>
      <c r="ER12" s="16" t="s">
        <v>2663</v>
      </c>
      <c r="ES12" s="16" t="s">
        <v>2664</v>
      </c>
      <c r="ET12" s="16" t="s">
        <v>2665</v>
      </c>
      <c r="EV12" s="16" t="s">
        <v>2666</v>
      </c>
      <c r="FA12" s="16" t="s">
        <v>2667</v>
      </c>
      <c r="FG12" s="16" t="s">
        <v>2668</v>
      </c>
      <c r="FH12" s="16" t="s">
        <v>2669</v>
      </c>
      <c r="FI12" s="16" t="s">
        <v>2670</v>
      </c>
      <c r="FJ12" s="16" t="s">
        <v>2671</v>
      </c>
      <c r="FL12" s="16" t="s">
        <v>2672</v>
      </c>
      <c r="FM12" s="16" t="s">
        <v>2673</v>
      </c>
      <c r="FO12" s="16" t="s">
        <v>2674</v>
      </c>
      <c r="FT12" s="16" t="s">
        <v>2675</v>
      </c>
      <c r="FV12" s="16" t="s">
        <v>2676</v>
      </c>
      <c r="FX12" s="16" t="s">
        <v>2677</v>
      </c>
      <c r="GB12" s="16" t="s">
        <v>2678</v>
      </c>
      <c r="GD12" s="16" t="s">
        <v>2679</v>
      </c>
      <c r="GP12" s="16" t="s">
        <v>2680</v>
      </c>
      <c r="HB12" s="16" t="s">
        <v>2681</v>
      </c>
      <c r="HC12" s="16" t="s">
        <v>2682</v>
      </c>
      <c r="HD12" s="16" t="s">
        <v>2683</v>
      </c>
      <c r="HE12" s="16" t="s">
        <v>2684</v>
      </c>
      <c r="HF12" s="16" t="s">
        <v>2685</v>
      </c>
      <c r="HG12" s="16" t="s">
        <v>2686</v>
      </c>
      <c r="HH12" s="16" t="s">
        <v>2687</v>
      </c>
      <c r="HI12" s="16" t="s">
        <v>2688</v>
      </c>
      <c r="HJ12" s="16" t="s">
        <v>2689</v>
      </c>
      <c r="HK12" s="16" t="s">
        <v>2690</v>
      </c>
      <c r="HL12" s="16" t="s">
        <v>2691</v>
      </c>
      <c r="HM12" s="16" t="s">
        <v>2692</v>
      </c>
      <c r="HN12" s="16" t="s">
        <v>2693</v>
      </c>
      <c r="HO12" s="16" t="s">
        <v>2694</v>
      </c>
      <c r="HP12" s="16" t="s">
        <v>2695</v>
      </c>
      <c r="HR12" s="16" t="s">
        <v>2696</v>
      </c>
      <c r="HS12" s="16" t="s">
        <v>2697</v>
      </c>
      <c r="HX12" s="16" t="s">
        <v>2698</v>
      </c>
      <c r="HY12" s="16" t="s">
        <v>2699</v>
      </c>
      <c r="IA12" s="16" t="s">
        <v>2700</v>
      </c>
      <c r="IB12" s="16" t="s">
        <v>2701</v>
      </c>
      <c r="ID12" s="16" t="s">
        <v>2702</v>
      </c>
      <c r="IE12" s="16" t="s">
        <v>2703</v>
      </c>
      <c r="IF12" s="16" t="s">
        <v>2704</v>
      </c>
      <c r="IG12" s="16" t="s">
        <v>2705</v>
      </c>
      <c r="IJ12" s="16" t="s">
        <v>2706</v>
      </c>
      <c r="IL12" s="16" t="s">
        <v>1939</v>
      </c>
      <c r="IO12" s="16" t="s">
        <v>2707</v>
      </c>
      <c r="IR12" s="16" t="s">
        <v>2708</v>
      </c>
      <c r="IU12" s="16" t="s">
        <v>2709</v>
      </c>
      <c r="IW12" s="16" t="s">
        <v>2710</v>
      </c>
      <c r="IX12" s="16" t="s">
        <v>2711</v>
      </c>
      <c r="IY12" s="16" t="s">
        <v>2712</v>
      </c>
      <c r="IZ12" s="16" t="s">
        <v>2713</v>
      </c>
      <c r="JA12" s="16" t="s">
        <v>2714</v>
      </c>
      <c r="JG12" s="16" t="s">
        <v>2715</v>
      </c>
      <c r="JK12" s="16" t="s">
        <v>2716</v>
      </c>
      <c r="JL12" s="16" t="s">
        <v>2717</v>
      </c>
      <c r="JR12" s="16" t="s">
        <v>2718</v>
      </c>
      <c r="JV12" s="16" t="s">
        <v>2232</v>
      </c>
      <c r="JW12" s="16" t="s">
        <v>2719</v>
      </c>
      <c r="JX12" s="16" t="s">
        <v>2720</v>
      </c>
      <c r="KJ12" s="16" t="s">
        <v>2721</v>
      </c>
      <c r="KN12" s="16" t="s">
        <v>2722</v>
      </c>
      <c r="KR12" s="16" t="s">
        <v>2723</v>
      </c>
      <c r="KU12" s="16" t="s">
        <v>2724</v>
      </c>
      <c r="KV12" s="16" t="s">
        <v>2725</v>
      </c>
      <c r="KY12" s="16" t="s">
        <v>2726</v>
      </c>
      <c r="LA12" s="16" t="s">
        <v>2727</v>
      </c>
      <c r="LC12" s="16" t="s">
        <v>2728</v>
      </c>
      <c r="LD12" s="16" t="s">
        <v>2729</v>
      </c>
      <c r="LF12" s="16" t="s">
        <v>2730</v>
      </c>
      <c r="LG12" s="16" t="s">
        <v>2731</v>
      </c>
      <c r="LQ12" s="16" t="s">
        <v>2732</v>
      </c>
      <c r="LR12" s="16" t="s">
        <v>2733</v>
      </c>
      <c r="LY12" s="16" t="s">
        <v>2734</v>
      </c>
      <c r="MA12" s="16" t="s">
        <v>2735</v>
      </c>
      <c r="MC12" s="16" t="s">
        <v>2634</v>
      </c>
      <c r="MJ12" s="16" t="s">
        <v>2736</v>
      </c>
      <c r="MM12" s="16" t="s">
        <v>2737</v>
      </c>
      <c r="MT12" s="16" t="s">
        <v>2738</v>
      </c>
      <c r="MX12" s="16" t="s">
        <v>2739</v>
      </c>
      <c r="MZ12" s="16" t="s">
        <v>2740</v>
      </c>
      <c r="NE12" s="16" t="s">
        <v>2741</v>
      </c>
    </row>
    <row r="13" spans="1:385" x14ac:dyDescent="0.25">
      <c r="C13" s="16" t="s">
        <v>2742</v>
      </c>
      <c r="D13" s="16" t="s">
        <v>2743</v>
      </c>
      <c r="F13" s="16" t="s">
        <v>2744</v>
      </c>
      <c r="G13" s="16" t="s">
        <v>2745</v>
      </c>
      <c r="H13" s="16" t="s">
        <v>2746</v>
      </c>
      <c r="J13" s="16" t="s">
        <v>2747</v>
      </c>
      <c r="K13" s="16" t="s">
        <v>2748</v>
      </c>
      <c r="L13" s="16" t="s">
        <v>2749</v>
      </c>
      <c r="M13" s="16" t="s">
        <v>2750</v>
      </c>
      <c r="N13" s="16" t="s">
        <v>2751</v>
      </c>
      <c r="O13" s="16" t="s">
        <v>2752</v>
      </c>
      <c r="Q13" s="16" t="s">
        <v>2753</v>
      </c>
      <c r="S13" s="16" t="s">
        <v>2754</v>
      </c>
      <c r="T13" s="16" t="s">
        <v>2755</v>
      </c>
      <c r="V13" s="16" t="s">
        <v>2756</v>
      </c>
      <c r="W13" s="16" t="s">
        <v>2757</v>
      </c>
      <c r="X13" s="16" t="s">
        <v>2758</v>
      </c>
      <c r="Y13" s="16" t="s">
        <v>2759</v>
      </c>
      <c r="Z13" s="16" t="s">
        <v>2760</v>
      </c>
      <c r="AA13" s="16" t="s">
        <v>2683</v>
      </c>
      <c r="AD13" s="16" t="s">
        <v>2761</v>
      </c>
      <c r="AE13" s="16" t="s">
        <v>2762</v>
      </c>
      <c r="AF13" s="16" t="s">
        <v>2763</v>
      </c>
      <c r="AH13" s="16" t="s">
        <v>2764</v>
      </c>
      <c r="AI13" s="16" t="s">
        <v>2765</v>
      </c>
      <c r="AJ13" s="16" t="s">
        <v>2766</v>
      </c>
      <c r="AK13" s="16" t="s">
        <v>2767</v>
      </c>
      <c r="AN13" s="16" t="s">
        <v>2768</v>
      </c>
      <c r="AO13" s="16" t="s">
        <v>2769</v>
      </c>
      <c r="AR13" s="16" t="s">
        <v>2770</v>
      </c>
      <c r="BC13" s="16" t="s">
        <v>2771</v>
      </c>
      <c r="BJ13" s="16" t="s">
        <v>2772</v>
      </c>
      <c r="BS13" s="16" t="s">
        <v>2773</v>
      </c>
      <c r="BT13" s="16" t="s">
        <v>2774</v>
      </c>
      <c r="BV13" s="16" t="s">
        <v>2775</v>
      </c>
      <c r="BY13" s="16" t="s">
        <v>2776</v>
      </c>
      <c r="BZ13" s="16" t="s">
        <v>2777</v>
      </c>
      <c r="CD13" s="16" t="s">
        <v>2778</v>
      </c>
      <c r="CF13" s="16" t="s">
        <v>2779</v>
      </c>
      <c r="CG13" s="16" t="s">
        <v>2780</v>
      </c>
      <c r="CH13" s="16" t="s">
        <v>2781</v>
      </c>
      <c r="CJ13" s="16" t="s">
        <v>2782</v>
      </c>
      <c r="CL13" s="16" t="s">
        <v>2783</v>
      </c>
      <c r="CO13" s="16" t="s">
        <v>2784</v>
      </c>
      <c r="CQ13" s="16" t="s">
        <v>2785</v>
      </c>
      <c r="CR13" s="16" t="s">
        <v>1201</v>
      </c>
      <c r="CU13" s="16" t="s">
        <v>2786</v>
      </c>
      <c r="DA13" s="16" t="s">
        <v>2787</v>
      </c>
      <c r="DE13" s="16" t="s">
        <v>2788</v>
      </c>
      <c r="DJ13" s="16" t="s">
        <v>2789</v>
      </c>
      <c r="DM13" s="16" t="s">
        <v>2790</v>
      </c>
      <c r="DW13" s="16" t="s">
        <v>2791</v>
      </c>
      <c r="EB13" s="16" t="s">
        <v>2792</v>
      </c>
      <c r="EC13" s="16" t="s">
        <v>2793</v>
      </c>
      <c r="ED13" s="16" t="s">
        <v>2794</v>
      </c>
      <c r="EE13" s="16" t="s">
        <v>2795</v>
      </c>
      <c r="EF13" s="16" t="s">
        <v>2796</v>
      </c>
      <c r="EG13" s="16" t="s">
        <v>2797</v>
      </c>
      <c r="EH13" s="16" t="s">
        <v>2798</v>
      </c>
      <c r="EJ13" s="16" t="s">
        <v>2799</v>
      </c>
      <c r="EL13" s="16" t="s">
        <v>2800</v>
      </c>
      <c r="EN13" s="16" t="s">
        <v>2801</v>
      </c>
      <c r="EO13" s="16" t="s">
        <v>2802</v>
      </c>
      <c r="EP13" s="16" t="s">
        <v>2803</v>
      </c>
      <c r="ER13" s="16" t="s">
        <v>2804</v>
      </c>
      <c r="ES13" s="16" t="s">
        <v>2805</v>
      </c>
      <c r="ET13" s="16" t="s">
        <v>2806</v>
      </c>
      <c r="EV13" s="16" t="s">
        <v>2807</v>
      </c>
      <c r="FA13" s="16" t="s">
        <v>2808</v>
      </c>
      <c r="FG13" s="16" t="s">
        <v>2809</v>
      </c>
      <c r="FH13" s="16" t="s">
        <v>2810</v>
      </c>
      <c r="FI13" s="16" t="s">
        <v>2811</v>
      </c>
      <c r="FJ13" s="16" t="s">
        <v>2812</v>
      </c>
      <c r="FL13" s="16" t="s">
        <v>2813</v>
      </c>
      <c r="FT13" s="16" t="s">
        <v>2814</v>
      </c>
      <c r="FV13" s="16" t="s">
        <v>2815</v>
      </c>
      <c r="GB13" s="16" t="s">
        <v>2816</v>
      </c>
      <c r="GD13" s="16" t="s">
        <v>2817</v>
      </c>
      <c r="GP13" s="16" t="s">
        <v>2818</v>
      </c>
      <c r="HB13" s="16" t="s">
        <v>2819</v>
      </c>
      <c r="HC13" s="16" t="s">
        <v>2820</v>
      </c>
      <c r="HD13" s="16" t="s">
        <v>2821</v>
      </c>
      <c r="HE13" s="16" t="s">
        <v>2822</v>
      </c>
      <c r="HF13" s="16" t="s">
        <v>2823</v>
      </c>
      <c r="HG13" s="16" t="s">
        <v>2824</v>
      </c>
      <c r="HH13" s="16" t="s">
        <v>2825</v>
      </c>
      <c r="HI13" s="16" t="s">
        <v>2826</v>
      </c>
      <c r="HJ13" s="16" t="s">
        <v>2382</v>
      </c>
      <c r="HK13" s="16" t="s">
        <v>2827</v>
      </c>
      <c r="HM13" s="16" t="s">
        <v>2828</v>
      </c>
      <c r="HN13" s="16" t="s">
        <v>2829</v>
      </c>
      <c r="HO13" s="16" t="s">
        <v>2830</v>
      </c>
      <c r="HP13" s="16" t="s">
        <v>2831</v>
      </c>
      <c r="HR13" s="16" t="s">
        <v>2832</v>
      </c>
      <c r="HS13" s="16" t="s">
        <v>2833</v>
      </c>
      <c r="HX13" s="16" t="s">
        <v>2834</v>
      </c>
      <c r="HY13" s="16" t="s">
        <v>2835</v>
      </c>
      <c r="IA13" s="16" t="s">
        <v>2836</v>
      </c>
      <c r="IB13" s="16" t="s">
        <v>2837</v>
      </c>
      <c r="ID13" s="16" t="s">
        <v>2838</v>
      </c>
      <c r="IF13" s="16" t="s">
        <v>2839</v>
      </c>
      <c r="IG13" s="16" t="s">
        <v>2840</v>
      </c>
      <c r="IJ13" s="16" t="s">
        <v>2841</v>
      </c>
      <c r="IO13" s="16" t="s">
        <v>2842</v>
      </c>
      <c r="IR13" s="16" t="s">
        <v>2843</v>
      </c>
      <c r="IU13" s="16" t="s">
        <v>2844</v>
      </c>
      <c r="IW13" s="16" t="s">
        <v>2845</v>
      </c>
      <c r="IX13" s="16" t="s">
        <v>2846</v>
      </c>
      <c r="IY13" s="16" t="s">
        <v>2847</v>
      </c>
      <c r="IZ13" s="16" t="s">
        <v>2848</v>
      </c>
      <c r="JA13" s="16" t="s">
        <v>2849</v>
      </c>
      <c r="JG13" s="16" t="s">
        <v>2850</v>
      </c>
      <c r="JK13" s="16" t="s">
        <v>2851</v>
      </c>
      <c r="JR13" s="16" t="s">
        <v>2852</v>
      </c>
      <c r="JW13" s="16" t="s">
        <v>2853</v>
      </c>
      <c r="JX13" s="16" t="s">
        <v>2854</v>
      </c>
      <c r="KJ13" s="16" t="s">
        <v>2855</v>
      </c>
      <c r="KN13" s="16" t="s">
        <v>2856</v>
      </c>
      <c r="KR13" s="16" t="s">
        <v>2857</v>
      </c>
      <c r="KU13" s="16" t="s">
        <v>2858</v>
      </c>
      <c r="KV13" s="16" t="s">
        <v>2859</v>
      </c>
      <c r="KY13" s="16" t="s">
        <v>2860</v>
      </c>
      <c r="LA13" s="16" t="s">
        <v>2861</v>
      </c>
      <c r="LC13" s="16" t="s">
        <v>1432</v>
      </c>
      <c r="LD13" s="16" t="s">
        <v>2862</v>
      </c>
      <c r="LF13" s="16" t="s">
        <v>2863</v>
      </c>
      <c r="LG13" s="16" t="s">
        <v>2864</v>
      </c>
      <c r="LQ13" s="16" t="s">
        <v>2865</v>
      </c>
      <c r="LR13" s="16" t="s">
        <v>2866</v>
      </c>
      <c r="MA13" s="16" t="s">
        <v>2867</v>
      </c>
      <c r="MM13" s="16" t="s">
        <v>2868</v>
      </c>
      <c r="MT13" s="16" t="s">
        <v>2869</v>
      </c>
      <c r="MX13" s="16" t="s">
        <v>2870</v>
      </c>
      <c r="MZ13" s="16" t="s">
        <v>2871</v>
      </c>
      <c r="NE13" s="16" t="s">
        <v>2872</v>
      </c>
    </row>
    <row r="14" spans="1:385" x14ac:dyDescent="0.25">
      <c r="C14" s="16" t="s">
        <v>2873</v>
      </c>
      <c r="D14" s="16" t="s">
        <v>2874</v>
      </c>
      <c r="F14" s="16" t="s">
        <v>2875</v>
      </c>
      <c r="G14" s="16" t="s">
        <v>2876</v>
      </c>
      <c r="H14" s="16" t="s">
        <v>2877</v>
      </c>
      <c r="J14" s="16" t="s">
        <v>2878</v>
      </c>
      <c r="K14" s="16" t="s">
        <v>569</v>
      </c>
      <c r="L14" s="16" t="s">
        <v>2879</v>
      </c>
      <c r="N14" s="16" t="s">
        <v>2880</v>
      </c>
      <c r="O14" s="16" t="s">
        <v>2881</v>
      </c>
      <c r="Q14" s="16" t="s">
        <v>2882</v>
      </c>
      <c r="S14" s="16" t="s">
        <v>2883</v>
      </c>
      <c r="T14" s="16" t="s">
        <v>2884</v>
      </c>
      <c r="V14" s="16" t="s">
        <v>2885</v>
      </c>
      <c r="W14" s="16" t="s">
        <v>2886</v>
      </c>
      <c r="X14" s="16" t="s">
        <v>2887</v>
      </c>
      <c r="Z14" s="16" t="s">
        <v>2888</v>
      </c>
      <c r="AA14" s="16" t="s">
        <v>2889</v>
      </c>
      <c r="AD14" s="16" t="s">
        <v>2890</v>
      </c>
      <c r="AE14" s="16" t="s">
        <v>2891</v>
      </c>
      <c r="AF14" s="16" t="s">
        <v>2892</v>
      </c>
      <c r="AH14" s="16" t="s">
        <v>2893</v>
      </c>
      <c r="AI14" s="16" t="s">
        <v>2894</v>
      </c>
      <c r="AJ14" s="16" t="s">
        <v>2895</v>
      </c>
      <c r="AN14" s="16" t="s">
        <v>1579</v>
      </c>
      <c r="AO14" s="16" t="s">
        <v>2896</v>
      </c>
      <c r="AR14" s="16" t="s">
        <v>2897</v>
      </c>
      <c r="BC14" s="16" t="s">
        <v>2898</v>
      </c>
      <c r="BJ14" s="16" t="s">
        <v>2899</v>
      </c>
      <c r="BS14" s="16" t="s">
        <v>2900</v>
      </c>
      <c r="BT14" s="16" t="s">
        <v>2901</v>
      </c>
      <c r="BV14" s="16" t="s">
        <v>2902</v>
      </c>
      <c r="BY14" s="16" t="s">
        <v>2903</v>
      </c>
      <c r="BZ14" s="16" t="s">
        <v>2904</v>
      </c>
      <c r="CD14" s="16" t="s">
        <v>2905</v>
      </c>
      <c r="CG14" s="16" t="s">
        <v>2532</v>
      </c>
      <c r="CH14" s="16" t="s">
        <v>2906</v>
      </c>
      <c r="CJ14" s="16" t="s">
        <v>2907</v>
      </c>
      <c r="CL14" s="16" t="s">
        <v>2908</v>
      </c>
      <c r="CR14" s="16" t="s">
        <v>2909</v>
      </c>
      <c r="DA14" s="16" t="s">
        <v>2910</v>
      </c>
      <c r="DE14" s="16" t="s">
        <v>2911</v>
      </c>
      <c r="DJ14" s="16" t="s">
        <v>2912</v>
      </c>
      <c r="DM14" s="16" t="s">
        <v>2913</v>
      </c>
      <c r="DW14" s="16" t="s">
        <v>2914</v>
      </c>
      <c r="EB14" s="16" t="s">
        <v>2915</v>
      </c>
      <c r="EC14" s="16" t="s">
        <v>2916</v>
      </c>
      <c r="ED14" s="16" t="s">
        <v>2917</v>
      </c>
      <c r="EE14" s="16" t="s">
        <v>2918</v>
      </c>
      <c r="EF14" s="16" t="s">
        <v>2919</v>
      </c>
      <c r="EG14" s="16" t="s">
        <v>2920</v>
      </c>
      <c r="EJ14" s="16" t="s">
        <v>2921</v>
      </c>
      <c r="EL14" s="16" t="s">
        <v>2922</v>
      </c>
      <c r="EN14" s="16" t="s">
        <v>2923</v>
      </c>
      <c r="EO14" s="16" t="s">
        <v>2924</v>
      </c>
      <c r="EP14" s="16" t="s">
        <v>2925</v>
      </c>
      <c r="ER14" s="16" t="s">
        <v>2926</v>
      </c>
      <c r="ES14" s="16" t="s">
        <v>2927</v>
      </c>
      <c r="ET14" s="16" t="s">
        <v>2928</v>
      </c>
      <c r="EV14" s="16" t="s">
        <v>2929</v>
      </c>
      <c r="FA14" s="16" t="s">
        <v>2930</v>
      </c>
      <c r="FG14" s="16" t="s">
        <v>2931</v>
      </c>
      <c r="FH14" s="16" t="s">
        <v>2932</v>
      </c>
      <c r="FI14" s="16" t="s">
        <v>2933</v>
      </c>
      <c r="FJ14" s="16" t="s">
        <v>2934</v>
      </c>
      <c r="FL14" s="16" t="s">
        <v>2935</v>
      </c>
      <c r="FT14" s="16" t="s">
        <v>2936</v>
      </c>
      <c r="FV14" s="16" t="s">
        <v>2937</v>
      </c>
      <c r="GD14" s="16" t="s">
        <v>2938</v>
      </c>
      <c r="GP14" s="16" t="s">
        <v>1562</v>
      </c>
      <c r="HB14" s="16" t="s">
        <v>37</v>
      </c>
      <c r="HC14" s="16" t="s">
        <v>2939</v>
      </c>
      <c r="HD14" s="16" t="s">
        <v>2940</v>
      </c>
      <c r="HE14" s="16" t="s">
        <v>1163</v>
      </c>
      <c r="HF14" s="16" t="s">
        <v>2941</v>
      </c>
      <c r="HG14" s="16" t="s">
        <v>2942</v>
      </c>
      <c r="HH14" s="16" t="s">
        <v>2943</v>
      </c>
      <c r="HI14" s="16" t="s">
        <v>2944</v>
      </c>
      <c r="HJ14" s="16" t="s">
        <v>2945</v>
      </c>
      <c r="HK14" s="16" t="s">
        <v>2946</v>
      </c>
      <c r="HM14" s="16" t="s">
        <v>2947</v>
      </c>
      <c r="HN14" s="16" t="s">
        <v>2948</v>
      </c>
      <c r="HO14" s="16" t="s">
        <v>2949</v>
      </c>
      <c r="HP14" s="16" t="s">
        <v>2950</v>
      </c>
      <c r="HR14" s="16" t="s">
        <v>2951</v>
      </c>
      <c r="HS14" s="16" t="s">
        <v>2952</v>
      </c>
      <c r="HX14" s="16" t="s">
        <v>2953</v>
      </c>
      <c r="IB14" s="16" t="s">
        <v>2954</v>
      </c>
      <c r="ID14" s="16" t="s">
        <v>2955</v>
      </c>
      <c r="IF14" s="16" t="s">
        <v>2956</v>
      </c>
      <c r="IG14" s="16" t="s">
        <v>2957</v>
      </c>
      <c r="IJ14" s="16" t="s">
        <v>2958</v>
      </c>
      <c r="IO14" s="16" t="s">
        <v>2959</v>
      </c>
      <c r="IU14" s="16" t="s">
        <v>2960</v>
      </c>
      <c r="IW14" s="16" t="s">
        <v>2961</v>
      </c>
      <c r="IX14" s="16" t="s">
        <v>2962</v>
      </c>
      <c r="IY14" s="16" t="s">
        <v>2963</v>
      </c>
      <c r="IZ14" s="16" t="s">
        <v>2964</v>
      </c>
      <c r="JA14" s="16" t="s">
        <v>2965</v>
      </c>
      <c r="JG14" s="16" t="s">
        <v>2966</v>
      </c>
      <c r="JK14" s="16" t="s">
        <v>2967</v>
      </c>
      <c r="JR14" s="16" t="s">
        <v>2968</v>
      </c>
      <c r="JX14" s="16" t="s">
        <v>2969</v>
      </c>
      <c r="KJ14" s="16" t="s">
        <v>2970</v>
      </c>
      <c r="KN14" s="16" t="s">
        <v>2971</v>
      </c>
      <c r="KR14" s="16" t="s">
        <v>2972</v>
      </c>
      <c r="KU14" s="16" t="s">
        <v>2973</v>
      </c>
      <c r="KV14" s="16" t="s">
        <v>2974</v>
      </c>
      <c r="KY14" s="16" t="s">
        <v>2975</v>
      </c>
      <c r="LA14" s="16" t="s">
        <v>2976</v>
      </c>
      <c r="LC14" s="16" t="s">
        <v>2977</v>
      </c>
      <c r="LD14" s="16" t="s">
        <v>2978</v>
      </c>
      <c r="LG14" s="16" t="s">
        <v>2979</v>
      </c>
      <c r="LQ14" s="16" t="s">
        <v>2980</v>
      </c>
      <c r="MA14" s="16" t="s">
        <v>2981</v>
      </c>
      <c r="MT14" s="16" t="s">
        <v>2982</v>
      </c>
      <c r="MX14" s="16" t="s">
        <v>2983</v>
      </c>
      <c r="MZ14" s="16" t="s">
        <v>2984</v>
      </c>
      <c r="NE14" s="16" t="s">
        <v>2985</v>
      </c>
    </row>
    <row r="15" spans="1:385" x14ac:dyDescent="0.25">
      <c r="C15" s="16" t="s">
        <v>2986</v>
      </c>
      <c r="D15" s="16" t="s">
        <v>2987</v>
      </c>
      <c r="F15" s="16" t="s">
        <v>2988</v>
      </c>
      <c r="G15" s="16" t="s">
        <v>2989</v>
      </c>
      <c r="H15" s="16" t="s">
        <v>2990</v>
      </c>
      <c r="J15" s="16" t="s">
        <v>2991</v>
      </c>
      <c r="K15" s="16" t="s">
        <v>2992</v>
      </c>
      <c r="N15" s="16" t="s">
        <v>2993</v>
      </c>
      <c r="O15" s="16" t="s">
        <v>2870</v>
      </c>
      <c r="Q15" s="16" t="s">
        <v>2994</v>
      </c>
      <c r="S15" s="16" t="s">
        <v>2995</v>
      </c>
      <c r="T15" s="16" t="s">
        <v>2996</v>
      </c>
      <c r="V15" s="16" t="s">
        <v>2997</v>
      </c>
      <c r="W15" s="16" t="s">
        <v>2998</v>
      </c>
      <c r="X15" s="16" t="s">
        <v>2999</v>
      </c>
      <c r="Z15" s="16" t="s">
        <v>3000</v>
      </c>
      <c r="AA15" s="16" t="s">
        <v>3001</v>
      </c>
      <c r="AD15" s="16" t="s">
        <v>3002</v>
      </c>
      <c r="AE15" s="16" t="s">
        <v>3003</v>
      </c>
      <c r="AJ15" s="16" t="s">
        <v>3004</v>
      </c>
      <c r="AN15" s="16" t="s">
        <v>1007</v>
      </c>
      <c r="AO15" s="16" t="s">
        <v>3005</v>
      </c>
      <c r="AR15" s="16" t="s">
        <v>3006</v>
      </c>
      <c r="BC15" s="16" t="s">
        <v>3007</v>
      </c>
      <c r="BJ15" s="16" t="s">
        <v>3008</v>
      </c>
      <c r="BS15" s="16" t="s">
        <v>3009</v>
      </c>
      <c r="BT15" s="16" t="s">
        <v>3010</v>
      </c>
      <c r="BV15" s="16" t="s">
        <v>3011</v>
      </c>
      <c r="BZ15" s="16" t="s">
        <v>3012</v>
      </c>
      <c r="CG15" s="16" t="s">
        <v>3013</v>
      </c>
      <c r="CH15" s="16" t="s">
        <v>3014</v>
      </c>
      <c r="CJ15" s="16" t="s">
        <v>3015</v>
      </c>
      <c r="CR15" s="16" t="s">
        <v>3016</v>
      </c>
      <c r="DA15" s="16" t="s">
        <v>3017</v>
      </c>
      <c r="DE15" s="16" t="s">
        <v>3018</v>
      </c>
      <c r="DJ15" s="16" t="s">
        <v>3019</v>
      </c>
      <c r="DM15" s="16" t="s">
        <v>3020</v>
      </c>
      <c r="DW15" s="16" t="s">
        <v>3021</v>
      </c>
      <c r="EB15" s="16" t="s">
        <v>3022</v>
      </c>
      <c r="EC15" s="16" t="s">
        <v>3023</v>
      </c>
      <c r="ED15" s="16" t="s">
        <v>3024</v>
      </c>
      <c r="EE15" s="16" t="s">
        <v>3025</v>
      </c>
      <c r="EG15" s="16" t="s">
        <v>3026</v>
      </c>
      <c r="EJ15" s="16" t="s">
        <v>3027</v>
      </c>
      <c r="EL15" s="16" t="s">
        <v>3028</v>
      </c>
      <c r="EN15" s="16" t="s">
        <v>1100</v>
      </c>
      <c r="EO15" s="16" t="s">
        <v>3029</v>
      </c>
      <c r="EP15" s="16" t="s">
        <v>3030</v>
      </c>
      <c r="ER15" s="16" t="s">
        <v>3031</v>
      </c>
      <c r="ES15" s="16" t="s">
        <v>3032</v>
      </c>
      <c r="ET15" s="16" t="s">
        <v>3033</v>
      </c>
      <c r="EV15" s="16" t="s">
        <v>3034</v>
      </c>
      <c r="FA15" s="16" t="s">
        <v>3035</v>
      </c>
      <c r="FG15" s="16" t="s">
        <v>3036</v>
      </c>
      <c r="FH15" s="16" t="s">
        <v>3037</v>
      </c>
      <c r="FI15" s="16" t="s">
        <v>3038</v>
      </c>
      <c r="FJ15" s="16" t="s">
        <v>3039</v>
      </c>
      <c r="FL15" s="16" t="s">
        <v>3040</v>
      </c>
      <c r="FT15" s="16" t="s">
        <v>3041</v>
      </c>
      <c r="FV15" s="16" t="s">
        <v>3042</v>
      </c>
      <c r="GD15" s="16" t="s">
        <v>3043</v>
      </c>
      <c r="GP15" s="16" t="s">
        <v>3044</v>
      </c>
      <c r="HB15" s="16" t="s">
        <v>3045</v>
      </c>
      <c r="HC15" s="16" t="s">
        <v>3046</v>
      </c>
      <c r="HD15" s="16" t="s">
        <v>3047</v>
      </c>
      <c r="HE15" s="16" t="s">
        <v>3048</v>
      </c>
      <c r="HF15" s="16" t="s">
        <v>3049</v>
      </c>
      <c r="HG15" s="16" t="s">
        <v>3050</v>
      </c>
      <c r="HH15" s="16" t="s">
        <v>3051</v>
      </c>
      <c r="HI15" s="16" t="s">
        <v>3052</v>
      </c>
      <c r="HJ15" s="16" t="s">
        <v>2565</v>
      </c>
      <c r="HK15" s="16" t="s">
        <v>3053</v>
      </c>
      <c r="HN15" s="16" t="s">
        <v>3054</v>
      </c>
      <c r="HO15" s="16" t="s">
        <v>3055</v>
      </c>
      <c r="HP15" s="16" t="s">
        <v>3056</v>
      </c>
      <c r="HR15" s="16" t="s">
        <v>3057</v>
      </c>
      <c r="HS15" s="16" t="s">
        <v>3058</v>
      </c>
      <c r="HX15" s="16" t="s">
        <v>3059</v>
      </c>
      <c r="IB15" s="16" t="s">
        <v>3060</v>
      </c>
      <c r="ID15" s="16" t="s">
        <v>3061</v>
      </c>
      <c r="IF15" s="16" t="s">
        <v>3062</v>
      </c>
      <c r="IG15" s="16" t="s">
        <v>3063</v>
      </c>
      <c r="IJ15" s="16" t="s">
        <v>3064</v>
      </c>
      <c r="IU15" s="16" t="s">
        <v>3065</v>
      </c>
      <c r="IW15" s="16" t="s">
        <v>3066</v>
      </c>
      <c r="IX15" s="16" t="s">
        <v>3067</v>
      </c>
      <c r="IY15" s="16" t="s">
        <v>3068</v>
      </c>
      <c r="IZ15" s="16" t="s">
        <v>3069</v>
      </c>
      <c r="JG15" s="16" t="s">
        <v>3070</v>
      </c>
      <c r="JK15" s="16" t="s">
        <v>3071</v>
      </c>
      <c r="JR15" s="16" t="s">
        <v>3072</v>
      </c>
      <c r="JX15" s="16" t="s">
        <v>3073</v>
      </c>
      <c r="KN15" s="16" t="s">
        <v>3074</v>
      </c>
      <c r="KR15" s="16" t="s">
        <v>3075</v>
      </c>
      <c r="KU15" s="16" t="s">
        <v>3076</v>
      </c>
      <c r="LA15" s="16" t="s">
        <v>3077</v>
      </c>
      <c r="LC15" s="16" t="s">
        <v>3078</v>
      </c>
      <c r="LD15" s="16" t="s">
        <v>3079</v>
      </c>
      <c r="LG15" s="16" t="s">
        <v>3080</v>
      </c>
      <c r="LQ15" s="16" t="s">
        <v>3081</v>
      </c>
      <c r="MA15" s="16" t="s">
        <v>3082</v>
      </c>
      <c r="MT15" s="16" t="s">
        <v>3083</v>
      </c>
      <c r="MX15" s="16" t="s">
        <v>3084</v>
      </c>
      <c r="MZ15" s="16" t="s">
        <v>3085</v>
      </c>
      <c r="NE15" s="16" t="s">
        <v>3086</v>
      </c>
    </row>
    <row r="16" spans="1:385" x14ac:dyDescent="0.25">
      <c r="C16" s="16" t="s">
        <v>3087</v>
      </c>
      <c r="D16" s="16" t="s">
        <v>3088</v>
      </c>
      <c r="F16" s="16" t="s">
        <v>3089</v>
      </c>
      <c r="G16" s="16" t="s">
        <v>3090</v>
      </c>
      <c r="H16" s="16" t="s">
        <v>3091</v>
      </c>
      <c r="K16" s="16" t="s">
        <v>3092</v>
      </c>
      <c r="N16" s="16" t="s">
        <v>3093</v>
      </c>
      <c r="O16" s="16" t="s">
        <v>3094</v>
      </c>
      <c r="Q16" s="16" t="s">
        <v>3095</v>
      </c>
      <c r="S16" s="16" t="s">
        <v>3096</v>
      </c>
      <c r="T16" s="16" t="s">
        <v>3097</v>
      </c>
      <c r="V16" s="16" t="s">
        <v>3098</v>
      </c>
      <c r="W16" s="16" t="s">
        <v>3099</v>
      </c>
      <c r="X16" s="16" t="s">
        <v>3100</v>
      </c>
      <c r="Z16" s="16" t="s">
        <v>3101</v>
      </c>
      <c r="AA16" s="16" t="s">
        <v>3102</v>
      </c>
      <c r="AD16" s="16" t="s">
        <v>3103</v>
      </c>
      <c r="AE16" s="16" t="s">
        <v>3104</v>
      </c>
      <c r="AJ16" s="16" t="s">
        <v>3105</v>
      </c>
      <c r="AN16" s="16" t="s">
        <v>3106</v>
      </c>
      <c r="AO16" s="16" t="s">
        <v>3107</v>
      </c>
      <c r="AR16" s="16" t="s">
        <v>3108</v>
      </c>
      <c r="BC16" s="16" t="s">
        <v>3109</v>
      </c>
      <c r="BJ16" s="16" t="s">
        <v>3110</v>
      </c>
      <c r="BS16" s="16" t="s">
        <v>3111</v>
      </c>
      <c r="BT16" s="16" t="s">
        <v>3112</v>
      </c>
      <c r="BV16" s="16" t="s">
        <v>3113</v>
      </c>
      <c r="BZ16" s="16" t="s">
        <v>3114</v>
      </c>
      <c r="CG16" s="16" t="s">
        <v>3115</v>
      </c>
      <c r="CH16" s="16" t="s">
        <v>3116</v>
      </c>
      <c r="CJ16" s="16" t="s">
        <v>3117</v>
      </c>
      <c r="CR16" s="16" t="s">
        <v>3118</v>
      </c>
      <c r="DE16" s="16" t="s">
        <v>3119</v>
      </c>
      <c r="DJ16" s="16" t="s">
        <v>3120</v>
      </c>
      <c r="DM16" s="16" t="s">
        <v>3121</v>
      </c>
      <c r="DW16" s="16" t="s">
        <v>3122</v>
      </c>
      <c r="EC16" s="16" t="s">
        <v>3123</v>
      </c>
      <c r="ED16" s="16" t="s">
        <v>3010</v>
      </c>
      <c r="EE16" s="16" t="s">
        <v>3124</v>
      </c>
      <c r="EG16" s="16" t="s">
        <v>3125</v>
      </c>
      <c r="EJ16" s="16" t="s">
        <v>3126</v>
      </c>
      <c r="EL16" s="16" t="s">
        <v>3127</v>
      </c>
      <c r="EN16" s="16" t="s">
        <v>3128</v>
      </c>
      <c r="EO16" s="16" t="s">
        <v>3129</v>
      </c>
      <c r="EP16" s="16" t="s">
        <v>3130</v>
      </c>
      <c r="ER16" s="16" t="s">
        <v>3131</v>
      </c>
      <c r="ES16" s="16" t="s">
        <v>3132</v>
      </c>
      <c r="ET16" s="16" t="s">
        <v>3133</v>
      </c>
      <c r="EV16" s="16" t="s">
        <v>3134</v>
      </c>
      <c r="FA16" s="16" t="s">
        <v>3135</v>
      </c>
      <c r="FG16" s="16" t="s">
        <v>3136</v>
      </c>
      <c r="FH16" s="16" t="s">
        <v>887</v>
      </c>
      <c r="FI16" s="16" t="s">
        <v>3137</v>
      </c>
      <c r="FJ16" s="16" t="s">
        <v>3138</v>
      </c>
      <c r="FL16" s="16" t="s">
        <v>3139</v>
      </c>
      <c r="FT16" s="16" t="s">
        <v>2065</v>
      </c>
      <c r="GD16" s="16" t="s">
        <v>3140</v>
      </c>
      <c r="GP16" s="16" t="s">
        <v>3141</v>
      </c>
      <c r="HB16" s="16" t="s">
        <v>3142</v>
      </c>
      <c r="HC16" s="16" t="s">
        <v>3143</v>
      </c>
      <c r="HD16" s="16" t="s">
        <v>3144</v>
      </c>
      <c r="HE16" s="16" t="s">
        <v>3145</v>
      </c>
      <c r="HF16" s="16" t="s">
        <v>3146</v>
      </c>
      <c r="HG16" s="16" t="s">
        <v>3147</v>
      </c>
      <c r="HH16" s="16" t="s">
        <v>3148</v>
      </c>
      <c r="HI16" s="16" t="s">
        <v>3149</v>
      </c>
      <c r="HJ16" s="16" t="s">
        <v>3150</v>
      </c>
      <c r="HK16" s="16" t="s">
        <v>3151</v>
      </c>
      <c r="HN16" s="16" t="s">
        <v>3152</v>
      </c>
      <c r="HO16" s="16" t="s">
        <v>3153</v>
      </c>
      <c r="HP16" s="16" t="s">
        <v>3154</v>
      </c>
      <c r="HR16" s="16" t="s">
        <v>3155</v>
      </c>
      <c r="HS16" s="16" t="s">
        <v>3156</v>
      </c>
      <c r="HX16" s="16" t="s">
        <v>3157</v>
      </c>
      <c r="IB16" s="16" t="s">
        <v>3158</v>
      </c>
      <c r="ID16" s="16" t="s">
        <v>3159</v>
      </c>
      <c r="IF16" s="16" t="s">
        <v>3160</v>
      </c>
      <c r="IG16" s="16" t="s">
        <v>3161</v>
      </c>
      <c r="IJ16" s="16" t="s">
        <v>3162</v>
      </c>
      <c r="IU16" s="16" t="s">
        <v>3163</v>
      </c>
      <c r="IW16" s="16" t="s">
        <v>3164</v>
      </c>
      <c r="IX16" s="16" t="s">
        <v>3165</v>
      </c>
      <c r="IY16" s="16" t="s">
        <v>3166</v>
      </c>
      <c r="IZ16" s="16" t="s">
        <v>3167</v>
      </c>
      <c r="JK16" s="16" t="s">
        <v>3168</v>
      </c>
      <c r="JR16" s="16" t="s">
        <v>3169</v>
      </c>
      <c r="JX16" s="16" t="s">
        <v>3170</v>
      </c>
      <c r="KN16" s="16" t="s">
        <v>3171</v>
      </c>
      <c r="KR16" s="16" t="s">
        <v>3172</v>
      </c>
      <c r="KU16" s="16" t="s">
        <v>3173</v>
      </c>
      <c r="LA16" s="16" t="s">
        <v>3174</v>
      </c>
      <c r="LD16" s="16" t="s">
        <v>3175</v>
      </c>
      <c r="LG16" s="16" t="s">
        <v>3176</v>
      </c>
      <c r="LQ16" s="16" t="s">
        <v>3162</v>
      </c>
      <c r="MA16" s="16" t="s">
        <v>3177</v>
      </c>
      <c r="MT16" s="16" t="s">
        <v>3178</v>
      </c>
      <c r="MX16" s="16" t="s">
        <v>3179</v>
      </c>
      <c r="MZ16" s="16" t="s">
        <v>3180</v>
      </c>
    </row>
    <row r="17" spans="3:364" x14ac:dyDescent="0.25">
      <c r="C17" s="16" t="s">
        <v>3181</v>
      </c>
      <c r="D17" s="16" t="s">
        <v>3182</v>
      </c>
      <c r="F17" s="16" t="s">
        <v>3183</v>
      </c>
      <c r="G17" s="16" t="s">
        <v>3184</v>
      </c>
      <c r="H17" s="16" t="s">
        <v>3185</v>
      </c>
      <c r="K17" s="16" t="s">
        <v>3186</v>
      </c>
      <c r="N17" s="16" t="s">
        <v>3187</v>
      </c>
      <c r="O17" s="16" t="s">
        <v>3188</v>
      </c>
      <c r="Q17" s="16" t="s">
        <v>3189</v>
      </c>
      <c r="S17" s="16" t="s">
        <v>3190</v>
      </c>
      <c r="T17" s="16" t="s">
        <v>3191</v>
      </c>
      <c r="V17" s="16" t="s">
        <v>3192</v>
      </c>
      <c r="W17" s="16" t="s">
        <v>3193</v>
      </c>
      <c r="X17" s="16" t="s">
        <v>3194</v>
      </c>
      <c r="Z17" s="16" t="s">
        <v>3195</v>
      </c>
      <c r="AA17" s="16" t="s">
        <v>3196</v>
      </c>
      <c r="AE17" s="16" t="s">
        <v>3197</v>
      </c>
      <c r="AN17" s="16" t="s">
        <v>3198</v>
      </c>
      <c r="AO17" s="16" t="s">
        <v>3199</v>
      </c>
      <c r="AR17" s="16" t="s">
        <v>3200</v>
      </c>
      <c r="BC17" s="16" t="s">
        <v>3201</v>
      </c>
      <c r="BJ17" s="16" t="s">
        <v>3202</v>
      </c>
      <c r="BS17" s="16" t="s">
        <v>3203</v>
      </c>
      <c r="BT17" s="16" t="s">
        <v>3204</v>
      </c>
      <c r="BZ17" s="16" t="s">
        <v>3205</v>
      </c>
      <c r="CG17" s="16" t="s">
        <v>3206</v>
      </c>
      <c r="CH17" s="16" t="s">
        <v>3207</v>
      </c>
      <c r="CJ17" s="16" t="s">
        <v>3208</v>
      </c>
      <c r="CR17" s="16" t="s">
        <v>3209</v>
      </c>
      <c r="DJ17" s="16" t="s">
        <v>3210</v>
      </c>
      <c r="DM17" s="16" t="s">
        <v>1703</v>
      </c>
      <c r="DW17" s="16" t="s">
        <v>3211</v>
      </c>
      <c r="EC17" s="16" t="s">
        <v>3212</v>
      </c>
      <c r="ED17" s="16" t="s">
        <v>3213</v>
      </c>
      <c r="EE17" s="16" t="s">
        <v>3214</v>
      </c>
      <c r="EG17" s="16" t="s">
        <v>3215</v>
      </c>
      <c r="EJ17" s="16" t="s">
        <v>3216</v>
      </c>
      <c r="EL17" s="16" t="s">
        <v>3217</v>
      </c>
      <c r="EN17" s="16" t="s">
        <v>3218</v>
      </c>
      <c r="EO17" s="16" t="s">
        <v>3219</v>
      </c>
      <c r="EP17" s="16" t="s">
        <v>3220</v>
      </c>
      <c r="ER17" s="16" t="s">
        <v>3221</v>
      </c>
      <c r="ES17" s="16" t="s">
        <v>3222</v>
      </c>
      <c r="ET17" s="16" t="s">
        <v>3223</v>
      </c>
      <c r="EV17" s="16" t="s">
        <v>2276</v>
      </c>
      <c r="FA17" s="16" t="s">
        <v>3224</v>
      </c>
      <c r="FG17" s="16" t="s">
        <v>3225</v>
      </c>
      <c r="FH17" s="16" t="s">
        <v>3226</v>
      </c>
      <c r="FI17" s="16" t="s">
        <v>3227</v>
      </c>
      <c r="FJ17" s="16" t="s">
        <v>3228</v>
      </c>
      <c r="FL17" s="16" t="s">
        <v>3229</v>
      </c>
      <c r="FT17" s="16" t="s">
        <v>3230</v>
      </c>
      <c r="GP17" s="16" t="s">
        <v>3231</v>
      </c>
      <c r="HB17" s="16" t="s">
        <v>3232</v>
      </c>
      <c r="HD17" s="16" t="s">
        <v>3233</v>
      </c>
      <c r="HE17" s="16" t="s">
        <v>3234</v>
      </c>
      <c r="HF17" s="16" t="s">
        <v>3235</v>
      </c>
      <c r="HG17" s="16" t="s">
        <v>3236</v>
      </c>
      <c r="HH17" s="16" t="s">
        <v>3237</v>
      </c>
      <c r="HI17" s="16" t="s">
        <v>3238</v>
      </c>
      <c r="HJ17" s="16" t="s">
        <v>3239</v>
      </c>
      <c r="HK17" s="16" t="s">
        <v>1244</v>
      </c>
      <c r="HN17" s="16" t="s">
        <v>3240</v>
      </c>
      <c r="HO17" s="16" t="s">
        <v>3241</v>
      </c>
      <c r="HP17" s="16" t="s">
        <v>3242</v>
      </c>
      <c r="HR17" s="16" t="s">
        <v>3243</v>
      </c>
      <c r="HS17" s="16" t="s">
        <v>3244</v>
      </c>
      <c r="HX17" s="16" t="s">
        <v>3245</v>
      </c>
      <c r="IB17" s="16" t="s">
        <v>3246</v>
      </c>
      <c r="ID17" s="16" t="s">
        <v>3247</v>
      </c>
      <c r="IF17" s="16" t="s">
        <v>3248</v>
      </c>
      <c r="IG17" s="16" t="s">
        <v>3249</v>
      </c>
      <c r="IJ17" s="16" t="s">
        <v>3250</v>
      </c>
      <c r="IU17" s="16" t="s">
        <v>3251</v>
      </c>
      <c r="IW17" s="16" t="s">
        <v>3252</v>
      </c>
      <c r="IX17" s="16" t="s">
        <v>3253</v>
      </c>
      <c r="IY17" s="16" t="s">
        <v>3254</v>
      </c>
      <c r="IZ17" s="16" t="s">
        <v>3255</v>
      </c>
      <c r="JK17" s="16" t="s">
        <v>3256</v>
      </c>
      <c r="JR17" s="16" t="s">
        <v>3257</v>
      </c>
      <c r="JX17" s="16" t="s">
        <v>3258</v>
      </c>
      <c r="KN17" s="16" t="s">
        <v>3259</v>
      </c>
      <c r="KR17" s="16" t="s">
        <v>3260</v>
      </c>
      <c r="KU17" s="16" t="s">
        <v>3261</v>
      </c>
      <c r="LA17" s="16" t="s">
        <v>3262</v>
      </c>
      <c r="LD17" s="16" t="s">
        <v>3263</v>
      </c>
      <c r="LG17" s="16" t="s">
        <v>3264</v>
      </c>
      <c r="MA17" s="16" t="s">
        <v>3265</v>
      </c>
      <c r="MT17" s="16" t="s">
        <v>3266</v>
      </c>
      <c r="MZ17" s="16" t="s">
        <v>3267</v>
      </c>
    </row>
    <row r="18" spans="3:364" x14ac:dyDescent="0.25">
      <c r="C18" s="16" t="s">
        <v>3268</v>
      </c>
      <c r="D18" s="16" t="s">
        <v>3269</v>
      </c>
      <c r="G18" s="16" t="s">
        <v>3270</v>
      </c>
      <c r="H18" s="16" t="s">
        <v>3271</v>
      </c>
      <c r="N18" s="16" t="s">
        <v>3272</v>
      </c>
      <c r="O18" s="16" t="s">
        <v>3273</v>
      </c>
      <c r="Q18" s="16" t="s">
        <v>3274</v>
      </c>
      <c r="S18" s="16" t="s">
        <v>3275</v>
      </c>
      <c r="T18" s="16" t="s">
        <v>3276</v>
      </c>
      <c r="V18" s="16" t="s">
        <v>3277</v>
      </c>
      <c r="W18" s="16" t="s">
        <v>3278</v>
      </c>
      <c r="X18" s="16" t="s">
        <v>2903</v>
      </c>
      <c r="Z18" s="16" t="s">
        <v>3279</v>
      </c>
      <c r="AA18" s="16" t="s">
        <v>3280</v>
      </c>
      <c r="AE18" s="16" t="s">
        <v>3281</v>
      </c>
      <c r="AN18" s="16" t="s">
        <v>3282</v>
      </c>
      <c r="AR18" s="16" t="s">
        <v>3283</v>
      </c>
      <c r="BC18" s="16" t="s">
        <v>3284</v>
      </c>
      <c r="BJ18" s="16" t="s">
        <v>3285</v>
      </c>
      <c r="BS18" s="16" t="s">
        <v>3286</v>
      </c>
      <c r="BT18" s="16" t="s">
        <v>3287</v>
      </c>
      <c r="BZ18" s="16" t="s">
        <v>3288</v>
      </c>
      <c r="CG18" s="16" t="s">
        <v>3289</v>
      </c>
      <c r="CH18" s="16" t="s">
        <v>3290</v>
      </c>
      <c r="CR18" s="16" t="s">
        <v>3291</v>
      </c>
      <c r="DJ18" s="16" t="s">
        <v>3292</v>
      </c>
      <c r="DM18" s="16" t="s">
        <v>3293</v>
      </c>
      <c r="EC18" s="16" t="s">
        <v>3294</v>
      </c>
      <c r="ED18" s="16" t="s">
        <v>3295</v>
      </c>
      <c r="EE18" s="16" t="s">
        <v>3296</v>
      </c>
      <c r="EG18" s="16" t="s">
        <v>3297</v>
      </c>
      <c r="EJ18" s="16" t="s">
        <v>2232</v>
      </c>
      <c r="EL18" s="16" t="s">
        <v>3298</v>
      </c>
      <c r="EN18" s="16" t="s">
        <v>3299</v>
      </c>
      <c r="EO18" s="16" t="s">
        <v>3300</v>
      </c>
      <c r="EP18" s="16" t="s">
        <v>3301</v>
      </c>
      <c r="ER18" s="16" t="s">
        <v>3302</v>
      </c>
      <c r="ES18" s="16" t="s">
        <v>3303</v>
      </c>
      <c r="ET18" s="16" t="s">
        <v>3304</v>
      </c>
      <c r="EV18" s="16" t="s">
        <v>3305</v>
      </c>
      <c r="FG18" s="16" t="s">
        <v>3306</v>
      </c>
      <c r="FH18" s="16" t="s">
        <v>3307</v>
      </c>
      <c r="FI18" s="16" t="s">
        <v>3308</v>
      </c>
      <c r="FJ18" s="16" t="s">
        <v>3309</v>
      </c>
      <c r="FT18" s="16" t="s">
        <v>3310</v>
      </c>
      <c r="HB18" s="16" t="s">
        <v>3311</v>
      </c>
      <c r="HD18" s="16" t="s">
        <v>2711</v>
      </c>
      <c r="HE18" s="16" t="s">
        <v>3312</v>
      </c>
      <c r="HF18" s="16" t="s">
        <v>3313</v>
      </c>
      <c r="HG18" s="16" t="s">
        <v>3314</v>
      </c>
      <c r="HH18" s="16" t="s">
        <v>3315</v>
      </c>
      <c r="HK18" s="16" t="s">
        <v>3316</v>
      </c>
      <c r="HN18" s="16" t="s">
        <v>1189</v>
      </c>
      <c r="HO18" s="16" t="s">
        <v>3317</v>
      </c>
      <c r="HP18" s="16" t="s">
        <v>3318</v>
      </c>
      <c r="HR18" s="16" t="s">
        <v>3319</v>
      </c>
      <c r="HS18" s="16" t="s">
        <v>3320</v>
      </c>
      <c r="HX18" s="16" t="s">
        <v>3321</v>
      </c>
      <c r="IB18" s="16" t="s">
        <v>3322</v>
      </c>
      <c r="ID18" s="16" t="s">
        <v>3323</v>
      </c>
      <c r="IF18" s="16" t="s">
        <v>3324</v>
      </c>
      <c r="IG18" s="16" t="s">
        <v>3325</v>
      </c>
      <c r="IJ18" s="16" t="s">
        <v>3326</v>
      </c>
      <c r="IU18" s="16" t="s">
        <v>3327</v>
      </c>
      <c r="IW18" s="16" t="s">
        <v>3328</v>
      </c>
      <c r="IX18" s="16" t="s">
        <v>3329</v>
      </c>
      <c r="IZ18" s="16" t="s">
        <v>2635</v>
      </c>
      <c r="JK18" s="16" t="s">
        <v>1306</v>
      </c>
      <c r="JR18" s="16" t="s">
        <v>3330</v>
      </c>
      <c r="KN18" s="16" t="s">
        <v>3331</v>
      </c>
      <c r="KU18" s="16" t="s">
        <v>3332</v>
      </c>
      <c r="LA18" s="16" t="s">
        <v>3333</v>
      </c>
      <c r="LG18" s="16" t="s">
        <v>3334</v>
      </c>
      <c r="MA18" s="16" t="s">
        <v>3335</v>
      </c>
      <c r="MT18" s="16" t="s">
        <v>3336</v>
      </c>
      <c r="MZ18" s="16" t="s">
        <v>3337</v>
      </c>
    </row>
    <row r="19" spans="3:364" x14ac:dyDescent="0.25">
      <c r="C19" s="16" t="s">
        <v>3338</v>
      </c>
      <c r="D19" s="16" t="s">
        <v>3339</v>
      </c>
      <c r="H19" s="16" t="s">
        <v>3340</v>
      </c>
      <c r="N19" s="16" t="s">
        <v>3341</v>
      </c>
      <c r="O19" s="16" t="s">
        <v>3342</v>
      </c>
      <c r="Q19" s="16" t="s">
        <v>3343</v>
      </c>
      <c r="S19" s="16" t="s">
        <v>3344</v>
      </c>
      <c r="V19" s="16" t="s">
        <v>3345</v>
      </c>
      <c r="W19" s="16" t="s">
        <v>3346</v>
      </c>
      <c r="Z19" s="16" t="s">
        <v>3347</v>
      </c>
      <c r="AA19" s="16" t="s">
        <v>3348</v>
      </c>
      <c r="AE19" s="16" t="s">
        <v>3349</v>
      </c>
      <c r="AN19" s="16" t="s">
        <v>3350</v>
      </c>
      <c r="AR19" s="16" t="s">
        <v>3351</v>
      </c>
      <c r="BC19" s="16" t="s">
        <v>3352</v>
      </c>
      <c r="BJ19" s="16" t="s">
        <v>3353</v>
      </c>
      <c r="BS19" s="16" t="s">
        <v>3354</v>
      </c>
      <c r="BT19" s="16" t="s">
        <v>3355</v>
      </c>
      <c r="BZ19" s="16" t="s">
        <v>3356</v>
      </c>
      <c r="CR19" s="16" t="s">
        <v>3357</v>
      </c>
      <c r="DJ19" s="16" t="s">
        <v>3358</v>
      </c>
      <c r="DM19" s="16" t="s">
        <v>3359</v>
      </c>
      <c r="EC19" s="16" t="s">
        <v>3360</v>
      </c>
      <c r="ED19" s="16" t="s">
        <v>1142</v>
      </c>
      <c r="EE19" s="16" t="s">
        <v>3361</v>
      </c>
      <c r="EL19" s="16" t="s">
        <v>3362</v>
      </c>
      <c r="EN19" s="16" t="s">
        <v>3363</v>
      </c>
      <c r="EO19" s="16" t="s">
        <v>3364</v>
      </c>
      <c r="EP19" s="16" t="s">
        <v>3365</v>
      </c>
      <c r="ER19" s="16" t="s">
        <v>3366</v>
      </c>
      <c r="ES19" s="16" t="s">
        <v>3367</v>
      </c>
      <c r="ET19" s="16" t="s">
        <v>3368</v>
      </c>
      <c r="FG19" s="16" t="s">
        <v>3369</v>
      </c>
      <c r="FH19" s="16" t="s">
        <v>3149</v>
      </c>
      <c r="FI19" s="16" t="s">
        <v>3370</v>
      </c>
      <c r="FJ19" s="16" t="s">
        <v>3371</v>
      </c>
      <c r="FT19" s="16" t="s">
        <v>3372</v>
      </c>
      <c r="HD19" s="16" t="s">
        <v>3373</v>
      </c>
      <c r="HE19" s="16" t="s">
        <v>3374</v>
      </c>
      <c r="HF19" s="16" t="s">
        <v>3375</v>
      </c>
      <c r="HG19" s="16" t="s">
        <v>3376</v>
      </c>
      <c r="HH19" s="16" t="s">
        <v>3377</v>
      </c>
      <c r="HN19" s="16" t="s">
        <v>3378</v>
      </c>
      <c r="HO19" s="16" t="s">
        <v>3379</v>
      </c>
      <c r="HP19" s="16" t="s">
        <v>3380</v>
      </c>
      <c r="HS19" s="16" t="s">
        <v>3381</v>
      </c>
      <c r="HX19" s="16" t="s">
        <v>2883</v>
      </c>
      <c r="IB19" s="16" t="s">
        <v>3382</v>
      </c>
      <c r="ID19" s="16" t="s">
        <v>3383</v>
      </c>
      <c r="IF19" s="16" t="s">
        <v>3384</v>
      </c>
      <c r="IG19" s="16" t="s">
        <v>3385</v>
      </c>
      <c r="IJ19" s="16" t="s">
        <v>3386</v>
      </c>
      <c r="IX19" s="16" t="s">
        <v>3387</v>
      </c>
      <c r="JK19" s="16" t="s">
        <v>3388</v>
      </c>
      <c r="JR19" s="16" t="s">
        <v>3389</v>
      </c>
      <c r="KN19" s="16" t="s">
        <v>3390</v>
      </c>
      <c r="KU19" s="16" t="s">
        <v>3391</v>
      </c>
      <c r="LA19" s="16" t="s">
        <v>3392</v>
      </c>
      <c r="LG19" s="16" t="s">
        <v>3393</v>
      </c>
      <c r="MA19" s="16" t="s">
        <v>3394</v>
      </c>
      <c r="MZ19" s="16" t="s">
        <v>3395</v>
      </c>
    </row>
    <row r="20" spans="3:364" x14ac:dyDescent="0.25">
      <c r="C20" s="16" t="s">
        <v>3396</v>
      </c>
      <c r="D20" s="16" t="s">
        <v>3397</v>
      </c>
      <c r="H20" s="16" t="s">
        <v>3398</v>
      </c>
      <c r="N20" s="16" t="s">
        <v>3399</v>
      </c>
      <c r="O20" s="16" t="s">
        <v>3400</v>
      </c>
      <c r="Q20" s="16" t="s">
        <v>3401</v>
      </c>
      <c r="V20" s="16" t="s">
        <v>3402</v>
      </c>
      <c r="W20" s="16" t="s">
        <v>3403</v>
      </c>
      <c r="Z20" s="16" t="s">
        <v>3404</v>
      </c>
      <c r="AA20" s="16" t="s">
        <v>3405</v>
      </c>
      <c r="AE20" s="16" t="s">
        <v>3406</v>
      </c>
      <c r="AN20" s="16" t="s">
        <v>3407</v>
      </c>
      <c r="AR20" s="16" t="s">
        <v>3408</v>
      </c>
      <c r="BC20" s="16" t="s">
        <v>3409</v>
      </c>
      <c r="BJ20" s="16" t="s">
        <v>3410</v>
      </c>
      <c r="BS20" s="16" t="s">
        <v>3411</v>
      </c>
      <c r="BT20" s="16" t="s">
        <v>3412</v>
      </c>
      <c r="BZ20" s="16" t="s">
        <v>3413</v>
      </c>
      <c r="CR20" s="16" t="s">
        <v>3218</v>
      </c>
      <c r="DJ20" s="16" t="s">
        <v>3414</v>
      </c>
      <c r="DM20" s="16" t="s">
        <v>3415</v>
      </c>
      <c r="EC20" s="16" t="s">
        <v>3416</v>
      </c>
      <c r="ED20" s="16" t="s">
        <v>3417</v>
      </c>
      <c r="EE20" s="16" t="s">
        <v>3418</v>
      </c>
      <c r="EN20" s="16" t="s">
        <v>3419</v>
      </c>
      <c r="EO20" s="16" t="s">
        <v>3420</v>
      </c>
      <c r="EP20" s="16" t="s">
        <v>3421</v>
      </c>
      <c r="ER20" s="16" t="s">
        <v>3422</v>
      </c>
      <c r="ET20" s="16" t="s">
        <v>3423</v>
      </c>
      <c r="FG20" s="16" t="s">
        <v>3424</v>
      </c>
      <c r="FH20" s="16" t="s">
        <v>3425</v>
      </c>
      <c r="FI20" s="16" t="s">
        <v>3426</v>
      </c>
      <c r="FJ20" s="16" t="s">
        <v>3427</v>
      </c>
      <c r="FT20" s="16" t="s">
        <v>3428</v>
      </c>
      <c r="HD20" s="16" t="s">
        <v>3429</v>
      </c>
      <c r="HE20" s="16" t="s">
        <v>1940</v>
      </c>
      <c r="HF20" s="16" t="s">
        <v>3430</v>
      </c>
      <c r="HG20" s="16" t="s">
        <v>1186</v>
      </c>
      <c r="HH20" s="16" t="s">
        <v>3431</v>
      </c>
      <c r="HN20" s="16" t="s">
        <v>3432</v>
      </c>
      <c r="HO20" s="16" t="s">
        <v>3433</v>
      </c>
      <c r="HP20" s="16" t="s">
        <v>3434</v>
      </c>
      <c r="HS20" s="16" t="s">
        <v>3435</v>
      </c>
      <c r="HX20" s="16" t="s">
        <v>3436</v>
      </c>
      <c r="IB20" s="16" t="s">
        <v>3437</v>
      </c>
      <c r="ID20" s="16" t="s">
        <v>3438</v>
      </c>
      <c r="IF20" s="16" t="s">
        <v>3439</v>
      </c>
      <c r="IJ20" s="16" t="s">
        <v>3440</v>
      </c>
      <c r="IX20" s="16" t="s">
        <v>3441</v>
      </c>
      <c r="JK20" s="16" t="s">
        <v>3442</v>
      </c>
      <c r="JR20" s="16" t="s">
        <v>3443</v>
      </c>
      <c r="KN20" s="16" t="s">
        <v>3444</v>
      </c>
      <c r="MZ20" s="16" t="s">
        <v>3445</v>
      </c>
    </row>
    <row r="21" spans="3:364" x14ac:dyDescent="0.25">
      <c r="C21" s="16" t="s">
        <v>3446</v>
      </c>
      <c r="D21" s="16" t="s">
        <v>3447</v>
      </c>
      <c r="H21" s="16" t="s">
        <v>3448</v>
      </c>
      <c r="N21" s="16" t="s">
        <v>3449</v>
      </c>
      <c r="O21" s="16" t="s">
        <v>3450</v>
      </c>
      <c r="Q21" s="16" t="s">
        <v>3451</v>
      </c>
      <c r="V21" s="16" t="s">
        <v>3452</v>
      </c>
      <c r="W21" s="16" t="s">
        <v>3453</v>
      </c>
      <c r="Z21" s="16" t="s">
        <v>3454</v>
      </c>
      <c r="AA21" s="16" t="s">
        <v>3455</v>
      </c>
      <c r="AE21" s="16" t="s">
        <v>3456</v>
      </c>
      <c r="AN21" s="16" t="s">
        <v>1599</v>
      </c>
      <c r="AR21" s="16" t="s">
        <v>3457</v>
      </c>
      <c r="BC21" s="16" t="s">
        <v>3458</v>
      </c>
      <c r="BJ21" s="16" t="s">
        <v>3459</v>
      </c>
      <c r="BS21" s="16" t="s">
        <v>2943</v>
      </c>
      <c r="BT21" s="16" t="s">
        <v>3460</v>
      </c>
      <c r="BZ21" s="16" t="s">
        <v>3461</v>
      </c>
      <c r="CR21" s="16" t="s">
        <v>3462</v>
      </c>
      <c r="DJ21" s="16" t="s">
        <v>3463</v>
      </c>
      <c r="DM21" s="16" t="s">
        <v>3464</v>
      </c>
      <c r="EC21" s="16" t="s">
        <v>3465</v>
      </c>
      <c r="ED21" s="16" t="s">
        <v>1200</v>
      </c>
      <c r="EE21" s="16" t="s">
        <v>659</v>
      </c>
      <c r="EN21" s="16" t="s">
        <v>3466</v>
      </c>
      <c r="EO21" s="16" t="s">
        <v>3467</v>
      </c>
      <c r="EP21" s="16" t="s">
        <v>3468</v>
      </c>
      <c r="ER21" s="16" t="s">
        <v>3469</v>
      </c>
      <c r="ET21" s="16" t="s">
        <v>2913</v>
      </c>
      <c r="FG21" s="16" t="s">
        <v>3470</v>
      </c>
      <c r="FH21" s="16" t="s">
        <v>3471</v>
      </c>
      <c r="FI21" s="16" t="s">
        <v>3472</v>
      </c>
      <c r="FJ21" s="16" t="s">
        <v>3473</v>
      </c>
      <c r="FT21" s="16" t="s">
        <v>3474</v>
      </c>
      <c r="HD21" s="16" t="s">
        <v>3475</v>
      </c>
      <c r="HE21" s="16" t="s">
        <v>3476</v>
      </c>
      <c r="HF21" s="16" t="s">
        <v>3477</v>
      </c>
      <c r="HG21" s="16" t="s">
        <v>3478</v>
      </c>
      <c r="HH21" s="16" t="s">
        <v>3479</v>
      </c>
      <c r="HN21" s="16" t="s">
        <v>3480</v>
      </c>
      <c r="HO21" s="16" t="s">
        <v>3481</v>
      </c>
      <c r="HX21" s="16" t="s">
        <v>3482</v>
      </c>
      <c r="IB21" s="16" t="s">
        <v>3483</v>
      </c>
      <c r="ID21" s="16" t="s">
        <v>3484</v>
      </c>
      <c r="IF21" s="16" t="s">
        <v>3485</v>
      </c>
      <c r="IX21" s="16" t="s">
        <v>3486</v>
      </c>
      <c r="JK21" s="16" t="s">
        <v>3487</v>
      </c>
      <c r="JR21" s="16" t="s">
        <v>3488</v>
      </c>
      <c r="KN21" s="16" t="s">
        <v>2233</v>
      </c>
    </row>
    <row r="22" spans="3:364" x14ac:dyDescent="0.25">
      <c r="C22" s="16" t="s">
        <v>3489</v>
      </c>
      <c r="D22" s="16" t="s">
        <v>3490</v>
      </c>
      <c r="H22" s="16" t="s">
        <v>3491</v>
      </c>
      <c r="N22" s="16" t="s">
        <v>3492</v>
      </c>
      <c r="Q22" s="16" t="s">
        <v>3493</v>
      </c>
      <c r="V22" s="16" t="s">
        <v>3494</v>
      </c>
      <c r="W22" s="16" t="s">
        <v>3495</v>
      </c>
      <c r="Z22" s="16" t="s">
        <v>3496</v>
      </c>
      <c r="AA22" s="16" t="s">
        <v>3497</v>
      </c>
      <c r="AE22" s="16" t="s">
        <v>3498</v>
      </c>
      <c r="AN22" s="16" t="s">
        <v>3499</v>
      </c>
      <c r="BC22" s="16" t="s">
        <v>3500</v>
      </c>
      <c r="BJ22" s="16" t="s">
        <v>3501</v>
      </c>
      <c r="BS22" s="16" t="s">
        <v>3502</v>
      </c>
      <c r="BT22" s="16" t="s">
        <v>3503</v>
      </c>
      <c r="BZ22" s="16" t="s">
        <v>3504</v>
      </c>
      <c r="CR22" s="16" t="s">
        <v>3505</v>
      </c>
      <c r="DJ22" s="16" t="s">
        <v>3506</v>
      </c>
      <c r="DM22" s="16" t="s">
        <v>3507</v>
      </c>
      <c r="EC22" s="16" t="s">
        <v>3508</v>
      </c>
      <c r="ED22" s="16" t="s">
        <v>3509</v>
      </c>
      <c r="EE22" s="16" t="s">
        <v>3510</v>
      </c>
      <c r="EN22" s="16" t="s">
        <v>3511</v>
      </c>
      <c r="EO22" s="16" t="s">
        <v>3512</v>
      </c>
      <c r="EP22" s="16" t="s">
        <v>3513</v>
      </c>
      <c r="ER22" s="16" t="s">
        <v>3514</v>
      </c>
      <c r="ET22" s="16" t="s">
        <v>3515</v>
      </c>
      <c r="FG22" s="16" t="s">
        <v>3516</v>
      </c>
      <c r="FH22" s="16" t="s">
        <v>3517</v>
      </c>
      <c r="FI22" s="16" t="s">
        <v>3518</v>
      </c>
      <c r="FJ22" s="16" t="s">
        <v>3519</v>
      </c>
      <c r="HD22" s="16" t="s">
        <v>3520</v>
      </c>
      <c r="HE22" s="16" t="s">
        <v>3521</v>
      </c>
      <c r="HF22" s="16" t="s">
        <v>3522</v>
      </c>
      <c r="HG22" s="16" t="s">
        <v>3523</v>
      </c>
      <c r="HH22" s="16" t="s">
        <v>3524</v>
      </c>
      <c r="HN22" s="16" t="s">
        <v>3525</v>
      </c>
      <c r="HO22" s="16" t="s">
        <v>3526</v>
      </c>
      <c r="HX22" s="16" t="s">
        <v>3527</v>
      </c>
      <c r="IB22" s="16" t="s">
        <v>3528</v>
      </c>
      <c r="ID22" s="16" t="s">
        <v>3529</v>
      </c>
      <c r="IF22" s="16" t="s">
        <v>3530</v>
      </c>
      <c r="IX22" s="16" t="s">
        <v>3531</v>
      </c>
      <c r="JK22" s="16" t="s">
        <v>2645</v>
      </c>
      <c r="JR22" s="16" t="s">
        <v>3532</v>
      </c>
      <c r="KN22" s="16" t="s">
        <v>3533</v>
      </c>
    </row>
    <row r="23" spans="3:364" x14ac:dyDescent="0.25">
      <c r="C23" s="16" t="s">
        <v>3534</v>
      </c>
      <c r="D23" s="16" t="s">
        <v>3535</v>
      </c>
      <c r="N23" s="16" t="s">
        <v>3536</v>
      </c>
      <c r="Q23" s="16" t="s">
        <v>3537</v>
      </c>
      <c r="V23" s="16" t="s">
        <v>3538</v>
      </c>
      <c r="W23" s="16" t="s">
        <v>3539</v>
      </c>
      <c r="Z23" s="16" t="s">
        <v>3540</v>
      </c>
      <c r="AA23" s="16" t="s">
        <v>3541</v>
      </c>
      <c r="AE23" s="16" t="s">
        <v>3542</v>
      </c>
      <c r="AN23" s="16" t="s">
        <v>3293</v>
      </c>
      <c r="BC23" s="16" t="s">
        <v>3543</v>
      </c>
      <c r="BJ23" s="16" t="s">
        <v>3544</v>
      </c>
      <c r="BS23" s="16" t="s">
        <v>3545</v>
      </c>
      <c r="BT23" s="16" t="s">
        <v>3546</v>
      </c>
      <c r="BZ23" s="16" t="s">
        <v>3547</v>
      </c>
      <c r="CR23" s="16" t="s">
        <v>3548</v>
      </c>
      <c r="DJ23" s="16" t="s">
        <v>3549</v>
      </c>
      <c r="EC23" s="16" t="s">
        <v>3550</v>
      </c>
      <c r="ED23" s="16" t="s">
        <v>3551</v>
      </c>
      <c r="EE23" s="16" t="s">
        <v>3552</v>
      </c>
      <c r="EN23" s="16" t="s">
        <v>3553</v>
      </c>
      <c r="EO23" s="16" t="s">
        <v>3554</v>
      </c>
      <c r="EP23" s="16" t="s">
        <v>3555</v>
      </c>
      <c r="ER23" s="16" t="s">
        <v>3556</v>
      </c>
      <c r="ET23" s="16" t="s">
        <v>3557</v>
      </c>
      <c r="FG23" s="16" t="s">
        <v>3558</v>
      </c>
      <c r="FI23" s="16" t="s">
        <v>3559</v>
      </c>
      <c r="FJ23" s="16" t="s">
        <v>3560</v>
      </c>
      <c r="HD23" s="16" t="s">
        <v>3561</v>
      </c>
      <c r="HE23" s="16" t="s">
        <v>3562</v>
      </c>
      <c r="HF23" s="16" t="s">
        <v>3563</v>
      </c>
      <c r="HG23" s="16" t="s">
        <v>3564</v>
      </c>
      <c r="HN23" s="16" t="s">
        <v>3565</v>
      </c>
      <c r="HO23" s="16" t="s">
        <v>3566</v>
      </c>
      <c r="HX23" s="16" t="s">
        <v>3567</v>
      </c>
      <c r="IB23" s="16" t="s">
        <v>3568</v>
      </c>
      <c r="ID23" s="16" t="s">
        <v>3569</v>
      </c>
      <c r="IF23" s="16" t="s">
        <v>3570</v>
      </c>
      <c r="IX23" s="16" t="s">
        <v>3571</v>
      </c>
      <c r="JK23" s="16" t="s">
        <v>3572</v>
      </c>
      <c r="JR23" s="16" t="s">
        <v>3573</v>
      </c>
      <c r="KN23" s="16" t="s">
        <v>3574</v>
      </c>
    </row>
    <row r="24" spans="3:364" x14ac:dyDescent="0.25">
      <c r="C24" s="16" t="s">
        <v>3575</v>
      </c>
      <c r="N24" s="16" t="s">
        <v>2160</v>
      </c>
      <c r="W24" s="16" t="s">
        <v>3576</v>
      </c>
      <c r="Z24" s="16" t="s">
        <v>3577</v>
      </c>
      <c r="AA24" s="16" t="s">
        <v>3578</v>
      </c>
      <c r="AE24" s="16" t="s">
        <v>3579</v>
      </c>
      <c r="AN24" s="16" t="s">
        <v>3580</v>
      </c>
      <c r="BJ24" s="16" t="s">
        <v>3581</v>
      </c>
      <c r="BS24" s="16" t="s">
        <v>3582</v>
      </c>
      <c r="BT24" s="16" t="s">
        <v>3583</v>
      </c>
      <c r="BZ24" s="16" t="s">
        <v>3584</v>
      </c>
      <c r="CR24" s="16" t="s">
        <v>3585</v>
      </c>
      <c r="DJ24" s="16" t="s">
        <v>3586</v>
      </c>
      <c r="EC24" s="16" t="s">
        <v>3587</v>
      </c>
      <c r="ED24" s="16" t="s">
        <v>3588</v>
      </c>
      <c r="EE24" s="16" t="s">
        <v>3589</v>
      </c>
      <c r="EN24" s="16" t="s">
        <v>3590</v>
      </c>
      <c r="EO24" s="16" t="s">
        <v>3591</v>
      </c>
      <c r="EP24" s="16" t="s">
        <v>3592</v>
      </c>
      <c r="ER24" s="16" t="s">
        <v>3593</v>
      </c>
      <c r="ET24" s="16" t="s">
        <v>3594</v>
      </c>
      <c r="FG24" s="16" t="s">
        <v>3595</v>
      </c>
      <c r="FI24" s="16" t="s">
        <v>3596</v>
      </c>
      <c r="FJ24" s="16" t="s">
        <v>3597</v>
      </c>
      <c r="HD24" s="16" t="s">
        <v>3598</v>
      </c>
      <c r="HE24" s="16" t="s">
        <v>3599</v>
      </c>
      <c r="HF24" s="16" t="s">
        <v>2678</v>
      </c>
      <c r="HG24" s="16" t="s">
        <v>3600</v>
      </c>
      <c r="HN24" s="16" t="s">
        <v>3601</v>
      </c>
      <c r="HO24" s="16" t="s">
        <v>3602</v>
      </c>
      <c r="IB24" s="16" t="s">
        <v>3603</v>
      </c>
      <c r="ID24" s="16" t="s">
        <v>3604</v>
      </c>
      <c r="IF24" s="16" t="s">
        <v>3605</v>
      </c>
      <c r="IX24" s="16" t="s">
        <v>3606</v>
      </c>
      <c r="JR24" s="16" t="s">
        <v>3607</v>
      </c>
    </row>
    <row r="25" spans="3:364" x14ac:dyDescent="0.25">
      <c r="C25" s="16" t="s">
        <v>3608</v>
      </c>
      <c r="N25" s="16" t="s">
        <v>3609</v>
      </c>
      <c r="W25" s="16" t="s">
        <v>3610</v>
      </c>
      <c r="AA25" s="16" t="s">
        <v>3611</v>
      </c>
      <c r="AE25" s="16" t="s">
        <v>3612</v>
      </c>
      <c r="AN25" s="16" t="s">
        <v>1244</v>
      </c>
      <c r="CR25" s="16" t="s">
        <v>3613</v>
      </c>
      <c r="DJ25" s="16" t="s">
        <v>3614</v>
      </c>
      <c r="ED25" s="16" t="s">
        <v>3615</v>
      </c>
      <c r="EE25" s="16" t="s">
        <v>3616</v>
      </c>
      <c r="EN25" s="16" t="s">
        <v>3617</v>
      </c>
      <c r="EO25" s="16" t="s">
        <v>3618</v>
      </c>
      <c r="EP25" s="16" t="s">
        <v>3619</v>
      </c>
      <c r="ER25" s="16" t="s">
        <v>3620</v>
      </c>
      <c r="ET25" s="16" t="s">
        <v>3621</v>
      </c>
      <c r="FG25" s="16" t="s">
        <v>3622</v>
      </c>
      <c r="FI25" s="16" t="s">
        <v>3623</v>
      </c>
      <c r="FJ25" s="16" t="s">
        <v>3624</v>
      </c>
      <c r="HD25" s="16" t="s">
        <v>3625</v>
      </c>
      <c r="HE25" s="16" t="s">
        <v>3626</v>
      </c>
      <c r="HF25" s="16" t="s">
        <v>3627</v>
      </c>
      <c r="HG25" s="16" t="s">
        <v>3628</v>
      </c>
      <c r="HN25" s="16" t="s">
        <v>3629</v>
      </c>
      <c r="HO25" s="16" t="s">
        <v>3630</v>
      </c>
      <c r="IB25" s="16" t="s">
        <v>3631</v>
      </c>
      <c r="ID25" s="16" t="s">
        <v>3632</v>
      </c>
      <c r="IF25" s="16" t="s">
        <v>3633</v>
      </c>
      <c r="IX25" s="16" t="s">
        <v>3634</v>
      </c>
      <c r="JR25" s="16" t="s">
        <v>3635</v>
      </c>
    </row>
    <row r="26" spans="3:364" x14ac:dyDescent="0.25">
      <c r="C26" s="16" t="s">
        <v>3636</v>
      </c>
      <c r="AE26" s="16" t="s">
        <v>3637</v>
      </c>
      <c r="AN26" s="16" t="s">
        <v>3638</v>
      </c>
      <c r="CR26" s="16" t="s">
        <v>3639</v>
      </c>
      <c r="DJ26" s="16" t="s">
        <v>3640</v>
      </c>
      <c r="EE26" s="16" t="s">
        <v>3641</v>
      </c>
      <c r="EN26" s="16" t="s">
        <v>3642</v>
      </c>
      <c r="EO26" s="16" t="s">
        <v>3643</v>
      </c>
      <c r="EP26" s="16" t="s">
        <v>2166</v>
      </c>
      <c r="ET26" s="16" t="s">
        <v>3644</v>
      </c>
      <c r="FG26" s="16" t="s">
        <v>699</v>
      </c>
      <c r="FI26" s="16" t="s">
        <v>3645</v>
      </c>
      <c r="FJ26" s="16" t="s">
        <v>3646</v>
      </c>
      <c r="HD26" s="16" t="s">
        <v>3647</v>
      </c>
      <c r="HE26" s="16" t="s">
        <v>3648</v>
      </c>
      <c r="HF26" s="16" t="s">
        <v>3649</v>
      </c>
      <c r="HG26" s="16" t="s">
        <v>3650</v>
      </c>
      <c r="HN26" s="16" t="s">
        <v>3651</v>
      </c>
      <c r="HO26" s="16" t="s">
        <v>3652</v>
      </c>
      <c r="IB26" s="16" t="s">
        <v>3653</v>
      </c>
      <c r="ID26" s="16" t="s">
        <v>2734</v>
      </c>
      <c r="IF26" s="16" t="s">
        <v>3654</v>
      </c>
      <c r="JR26" s="16" t="s">
        <v>3655</v>
      </c>
    </row>
    <row r="27" spans="3:364" x14ac:dyDescent="0.25">
      <c r="C27" s="16" t="s">
        <v>3656</v>
      </c>
      <c r="AE27" s="16" t="s">
        <v>3657</v>
      </c>
      <c r="AN27" s="16" t="s">
        <v>3658</v>
      </c>
      <c r="CR27" s="16" t="s">
        <v>3659</v>
      </c>
      <c r="DJ27" s="16" t="s">
        <v>3660</v>
      </c>
      <c r="EE27" s="16" t="s">
        <v>3661</v>
      </c>
      <c r="EN27" s="16" t="s">
        <v>3662</v>
      </c>
      <c r="ET27" s="16" t="s">
        <v>3663</v>
      </c>
      <c r="FG27" s="16" t="s">
        <v>3664</v>
      </c>
      <c r="FI27" s="16" t="s">
        <v>3665</v>
      </c>
      <c r="FJ27" s="16" t="s">
        <v>3666</v>
      </c>
      <c r="HD27" s="16" t="s">
        <v>3667</v>
      </c>
      <c r="HE27" s="16" t="s">
        <v>3668</v>
      </c>
      <c r="HF27" s="16" t="s">
        <v>3669</v>
      </c>
      <c r="HG27" s="16" t="s">
        <v>3670</v>
      </c>
      <c r="HN27" s="16" t="s">
        <v>3671</v>
      </c>
      <c r="HO27" s="16" t="s">
        <v>3672</v>
      </c>
      <c r="IB27" s="16" t="s">
        <v>3673</v>
      </c>
      <c r="ID27" s="16" t="s">
        <v>3674</v>
      </c>
      <c r="JR27" s="16" t="s">
        <v>3675</v>
      </c>
    </row>
    <row r="28" spans="3:364" x14ac:dyDescent="0.25">
      <c r="C28" s="16" t="s">
        <v>3676</v>
      </c>
      <c r="AE28" s="16" t="s">
        <v>3677</v>
      </c>
      <c r="AN28" s="16" t="s">
        <v>3678</v>
      </c>
      <c r="CR28" s="16" t="s">
        <v>3679</v>
      </c>
      <c r="DJ28" s="16" t="s">
        <v>3680</v>
      </c>
      <c r="EE28" s="16" t="s">
        <v>3681</v>
      </c>
      <c r="EN28" s="16" t="s">
        <v>3682</v>
      </c>
      <c r="ET28" s="16" t="s">
        <v>3683</v>
      </c>
      <c r="FG28" s="16" t="s">
        <v>3684</v>
      </c>
      <c r="FI28" s="16" t="s">
        <v>3685</v>
      </c>
      <c r="FJ28" s="16" t="s">
        <v>3686</v>
      </c>
      <c r="HD28" s="16" t="s">
        <v>3687</v>
      </c>
      <c r="HE28" s="16" t="s">
        <v>3688</v>
      </c>
      <c r="HF28" s="16" t="s">
        <v>3689</v>
      </c>
      <c r="HG28" s="16" t="s">
        <v>3690</v>
      </c>
      <c r="HN28" s="16" t="s">
        <v>3691</v>
      </c>
      <c r="HO28" s="16" t="s">
        <v>3692</v>
      </c>
      <c r="IB28" s="16" t="s">
        <v>3693</v>
      </c>
      <c r="ID28" s="16" t="s">
        <v>3694</v>
      </c>
      <c r="JR28" s="16" t="s">
        <v>3695</v>
      </c>
    </row>
    <row r="29" spans="3:364" x14ac:dyDescent="0.25">
      <c r="C29" s="16" t="s">
        <v>3696</v>
      </c>
      <c r="AE29" s="16" t="s">
        <v>3697</v>
      </c>
      <c r="AN29" s="16" t="s">
        <v>3698</v>
      </c>
      <c r="CR29" s="16" t="s">
        <v>3699</v>
      </c>
      <c r="DJ29" s="16" t="s">
        <v>3700</v>
      </c>
      <c r="EE29" s="16" t="s">
        <v>3701</v>
      </c>
      <c r="EN29" s="16" t="s">
        <v>3702</v>
      </c>
      <c r="ET29" s="16" t="s">
        <v>3703</v>
      </c>
      <c r="FG29" s="16" t="s">
        <v>3704</v>
      </c>
      <c r="FI29" s="16" t="s">
        <v>3705</v>
      </c>
      <c r="HD29" s="16" t="s">
        <v>3706</v>
      </c>
      <c r="HE29" s="16" t="s">
        <v>3707</v>
      </c>
      <c r="HF29" s="16" t="s">
        <v>3708</v>
      </c>
      <c r="HG29" s="16" t="s">
        <v>3709</v>
      </c>
      <c r="HN29" s="16" t="s">
        <v>3710</v>
      </c>
      <c r="HO29" s="16" t="s">
        <v>3711</v>
      </c>
      <c r="IB29" s="16" t="s">
        <v>3712</v>
      </c>
      <c r="ID29" s="16" t="s">
        <v>3713</v>
      </c>
      <c r="JR29" s="16" t="s">
        <v>3714</v>
      </c>
    </row>
    <row r="30" spans="3:364" x14ac:dyDescent="0.25">
      <c r="AE30" s="16" t="s">
        <v>3715</v>
      </c>
      <c r="AN30" s="16" t="s">
        <v>3716</v>
      </c>
      <c r="CR30" s="16" t="s">
        <v>3717</v>
      </c>
      <c r="DJ30" s="16" t="s">
        <v>3718</v>
      </c>
      <c r="EE30" s="16" t="s">
        <v>3719</v>
      </c>
      <c r="EN30" s="16" t="s">
        <v>3720</v>
      </c>
      <c r="ET30" s="16" t="s">
        <v>3721</v>
      </c>
      <c r="FG30" s="16" t="s">
        <v>3722</v>
      </c>
      <c r="HD30" s="16" t="s">
        <v>3723</v>
      </c>
      <c r="HE30" s="16" t="s">
        <v>3724</v>
      </c>
      <c r="HF30" s="16" t="s">
        <v>3725</v>
      </c>
      <c r="HG30" s="16" t="s">
        <v>3726</v>
      </c>
      <c r="HN30" s="16" t="s">
        <v>3727</v>
      </c>
      <c r="HO30" s="16" t="s">
        <v>3728</v>
      </c>
      <c r="IB30" s="16" t="s">
        <v>3729</v>
      </c>
      <c r="ID30" s="16" t="s">
        <v>3730</v>
      </c>
      <c r="JR30" s="16" t="s">
        <v>3731</v>
      </c>
    </row>
    <row r="31" spans="3:364" x14ac:dyDescent="0.25">
      <c r="CR31" s="16" t="s">
        <v>3732</v>
      </c>
      <c r="EE31" s="16" t="s">
        <v>3733</v>
      </c>
      <c r="ET31" s="16" t="s">
        <v>3734</v>
      </c>
      <c r="FG31" s="16" t="s">
        <v>2065</v>
      </c>
      <c r="HD31" s="16" t="s">
        <v>3735</v>
      </c>
      <c r="HE31" s="16" t="s">
        <v>3736</v>
      </c>
      <c r="HN31" s="16" t="s">
        <v>3737</v>
      </c>
      <c r="HO31" s="16" t="s">
        <v>3738</v>
      </c>
      <c r="ID31" s="16" t="s">
        <v>1779</v>
      </c>
      <c r="JR31" s="16" t="s">
        <v>3739</v>
      </c>
    </row>
    <row r="32" spans="3:364" x14ac:dyDescent="0.25">
      <c r="CR32" s="16" t="s">
        <v>3740</v>
      </c>
      <c r="EE32" s="16" t="s">
        <v>3741</v>
      </c>
      <c r="ET32" s="16" t="s">
        <v>3742</v>
      </c>
      <c r="FG32" s="16" t="s">
        <v>3743</v>
      </c>
      <c r="HD32" s="16" t="s">
        <v>3201</v>
      </c>
      <c r="HE32" s="16" t="s">
        <v>3744</v>
      </c>
      <c r="HN32" s="16" t="s">
        <v>3745</v>
      </c>
      <c r="HO32" s="16" t="s">
        <v>3746</v>
      </c>
      <c r="ID32" s="16" t="s">
        <v>3747</v>
      </c>
      <c r="JR32" s="16" t="s">
        <v>3748</v>
      </c>
    </row>
    <row r="33" spans="135:278" x14ac:dyDescent="0.25">
      <c r="EE33" s="16" t="s">
        <v>3749</v>
      </c>
      <c r="ET33" s="16" t="s">
        <v>3750</v>
      </c>
      <c r="FG33" s="16" t="s">
        <v>3751</v>
      </c>
      <c r="HD33" s="16" t="s">
        <v>3752</v>
      </c>
      <c r="HE33" s="16" t="s">
        <v>3753</v>
      </c>
      <c r="HN33" s="16" t="s">
        <v>3754</v>
      </c>
      <c r="HO33" s="16" t="s">
        <v>3755</v>
      </c>
      <c r="ID33" s="16" t="s">
        <v>3756</v>
      </c>
      <c r="JR33" s="16" t="s">
        <v>3757</v>
      </c>
    </row>
    <row r="34" spans="135:278" x14ac:dyDescent="0.25">
      <c r="ET34" s="16" t="s">
        <v>3758</v>
      </c>
      <c r="FG34" s="16" t="s">
        <v>3759</v>
      </c>
      <c r="HD34" s="16" t="s">
        <v>2851</v>
      </c>
      <c r="HE34" s="16" t="s">
        <v>3760</v>
      </c>
      <c r="HN34" s="16" t="s">
        <v>3761</v>
      </c>
      <c r="HO34" s="16" t="s">
        <v>3762</v>
      </c>
      <c r="ID34" s="16" t="s">
        <v>3763</v>
      </c>
      <c r="JR34" s="16" t="s">
        <v>3764</v>
      </c>
    </row>
    <row r="35" spans="135:278" x14ac:dyDescent="0.25">
      <c r="ET35" s="16" t="s">
        <v>3765</v>
      </c>
      <c r="FG35" s="16" t="s">
        <v>3766</v>
      </c>
      <c r="HD35" s="16" t="s">
        <v>3767</v>
      </c>
      <c r="HE35" s="16" t="s">
        <v>3768</v>
      </c>
      <c r="HN35" s="16" t="s">
        <v>3769</v>
      </c>
      <c r="HO35" s="16" t="s">
        <v>3770</v>
      </c>
      <c r="ID35" s="16" t="s">
        <v>3771</v>
      </c>
      <c r="JR35" s="16" t="s">
        <v>3772</v>
      </c>
    </row>
    <row r="36" spans="135:278" x14ac:dyDescent="0.25">
      <c r="FG36" s="16" t="s">
        <v>3773</v>
      </c>
      <c r="HD36" s="16" t="s">
        <v>3774</v>
      </c>
      <c r="HE36" s="16" t="s">
        <v>3775</v>
      </c>
      <c r="HN36" s="16" t="s">
        <v>3776</v>
      </c>
      <c r="ID36" s="16" t="s">
        <v>3777</v>
      </c>
    </row>
    <row r="37" spans="135:278" x14ac:dyDescent="0.25">
      <c r="FG37" s="16" t="s">
        <v>3778</v>
      </c>
      <c r="HD37" s="16" t="s">
        <v>3779</v>
      </c>
      <c r="HE37" s="16" t="s">
        <v>3780</v>
      </c>
      <c r="ID37" s="16" t="s">
        <v>3781</v>
      </c>
    </row>
    <row r="38" spans="135:278" x14ac:dyDescent="0.25">
      <c r="FG38" s="16" t="s">
        <v>3782</v>
      </c>
      <c r="HD38" s="16" t="s">
        <v>3783</v>
      </c>
    </row>
    <row r="39" spans="135:278" x14ac:dyDescent="0.25">
      <c r="FG39" s="16" t="s">
        <v>3784</v>
      </c>
      <c r="HD39" s="16" t="s">
        <v>3785</v>
      </c>
    </row>
    <row r="40" spans="135:278" x14ac:dyDescent="0.25">
      <c r="HD40" s="16" t="s">
        <v>3786</v>
      </c>
    </row>
    <row r="41" spans="135:278" x14ac:dyDescent="0.25">
      <c r="HD41" s="16" t="s">
        <v>3787</v>
      </c>
    </row>
    <row r="42" spans="135:278" x14ac:dyDescent="0.25">
      <c r="HD42" s="16" t="s">
        <v>3788</v>
      </c>
    </row>
    <row r="43" spans="135:278" x14ac:dyDescent="0.25">
      <c r="HD43" s="16" t="s">
        <v>3789</v>
      </c>
    </row>
  </sheetData>
  <sheetProtection password="D55E" sheet="1" objects="1" scenarios="1"/>
  <pageMargins left="0.7" right="0.7" top="0.75" bottom="0.75" header="0.3" footer="0.3"/>
  <pageSetup paperSize="9" orientation="portrait" horizontalDpi="300" verticalDpi="300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D11"/>
  <sheetViews>
    <sheetView workbookViewId="0">
      <selection activeCell="A10" sqref="A10"/>
    </sheetView>
  </sheetViews>
  <sheetFormatPr baseColWidth="10" defaultRowHeight="12.75" x14ac:dyDescent="0.2"/>
  <cols>
    <col min="1" max="1" width="27.140625" customWidth="1"/>
    <col min="3" max="3" width="20.85546875" customWidth="1"/>
  </cols>
  <sheetData>
    <row r="1" spans="1:4" x14ac:dyDescent="0.2">
      <c r="A1" s="56" t="s">
        <v>3842</v>
      </c>
      <c r="B1" s="57">
        <v>42736</v>
      </c>
      <c r="C1" s="56" t="s">
        <v>3843</v>
      </c>
      <c r="D1" s="56"/>
    </row>
    <row r="2" spans="1:4" x14ac:dyDescent="0.2">
      <c r="A2" s="56" t="s">
        <v>3844</v>
      </c>
      <c r="B2" s="57">
        <v>42840</v>
      </c>
      <c r="C2" s="56" t="s">
        <v>3845</v>
      </c>
      <c r="D2" s="56"/>
    </row>
    <row r="3" spans="1:4" x14ac:dyDescent="0.2">
      <c r="A3" s="56" t="s">
        <v>3846</v>
      </c>
      <c r="B3" s="57">
        <v>42856</v>
      </c>
      <c r="C3" s="56" t="s">
        <v>3847</v>
      </c>
      <c r="D3" s="56"/>
    </row>
    <row r="4" spans="1:4" x14ac:dyDescent="0.2">
      <c r="A4" s="56" t="s">
        <v>3848</v>
      </c>
      <c r="B4" s="57">
        <v>42863</v>
      </c>
      <c r="C4" s="58">
        <v>16565</v>
      </c>
      <c r="D4" s="56"/>
    </row>
    <row r="5" spans="1:4" x14ac:dyDescent="0.2">
      <c r="A5" s="56" t="s">
        <v>3849</v>
      </c>
      <c r="B5" s="57">
        <v>42880</v>
      </c>
      <c r="C5" s="56" t="s">
        <v>3850</v>
      </c>
      <c r="D5" s="56"/>
    </row>
    <row r="6" spans="1:4" x14ac:dyDescent="0.2">
      <c r="A6" s="56" t="s">
        <v>3851</v>
      </c>
      <c r="B6" s="57">
        <v>42890</v>
      </c>
      <c r="C6" s="56" t="s">
        <v>3852</v>
      </c>
      <c r="D6" s="56"/>
    </row>
    <row r="7" spans="1:4" x14ac:dyDescent="0.2">
      <c r="A7" s="56" t="s">
        <v>3853</v>
      </c>
      <c r="B7" s="57">
        <v>42930</v>
      </c>
      <c r="C7" s="56" t="s">
        <v>3854</v>
      </c>
      <c r="D7" s="56"/>
    </row>
    <row r="8" spans="1:4" x14ac:dyDescent="0.2">
      <c r="A8" s="56" t="s">
        <v>3855</v>
      </c>
      <c r="B8" s="57">
        <v>42962</v>
      </c>
      <c r="C8" s="56" t="s">
        <v>3856</v>
      </c>
      <c r="D8" s="56"/>
    </row>
    <row r="9" spans="1:4" x14ac:dyDescent="0.2">
      <c r="A9" s="56" t="s">
        <v>3857</v>
      </c>
      <c r="B9" s="57">
        <v>43040</v>
      </c>
      <c r="C9" s="56" t="s">
        <v>3858</v>
      </c>
      <c r="D9" s="56"/>
    </row>
    <row r="10" spans="1:4" x14ac:dyDescent="0.2">
      <c r="A10" s="56" t="s">
        <v>3859</v>
      </c>
      <c r="B10" s="57">
        <v>43050</v>
      </c>
      <c r="C10" s="56" t="s">
        <v>3860</v>
      </c>
      <c r="D10" s="56"/>
    </row>
    <row r="11" spans="1:4" x14ac:dyDescent="0.2">
      <c r="A11" s="56" t="s">
        <v>3861</v>
      </c>
      <c r="B11" s="57">
        <v>43094</v>
      </c>
      <c r="C11" s="56" t="s">
        <v>3862</v>
      </c>
      <c r="D11" s="56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405</vt:i4>
      </vt:variant>
    </vt:vector>
  </HeadingPairs>
  <TitlesOfParts>
    <vt:vector size="410" baseType="lpstr">
      <vt:lpstr>Données</vt:lpstr>
      <vt:lpstr>Consultation</vt:lpstr>
      <vt:lpstr>Menus</vt:lpstr>
      <vt:lpstr>CP_Communes</vt:lpstr>
      <vt:lpstr>Jours fériés</vt:lpstr>
      <vt:lpstr>ATELIERS_PREVENTION</vt:lpstr>
      <vt:lpstr>BD</vt:lpstr>
      <vt:lpstr>CAISSES</vt:lpstr>
      <vt:lpstr>CIVILITE</vt:lpstr>
      <vt:lpstr>COCHE</vt:lpstr>
      <vt:lpstr>COHORTE_FRAGIRE</vt:lpstr>
      <vt:lpstr>cp_1590</vt:lpstr>
      <vt:lpstr>cp_21000</vt:lpstr>
      <vt:lpstr>cp_21110</vt:lpstr>
      <vt:lpstr>cp_21120</vt:lpstr>
      <vt:lpstr>cp_21121</vt:lpstr>
      <vt:lpstr>cp_21130</vt:lpstr>
      <vt:lpstr>cp_21140</vt:lpstr>
      <vt:lpstr>cp_21150</vt:lpstr>
      <vt:lpstr>cp_21160</vt:lpstr>
      <vt:lpstr>cp_21170</vt:lpstr>
      <vt:lpstr>cp_21190</vt:lpstr>
      <vt:lpstr>cp_21200</vt:lpstr>
      <vt:lpstr>cp_21210</vt:lpstr>
      <vt:lpstr>cp_21220</vt:lpstr>
      <vt:lpstr>cp_21230</vt:lpstr>
      <vt:lpstr>cp_21240</vt:lpstr>
      <vt:lpstr>cp_21250</vt:lpstr>
      <vt:lpstr>cp_21260</vt:lpstr>
      <vt:lpstr>cp_21270</vt:lpstr>
      <vt:lpstr>cp_21290</vt:lpstr>
      <vt:lpstr>cp_21300</vt:lpstr>
      <vt:lpstr>cp_21310</vt:lpstr>
      <vt:lpstr>cp_21320</vt:lpstr>
      <vt:lpstr>cp_21330</vt:lpstr>
      <vt:lpstr>cp_21340</vt:lpstr>
      <vt:lpstr>cp_21350</vt:lpstr>
      <vt:lpstr>cp_21360</vt:lpstr>
      <vt:lpstr>cp_21370</vt:lpstr>
      <vt:lpstr>cp_21380</vt:lpstr>
      <vt:lpstr>cp_21390</vt:lpstr>
      <vt:lpstr>cp_21400</vt:lpstr>
      <vt:lpstr>cp_21410</vt:lpstr>
      <vt:lpstr>cp_21420</vt:lpstr>
      <vt:lpstr>cp_21430</vt:lpstr>
      <vt:lpstr>cp_21440</vt:lpstr>
      <vt:lpstr>cp_21450</vt:lpstr>
      <vt:lpstr>cp_21460</vt:lpstr>
      <vt:lpstr>cp_21470</vt:lpstr>
      <vt:lpstr>cp_21490</vt:lpstr>
      <vt:lpstr>cp_21500</vt:lpstr>
      <vt:lpstr>cp_21510</vt:lpstr>
      <vt:lpstr>cp_21520</vt:lpstr>
      <vt:lpstr>cp_21530</vt:lpstr>
      <vt:lpstr>cp_21540</vt:lpstr>
      <vt:lpstr>cp_21550</vt:lpstr>
      <vt:lpstr>cp_21560</vt:lpstr>
      <vt:lpstr>cp_21570</vt:lpstr>
      <vt:lpstr>cp_21580</vt:lpstr>
      <vt:lpstr>cp_21590</vt:lpstr>
      <vt:lpstr>cp_21600</vt:lpstr>
      <vt:lpstr>cp_21610</vt:lpstr>
      <vt:lpstr>cp_21630</vt:lpstr>
      <vt:lpstr>cp_21640</vt:lpstr>
      <vt:lpstr>cp_21690</vt:lpstr>
      <vt:lpstr>cp_21700</vt:lpstr>
      <vt:lpstr>cp_21760</vt:lpstr>
      <vt:lpstr>cp_21800</vt:lpstr>
      <vt:lpstr>cp_21820</vt:lpstr>
      <vt:lpstr>cp_21850</vt:lpstr>
      <vt:lpstr>cp_21910</vt:lpstr>
      <vt:lpstr>cp_25000</vt:lpstr>
      <vt:lpstr>cp_25110</vt:lpstr>
      <vt:lpstr>cp_25111</vt:lpstr>
      <vt:lpstr>cp_25113</vt:lpstr>
      <vt:lpstr>cp_25115</vt:lpstr>
      <vt:lpstr>cp_25120</vt:lpstr>
      <vt:lpstr>cp_25130</vt:lpstr>
      <vt:lpstr>cp_25140</vt:lpstr>
      <vt:lpstr>cp_25150</vt:lpstr>
      <vt:lpstr>cp_25160</vt:lpstr>
      <vt:lpstr>cp_25170</vt:lpstr>
      <vt:lpstr>cp_25190</vt:lpstr>
      <vt:lpstr>cp_25200</vt:lpstr>
      <vt:lpstr>cp_25210</vt:lpstr>
      <vt:lpstr>cp_25220</vt:lpstr>
      <vt:lpstr>cp_25230</vt:lpstr>
      <vt:lpstr>cp_25240</vt:lpstr>
      <vt:lpstr>cp_25250</vt:lpstr>
      <vt:lpstr>cp_25260</vt:lpstr>
      <vt:lpstr>cp_25270</vt:lpstr>
      <vt:lpstr>cp_25290</vt:lpstr>
      <vt:lpstr>cp_25300</vt:lpstr>
      <vt:lpstr>cp_25310</vt:lpstr>
      <vt:lpstr>cp_25320</vt:lpstr>
      <vt:lpstr>cp_25330</vt:lpstr>
      <vt:lpstr>cp_25340</vt:lpstr>
      <vt:lpstr>cp_25350</vt:lpstr>
      <vt:lpstr>cp_25360</vt:lpstr>
      <vt:lpstr>cp_25370</vt:lpstr>
      <vt:lpstr>cp_25380</vt:lpstr>
      <vt:lpstr>cp_25390</vt:lpstr>
      <vt:lpstr>cp_25400</vt:lpstr>
      <vt:lpstr>cp_25410</vt:lpstr>
      <vt:lpstr>cp_25420</vt:lpstr>
      <vt:lpstr>cp_25430</vt:lpstr>
      <vt:lpstr>cp_25440</vt:lpstr>
      <vt:lpstr>cp_25450</vt:lpstr>
      <vt:lpstr>cp_25460</vt:lpstr>
      <vt:lpstr>cp_25470</vt:lpstr>
      <vt:lpstr>cp_25480</vt:lpstr>
      <vt:lpstr>cp_25490</vt:lpstr>
      <vt:lpstr>cp_25500</vt:lpstr>
      <vt:lpstr>cp_25510</vt:lpstr>
      <vt:lpstr>cp_25520</vt:lpstr>
      <vt:lpstr>cp_25530</vt:lpstr>
      <vt:lpstr>cp_25550</vt:lpstr>
      <vt:lpstr>cp_25560</vt:lpstr>
      <vt:lpstr>cp_25570</vt:lpstr>
      <vt:lpstr>cp_25580</vt:lpstr>
      <vt:lpstr>cp_25600</vt:lpstr>
      <vt:lpstr>cp_25610</vt:lpstr>
      <vt:lpstr>cp_25620</vt:lpstr>
      <vt:lpstr>cp_25630</vt:lpstr>
      <vt:lpstr>cp_25640</vt:lpstr>
      <vt:lpstr>cp_25650</vt:lpstr>
      <vt:lpstr>cp_25660</vt:lpstr>
      <vt:lpstr>cp_25680</vt:lpstr>
      <vt:lpstr>cp_25690</vt:lpstr>
      <vt:lpstr>cp_25700</vt:lpstr>
      <vt:lpstr>cp_25720</vt:lpstr>
      <vt:lpstr>cp_25750</vt:lpstr>
      <vt:lpstr>cp_25770</vt:lpstr>
      <vt:lpstr>cp_25790</vt:lpstr>
      <vt:lpstr>cp_25800</vt:lpstr>
      <vt:lpstr>cp_25820</vt:lpstr>
      <vt:lpstr>cp_25840</vt:lpstr>
      <vt:lpstr>cp_25870</vt:lpstr>
      <vt:lpstr>cp_25920</vt:lpstr>
      <vt:lpstr>cp_25930</vt:lpstr>
      <vt:lpstr>cp_25960</vt:lpstr>
      <vt:lpstr>cp_39000</vt:lpstr>
      <vt:lpstr>cp_39100</vt:lpstr>
      <vt:lpstr>cp_39110</vt:lpstr>
      <vt:lpstr>cp_39120</vt:lpstr>
      <vt:lpstr>cp_39130</vt:lpstr>
      <vt:lpstr>cp_39140</vt:lpstr>
      <vt:lpstr>cp_39150</vt:lpstr>
      <vt:lpstr>cp_39160</vt:lpstr>
      <vt:lpstr>cp_39170</vt:lpstr>
      <vt:lpstr>cp_39190</vt:lpstr>
      <vt:lpstr>cp_39200</vt:lpstr>
      <vt:lpstr>cp_39210</vt:lpstr>
      <vt:lpstr>cp_39220</vt:lpstr>
      <vt:lpstr>cp_39230</vt:lpstr>
      <vt:lpstr>cp_39240</vt:lpstr>
      <vt:lpstr>cp_39250</vt:lpstr>
      <vt:lpstr>cp_39260</vt:lpstr>
      <vt:lpstr>cp_39270</vt:lpstr>
      <vt:lpstr>cp_39290</vt:lpstr>
      <vt:lpstr>cp_39300</vt:lpstr>
      <vt:lpstr>cp_39310</vt:lpstr>
      <vt:lpstr>cp_39320</vt:lpstr>
      <vt:lpstr>cp_39330</vt:lpstr>
      <vt:lpstr>cp_39350</vt:lpstr>
      <vt:lpstr>cp_39360</vt:lpstr>
      <vt:lpstr>cp_39370</vt:lpstr>
      <vt:lpstr>cp_39380</vt:lpstr>
      <vt:lpstr>cp_39400</vt:lpstr>
      <vt:lpstr>cp_39410</vt:lpstr>
      <vt:lpstr>cp_39460</vt:lpstr>
      <vt:lpstr>cp_39500</vt:lpstr>
      <vt:lpstr>cp_39520</vt:lpstr>
      <vt:lpstr>cp_39570</vt:lpstr>
      <vt:lpstr>cp_39600</vt:lpstr>
      <vt:lpstr>cp_39700</vt:lpstr>
      <vt:lpstr>cp_39800</vt:lpstr>
      <vt:lpstr>cp_58000</vt:lpstr>
      <vt:lpstr>cp_58100</vt:lpstr>
      <vt:lpstr>cp_58120</vt:lpstr>
      <vt:lpstr>cp_58130</vt:lpstr>
      <vt:lpstr>cp_58140</vt:lpstr>
      <vt:lpstr>cp_58150</vt:lpstr>
      <vt:lpstr>cp_58160</vt:lpstr>
      <vt:lpstr>cp_58170</vt:lpstr>
      <vt:lpstr>cp_58180</vt:lpstr>
      <vt:lpstr>cp_58190</vt:lpstr>
      <vt:lpstr>cp_58200</vt:lpstr>
      <vt:lpstr>cp_58210</vt:lpstr>
      <vt:lpstr>cp_58220</vt:lpstr>
      <vt:lpstr>cp_58230</vt:lpstr>
      <vt:lpstr>cp_58240</vt:lpstr>
      <vt:lpstr>cp_58250</vt:lpstr>
      <vt:lpstr>cp_58260</vt:lpstr>
      <vt:lpstr>cp_58270</vt:lpstr>
      <vt:lpstr>cp_58290</vt:lpstr>
      <vt:lpstr>cp_58300</vt:lpstr>
      <vt:lpstr>cp_58310</vt:lpstr>
      <vt:lpstr>cp_58320</vt:lpstr>
      <vt:lpstr>cp_58330</vt:lpstr>
      <vt:lpstr>cp_58340</vt:lpstr>
      <vt:lpstr>cp_58350</vt:lpstr>
      <vt:lpstr>cp_58360</vt:lpstr>
      <vt:lpstr>cp_58370</vt:lpstr>
      <vt:lpstr>cp_58380</vt:lpstr>
      <vt:lpstr>cp_58390</vt:lpstr>
      <vt:lpstr>cp_58400</vt:lpstr>
      <vt:lpstr>cp_58410</vt:lpstr>
      <vt:lpstr>cp_58420</vt:lpstr>
      <vt:lpstr>cp_58430</vt:lpstr>
      <vt:lpstr>cp_58440</vt:lpstr>
      <vt:lpstr>cp_58450</vt:lpstr>
      <vt:lpstr>cp_58460</vt:lpstr>
      <vt:lpstr>cp_58470</vt:lpstr>
      <vt:lpstr>cp_58490</vt:lpstr>
      <vt:lpstr>cp_58500</vt:lpstr>
      <vt:lpstr>cp_58530</vt:lpstr>
      <vt:lpstr>cp_58600</vt:lpstr>
      <vt:lpstr>cp_58640</vt:lpstr>
      <vt:lpstr>cp_58660</vt:lpstr>
      <vt:lpstr>cp_58700</vt:lpstr>
      <vt:lpstr>cp_58800</vt:lpstr>
      <vt:lpstr>cp_70000</vt:lpstr>
      <vt:lpstr>cp_70100</vt:lpstr>
      <vt:lpstr>cp_70110</vt:lpstr>
      <vt:lpstr>cp_70120</vt:lpstr>
      <vt:lpstr>cp_70130</vt:lpstr>
      <vt:lpstr>cp_70140</vt:lpstr>
      <vt:lpstr>cp_70150</vt:lpstr>
      <vt:lpstr>cp_70160</vt:lpstr>
      <vt:lpstr>cp_70170</vt:lpstr>
      <vt:lpstr>cp_70180</vt:lpstr>
      <vt:lpstr>cp_70190</vt:lpstr>
      <vt:lpstr>cp_70200</vt:lpstr>
      <vt:lpstr>cp_70210</vt:lpstr>
      <vt:lpstr>cp_70220</vt:lpstr>
      <vt:lpstr>cp_70230</vt:lpstr>
      <vt:lpstr>cp_70240</vt:lpstr>
      <vt:lpstr>cp_70250</vt:lpstr>
      <vt:lpstr>cp_70270</vt:lpstr>
      <vt:lpstr>cp_70280</vt:lpstr>
      <vt:lpstr>cp_70290</vt:lpstr>
      <vt:lpstr>cp_70300</vt:lpstr>
      <vt:lpstr>cp_70310</vt:lpstr>
      <vt:lpstr>cp_70320</vt:lpstr>
      <vt:lpstr>cp_70360</vt:lpstr>
      <vt:lpstr>cp_70400</vt:lpstr>
      <vt:lpstr>cp_70440</vt:lpstr>
      <vt:lpstr>cp_70500</vt:lpstr>
      <vt:lpstr>cp_70600</vt:lpstr>
      <vt:lpstr>cp_70700</vt:lpstr>
      <vt:lpstr>cp_70800</vt:lpstr>
      <vt:lpstr>cp_71000</vt:lpstr>
      <vt:lpstr>cp_71100</vt:lpstr>
      <vt:lpstr>cp_71110</vt:lpstr>
      <vt:lpstr>cp_71118</vt:lpstr>
      <vt:lpstr>cp_71120</vt:lpstr>
      <vt:lpstr>cp_71130</vt:lpstr>
      <vt:lpstr>cp_71140</vt:lpstr>
      <vt:lpstr>cp_71150</vt:lpstr>
      <vt:lpstr>cp_71160</vt:lpstr>
      <vt:lpstr>cp_71170</vt:lpstr>
      <vt:lpstr>cp_71190</vt:lpstr>
      <vt:lpstr>cp_71200</vt:lpstr>
      <vt:lpstr>cp_71210</vt:lpstr>
      <vt:lpstr>cp_71220</vt:lpstr>
      <vt:lpstr>cp_71230</vt:lpstr>
      <vt:lpstr>cp_71240</vt:lpstr>
      <vt:lpstr>cp_71250</vt:lpstr>
      <vt:lpstr>cp_71260</vt:lpstr>
      <vt:lpstr>cp_71270</vt:lpstr>
      <vt:lpstr>cp_71290</vt:lpstr>
      <vt:lpstr>cp_71300</vt:lpstr>
      <vt:lpstr>cp_71310</vt:lpstr>
      <vt:lpstr>cp_71320</vt:lpstr>
      <vt:lpstr>cp_71330</vt:lpstr>
      <vt:lpstr>cp_71340</vt:lpstr>
      <vt:lpstr>cp_71350</vt:lpstr>
      <vt:lpstr>cp_71360</vt:lpstr>
      <vt:lpstr>cp_71370</vt:lpstr>
      <vt:lpstr>cp_71380</vt:lpstr>
      <vt:lpstr>cp_71390</vt:lpstr>
      <vt:lpstr>cp_71400</vt:lpstr>
      <vt:lpstr>cp_71410</vt:lpstr>
      <vt:lpstr>cp_71420</vt:lpstr>
      <vt:lpstr>cp_71430</vt:lpstr>
      <vt:lpstr>cp_71440</vt:lpstr>
      <vt:lpstr>cp_71450</vt:lpstr>
      <vt:lpstr>cp_71460</vt:lpstr>
      <vt:lpstr>cp_71470</vt:lpstr>
      <vt:lpstr>cp_71480</vt:lpstr>
      <vt:lpstr>cp_71490</vt:lpstr>
      <vt:lpstr>cp_71500</vt:lpstr>
      <vt:lpstr>cp_71510</vt:lpstr>
      <vt:lpstr>cp_71520</vt:lpstr>
      <vt:lpstr>cp_71530</vt:lpstr>
      <vt:lpstr>cp_71540</vt:lpstr>
      <vt:lpstr>cp_71550</vt:lpstr>
      <vt:lpstr>cp_71570</vt:lpstr>
      <vt:lpstr>cp_71580</vt:lpstr>
      <vt:lpstr>cp_71590</vt:lpstr>
      <vt:lpstr>cp_71600</vt:lpstr>
      <vt:lpstr>cp_71620</vt:lpstr>
      <vt:lpstr>cp_71640</vt:lpstr>
      <vt:lpstr>cp_71670</vt:lpstr>
      <vt:lpstr>cp_71680</vt:lpstr>
      <vt:lpstr>cp_71700</vt:lpstr>
      <vt:lpstr>cp_71710</vt:lpstr>
      <vt:lpstr>cp_71740</vt:lpstr>
      <vt:lpstr>cp_71760</vt:lpstr>
      <vt:lpstr>cp_71800</vt:lpstr>
      <vt:lpstr>cp_71850</vt:lpstr>
      <vt:lpstr>cp_71870</vt:lpstr>
      <vt:lpstr>cp_71880</vt:lpstr>
      <vt:lpstr>cp_71960</vt:lpstr>
      <vt:lpstr>cp_71990</vt:lpstr>
      <vt:lpstr>cp_89000</vt:lpstr>
      <vt:lpstr>cp_89100</vt:lpstr>
      <vt:lpstr>cp_89110</vt:lpstr>
      <vt:lpstr>cp_89113</vt:lpstr>
      <vt:lpstr>cp_89116</vt:lpstr>
      <vt:lpstr>cp_89120</vt:lpstr>
      <vt:lpstr>cp_89130</vt:lpstr>
      <vt:lpstr>cp_89140</vt:lpstr>
      <vt:lpstr>cp_89144</vt:lpstr>
      <vt:lpstr>cp_89150</vt:lpstr>
      <vt:lpstr>cp_89160</vt:lpstr>
      <vt:lpstr>cp_89170</vt:lpstr>
      <vt:lpstr>cp_89190</vt:lpstr>
      <vt:lpstr>cp_89200</vt:lpstr>
      <vt:lpstr>cp_89210</vt:lpstr>
      <vt:lpstr>cp_89220</vt:lpstr>
      <vt:lpstr>cp_89230</vt:lpstr>
      <vt:lpstr>cp_89240</vt:lpstr>
      <vt:lpstr>cp_89250</vt:lpstr>
      <vt:lpstr>cp_89260</vt:lpstr>
      <vt:lpstr>cp_89270</vt:lpstr>
      <vt:lpstr>cp_89290</vt:lpstr>
      <vt:lpstr>cp_89300</vt:lpstr>
      <vt:lpstr>cp_89310</vt:lpstr>
      <vt:lpstr>cp_89320</vt:lpstr>
      <vt:lpstr>cp_89330</vt:lpstr>
      <vt:lpstr>cp_89340</vt:lpstr>
      <vt:lpstr>cp_89350</vt:lpstr>
      <vt:lpstr>cp_89360</vt:lpstr>
      <vt:lpstr>cp_89380</vt:lpstr>
      <vt:lpstr>cp_89390</vt:lpstr>
      <vt:lpstr>cp_89400</vt:lpstr>
      <vt:lpstr>cp_89410</vt:lpstr>
      <vt:lpstr>cp_89420</vt:lpstr>
      <vt:lpstr>cp_89430</vt:lpstr>
      <vt:lpstr>cp_89440</vt:lpstr>
      <vt:lpstr>cp_89450</vt:lpstr>
      <vt:lpstr>cp_89460</vt:lpstr>
      <vt:lpstr>cp_89470</vt:lpstr>
      <vt:lpstr>cp_89480</vt:lpstr>
      <vt:lpstr>cp_89500</vt:lpstr>
      <vt:lpstr>cp_89510</vt:lpstr>
      <vt:lpstr>cp_89520</vt:lpstr>
      <vt:lpstr>cp_89530</vt:lpstr>
      <vt:lpstr>cp_89550</vt:lpstr>
      <vt:lpstr>cp_89560</vt:lpstr>
      <vt:lpstr>cp_89570</vt:lpstr>
      <vt:lpstr>cp_89580</vt:lpstr>
      <vt:lpstr>cp_89600</vt:lpstr>
      <vt:lpstr>cp_89630</vt:lpstr>
      <vt:lpstr>cp_89660</vt:lpstr>
      <vt:lpstr>cp_89690</vt:lpstr>
      <vt:lpstr>cp_89700</vt:lpstr>
      <vt:lpstr>cp_89710</vt:lpstr>
      <vt:lpstr>cp_89740</vt:lpstr>
      <vt:lpstr>cp_89770</vt:lpstr>
      <vt:lpstr>cp_89800</vt:lpstr>
      <vt:lpstr>cp_90000</vt:lpstr>
      <vt:lpstr>cp_90100</vt:lpstr>
      <vt:lpstr>cp_90110</vt:lpstr>
      <vt:lpstr>cp_90120</vt:lpstr>
      <vt:lpstr>cp_90130</vt:lpstr>
      <vt:lpstr>cp_90140</vt:lpstr>
      <vt:lpstr>cp_90150</vt:lpstr>
      <vt:lpstr>cp_90160</vt:lpstr>
      <vt:lpstr>cp_90170</vt:lpstr>
      <vt:lpstr>cp_90200</vt:lpstr>
      <vt:lpstr>cp_90300</vt:lpstr>
      <vt:lpstr>cp_90330</vt:lpstr>
      <vt:lpstr>cp_90340</vt:lpstr>
      <vt:lpstr>cp_90350</vt:lpstr>
      <vt:lpstr>cp_90360</vt:lpstr>
      <vt:lpstr>cp_90370</vt:lpstr>
      <vt:lpstr>cp_90380</vt:lpstr>
      <vt:lpstr>cp_90400</vt:lpstr>
      <vt:lpstr>cp_90500</vt:lpstr>
      <vt:lpstr>cp_90600</vt:lpstr>
      <vt:lpstr>cp_90700</vt:lpstr>
      <vt:lpstr>cp_90800</vt:lpstr>
      <vt:lpstr>cp_90850</vt:lpstr>
      <vt:lpstr>EBAD</vt:lpstr>
      <vt:lpstr>EVALUATION_ANNULEE</vt:lpstr>
      <vt:lpstr>FORFAIT</vt:lpstr>
      <vt:lpstr>GIR</vt:lpstr>
      <vt:lpstr>KIT_PREVENTION</vt:lpstr>
      <vt:lpstr>MOTIF_ANNULATION</vt:lpstr>
      <vt:lpstr>OUI_NON</vt:lpstr>
      <vt:lpstr>PDS</vt:lpstr>
      <vt:lpstr>SECTEUR</vt:lpstr>
      <vt:lpstr>SITUATION_FAMILIALE</vt:lpstr>
      <vt:lpstr>STATUT_LOGEMENT</vt:lpstr>
      <vt:lpstr>STATUT_PEC</vt:lpstr>
      <vt:lpstr>TYPE_DEMANDE</vt:lpstr>
      <vt:lpstr>TYPE_LOGEMENT</vt:lpstr>
    </vt:vector>
  </TitlesOfParts>
  <Company>MSA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m70srou</dc:creator>
  <cp:lastModifiedBy>patrice phishert</cp:lastModifiedBy>
  <cp:lastPrinted>2016-12-01T12:12:49Z</cp:lastPrinted>
  <dcterms:created xsi:type="dcterms:W3CDTF">2015-12-28T15:01:28Z</dcterms:created>
  <dcterms:modified xsi:type="dcterms:W3CDTF">2016-12-10T09:48:02Z</dcterms:modified>
</cp:coreProperties>
</file>