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58" i="1"/>
  <c r="B67" i="1" s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B76" i="1"/>
  <c r="C68" i="1"/>
  <c r="C59" i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B121" i="1"/>
  <c r="C113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0" i="1"/>
  <c r="C122" i="1"/>
  <c r="B139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C140" i="1"/>
  <c r="B148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B15" i="4"/>
  <c r="C14" i="4"/>
  <c r="B157" i="1"/>
  <c r="C149" i="1"/>
  <c r="C158" i="1"/>
  <c r="C136" i="1" l="1"/>
  <c r="C150" i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36" i="1"/>
  <c r="C137" i="1"/>
  <c r="B16" i="4"/>
  <c r="C15" i="4"/>
  <c r="B166" i="1"/>
  <c r="C167" i="1" s="1"/>
  <c r="B175" i="1"/>
  <c r="C176" i="1"/>
  <c r="C151" i="1" l="1"/>
  <c r="B151" i="1" s="1"/>
  <c r="C161" i="1"/>
  <c r="B161" i="1" s="1"/>
  <c r="C168" i="1"/>
  <c r="C169" i="1" s="1"/>
  <c r="C170" i="1" s="1"/>
  <c r="B167" i="1"/>
  <c r="B159" i="1"/>
  <c r="B142" i="1"/>
  <c r="C143" i="1"/>
  <c r="C126" i="1"/>
  <c r="B125" i="1"/>
  <c r="B117" i="1"/>
  <c r="C118" i="1"/>
  <c r="C177" i="1"/>
  <c r="B177" i="1" s="1"/>
  <c r="B176" i="1"/>
  <c r="B168" i="1"/>
  <c r="B137" i="1"/>
  <c r="C162" i="1"/>
  <c r="B17" i="4"/>
  <c r="C16" i="4"/>
  <c r="B184" i="1"/>
  <c r="C185" i="1"/>
  <c r="B193" i="1"/>
  <c r="C152" i="1" l="1"/>
  <c r="C153" i="1" s="1"/>
  <c r="B169" i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63" i="1"/>
  <c r="C171" i="1"/>
  <c r="B170" i="1"/>
  <c r="C179" i="1"/>
  <c r="B18" i="4"/>
  <c r="C17" i="4"/>
  <c r="B202" i="1"/>
  <c r="C194" i="1"/>
  <c r="B152" i="1" l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C203" i="1"/>
  <c r="C155" i="1" l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C173" i="1"/>
  <c r="B172" i="1"/>
  <c r="B20" i="4"/>
  <c r="C19" i="4"/>
  <c r="B220" i="1"/>
  <c r="C212" i="1"/>
  <c r="B229" i="1"/>
  <c r="C221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B213" i="1" l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B232" i="1" l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66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84" i="1"/>
  <c r="C293" i="1"/>
  <c r="C302" i="1"/>
  <c r="B310" i="1"/>
  <c r="C311" i="1" s="1"/>
  <c r="B319" i="1"/>
  <c r="B328" i="1" s="1"/>
  <c r="B284" i="1" l="1"/>
  <c r="C285" i="1"/>
  <c r="C294" i="1"/>
  <c r="B293" i="1"/>
  <c r="B268" i="1"/>
  <c r="B278" i="1"/>
  <c r="C303" i="1"/>
  <c r="B303" i="1" s="1"/>
  <c r="B302" i="1"/>
  <c r="C312" i="1"/>
  <c r="B312" i="1" s="1"/>
  <c r="B311" i="1"/>
  <c r="B285" i="1"/>
  <c r="C286" i="1"/>
  <c r="C295" i="1"/>
  <c r="B294" i="1"/>
  <c r="C270" i="1"/>
  <c r="B269" i="1"/>
  <c r="C262" i="1"/>
  <c r="B261" i="1"/>
  <c r="B279" i="1"/>
  <c r="C280" i="1"/>
  <c r="B245" i="1"/>
  <c r="B28" i="4"/>
  <c r="C27" i="4"/>
  <c r="B337" i="1"/>
  <c r="C320" i="1"/>
  <c r="C338" i="1"/>
  <c r="B346" i="1"/>
  <c r="C329" i="1"/>
  <c r="C330" i="1" l="1"/>
  <c r="B330" i="1" s="1"/>
  <c r="B329" i="1"/>
  <c r="C304" i="1"/>
  <c r="C321" i="1"/>
  <c r="B321" i="1" s="1"/>
  <c r="B320" i="1"/>
  <c r="C313" i="1"/>
  <c r="B313" i="1" s="1"/>
  <c r="C322" i="1"/>
  <c r="C323" i="1" s="1"/>
  <c r="C331" i="1"/>
  <c r="B331" i="1" s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47" i="1"/>
  <c r="B355" i="1"/>
  <c r="B322" i="1" l="1"/>
  <c r="C314" i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15" i="1"/>
  <c r="B314" i="1"/>
  <c r="C341" i="1"/>
  <c r="B340" i="1"/>
  <c r="C324" i="1"/>
  <c r="B323" i="1"/>
  <c r="B30" i="4"/>
  <c r="C29" i="4"/>
  <c r="C356" i="1"/>
  <c r="B364" i="1"/>
  <c r="C306" i="1" l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B373" i="1"/>
  <c r="C374" i="1"/>
  <c r="C365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C401" i="1"/>
  <c r="B409" i="1"/>
  <c r="C385" i="1" l="1"/>
  <c r="B385" i="1" s="1"/>
  <c r="C369" i="1"/>
  <c r="B369" i="1" s="1"/>
  <c r="C361" i="1"/>
  <c r="C362" i="1" s="1"/>
  <c r="C394" i="1"/>
  <c r="B394" i="1" s="1"/>
  <c r="B401" i="1"/>
  <c r="C402" i="1"/>
  <c r="B402" i="1" s="1"/>
  <c r="B352" i="1"/>
  <c r="C353" i="1"/>
  <c r="B353" i="1" s="1"/>
  <c r="B344" i="1"/>
  <c r="B378" i="1"/>
  <c r="C379" i="1"/>
  <c r="B34" i="4"/>
  <c r="C33" i="4"/>
  <c r="B418" i="1"/>
  <c r="C410" i="1"/>
  <c r="C419" i="1"/>
  <c r="B361" i="1" l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C413" i="1"/>
  <c r="B35" i="4"/>
  <c r="C34" i="4"/>
  <c r="B427" i="1"/>
  <c r="B436" i="1"/>
  <c r="C428" i="1"/>
  <c r="C437" i="1"/>
  <c r="B395" i="1" l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B445" i="1"/>
  <c r="C446" i="1"/>
  <c r="B454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63" i="1"/>
  <c r="C455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C473" i="1"/>
  <c r="B481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<sst xmlns="http://schemas.openxmlformats.org/spreadsheetml/2006/main" count="2281" uniqueCount="148">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</sst>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7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2" fontId="8" fillId="7" borderId="76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activeCell="I15" sqref="I15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43">
        <v>2017</v>
      </c>
      <c r="B1" s="393"/>
      <c r="C1" s="389" t="s">
        <v>127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90"/>
    </row>
    <row r="2" spans="1:28" ht="18" customHeight="1" x14ac:dyDescent="0.25">
      <c r="A2" s="344"/>
      <c r="B2" s="393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90"/>
    </row>
    <row r="3" spans="1:28" ht="15" customHeight="1" x14ac:dyDescent="0.25">
      <c r="A3" s="344"/>
      <c r="B3" s="393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90"/>
    </row>
    <row r="4" spans="1:28" ht="18" customHeight="1" x14ac:dyDescent="0.25">
      <c r="A4" s="345"/>
      <c r="B4" s="394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2"/>
    </row>
    <row r="5" spans="1:28" ht="15.75" customHeight="1" x14ac:dyDescent="0.25">
      <c r="A5" s="348" t="s">
        <v>0</v>
      </c>
      <c r="B5" s="349"/>
      <c r="C5" s="35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6"/>
    </row>
    <row r="6" spans="1:28" ht="14.25" customHeight="1" x14ac:dyDescent="0.25">
      <c r="A6" s="350"/>
      <c r="B6" s="351"/>
      <c r="C6" s="357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9"/>
    </row>
    <row r="7" spans="1:28" ht="14.25" customHeight="1" x14ac:dyDescent="0.25">
      <c r="A7" s="350"/>
      <c r="B7" s="351"/>
      <c r="C7" s="357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9"/>
    </row>
    <row r="8" spans="1:28" ht="15" customHeight="1" x14ac:dyDescent="0.25">
      <c r="A8" s="350"/>
      <c r="B8" s="351"/>
      <c r="C8" s="357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/>
      <c r="Z8" s="358"/>
      <c r="AA8" s="358"/>
      <c r="AB8" s="359"/>
    </row>
    <row r="9" spans="1:28" ht="14.25" customHeight="1" x14ac:dyDescent="0.25">
      <c r="A9" s="350"/>
      <c r="B9" s="351"/>
      <c r="C9" s="357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9"/>
    </row>
    <row r="10" spans="1:28" ht="14.25" customHeight="1" x14ac:dyDescent="0.25">
      <c r="A10" s="350"/>
      <c r="B10" s="351"/>
      <c r="C10" s="357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9"/>
    </row>
    <row r="11" spans="1:28" ht="13.5" customHeight="1" x14ac:dyDescent="0.25">
      <c r="A11" s="352"/>
      <c r="B11" s="353"/>
      <c r="C11" s="360"/>
      <c r="D11" s="358"/>
      <c r="E11" s="358"/>
      <c r="F11" s="358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/>
      <c r="Z11" s="358"/>
      <c r="AA11" s="358"/>
      <c r="AB11" s="359"/>
    </row>
    <row r="12" spans="1:28" s="182" customFormat="1" ht="20.25" customHeight="1" x14ac:dyDescent="0.3">
      <c r="A12" s="175" t="s">
        <v>5</v>
      </c>
      <c r="B12" s="361">
        <f>$A$1</f>
        <v>2017</v>
      </c>
      <c r="C12" s="362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46">
        <f>SEMAINE(date_1er_jour_semaine($A$1,B22)-7)</f>
        <v>52</v>
      </c>
      <c r="C13" s="347"/>
      <c r="D13" s="153" t="s">
        <v>8</v>
      </c>
      <c r="E13" s="154" t="s">
        <v>133</v>
      </c>
      <c r="F13" s="155" t="s">
        <v>9</v>
      </c>
      <c r="G13" s="156" t="s">
        <v>133</v>
      </c>
      <c r="H13" s="157" t="s">
        <v>10</v>
      </c>
      <c r="I13" s="158" t="s">
        <v>133</v>
      </c>
      <c r="J13" s="159" t="s">
        <v>11</v>
      </c>
      <c r="K13" s="160" t="s">
        <v>133</v>
      </c>
      <c r="L13" s="161" t="s">
        <v>12</v>
      </c>
      <c r="M13" s="162" t="s">
        <v>133</v>
      </c>
      <c r="N13" s="163" t="s">
        <v>13</v>
      </c>
      <c r="O13" s="164" t="s">
        <v>133</v>
      </c>
      <c r="P13" s="165" t="s">
        <v>14</v>
      </c>
      <c r="Q13" s="166" t="s">
        <v>133</v>
      </c>
      <c r="R13" s="167" t="s">
        <v>15</v>
      </c>
      <c r="S13" s="168" t="s">
        <v>133</v>
      </c>
      <c r="T13" s="169" t="s">
        <v>16</v>
      </c>
      <c r="U13" s="215" t="s">
        <v>133</v>
      </c>
      <c r="V13" s="170" t="s">
        <v>17</v>
      </c>
      <c r="W13" s="171" t="s">
        <v>133</v>
      </c>
      <c r="X13" s="172" t="s">
        <v>18</v>
      </c>
      <c r="Y13" s="173" t="s">
        <v>133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364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364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364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364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364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365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30" t="s">
        <v>22</v>
      </c>
      <c r="C21" s="327"/>
      <c r="D21" s="324">
        <f>SUM(D14:D20)</f>
        <v>0</v>
      </c>
      <c r="E21" s="325"/>
      <c r="F21" s="324">
        <f>SUM(F14:F20)</f>
        <v>0</v>
      </c>
      <c r="G21" s="325"/>
      <c r="H21" s="324">
        <f>SUM(H14:H20)</f>
        <v>0</v>
      </c>
      <c r="I21" s="325"/>
      <c r="J21" s="324">
        <f>SUM(J14:J20)</f>
        <v>0</v>
      </c>
      <c r="K21" s="325"/>
      <c r="L21" s="324">
        <f>SUM(L14:L20)</f>
        <v>0</v>
      </c>
      <c r="M21" s="325"/>
      <c r="N21" s="324">
        <f>SUM(N14:N20)</f>
        <v>0</v>
      </c>
      <c r="O21" s="325"/>
      <c r="P21" s="324">
        <f>SUM(P14:P20)</f>
        <v>0</v>
      </c>
      <c r="Q21" s="325"/>
      <c r="R21" s="324">
        <f>SUM(R14:R20)</f>
        <v>0</v>
      </c>
      <c r="S21" s="325"/>
      <c r="T21" s="324">
        <f>SUM(T14:T20)</f>
        <v>0</v>
      </c>
      <c r="U21" s="325"/>
      <c r="V21" s="324">
        <f>SUM(V14:V20)</f>
        <v>0</v>
      </c>
      <c r="W21" s="325"/>
      <c r="X21" s="324">
        <f>SUM(X14:X20)</f>
        <v>0</v>
      </c>
      <c r="Y21" s="325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31">
        <f>SEMAINE(date_1er_jour_semaine($A$1,1))</f>
        <v>1</v>
      </c>
      <c r="C22" s="332"/>
      <c r="D22" s="226" t="s">
        <v>8</v>
      </c>
      <c r="E22" s="227" t="s">
        <v>133</v>
      </c>
      <c r="F22" s="228" t="s">
        <v>9</v>
      </c>
      <c r="G22" s="229" t="s">
        <v>133</v>
      </c>
      <c r="H22" s="230" t="s">
        <v>10</v>
      </c>
      <c r="I22" s="231" t="s">
        <v>133</v>
      </c>
      <c r="J22" s="232" t="s">
        <v>11</v>
      </c>
      <c r="K22" s="233" t="s">
        <v>133</v>
      </c>
      <c r="L22" s="234" t="s">
        <v>12</v>
      </c>
      <c r="M22" s="235" t="s">
        <v>133</v>
      </c>
      <c r="N22" s="236" t="s">
        <v>13</v>
      </c>
      <c r="O22" s="237" t="s">
        <v>133</v>
      </c>
      <c r="P22" s="238" t="s">
        <v>14</v>
      </c>
      <c r="Q22" s="239" t="s">
        <v>133</v>
      </c>
      <c r="R22" s="240" t="s">
        <v>15</v>
      </c>
      <c r="S22" s="241" t="s">
        <v>133</v>
      </c>
      <c r="T22" s="242" t="s">
        <v>16</v>
      </c>
      <c r="U22" s="243" t="s">
        <v>133</v>
      </c>
      <c r="V22" s="244" t="s">
        <v>17</v>
      </c>
      <c r="W22" s="245" t="s">
        <v>133</v>
      </c>
      <c r="X22" s="246" t="s">
        <v>18</v>
      </c>
      <c r="Y22" s="247" t="s">
        <v>133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/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 t="str">
        <f t="shared" si="6"/>
        <v/>
      </c>
      <c r="AB24" s="188" t="str">
        <f t="shared" si="7"/>
        <v/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/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 t="str">
        <f t="shared" si="6"/>
        <v/>
      </c>
      <c r="AB25" s="188" t="str">
        <f t="shared" si="7"/>
        <v/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30" t="s">
        <v>22</v>
      </c>
      <c r="C30" s="327"/>
      <c r="D30" s="324">
        <f>SUM(D23:D29)</f>
        <v>0</v>
      </c>
      <c r="E30" s="325"/>
      <c r="F30" s="324">
        <f>SUM(F23:F29)</f>
        <v>0</v>
      </c>
      <c r="G30" s="325"/>
      <c r="H30" s="324">
        <f>SUM(H23:H29)</f>
        <v>0</v>
      </c>
      <c r="I30" s="325"/>
      <c r="J30" s="324">
        <f>SUM(J23:J29)</f>
        <v>0</v>
      </c>
      <c r="K30" s="325"/>
      <c r="L30" s="324">
        <f>SUM(L23:L29)</f>
        <v>0</v>
      </c>
      <c r="M30" s="325"/>
      <c r="N30" s="324">
        <f>SUM(N23:N29)</f>
        <v>0</v>
      </c>
      <c r="O30" s="325"/>
      <c r="P30" s="324">
        <f>SUM(P23:P29)</f>
        <v>0</v>
      </c>
      <c r="Q30" s="325"/>
      <c r="R30" s="324">
        <f>SUM(R23:R29)</f>
        <v>0</v>
      </c>
      <c r="S30" s="325"/>
      <c r="T30" s="324">
        <f>SUM(T23:T29)</f>
        <v>0</v>
      </c>
      <c r="U30" s="325"/>
      <c r="V30" s="324">
        <f>SUM(V23:V29)</f>
        <v>0</v>
      </c>
      <c r="W30" s="325"/>
      <c r="X30" s="324">
        <f>SUM(X23:X29)</f>
        <v>0</v>
      </c>
      <c r="Y30" s="325"/>
      <c r="Z30" s="184">
        <f>SUM(Z23:Z29)</f>
        <v>0</v>
      </c>
      <c r="AA30" s="184">
        <f>SUM(AA23:AA29)</f>
        <v>0</v>
      </c>
      <c r="AB30" s="184">
        <f>SUM(AB23:AB29)</f>
        <v>0</v>
      </c>
    </row>
    <row r="31" spans="1:28" s="187" customFormat="1" ht="15.75" customHeight="1" x14ac:dyDescent="0.25">
      <c r="A31" s="186"/>
      <c r="B31" s="331">
        <f>SEMAINE(date_1er_jour_semaine($A$1,B22)+7)</f>
        <v>2</v>
      </c>
      <c r="C31" s="332"/>
      <c r="D31" s="249" t="s">
        <v>8</v>
      </c>
      <c r="E31" s="315" t="s">
        <v>133</v>
      </c>
      <c r="F31" s="250" t="s">
        <v>9</v>
      </c>
      <c r="G31" s="321" t="s">
        <v>133</v>
      </c>
      <c r="H31" s="251" t="s">
        <v>10</v>
      </c>
      <c r="I31" s="320" t="s">
        <v>133</v>
      </c>
      <c r="J31" s="252" t="s">
        <v>11</v>
      </c>
      <c r="K31" s="319" t="s">
        <v>133</v>
      </c>
      <c r="L31" s="253" t="s">
        <v>12</v>
      </c>
      <c r="M31" s="318" t="s">
        <v>133</v>
      </c>
      <c r="N31" s="254" t="s">
        <v>13</v>
      </c>
      <c r="O31" s="317" t="s">
        <v>133</v>
      </c>
      <c r="P31" s="255" t="s">
        <v>14</v>
      </c>
      <c r="Q31" s="312" t="s">
        <v>133</v>
      </c>
      <c r="R31" s="256" t="s">
        <v>15</v>
      </c>
      <c r="S31" s="314" t="s">
        <v>133</v>
      </c>
      <c r="T31" s="257" t="s">
        <v>16</v>
      </c>
      <c r="U31" s="258" t="s">
        <v>133</v>
      </c>
      <c r="V31" s="259" t="s">
        <v>17</v>
      </c>
      <c r="W31" s="313" t="s">
        <v>133</v>
      </c>
      <c r="X31" s="260" t="s">
        <v>18</v>
      </c>
      <c r="Y31" s="316" t="s">
        <v>133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/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 t="str">
        <f t="shared" si="10"/>
        <v/>
      </c>
      <c r="AB35" s="188" t="str">
        <f t="shared" si="11"/>
        <v/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30" t="s">
        <v>22</v>
      </c>
      <c r="C39" s="327"/>
      <c r="D39" s="324">
        <f>SUM(D32:D38)</f>
        <v>0</v>
      </c>
      <c r="E39" s="325"/>
      <c r="F39" s="324">
        <f>SUM(F32:F38)</f>
        <v>0</v>
      </c>
      <c r="G39" s="325"/>
      <c r="H39" s="324">
        <f>SUM(H32:H38)</f>
        <v>0</v>
      </c>
      <c r="I39" s="325"/>
      <c r="J39" s="324">
        <f>SUM(J32:J38)</f>
        <v>0</v>
      </c>
      <c r="K39" s="325"/>
      <c r="L39" s="324">
        <f>SUM(L32:L38)</f>
        <v>0</v>
      </c>
      <c r="M39" s="325"/>
      <c r="N39" s="324">
        <f>SUM(N32:N38)</f>
        <v>0</v>
      </c>
      <c r="O39" s="325"/>
      <c r="P39" s="324">
        <f>SUM(P32:P38)</f>
        <v>0</v>
      </c>
      <c r="Q39" s="325"/>
      <c r="R39" s="324">
        <f>SUM(R32:R38)</f>
        <v>0</v>
      </c>
      <c r="S39" s="325"/>
      <c r="T39" s="324">
        <f>SUM(T32:T38)</f>
        <v>0</v>
      </c>
      <c r="U39" s="325"/>
      <c r="V39" s="324">
        <f>SUM(V32:V38)</f>
        <v>0</v>
      </c>
      <c r="W39" s="325"/>
      <c r="X39" s="324">
        <f>SUM(X32:X38)</f>
        <v>0</v>
      </c>
      <c r="Y39" s="325"/>
      <c r="Z39" s="184">
        <f>SUM(Z32:Z38)</f>
        <v>0</v>
      </c>
      <c r="AA39" s="184">
        <f>SUM(AA32:AA38)</f>
        <v>0</v>
      </c>
      <c r="AB39" s="184">
        <f>SUM(AB32:AB38)</f>
        <v>0</v>
      </c>
    </row>
    <row r="40" spans="1:28" s="187" customFormat="1" ht="15.75" customHeight="1" x14ac:dyDescent="0.25">
      <c r="A40" s="186"/>
      <c r="B40" s="331">
        <f>SEMAINE(date_1er_jour_semaine($A$1,B31)+7)</f>
        <v>3</v>
      </c>
      <c r="C40" s="332"/>
      <c r="D40" s="341" t="s">
        <v>134</v>
      </c>
      <c r="E40" s="334"/>
      <c r="F40" s="339" t="s">
        <v>135</v>
      </c>
      <c r="G40" s="334"/>
      <c r="H40" s="338" t="s">
        <v>136</v>
      </c>
      <c r="I40" s="334"/>
      <c r="J40" s="337" t="s">
        <v>137</v>
      </c>
      <c r="K40" s="334"/>
      <c r="L40" s="336" t="s">
        <v>138</v>
      </c>
      <c r="M40" s="334"/>
      <c r="N40" s="335" t="s">
        <v>139</v>
      </c>
      <c r="O40" s="334"/>
      <c r="P40" s="366" t="s">
        <v>140</v>
      </c>
      <c r="Q40" s="334"/>
      <c r="R40" s="342" t="s">
        <v>141</v>
      </c>
      <c r="S40" s="334"/>
      <c r="T40" s="340" t="s">
        <v>142</v>
      </c>
      <c r="U40" s="334"/>
      <c r="V40" s="363" t="s">
        <v>143</v>
      </c>
      <c r="W40" s="334"/>
      <c r="X40" s="333" t="s">
        <v>144</v>
      </c>
      <c r="Y40" s="334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30" t="s">
        <v>22</v>
      </c>
      <c r="C48" s="327"/>
      <c r="D48" s="324">
        <f>SUM(D41:D47)</f>
        <v>0</v>
      </c>
      <c r="E48" s="325"/>
      <c r="F48" s="324">
        <f>SUM(F41:F47)</f>
        <v>0</v>
      </c>
      <c r="G48" s="325"/>
      <c r="H48" s="324">
        <f>SUM(H41:H47)</f>
        <v>0</v>
      </c>
      <c r="I48" s="325"/>
      <c r="J48" s="324">
        <f>SUM(J41:J47)</f>
        <v>0</v>
      </c>
      <c r="K48" s="325"/>
      <c r="L48" s="324">
        <f>SUM(L41:L47)</f>
        <v>0</v>
      </c>
      <c r="M48" s="325"/>
      <c r="N48" s="324">
        <f>SUM(N41:N47)</f>
        <v>0</v>
      </c>
      <c r="O48" s="325"/>
      <c r="P48" s="324">
        <f>SUM(P41:P47)</f>
        <v>0</v>
      </c>
      <c r="Q48" s="325"/>
      <c r="R48" s="324">
        <f>SUM(R41:R47)</f>
        <v>0</v>
      </c>
      <c r="S48" s="325"/>
      <c r="T48" s="324">
        <f>SUM(T41:T47)</f>
        <v>0</v>
      </c>
      <c r="U48" s="325"/>
      <c r="V48" s="324">
        <f>SUM(V41:V47)</f>
        <v>0</v>
      </c>
      <c r="W48" s="325"/>
      <c r="X48" s="324">
        <f>SUM(X41:X47)</f>
        <v>0</v>
      </c>
      <c r="Y48" s="325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31">
        <f>SEMAINE(date_1er_jour_semaine($A$1,B40)+7)</f>
        <v>4</v>
      </c>
      <c r="C49" s="332"/>
      <c r="D49" s="249" t="s">
        <v>8</v>
      </c>
      <c r="E49" s="315" t="s">
        <v>133</v>
      </c>
      <c r="F49" s="250" t="s">
        <v>9</v>
      </c>
      <c r="G49" s="321" t="s">
        <v>133</v>
      </c>
      <c r="H49" s="251" t="s">
        <v>10</v>
      </c>
      <c r="I49" s="320" t="s">
        <v>133</v>
      </c>
      <c r="J49" s="252" t="s">
        <v>11</v>
      </c>
      <c r="K49" s="319" t="s">
        <v>133</v>
      </c>
      <c r="L49" s="253" t="s">
        <v>12</v>
      </c>
      <c r="M49" s="318" t="s">
        <v>133</v>
      </c>
      <c r="N49" s="254" t="s">
        <v>13</v>
      </c>
      <c r="O49" s="317" t="s">
        <v>133</v>
      </c>
      <c r="P49" s="255" t="s">
        <v>14</v>
      </c>
      <c r="Q49" s="312" t="s">
        <v>133</v>
      </c>
      <c r="R49" s="256" t="s">
        <v>15</v>
      </c>
      <c r="S49" s="314" t="s">
        <v>133</v>
      </c>
      <c r="T49" s="257" t="s">
        <v>16</v>
      </c>
      <c r="U49" s="258" t="s">
        <v>133</v>
      </c>
      <c r="V49" s="259" t="s">
        <v>17</v>
      </c>
      <c r="W49" s="313" t="s">
        <v>133</v>
      </c>
      <c r="X49" s="260" t="s">
        <v>18</v>
      </c>
      <c r="Y49" s="316" t="s">
        <v>133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30" t="s">
        <v>22</v>
      </c>
      <c r="C57" s="327"/>
      <c r="D57" s="324">
        <f>SUM(D50:D56)</f>
        <v>0</v>
      </c>
      <c r="E57" s="325"/>
      <c r="F57" s="324">
        <f>SUM(F50:F56)</f>
        <v>0</v>
      </c>
      <c r="G57" s="325"/>
      <c r="H57" s="324">
        <f>SUM(H50:H56)</f>
        <v>0</v>
      </c>
      <c r="I57" s="325"/>
      <c r="J57" s="324">
        <f>SUM(J50:J56)</f>
        <v>0</v>
      </c>
      <c r="K57" s="325"/>
      <c r="L57" s="324">
        <f>SUM(L50:L56)</f>
        <v>0</v>
      </c>
      <c r="M57" s="325"/>
      <c r="N57" s="324">
        <f>SUM(N50:N56)</f>
        <v>0</v>
      </c>
      <c r="O57" s="325"/>
      <c r="P57" s="324">
        <f>SUM(P50:P56)</f>
        <v>0</v>
      </c>
      <c r="Q57" s="325"/>
      <c r="R57" s="324">
        <f>SUM(R50:R56)</f>
        <v>0</v>
      </c>
      <c r="S57" s="325"/>
      <c r="T57" s="324">
        <f>SUM(T50:T56)</f>
        <v>0</v>
      </c>
      <c r="U57" s="325"/>
      <c r="V57" s="324">
        <f>SUM(V50:V56)</f>
        <v>0</v>
      </c>
      <c r="W57" s="325"/>
      <c r="X57" s="324">
        <f>SUM(X50:X56)</f>
        <v>0</v>
      </c>
      <c r="Y57" s="325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31">
        <f>SEMAINE(date_1er_jour_semaine($A$1,B49)+7)</f>
        <v>5</v>
      </c>
      <c r="C58" s="332"/>
      <c r="D58" s="249" t="s">
        <v>8</v>
      </c>
      <c r="E58" s="315" t="s">
        <v>133</v>
      </c>
      <c r="F58" s="250" t="s">
        <v>9</v>
      </c>
      <c r="G58" s="321" t="s">
        <v>133</v>
      </c>
      <c r="H58" s="251" t="s">
        <v>10</v>
      </c>
      <c r="I58" s="320" t="s">
        <v>133</v>
      </c>
      <c r="J58" s="252" t="s">
        <v>11</v>
      </c>
      <c r="K58" s="319" t="s">
        <v>133</v>
      </c>
      <c r="L58" s="253" t="s">
        <v>12</v>
      </c>
      <c r="M58" s="318" t="s">
        <v>133</v>
      </c>
      <c r="N58" s="254" t="s">
        <v>13</v>
      </c>
      <c r="O58" s="317" t="s">
        <v>133</v>
      </c>
      <c r="P58" s="255" t="s">
        <v>14</v>
      </c>
      <c r="Q58" s="312" t="s">
        <v>133</v>
      </c>
      <c r="R58" s="256" t="s">
        <v>15</v>
      </c>
      <c r="S58" s="314" t="s">
        <v>133</v>
      </c>
      <c r="T58" s="257" t="s">
        <v>16</v>
      </c>
      <c r="U58" s="258" t="s">
        <v>133</v>
      </c>
      <c r="V58" s="259" t="s">
        <v>17</v>
      </c>
      <c r="W58" s="313" t="s">
        <v>133</v>
      </c>
      <c r="X58" s="260" t="s">
        <v>18</v>
      </c>
      <c r="Y58" s="316" t="s">
        <v>133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326" t="s">
        <v>22</v>
      </c>
      <c r="C66" s="327"/>
      <c r="D66" s="324">
        <f>SUM(D59:D60,D61:D65)</f>
        <v>0</v>
      </c>
      <c r="E66" s="325"/>
      <c r="F66" s="324">
        <f>SUM(F59:F65)</f>
        <v>0</v>
      </c>
      <c r="G66" s="325"/>
      <c r="H66" s="324">
        <f>SUM(H59:H65)</f>
        <v>0</v>
      </c>
      <c r="I66" s="325"/>
      <c r="J66" s="324">
        <f>SUM(J59:J65)</f>
        <v>0</v>
      </c>
      <c r="K66" s="325"/>
      <c r="L66" s="324">
        <f>SUM(L59:L65)</f>
        <v>0</v>
      </c>
      <c r="M66" s="325"/>
      <c r="N66" s="324">
        <f>SUM(N59:N65)</f>
        <v>0</v>
      </c>
      <c r="O66" s="325"/>
      <c r="P66" s="324">
        <f>SUM(P59:P65)</f>
        <v>0</v>
      </c>
      <c r="Q66" s="325"/>
      <c r="R66" s="324">
        <f>SUM(R59:R65)</f>
        <v>0</v>
      </c>
      <c r="S66" s="325"/>
      <c r="T66" s="324">
        <f>SUM(T59:T65)</f>
        <v>0</v>
      </c>
      <c r="U66" s="325"/>
      <c r="V66" s="324">
        <f>SUM(V59:V65)</f>
        <v>0</v>
      </c>
      <c r="W66" s="325"/>
      <c r="X66" s="324">
        <f>SUM(X59:X65)</f>
        <v>0</v>
      </c>
      <c r="Y66" s="325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328">
        <f>SEMAINE(date_1er_jour_semaine($A$1,B58)+7)</f>
        <v>6</v>
      </c>
      <c r="C67" s="329"/>
      <c r="D67" s="249" t="s">
        <v>8</v>
      </c>
      <c r="E67" s="315" t="s">
        <v>133</v>
      </c>
      <c r="F67" s="250" t="s">
        <v>9</v>
      </c>
      <c r="G67" s="321" t="s">
        <v>133</v>
      </c>
      <c r="H67" s="251" t="s">
        <v>10</v>
      </c>
      <c r="I67" s="320" t="s">
        <v>133</v>
      </c>
      <c r="J67" s="252" t="s">
        <v>11</v>
      </c>
      <c r="K67" s="319" t="s">
        <v>133</v>
      </c>
      <c r="L67" s="253" t="s">
        <v>12</v>
      </c>
      <c r="M67" s="318" t="s">
        <v>133</v>
      </c>
      <c r="N67" s="254" t="s">
        <v>13</v>
      </c>
      <c r="O67" s="317" t="s">
        <v>133</v>
      </c>
      <c r="P67" s="255" t="s">
        <v>14</v>
      </c>
      <c r="Q67" s="312" t="s">
        <v>133</v>
      </c>
      <c r="R67" s="256" t="s">
        <v>15</v>
      </c>
      <c r="S67" s="314" t="s">
        <v>133</v>
      </c>
      <c r="T67" s="257" t="s">
        <v>16</v>
      </c>
      <c r="U67" s="258" t="s">
        <v>133</v>
      </c>
      <c r="V67" s="259" t="s">
        <v>17</v>
      </c>
      <c r="W67" s="313" t="s">
        <v>133</v>
      </c>
      <c r="X67" s="260" t="s">
        <v>18</v>
      </c>
      <c r="Y67" s="316" t="s">
        <v>133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326" t="s">
        <v>22</v>
      </c>
      <c r="C75" s="327"/>
      <c r="D75" s="324">
        <f>SUM(D68:D74)</f>
        <v>0</v>
      </c>
      <c r="E75" s="325"/>
      <c r="F75" s="324">
        <f>SUM(F68:F74)</f>
        <v>0</v>
      </c>
      <c r="G75" s="325"/>
      <c r="H75" s="324">
        <f>SUM(H68:H74)</f>
        <v>0</v>
      </c>
      <c r="I75" s="325"/>
      <c r="J75" s="324">
        <f>SUM(J68:J74)</f>
        <v>0</v>
      </c>
      <c r="K75" s="325"/>
      <c r="L75" s="324">
        <f>SUM(L68:L74)</f>
        <v>0</v>
      </c>
      <c r="M75" s="325"/>
      <c r="N75" s="324">
        <f>SUM(N68:N74)</f>
        <v>0</v>
      </c>
      <c r="O75" s="325"/>
      <c r="P75" s="324">
        <f>SUM(P68:P74)</f>
        <v>0</v>
      </c>
      <c r="Q75" s="325"/>
      <c r="R75" s="324">
        <f>SUM(R68:R74)</f>
        <v>0</v>
      </c>
      <c r="S75" s="325"/>
      <c r="T75" s="324">
        <f>SUM(T68:T74)</f>
        <v>0</v>
      </c>
      <c r="U75" s="325"/>
      <c r="V75" s="324">
        <f>SUM(V68:V74)</f>
        <v>0</v>
      </c>
      <c r="W75" s="325"/>
      <c r="X75" s="324">
        <f>SUM(X68:X74)</f>
        <v>0</v>
      </c>
      <c r="Y75" s="325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328">
        <f>SEMAINE(date_1er_jour_semaine($A$1,B67)+7)</f>
        <v>7</v>
      </c>
      <c r="C76" s="329"/>
      <c r="D76" s="249" t="s">
        <v>8</v>
      </c>
      <c r="E76" s="315" t="s">
        <v>133</v>
      </c>
      <c r="F76" s="250" t="s">
        <v>9</v>
      </c>
      <c r="G76" s="321" t="s">
        <v>133</v>
      </c>
      <c r="H76" s="251" t="s">
        <v>10</v>
      </c>
      <c r="I76" s="320" t="s">
        <v>133</v>
      </c>
      <c r="J76" s="252" t="s">
        <v>11</v>
      </c>
      <c r="K76" s="319" t="s">
        <v>133</v>
      </c>
      <c r="L76" s="253" t="s">
        <v>12</v>
      </c>
      <c r="M76" s="318" t="s">
        <v>133</v>
      </c>
      <c r="N76" s="254" t="s">
        <v>13</v>
      </c>
      <c r="O76" s="317" t="s">
        <v>133</v>
      </c>
      <c r="P76" s="255" t="s">
        <v>14</v>
      </c>
      <c r="Q76" s="312" t="s">
        <v>133</v>
      </c>
      <c r="R76" s="256" t="s">
        <v>15</v>
      </c>
      <c r="S76" s="314" t="s">
        <v>133</v>
      </c>
      <c r="T76" s="257" t="s">
        <v>16</v>
      </c>
      <c r="U76" s="258" t="s">
        <v>133</v>
      </c>
      <c r="V76" s="259" t="s">
        <v>17</v>
      </c>
      <c r="W76" s="313" t="s">
        <v>133</v>
      </c>
      <c r="X76" s="260" t="s">
        <v>18</v>
      </c>
      <c r="Y76" s="316" t="s">
        <v>133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326" t="s">
        <v>22</v>
      </c>
      <c r="C84" s="327"/>
      <c r="D84" s="324">
        <f>SUM(D77:D83)</f>
        <v>0</v>
      </c>
      <c r="E84" s="325"/>
      <c r="F84" s="324">
        <f>SUM(F77:F83)</f>
        <v>0</v>
      </c>
      <c r="G84" s="325"/>
      <c r="H84" s="324">
        <f>SUM(H77:H83)</f>
        <v>0</v>
      </c>
      <c r="I84" s="325"/>
      <c r="J84" s="324">
        <f>SUM(J77:J83)</f>
        <v>0</v>
      </c>
      <c r="K84" s="325"/>
      <c r="L84" s="324">
        <f>SUM(L77:L83)</f>
        <v>0</v>
      </c>
      <c r="M84" s="325"/>
      <c r="N84" s="324">
        <f>SUM(N77:N83)</f>
        <v>0</v>
      </c>
      <c r="O84" s="325"/>
      <c r="P84" s="324">
        <f>SUM(P77:P83)</f>
        <v>0</v>
      </c>
      <c r="Q84" s="325"/>
      <c r="R84" s="324">
        <f>SUM(R77:R83)</f>
        <v>0</v>
      </c>
      <c r="S84" s="325"/>
      <c r="T84" s="324">
        <f>SUM(T77:T83)</f>
        <v>0</v>
      </c>
      <c r="U84" s="325"/>
      <c r="V84" s="324">
        <f>SUM(V77:V83)</f>
        <v>0</v>
      </c>
      <c r="W84" s="325"/>
      <c r="X84" s="324">
        <f>SUM(X77:X83)</f>
        <v>0</v>
      </c>
      <c r="Y84" s="325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328">
        <f>SEMAINE(date_1er_jour_semaine($A$1,B76)+7)</f>
        <v>8</v>
      </c>
      <c r="C85" s="329"/>
      <c r="D85" s="249" t="s">
        <v>8</v>
      </c>
      <c r="E85" s="315" t="s">
        <v>133</v>
      </c>
      <c r="F85" s="250" t="s">
        <v>9</v>
      </c>
      <c r="G85" s="321" t="s">
        <v>133</v>
      </c>
      <c r="H85" s="251" t="s">
        <v>10</v>
      </c>
      <c r="I85" s="320" t="s">
        <v>133</v>
      </c>
      <c r="J85" s="252" t="s">
        <v>11</v>
      </c>
      <c r="K85" s="319" t="s">
        <v>133</v>
      </c>
      <c r="L85" s="253" t="s">
        <v>12</v>
      </c>
      <c r="M85" s="318" t="s">
        <v>133</v>
      </c>
      <c r="N85" s="254" t="s">
        <v>13</v>
      </c>
      <c r="O85" s="317" t="s">
        <v>133</v>
      </c>
      <c r="P85" s="255" t="s">
        <v>14</v>
      </c>
      <c r="Q85" s="312" t="s">
        <v>133</v>
      </c>
      <c r="R85" s="256" t="s">
        <v>15</v>
      </c>
      <c r="S85" s="314" t="s">
        <v>133</v>
      </c>
      <c r="T85" s="257" t="s">
        <v>16</v>
      </c>
      <c r="U85" s="258" t="s">
        <v>133</v>
      </c>
      <c r="V85" s="259" t="s">
        <v>17</v>
      </c>
      <c r="W85" s="313" t="s">
        <v>133</v>
      </c>
      <c r="X85" s="260" t="s">
        <v>18</v>
      </c>
      <c r="Y85" s="316" t="s">
        <v>133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131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132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326" t="s">
        <v>22</v>
      </c>
      <c r="C93" s="327"/>
      <c r="D93" s="324">
        <f>SUM(D86:D92)</f>
        <v>0</v>
      </c>
      <c r="E93" s="325"/>
      <c r="F93" s="324">
        <f>SUM(F86:F92)</f>
        <v>0</v>
      </c>
      <c r="G93" s="325"/>
      <c r="H93" s="324">
        <f>SUM(H86:H92)</f>
        <v>0</v>
      </c>
      <c r="I93" s="325"/>
      <c r="J93" s="324">
        <f>SUM(J86:J92)</f>
        <v>0</v>
      </c>
      <c r="K93" s="325"/>
      <c r="L93" s="324">
        <f>SUM(L86:L92)</f>
        <v>0</v>
      </c>
      <c r="M93" s="325"/>
      <c r="N93" s="324">
        <f>SUM(N86:N92)</f>
        <v>0.16666666666666666</v>
      </c>
      <c r="O93" s="325"/>
      <c r="P93" s="324">
        <f>SUM(P86:P92)</f>
        <v>0</v>
      </c>
      <c r="Q93" s="325"/>
      <c r="R93" s="324">
        <f>SUM(R86:R92)</f>
        <v>0</v>
      </c>
      <c r="S93" s="325"/>
      <c r="T93" s="324">
        <f>SUM(T86:T92)</f>
        <v>0.5</v>
      </c>
      <c r="U93" s="325"/>
      <c r="V93" s="324">
        <f>SUM(V86:V92)</f>
        <v>0</v>
      </c>
      <c r="W93" s="325"/>
      <c r="X93" s="324">
        <f>SUM(X86:X92)</f>
        <v>0</v>
      </c>
      <c r="Y93" s="325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322">
        <f>SEMAINE(date_1er_jour_semaine($A$1,B85)+7)</f>
        <v>9</v>
      </c>
      <c r="C94" s="323"/>
      <c r="D94" s="262" t="s">
        <v>8</v>
      </c>
      <c r="E94" s="263" t="s">
        <v>133</v>
      </c>
      <c r="F94" s="264" t="s">
        <v>9</v>
      </c>
      <c r="G94" s="265" t="s">
        <v>133</v>
      </c>
      <c r="H94" s="266" t="s">
        <v>10</v>
      </c>
      <c r="I94" s="267" t="s">
        <v>133</v>
      </c>
      <c r="J94" s="268" t="s">
        <v>11</v>
      </c>
      <c r="K94" s="269" t="s">
        <v>133</v>
      </c>
      <c r="L94" s="270" t="s">
        <v>12</v>
      </c>
      <c r="M94" s="271" t="s">
        <v>133</v>
      </c>
      <c r="N94" s="272" t="s">
        <v>13</v>
      </c>
      <c r="O94" s="273" t="s">
        <v>133</v>
      </c>
      <c r="P94" s="274" t="s">
        <v>14</v>
      </c>
      <c r="Q94" s="275" t="s">
        <v>133</v>
      </c>
      <c r="R94" s="276" t="s">
        <v>15</v>
      </c>
      <c r="S94" s="277" t="s">
        <v>133</v>
      </c>
      <c r="T94" s="278" t="s">
        <v>16</v>
      </c>
      <c r="U94" s="279" t="s">
        <v>133</v>
      </c>
      <c r="V94" s="280" t="s">
        <v>17</v>
      </c>
      <c r="W94" s="281" t="s">
        <v>133</v>
      </c>
      <c r="X94" s="282" t="s">
        <v>18</v>
      </c>
      <c r="Y94" s="283" t="s">
        <v>133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30" t="s">
        <v>22</v>
      </c>
      <c r="C102" s="327"/>
      <c r="D102" s="324">
        <f>SUM(D98:D101,D95:D97)</f>
        <v>0</v>
      </c>
      <c r="E102" s="325"/>
      <c r="F102" s="324">
        <f>SUM(F95:F101)</f>
        <v>0</v>
      </c>
      <c r="G102" s="325"/>
      <c r="H102" s="324">
        <f>SUM(H95:H101)</f>
        <v>0</v>
      </c>
      <c r="I102" s="325"/>
      <c r="J102" s="324">
        <f>SUM(J95:J101)</f>
        <v>0</v>
      </c>
      <c r="K102" s="325"/>
      <c r="L102" s="324">
        <f>SUM(L95:L101)</f>
        <v>0</v>
      </c>
      <c r="M102" s="325"/>
      <c r="N102" s="324">
        <f>SUM(N95:N101)</f>
        <v>0</v>
      </c>
      <c r="O102" s="325"/>
      <c r="P102" s="324">
        <f>SUM(P95:P101)</f>
        <v>0</v>
      </c>
      <c r="Q102" s="325"/>
      <c r="R102" s="324">
        <f>SUM(R95:R101)</f>
        <v>0</v>
      </c>
      <c r="S102" s="325"/>
      <c r="T102" s="324">
        <f>SUM(T95:T101)</f>
        <v>0</v>
      </c>
      <c r="U102" s="325"/>
      <c r="V102" s="324">
        <f>SUM(V95:V101)</f>
        <v>0</v>
      </c>
      <c r="W102" s="325"/>
      <c r="X102" s="324">
        <f>SUM(X95:X101)</f>
        <v>0</v>
      </c>
      <c r="Y102" s="325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31">
        <f>SEMAINE(date_1er_jour_semaine($A$1,B94)+7)</f>
        <v>10</v>
      </c>
      <c r="C103" s="332"/>
      <c r="D103" s="249" t="s">
        <v>8</v>
      </c>
      <c r="E103" s="315" t="s">
        <v>133</v>
      </c>
      <c r="F103" s="250" t="s">
        <v>9</v>
      </c>
      <c r="G103" s="321" t="s">
        <v>133</v>
      </c>
      <c r="H103" s="251" t="s">
        <v>10</v>
      </c>
      <c r="I103" s="320" t="s">
        <v>133</v>
      </c>
      <c r="J103" s="252" t="s">
        <v>11</v>
      </c>
      <c r="K103" s="319" t="s">
        <v>133</v>
      </c>
      <c r="L103" s="253" t="s">
        <v>12</v>
      </c>
      <c r="M103" s="318" t="s">
        <v>133</v>
      </c>
      <c r="N103" s="254" t="s">
        <v>13</v>
      </c>
      <c r="O103" s="317" t="s">
        <v>133</v>
      </c>
      <c r="P103" s="255" t="s">
        <v>14</v>
      </c>
      <c r="Q103" s="312" t="s">
        <v>133</v>
      </c>
      <c r="R103" s="256" t="s">
        <v>15</v>
      </c>
      <c r="S103" s="314" t="s">
        <v>133</v>
      </c>
      <c r="T103" s="257" t="s">
        <v>16</v>
      </c>
      <c r="U103" s="258" t="s">
        <v>133</v>
      </c>
      <c r="V103" s="259" t="s">
        <v>17</v>
      </c>
      <c r="W103" s="313" t="s">
        <v>133</v>
      </c>
      <c r="X103" s="260" t="s">
        <v>18</v>
      </c>
      <c r="Y103" s="316" t="s">
        <v>133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30" t="s">
        <v>22</v>
      </c>
      <c r="C111" s="327"/>
      <c r="D111" s="324">
        <f>SUM(D104:D110)</f>
        <v>0</v>
      </c>
      <c r="E111" s="325"/>
      <c r="F111" s="324">
        <f>SUM(F104:F110)</f>
        <v>0</v>
      </c>
      <c r="G111" s="325"/>
      <c r="H111" s="324">
        <f>SUM(H104:H110)</f>
        <v>0</v>
      </c>
      <c r="I111" s="325"/>
      <c r="J111" s="324">
        <f>SUM(J104:J110)</f>
        <v>0</v>
      </c>
      <c r="K111" s="325"/>
      <c r="L111" s="324">
        <f>SUM(L104:L110)</f>
        <v>0</v>
      </c>
      <c r="M111" s="325"/>
      <c r="N111" s="324">
        <f>SUM(N104:N110)</f>
        <v>0</v>
      </c>
      <c r="O111" s="325"/>
      <c r="P111" s="324">
        <f>SUM(P104:P110)</f>
        <v>0</v>
      </c>
      <c r="Q111" s="325"/>
      <c r="R111" s="324">
        <f>SUM(R104:R110)</f>
        <v>0</v>
      </c>
      <c r="S111" s="325"/>
      <c r="T111" s="324">
        <f>SUM(T104:T110)</f>
        <v>0</v>
      </c>
      <c r="U111" s="325"/>
      <c r="V111" s="324">
        <f>SUM(V104:V110)</f>
        <v>0</v>
      </c>
      <c r="W111" s="325"/>
      <c r="X111" s="324">
        <f>SUM(X104:X110)</f>
        <v>0</v>
      </c>
      <c r="Y111" s="325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31">
        <f>SEMAINE(date_1er_jour_semaine($A$1,B103)+7)</f>
        <v>11</v>
      </c>
      <c r="C112" s="332"/>
      <c r="D112" s="249" t="s">
        <v>8</v>
      </c>
      <c r="E112" s="315" t="s">
        <v>133</v>
      </c>
      <c r="F112" s="250" t="s">
        <v>9</v>
      </c>
      <c r="G112" s="321" t="s">
        <v>133</v>
      </c>
      <c r="H112" s="251" t="s">
        <v>10</v>
      </c>
      <c r="I112" s="320" t="s">
        <v>133</v>
      </c>
      <c r="J112" s="252" t="s">
        <v>11</v>
      </c>
      <c r="K112" s="319" t="s">
        <v>133</v>
      </c>
      <c r="L112" s="253" t="s">
        <v>12</v>
      </c>
      <c r="M112" s="318" t="s">
        <v>133</v>
      </c>
      <c r="N112" s="254" t="s">
        <v>13</v>
      </c>
      <c r="O112" s="317" t="s">
        <v>133</v>
      </c>
      <c r="P112" s="255" t="s">
        <v>14</v>
      </c>
      <c r="Q112" s="312" t="s">
        <v>133</v>
      </c>
      <c r="R112" s="256" t="s">
        <v>15</v>
      </c>
      <c r="S112" s="314" t="s">
        <v>133</v>
      </c>
      <c r="T112" s="257" t="s">
        <v>16</v>
      </c>
      <c r="U112" s="258" t="s">
        <v>133</v>
      </c>
      <c r="V112" s="259" t="s">
        <v>17</v>
      </c>
      <c r="W112" s="313" t="s">
        <v>133</v>
      </c>
      <c r="X112" s="260" t="s">
        <v>18</v>
      </c>
      <c r="Y112" s="316" t="s">
        <v>133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30" t="s">
        <v>22</v>
      </c>
      <c r="C120" s="327"/>
      <c r="D120" s="324">
        <f>SUM(D113:D119)</f>
        <v>0</v>
      </c>
      <c r="E120" s="325"/>
      <c r="F120" s="324">
        <f>SUM(F113:F119)</f>
        <v>0</v>
      </c>
      <c r="G120" s="325"/>
      <c r="H120" s="324">
        <f>SUM(H113:H119)</f>
        <v>0</v>
      </c>
      <c r="I120" s="325"/>
      <c r="J120" s="324">
        <f>SUM(J113:J119)</f>
        <v>0</v>
      </c>
      <c r="K120" s="325"/>
      <c r="L120" s="324">
        <f>SUM(L113:L119)</f>
        <v>0</v>
      </c>
      <c r="M120" s="325"/>
      <c r="N120" s="324">
        <f>SUM(N113:N119)</f>
        <v>0</v>
      </c>
      <c r="O120" s="325"/>
      <c r="P120" s="324">
        <f>SUM(P113:P119)</f>
        <v>0</v>
      </c>
      <c r="Q120" s="325"/>
      <c r="R120" s="324">
        <f>SUM(R113:R119)</f>
        <v>0</v>
      </c>
      <c r="S120" s="325"/>
      <c r="T120" s="324">
        <f>SUM(T113:T119)</f>
        <v>0</v>
      </c>
      <c r="U120" s="325"/>
      <c r="V120" s="324">
        <f>SUM(V113:V119)</f>
        <v>0</v>
      </c>
      <c r="W120" s="325"/>
      <c r="X120" s="324">
        <f>SUM(X113:X119)</f>
        <v>0</v>
      </c>
      <c r="Y120" s="325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31">
        <f>SEMAINE(date_1er_jour_semaine($A$1,B112)+7)</f>
        <v>12</v>
      </c>
      <c r="C121" s="332"/>
      <c r="D121" s="249" t="s">
        <v>8</v>
      </c>
      <c r="E121" s="315" t="s">
        <v>133</v>
      </c>
      <c r="F121" s="250" t="s">
        <v>9</v>
      </c>
      <c r="G121" s="321" t="s">
        <v>133</v>
      </c>
      <c r="H121" s="251" t="s">
        <v>10</v>
      </c>
      <c r="I121" s="320" t="s">
        <v>133</v>
      </c>
      <c r="J121" s="252" t="s">
        <v>11</v>
      </c>
      <c r="K121" s="319" t="s">
        <v>133</v>
      </c>
      <c r="L121" s="253" t="s">
        <v>12</v>
      </c>
      <c r="M121" s="318" t="s">
        <v>133</v>
      </c>
      <c r="N121" s="254" t="s">
        <v>13</v>
      </c>
      <c r="O121" s="317" t="s">
        <v>133</v>
      </c>
      <c r="P121" s="255" t="s">
        <v>14</v>
      </c>
      <c r="Q121" s="312" t="s">
        <v>133</v>
      </c>
      <c r="R121" s="256" t="s">
        <v>15</v>
      </c>
      <c r="S121" s="314" t="s">
        <v>133</v>
      </c>
      <c r="T121" s="257" t="s">
        <v>16</v>
      </c>
      <c r="U121" s="258" t="s">
        <v>133</v>
      </c>
      <c r="V121" s="259" t="s">
        <v>17</v>
      </c>
      <c r="W121" s="313" t="s">
        <v>133</v>
      </c>
      <c r="X121" s="260" t="s">
        <v>18</v>
      </c>
      <c r="Y121" s="316" t="s">
        <v>133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30" t="s">
        <v>22</v>
      </c>
      <c r="C129" s="327"/>
      <c r="D129" s="324">
        <f>SUM(D122:D128)</f>
        <v>0</v>
      </c>
      <c r="E129" s="325"/>
      <c r="F129" s="324">
        <f>SUM(F122:F128)</f>
        <v>0</v>
      </c>
      <c r="G129" s="325"/>
      <c r="H129" s="324">
        <f>SUM(H122:H128)</f>
        <v>0</v>
      </c>
      <c r="I129" s="325"/>
      <c r="J129" s="324">
        <f>SUM(J122:J128)</f>
        <v>0</v>
      </c>
      <c r="K129" s="325"/>
      <c r="L129" s="324">
        <f>SUM(L122:L128)</f>
        <v>0</v>
      </c>
      <c r="M129" s="325"/>
      <c r="N129" s="324">
        <f>SUM(N122:N128)</f>
        <v>0</v>
      </c>
      <c r="O129" s="325"/>
      <c r="P129" s="324">
        <f>SUM(P122:P128)</f>
        <v>0</v>
      </c>
      <c r="Q129" s="325"/>
      <c r="R129" s="324">
        <f>SUM(R122:R128)</f>
        <v>0</v>
      </c>
      <c r="S129" s="325"/>
      <c r="T129" s="324">
        <f>SUM(T122:T128)</f>
        <v>0</v>
      </c>
      <c r="U129" s="325"/>
      <c r="V129" s="324">
        <f>SUM(V122:V128)</f>
        <v>0</v>
      </c>
      <c r="W129" s="325"/>
      <c r="X129" s="324">
        <f>SUM(X122:X128)</f>
        <v>0</v>
      </c>
      <c r="Y129" s="325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31">
        <f>SEMAINE(date_1er_jour_semaine($A$1,B121)+7)</f>
        <v>13</v>
      </c>
      <c r="C130" s="332"/>
      <c r="D130" s="249" t="s">
        <v>8</v>
      </c>
      <c r="E130" s="315" t="s">
        <v>133</v>
      </c>
      <c r="F130" s="250" t="s">
        <v>9</v>
      </c>
      <c r="G130" s="321" t="s">
        <v>133</v>
      </c>
      <c r="H130" s="251" t="s">
        <v>10</v>
      </c>
      <c r="I130" s="320" t="s">
        <v>133</v>
      </c>
      <c r="J130" s="252" t="s">
        <v>11</v>
      </c>
      <c r="K130" s="319" t="s">
        <v>133</v>
      </c>
      <c r="L130" s="253" t="s">
        <v>12</v>
      </c>
      <c r="M130" s="318" t="s">
        <v>133</v>
      </c>
      <c r="N130" s="254" t="s">
        <v>13</v>
      </c>
      <c r="O130" s="317" t="s">
        <v>133</v>
      </c>
      <c r="P130" s="255" t="s">
        <v>14</v>
      </c>
      <c r="Q130" s="312" t="s">
        <v>133</v>
      </c>
      <c r="R130" s="256" t="s">
        <v>15</v>
      </c>
      <c r="S130" s="314" t="s">
        <v>133</v>
      </c>
      <c r="T130" s="257" t="s">
        <v>16</v>
      </c>
      <c r="U130" s="258" t="s">
        <v>133</v>
      </c>
      <c r="V130" s="259" t="s">
        <v>17</v>
      </c>
      <c r="W130" s="313" t="s">
        <v>133</v>
      </c>
      <c r="X130" s="260" t="s">
        <v>18</v>
      </c>
      <c r="Y130" s="316" t="s">
        <v>133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30" t="s">
        <v>22</v>
      </c>
      <c r="C138" s="327"/>
      <c r="D138" s="324">
        <f>SUM(D131:D137)</f>
        <v>0</v>
      </c>
      <c r="E138" s="325"/>
      <c r="F138" s="324">
        <f>SUM(F131:F137)</f>
        <v>0</v>
      </c>
      <c r="G138" s="325"/>
      <c r="H138" s="324">
        <f>SUM(H131:H137)</f>
        <v>0</v>
      </c>
      <c r="I138" s="325"/>
      <c r="J138" s="324">
        <f>SUM(J131:J137)</f>
        <v>0</v>
      </c>
      <c r="K138" s="325"/>
      <c r="L138" s="324">
        <f>SUM(L131:L137)</f>
        <v>0</v>
      </c>
      <c r="M138" s="325"/>
      <c r="N138" s="324">
        <f>SUM(N131:N137)</f>
        <v>0</v>
      </c>
      <c r="O138" s="325"/>
      <c r="P138" s="324">
        <f>SUM(P131:P137)</f>
        <v>0</v>
      </c>
      <c r="Q138" s="325"/>
      <c r="R138" s="324">
        <f>SUM(R131:R137)</f>
        <v>0</v>
      </c>
      <c r="S138" s="325"/>
      <c r="T138" s="324">
        <f>SUM(T131:T137)</f>
        <v>0</v>
      </c>
      <c r="U138" s="325"/>
      <c r="V138" s="324">
        <f>SUM(V131:V137)</f>
        <v>0</v>
      </c>
      <c r="W138" s="325"/>
      <c r="X138" s="324">
        <f>SUM(X131:X137)</f>
        <v>0</v>
      </c>
      <c r="Y138" s="325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31">
        <f>SEMAINE(date_1er_jour_semaine($A$1,B130)+7)</f>
        <v>14</v>
      </c>
      <c r="C139" s="332"/>
      <c r="D139" s="249" t="s">
        <v>8</v>
      </c>
      <c r="E139" s="315" t="s">
        <v>133</v>
      </c>
      <c r="F139" s="250" t="s">
        <v>9</v>
      </c>
      <c r="G139" s="321" t="s">
        <v>133</v>
      </c>
      <c r="H139" s="251" t="s">
        <v>10</v>
      </c>
      <c r="I139" s="320" t="s">
        <v>133</v>
      </c>
      <c r="J139" s="252" t="s">
        <v>11</v>
      </c>
      <c r="K139" s="319" t="s">
        <v>133</v>
      </c>
      <c r="L139" s="253" t="s">
        <v>12</v>
      </c>
      <c r="M139" s="318" t="s">
        <v>133</v>
      </c>
      <c r="N139" s="254" t="s">
        <v>13</v>
      </c>
      <c r="O139" s="317" t="s">
        <v>133</v>
      </c>
      <c r="P139" s="255" t="s">
        <v>14</v>
      </c>
      <c r="Q139" s="312" t="s">
        <v>133</v>
      </c>
      <c r="R139" s="256" t="s">
        <v>15</v>
      </c>
      <c r="S139" s="314" t="s">
        <v>133</v>
      </c>
      <c r="T139" s="257" t="s">
        <v>16</v>
      </c>
      <c r="U139" s="258" t="s">
        <v>133</v>
      </c>
      <c r="V139" s="259" t="s">
        <v>17</v>
      </c>
      <c r="W139" s="313" t="s">
        <v>133</v>
      </c>
      <c r="X139" s="260" t="s">
        <v>18</v>
      </c>
      <c r="Y139" s="316" t="s">
        <v>133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30" t="s">
        <v>22</v>
      </c>
      <c r="C147" s="327"/>
      <c r="D147" s="324">
        <f>SUM(D140:D146)</f>
        <v>0</v>
      </c>
      <c r="E147" s="325"/>
      <c r="F147" s="324">
        <f>SUM(F140:F146)</f>
        <v>0</v>
      </c>
      <c r="G147" s="325"/>
      <c r="H147" s="324">
        <f>SUM(H140:H146)</f>
        <v>0</v>
      </c>
      <c r="I147" s="325"/>
      <c r="J147" s="324">
        <f>SUM(J140:J146)</f>
        <v>0</v>
      </c>
      <c r="K147" s="325"/>
      <c r="L147" s="324">
        <f>SUM(L140:L146)</f>
        <v>0</v>
      </c>
      <c r="M147" s="325"/>
      <c r="N147" s="324">
        <f>SUM(N140:N146)</f>
        <v>0</v>
      </c>
      <c r="O147" s="325"/>
      <c r="P147" s="324">
        <f>SUM(P140:P146)</f>
        <v>0</v>
      </c>
      <c r="Q147" s="325"/>
      <c r="R147" s="324">
        <f>SUM(R140:R146)</f>
        <v>0</v>
      </c>
      <c r="S147" s="325"/>
      <c r="T147" s="324">
        <f>SUM(T140:T146)</f>
        <v>0</v>
      </c>
      <c r="U147" s="325"/>
      <c r="V147" s="324">
        <f>SUM(V140:V146)</f>
        <v>0</v>
      </c>
      <c r="W147" s="325"/>
      <c r="X147" s="324">
        <f>SUM(X140:X146)</f>
        <v>0</v>
      </c>
      <c r="Y147" s="325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31">
        <f>SEMAINE(date_1er_jour_semaine($A$1,B139)+7)</f>
        <v>15</v>
      </c>
      <c r="C148" s="332"/>
      <c r="D148" s="249" t="s">
        <v>8</v>
      </c>
      <c r="E148" s="315" t="s">
        <v>133</v>
      </c>
      <c r="F148" s="250" t="s">
        <v>9</v>
      </c>
      <c r="G148" s="321" t="s">
        <v>133</v>
      </c>
      <c r="H148" s="251" t="s">
        <v>10</v>
      </c>
      <c r="I148" s="320" t="s">
        <v>133</v>
      </c>
      <c r="J148" s="252" t="s">
        <v>11</v>
      </c>
      <c r="K148" s="319" t="s">
        <v>133</v>
      </c>
      <c r="L148" s="253" t="s">
        <v>12</v>
      </c>
      <c r="M148" s="318" t="s">
        <v>133</v>
      </c>
      <c r="N148" s="254" t="s">
        <v>13</v>
      </c>
      <c r="O148" s="317" t="s">
        <v>133</v>
      </c>
      <c r="P148" s="255" t="s">
        <v>14</v>
      </c>
      <c r="Q148" s="312" t="s">
        <v>133</v>
      </c>
      <c r="R148" s="256" t="s">
        <v>15</v>
      </c>
      <c r="S148" s="314" t="s">
        <v>133</v>
      </c>
      <c r="T148" s="257" t="s">
        <v>16</v>
      </c>
      <c r="U148" s="258" t="s">
        <v>133</v>
      </c>
      <c r="V148" s="259" t="s">
        <v>17</v>
      </c>
      <c r="W148" s="313" t="s">
        <v>133</v>
      </c>
      <c r="X148" s="260" t="s">
        <v>18</v>
      </c>
      <c r="Y148" s="316" t="s">
        <v>133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30" t="s">
        <v>22</v>
      </c>
      <c r="C156" s="327"/>
      <c r="D156" s="324">
        <f>SUM(D149:D155)</f>
        <v>0</v>
      </c>
      <c r="E156" s="325"/>
      <c r="F156" s="324">
        <f>SUM(F149:F155)</f>
        <v>0</v>
      </c>
      <c r="G156" s="325"/>
      <c r="H156" s="324">
        <f>SUM(H149:H155)</f>
        <v>0</v>
      </c>
      <c r="I156" s="325"/>
      <c r="J156" s="324">
        <f>SUM(J149:J155)</f>
        <v>0</v>
      </c>
      <c r="K156" s="325"/>
      <c r="L156" s="324">
        <f>SUM(L149:L155)</f>
        <v>0</v>
      </c>
      <c r="M156" s="325"/>
      <c r="N156" s="324">
        <f>SUM(N149:N155)</f>
        <v>0</v>
      </c>
      <c r="O156" s="325"/>
      <c r="P156" s="324">
        <f>SUM(P149:P155)</f>
        <v>0</v>
      </c>
      <c r="Q156" s="325"/>
      <c r="R156" s="324">
        <f>SUM(R149:R155)</f>
        <v>0</v>
      </c>
      <c r="S156" s="325"/>
      <c r="T156" s="324">
        <f>SUM(T149:T155)</f>
        <v>0</v>
      </c>
      <c r="U156" s="325"/>
      <c r="V156" s="324">
        <f>SUM(V149:V155)</f>
        <v>0</v>
      </c>
      <c r="W156" s="325"/>
      <c r="X156" s="324">
        <f>SUM(X149:X155)</f>
        <v>0</v>
      </c>
      <c r="Y156" s="325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31">
        <f>SEMAINE(date_1er_jour_semaine($A$1,B148)+7)</f>
        <v>16</v>
      </c>
      <c r="C157" s="332"/>
      <c r="D157" s="249" t="s">
        <v>8</v>
      </c>
      <c r="E157" s="315" t="s">
        <v>133</v>
      </c>
      <c r="F157" s="250" t="s">
        <v>9</v>
      </c>
      <c r="G157" s="321" t="s">
        <v>133</v>
      </c>
      <c r="H157" s="251" t="s">
        <v>10</v>
      </c>
      <c r="I157" s="320" t="s">
        <v>133</v>
      </c>
      <c r="J157" s="252" t="s">
        <v>11</v>
      </c>
      <c r="K157" s="319" t="s">
        <v>133</v>
      </c>
      <c r="L157" s="253" t="s">
        <v>12</v>
      </c>
      <c r="M157" s="318" t="s">
        <v>133</v>
      </c>
      <c r="N157" s="254" t="s">
        <v>13</v>
      </c>
      <c r="O157" s="317" t="s">
        <v>133</v>
      </c>
      <c r="P157" s="255" t="s">
        <v>14</v>
      </c>
      <c r="Q157" s="312" t="s">
        <v>133</v>
      </c>
      <c r="R157" s="256" t="s">
        <v>15</v>
      </c>
      <c r="S157" s="314" t="s">
        <v>133</v>
      </c>
      <c r="T157" s="257" t="s">
        <v>16</v>
      </c>
      <c r="U157" s="258" t="s">
        <v>133</v>
      </c>
      <c r="V157" s="259" t="s">
        <v>17</v>
      </c>
      <c r="W157" s="313" t="s">
        <v>133</v>
      </c>
      <c r="X157" s="260" t="s">
        <v>18</v>
      </c>
      <c r="Y157" s="316" t="s">
        <v>133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30" t="s">
        <v>22</v>
      </c>
      <c r="C165" s="327"/>
      <c r="D165" s="324">
        <f>SUM(D158:D164)</f>
        <v>0</v>
      </c>
      <c r="E165" s="325"/>
      <c r="F165" s="324">
        <f>SUM(F158:F164)</f>
        <v>0</v>
      </c>
      <c r="G165" s="325"/>
      <c r="H165" s="324">
        <f>SUM(H158:H164)</f>
        <v>0</v>
      </c>
      <c r="I165" s="325"/>
      <c r="J165" s="324">
        <f>SUM(J158:J164)</f>
        <v>0</v>
      </c>
      <c r="K165" s="325"/>
      <c r="L165" s="324">
        <f>SUM(L158:L164)</f>
        <v>0</v>
      </c>
      <c r="M165" s="325"/>
      <c r="N165" s="324">
        <f>SUM(N158:N164)</f>
        <v>0</v>
      </c>
      <c r="O165" s="325"/>
      <c r="P165" s="324">
        <f>SUM(P158:P164)</f>
        <v>0</v>
      </c>
      <c r="Q165" s="325"/>
      <c r="R165" s="324">
        <f>SUM(R158:R164)</f>
        <v>0</v>
      </c>
      <c r="S165" s="325"/>
      <c r="T165" s="324">
        <f>SUM(T158:T164)</f>
        <v>0</v>
      </c>
      <c r="U165" s="325"/>
      <c r="V165" s="324">
        <f>SUM(V158:V164)</f>
        <v>0</v>
      </c>
      <c r="W165" s="325"/>
      <c r="X165" s="324">
        <f>SUM(X158:X164)</f>
        <v>0</v>
      </c>
      <c r="Y165" s="325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31">
        <f>SEMAINE(date_1er_jour_semaine($A$1,B157)+7)</f>
        <v>17</v>
      </c>
      <c r="C166" s="332"/>
      <c r="D166" s="249" t="s">
        <v>8</v>
      </c>
      <c r="E166" s="315" t="s">
        <v>133</v>
      </c>
      <c r="F166" s="250" t="s">
        <v>9</v>
      </c>
      <c r="G166" s="321" t="s">
        <v>133</v>
      </c>
      <c r="H166" s="251" t="s">
        <v>10</v>
      </c>
      <c r="I166" s="320" t="s">
        <v>133</v>
      </c>
      <c r="J166" s="252" t="s">
        <v>11</v>
      </c>
      <c r="K166" s="319" t="s">
        <v>133</v>
      </c>
      <c r="L166" s="253" t="s">
        <v>12</v>
      </c>
      <c r="M166" s="318" t="s">
        <v>133</v>
      </c>
      <c r="N166" s="254" t="s">
        <v>13</v>
      </c>
      <c r="O166" s="317" t="s">
        <v>133</v>
      </c>
      <c r="P166" s="255" t="s">
        <v>14</v>
      </c>
      <c r="Q166" s="312" t="s">
        <v>133</v>
      </c>
      <c r="R166" s="256" t="s">
        <v>15</v>
      </c>
      <c r="S166" s="314" t="s">
        <v>133</v>
      </c>
      <c r="T166" s="257" t="s">
        <v>16</v>
      </c>
      <c r="U166" s="258" t="s">
        <v>133</v>
      </c>
      <c r="V166" s="259" t="s">
        <v>17</v>
      </c>
      <c r="W166" s="313" t="s">
        <v>133</v>
      </c>
      <c r="X166" s="260" t="s">
        <v>18</v>
      </c>
      <c r="Y166" s="316" t="s">
        <v>133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30" t="s">
        <v>22</v>
      </c>
      <c r="C174" s="327"/>
      <c r="D174" s="324">
        <f>SUM(D167:D173)</f>
        <v>0</v>
      </c>
      <c r="E174" s="325"/>
      <c r="F174" s="324">
        <f>SUM(F167:F173)</f>
        <v>0</v>
      </c>
      <c r="G174" s="325"/>
      <c r="H174" s="324">
        <f>SUM(H167:H173)</f>
        <v>0</v>
      </c>
      <c r="I174" s="325"/>
      <c r="J174" s="324">
        <f>SUM(J167:J173)</f>
        <v>0</v>
      </c>
      <c r="K174" s="325"/>
      <c r="L174" s="324">
        <f>SUM(L167:L173)</f>
        <v>0</v>
      </c>
      <c r="M174" s="325"/>
      <c r="N174" s="324">
        <f>SUM(N167:N173)</f>
        <v>0</v>
      </c>
      <c r="O174" s="325"/>
      <c r="P174" s="324">
        <f>SUM(P167:P173)</f>
        <v>0</v>
      </c>
      <c r="Q174" s="325"/>
      <c r="R174" s="324">
        <f>SUM(R167:R173)</f>
        <v>0</v>
      </c>
      <c r="S174" s="325"/>
      <c r="T174" s="324">
        <f>SUM(T167:T173)</f>
        <v>0</v>
      </c>
      <c r="U174" s="325"/>
      <c r="V174" s="324">
        <f>SUM(V167:V173)</f>
        <v>0</v>
      </c>
      <c r="W174" s="325"/>
      <c r="X174" s="324">
        <f>SUM(X167:X173)</f>
        <v>0</v>
      </c>
      <c r="Y174" s="325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31">
        <f>SEMAINE(date_1er_jour_semaine($A$1,B166)+7)</f>
        <v>18</v>
      </c>
      <c r="C175" s="332"/>
      <c r="D175" s="249" t="s">
        <v>8</v>
      </c>
      <c r="E175" s="315" t="s">
        <v>133</v>
      </c>
      <c r="F175" s="250" t="s">
        <v>9</v>
      </c>
      <c r="G175" s="321" t="s">
        <v>133</v>
      </c>
      <c r="H175" s="251" t="s">
        <v>10</v>
      </c>
      <c r="I175" s="320" t="s">
        <v>133</v>
      </c>
      <c r="J175" s="252" t="s">
        <v>11</v>
      </c>
      <c r="K175" s="319" t="s">
        <v>133</v>
      </c>
      <c r="L175" s="253" t="s">
        <v>12</v>
      </c>
      <c r="M175" s="318" t="s">
        <v>133</v>
      </c>
      <c r="N175" s="254" t="s">
        <v>13</v>
      </c>
      <c r="O175" s="317" t="s">
        <v>133</v>
      </c>
      <c r="P175" s="255" t="s">
        <v>14</v>
      </c>
      <c r="Q175" s="312" t="s">
        <v>133</v>
      </c>
      <c r="R175" s="256" t="s">
        <v>15</v>
      </c>
      <c r="S175" s="314" t="s">
        <v>133</v>
      </c>
      <c r="T175" s="257" t="s">
        <v>16</v>
      </c>
      <c r="U175" s="258" t="s">
        <v>133</v>
      </c>
      <c r="V175" s="259" t="s">
        <v>17</v>
      </c>
      <c r="W175" s="313" t="s">
        <v>133</v>
      </c>
      <c r="X175" s="260" t="s">
        <v>18</v>
      </c>
      <c r="Y175" s="316" t="s">
        <v>133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30" t="s">
        <v>22</v>
      </c>
      <c r="C183" s="327"/>
      <c r="D183" s="324">
        <f>SUM(D176:D182)</f>
        <v>0</v>
      </c>
      <c r="E183" s="325"/>
      <c r="F183" s="324">
        <f>SUM(F176:F182)</f>
        <v>0</v>
      </c>
      <c r="G183" s="325"/>
      <c r="H183" s="324">
        <f>SUM(H176:H182)</f>
        <v>0</v>
      </c>
      <c r="I183" s="325"/>
      <c r="J183" s="324">
        <f>SUM(J176:J182)</f>
        <v>0</v>
      </c>
      <c r="K183" s="325"/>
      <c r="L183" s="324">
        <f>SUM(L176:L182)</f>
        <v>0</v>
      </c>
      <c r="M183" s="325"/>
      <c r="N183" s="324">
        <f>SUM(N176:N182)</f>
        <v>0</v>
      </c>
      <c r="O183" s="325"/>
      <c r="P183" s="324">
        <f>SUM(P176:P182)</f>
        <v>0</v>
      </c>
      <c r="Q183" s="325"/>
      <c r="R183" s="324">
        <f>SUM(R176:R182)</f>
        <v>0</v>
      </c>
      <c r="S183" s="325"/>
      <c r="T183" s="324">
        <f>SUM(T176:T182)</f>
        <v>0</v>
      </c>
      <c r="U183" s="325"/>
      <c r="V183" s="324">
        <f>SUM(V176:V182)</f>
        <v>0</v>
      </c>
      <c r="W183" s="325"/>
      <c r="X183" s="324">
        <f>SUM(X176:X182)</f>
        <v>0</v>
      </c>
      <c r="Y183" s="325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31">
        <f>SEMAINE(date_1er_jour_semaine($A$1,B175)+7)</f>
        <v>19</v>
      </c>
      <c r="C184" s="332"/>
      <c r="D184" s="249" t="s">
        <v>8</v>
      </c>
      <c r="E184" s="315" t="s">
        <v>133</v>
      </c>
      <c r="F184" s="250" t="s">
        <v>9</v>
      </c>
      <c r="G184" s="321" t="s">
        <v>133</v>
      </c>
      <c r="H184" s="251" t="s">
        <v>10</v>
      </c>
      <c r="I184" s="320" t="s">
        <v>133</v>
      </c>
      <c r="J184" s="252" t="s">
        <v>11</v>
      </c>
      <c r="K184" s="319" t="s">
        <v>133</v>
      </c>
      <c r="L184" s="253" t="s">
        <v>12</v>
      </c>
      <c r="M184" s="318" t="s">
        <v>133</v>
      </c>
      <c r="N184" s="254" t="s">
        <v>13</v>
      </c>
      <c r="O184" s="317" t="s">
        <v>133</v>
      </c>
      <c r="P184" s="255" t="s">
        <v>14</v>
      </c>
      <c r="Q184" s="312" t="s">
        <v>133</v>
      </c>
      <c r="R184" s="256" t="s">
        <v>15</v>
      </c>
      <c r="S184" s="314" t="s">
        <v>133</v>
      </c>
      <c r="T184" s="257" t="s">
        <v>16</v>
      </c>
      <c r="U184" s="258" t="s">
        <v>133</v>
      </c>
      <c r="V184" s="259" t="s">
        <v>17</v>
      </c>
      <c r="W184" s="313" t="s">
        <v>133</v>
      </c>
      <c r="X184" s="260" t="s">
        <v>18</v>
      </c>
      <c r="Y184" s="316" t="s">
        <v>133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30" t="s">
        <v>22</v>
      </c>
      <c r="C192" s="327"/>
      <c r="D192" s="324">
        <f>SUM(D185:D191)</f>
        <v>0</v>
      </c>
      <c r="E192" s="325"/>
      <c r="F192" s="324">
        <f>SUM(F185:F191)</f>
        <v>0</v>
      </c>
      <c r="G192" s="325"/>
      <c r="H192" s="324">
        <f>SUM(H185:H191)</f>
        <v>0</v>
      </c>
      <c r="I192" s="325"/>
      <c r="J192" s="324">
        <f>SUM(J185:J191)</f>
        <v>0</v>
      </c>
      <c r="K192" s="325"/>
      <c r="L192" s="324">
        <f>SUM(L185:L191)</f>
        <v>0</v>
      </c>
      <c r="M192" s="325"/>
      <c r="N192" s="324">
        <f>SUM(N185:N191)</f>
        <v>0</v>
      </c>
      <c r="O192" s="325"/>
      <c r="P192" s="324">
        <f>SUM(P185:P191)</f>
        <v>0</v>
      </c>
      <c r="Q192" s="325"/>
      <c r="R192" s="324">
        <f>SUM(R185:R191)</f>
        <v>0</v>
      </c>
      <c r="S192" s="325"/>
      <c r="T192" s="324">
        <f>SUM(T185:T191)</f>
        <v>0</v>
      </c>
      <c r="U192" s="325"/>
      <c r="V192" s="324">
        <f>SUM(V185:V191)</f>
        <v>0</v>
      </c>
      <c r="W192" s="325"/>
      <c r="X192" s="324">
        <f>SUM(X185:X191)</f>
        <v>0</v>
      </c>
      <c r="Y192" s="325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31">
        <f>SEMAINE(date_1er_jour_semaine($A$1,B184)+7)</f>
        <v>20</v>
      </c>
      <c r="C193" s="332"/>
      <c r="D193" s="249" t="s">
        <v>8</v>
      </c>
      <c r="E193" s="315" t="s">
        <v>133</v>
      </c>
      <c r="F193" s="250" t="s">
        <v>9</v>
      </c>
      <c r="G193" s="321" t="s">
        <v>133</v>
      </c>
      <c r="H193" s="251" t="s">
        <v>10</v>
      </c>
      <c r="I193" s="320" t="s">
        <v>133</v>
      </c>
      <c r="J193" s="252" t="s">
        <v>11</v>
      </c>
      <c r="K193" s="319" t="s">
        <v>133</v>
      </c>
      <c r="L193" s="253" t="s">
        <v>12</v>
      </c>
      <c r="M193" s="318" t="s">
        <v>133</v>
      </c>
      <c r="N193" s="254" t="s">
        <v>13</v>
      </c>
      <c r="O193" s="317" t="s">
        <v>133</v>
      </c>
      <c r="P193" s="255" t="s">
        <v>14</v>
      </c>
      <c r="Q193" s="312" t="s">
        <v>133</v>
      </c>
      <c r="R193" s="256" t="s">
        <v>15</v>
      </c>
      <c r="S193" s="314" t="s">
        <v>133</v>
      </c>
      <c r="T193" s="257" t="s">
        <v>16</v>
      </c>
      <c r="U193" s="258" t="s">
        <v>133</v>
      </c>
      <c r="V193" s="259" t="s">
        <v>17</v>
      </c>
      <c r="W193" s="313" t="s">
        <v>133</v>
      </c>
      <c r="X193" s="260" t="s">
        <v>18</v>
      </c>
      <c r="Y193" s="316" t="s">
        <v>133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30" t="s">
        <v>22</v>
      </c>
      <c r="C201" s="327"/>
      <c r="D201" s="324">
        <f>SUM(D194:D200)</f>
        <v>0</v>
      </c>
      <c r="E201" s="325"/>
      <c r="F201" s="324">
        <f>SUM(F194:F200)</f>
        <v>0</v>
      </c>
      <c r="G201" s="325"/>
      <c r="H201" s="324">
        <f>SUM(H194:H200)</f>
        <v>0</v>
      </c>
      <c r="I201" s="325"/>
      <c r="J201" s="324">
        <f>SUM(J194:J200)</f>
        <v>0</v>
      </c>
      <c r="K201" s="325"/>
      <c r="L201" s="324">
        <f>SUM(L194:L200)</f>
        <v>0</v>
      </c>
      <c r="M201" s="325"/>
      <c r="N201" s="324">
        <f>SUM(N194:N200)</f>
        <v>0</v>
      </c>
      <c r="O201" s="325"/>
      <c r="P201" s="324">
        <f>SUM(P194:P200)</f>
        <v>0</v>
      </c>
      <c r="Q201" s="325"/>
      <c r="R201" s="324">
        <f>SUM(R194:R200)</f>
        <v>0</v>
      </c>
      <c r="S201" s="325"/>
      <c r="T201" s="324">
        <f>SUM(T194:T200)</f>
        <v>0</v>
      </c>
      <c r="U201" s="325"/>
      <c r="V201" s="324">
        <f>SUM(V194:V200)</f>
        <v>0</v>
      </c>
      <c r="W201" s="325"/>
      <c r="X201" s="324">
        <f>SUM(X194:X200)</f>
        <v>0</v>
      </c>
      <c r="Y201" s="325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31">
        <f>SEMAINE(date_1er_jour_semaine($A$1,B193)+7)</f>
        <v>21</v>
      </c>
      <c r="C202" s="332"/>
      <c r="D202" s="249" t="s">
        <v>8</v>
      </c>
      <c r="E202" s="315" t="s">
        <v>133</v>
      </c>
      <c r="F202" s="250" t="s">
        <v>9</v>
      </c>
      <c r="G202" s="321" t="s">
        <v>133</v>
      </c>
      <c r="H202" s="251" t="s">
        <v>10</v>
      </c>
      <c r="I202" s="320" t="s">
        <v>133</v>
      </c>
      <c r="J202" s="252" t="s">
        <v>11</v>
      </c>
      <c r="K202" s="319" t="s">
        <v>133</v>
      </c>
      <c r="L202" s="253" t="s">
        <v>12</v>
      </c>
      <c r="M202" s="318" t="s">
        <v>133</v>
      </c>
      <c r="N202" s="254" t="s">
        <v>13</v>
      </c>
      <c r="O202" s="317" t="s">
        <v>133</v>
      </c>
      <c r="P202" s="255" t="s">
        <v>14</v>
      </c>
      <c r="Q202" s="312" t="s">
        <v>133</v>
      </c>
      <c r="R202" s="256" t="s">
        <v>15</v>
      </c>
      <c r="S202" s="314" t="s">
        <v>133</v>
      </c>
      <c r="T202" s="257" t="s">
        <v>16</v>
      </c>
      <c r="U202" s="258" t="s">
        <v>133</v>
      </c>
      <c r="V202" s="259" t="s">
        <v>17</v>
      </c>
      <c r="W202" s="313" t="s">
        <v>133</v>
      </c>
      <c r="X202" s="260" t="s">
        <v>18</v>
      </c>
      <c r="Y202" s="316" t="s">
        <v>133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30" t="s">
        <v>22</v>
      </c>
      <c r="C210" s="327"/>
      <c r="D210" s="324">
        <f>SUM(D203:D209)</f>
        <v>0</v>
      </c>
      <c r="E210" s="325"/>
      <c r="F210" s="324">
        <f>SUM(F203:F209)</f>
        <v>0</v>
      </c>
      <c r="G210" s="325"/>
      <c r="H210" s="324">
        <f>SUM(H203:H209)</f>
        <v>0</v>
      </c>
      <c r="I210" s="325"/>
      <c r="J210" s="324">
        <f>SUM(J203:J209)</f>
        <v>0</v>
      </c>
      <c r="K210" s="325"/>
      <c r="L210" s="324">
        <f>SUM(L203:L209)</f>
        <v>0</v>
      </c>
      <c r="M210" s="325"/>
      <c r="N210" s="324">
        <f>SUM(N203:N209)</f>
        <v>0</v>
      </c>
      <c r="O210" s="325"/>
      <c r="P210" s="324">
        <f>SUM(P203:P209)</f>
        <v>0</v>
      </c>
      <c r="Q210" s="325"/>
      <c r="R210" s="324">
        <f>SUM(R203:R209)</f>
        <v>0</v>
      </c>
      <c r="S210" s="325"/>
      <c r="T210" s="324">
        <f>SUM(T203:T209)</f>
        <v>0</v>
      </c>
      <c r="U210" s="325"/>
      <c r="V210" s="324">
        <f>SUM(V203:V209)</f>
        <v>0</v>
      </c>
      <c r="W210" s="325"/>
      <c r="X210" s="324">
        <f>SUM(X203:X209)</f>
        <v>0</v>
      </c>
      <c r="Y210" s="325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31">
        <f>SEMAINE(date_1er_jour_semaine($A$1,B202)+7)</f>
        <v>22</v>
      </c>
      <c r="C211" s="332"/>
      <c r="D211" s="249" t="s">
        <v>8</v>
      </c>
      <c r="E211" s="315" t="s">
        <v>133</v>
      </c>
      <c r="F211" s="250" t="s">
        <v>9</v>
      </c>
      <c r="G211" s="321" t="s">
        <v>133</v>
      </c>
      <c r="H211" s="251" t="s">
        <v>10</v>
      </c>
      <c r="I211" s="320" t="s">
        <v>133</v>
      </c>
      <c r="J211" s="252" t="s">
        <v>11</v>
      </c>
      <c r="K211" s="319" t="s">
        <v>133</v>
      </c>
      <c r="L211" s="253" t="s">
        <v>12</v>
      </c>
      <c r="M211" s="318" t="s">
        <v>133</v>
      </c>
      <c r="N211" s="254" t="s">
        <v>13</v>
      </c>
      <c r="O211" s="317" t="s">
        <v>133</v>
      </c>
      <c r="P211" s="255" t="s">
        <v>14</v>
      </c>
      <c r="Q211" s="312" t="s">
        <v>133</v>
      </c>
      <c r="R211" s="256" t="s">
        <v>15</v>
      </c>
      <c r="S211" s="314" t="s">
        <v>133</v>
      </c>
      <c r="T211" s="257" t="s">
        <v>16</v>
      </c>
      <c r="U211" s="258" t="s">
        <v>133</v>
      </c>
      <c r="V211" s="259" t="s">
        <v>17</v>
      </c>
      <c r="W211" s="313" t="s">
        <v>133</v>
      </c>
      <c r="X211" s="260" t="s">
        <v>18</v>
      </c>
      <c r="Y211" s="316" t="s">
        <v>133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30" t="s">
        <v>22</v>
      </c>
      <c r="C219" s="327"/>
      <c r="D219" s="324">
        <f>SUM(D212:D218)</f>
        <v>0</v>
      </c>
      <c r="E219" s="325"/>
      <c r="F219" s="324">
        <f>SUM(F212:F218)</f>
        <v>0</v>
      </c>
      <c r="G219" s="325"/>
      <c r="H219" s="324">
        <f>SUM(H212:H218)</f>
        <v>0</v>
      </c>
      <c r="I219" s="325"/>
      <c r="J219" s="324">
        <f>SUM(J212:J218)</f>
        <v>0</v>
      </c>
      <c r="K219" s="325"/>
      <c r="L219" s="324">
        <f>SUM(L212:L218)</f>
        <v>0</v>
      </c>
      <c r="M219" s="325"/>
      <c r="N219" s="324">
        <f>SUM(N212:N218)</f>
        <v>0</v>
      </c>
      <c r="O219" s="325"/>
      <c r="P219" s="324">
        <f>SUM(P212:P218)</f>
        <v>0</v>
      </c>
      <c r="Q219" s="325"/>
      <c r="R219" s="324">
        <f>SUM(R212:R218)</f>
        <v>0</v>
      </c>
      <c r="S219" s="325"/>
      <c r="T219" s="324">
        <f>SUM(T212:T218)</f>
        <v>0</v>
      </c>
      <c r="U219" s="325"/>
      <c r="V219" s="324">
        <f>SUM(V212:V218)</f>
        <v>0</v>
      </c>
      <c r="W219" s="325"/>
      <c r="X219" s="324">
        <f>SUM(X212:X218)</f>
        <v>0</v>
      </c>
      <c r="Y219" s="325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31">
        <f>SEMAINE(date_1er_jour_semaine($A$1,B211)+7)</f>
        <v>23</v>
      </c>
      <c r="C220" s="332"/>
      <c r="D220" s="249" t="s">
        <v>8</v>
      </c>
      <c r="E220" s="315" t="s">
        <v>133</v>
      </c>
      <c r="F220" s="250" t="s">
        <v>9</v>
      </c>
      <c r="G220" s="321" t="s">
        <v>133</v>
      </c>
      <c r="H220" s="251" t="s">
        <v>10</v>
      </c>
      <c r="I220" s="320" t="s">
        <v>133</v>
      </c>
      <c r="J220" s="252" t="s">
        <v>11</v>
      </c>
      <c r="K220" s="319" t="s">
        <v>133</v>
      </c>
      <c r="L220" s="253" t="s">
        <v>12</v>
      </c>
      <c r="M220" s="318" t="s">
        <v>133</v>
      </c>
      <c r="N220" s="254" t="s">
        <v>13</v>
      </c>
      <c r="O220" s="317" t="s">
        <v>133</v>
      </c>
      <c r="P220" s="255" t="s">
        <v>14</v>
      </c>
      <c r="Q220" s="312" t="s">
        <v>133</v>
      </c>
      <c r="R220" s="256" t="s">
        <v>15</v>
      </c>
      <c r="S220" s="314" t="s">
        <v>133</v>
      </c>
      <c r="T220" s="257" t="s">
        <v>16</v>
      </c>
      <c r="U220" s="258" t="s">
        <v>133</v>
      </c>
      <c r="V220" s="259" t="s">
        <v>17</v>
      </c>
      <c r="W220" s="313" t="s">
        <v>133</v>
      </c>
      <c r="X220" s="260" t="s">
        <v>18</v>
      </c>
      <c r="Y220" s="316" t="s">
        <v>133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30" t="s">
        <v>22</v>
      </c>
      <c r="C228" s="327"/>
      <c r="D228" s="324">
        <f>SUM(D221:D227)</f>
        <v>0</v>
      </c>
      <c r="E228" s="325"/>
      <c r="F228" s="324">
        <f>SUM(F221:F227)</f>
        <v>0</v>
      </c>
      <c r="G228" s="325"/>
      <c r="H228" s="324">
        <f>SUM(H221:H227)</f>
        <v>0</v>
      </c>
      <c r="I228" s="325"/>
      <c r="J228" s="324">
        <f>SUM(J221:J227)</f>
        <v>0</v>
      </c>
      <c r="K228" s="325"/>
      <c r="L228" s="324">
        <f>SUM(L221:L227)</f>
        <v>0</v>
      </c>
      <c r="M228" s="325"/>
      <c r="N228" s="324">
        <f>SUM(N221:N227)</f>
        <v>0</v>
      </c>
      <c r="O228" s="325"/>
      <c r="P228" s="324">
        <f>SUM(P221:P227)</f>
        <v>0</v>
      </c>
      <c r="Q228" s="325"/>
      <c r="R228" s="324">
        <f>SUM(R221:R227)</f>
        <v>0</v>
      </c>
      <c r="S228" s="325"/>
      <c r="T228" s="324">
        <f>SUM(T221:T227)</f>
        <v>0</v>
      </c>
      <c r="U228" s="325"/>
      <c r="V228" s="324">
        <f>SUM(V221:V227)</f>
        <v>0</v>
      </c>
      <c r="W228" s="325"/>
      <c r="X228" s="324">
        <f>SUM(X221:X227)</f>
        <v>0</v>
      </c>
      <c r="Y228" s="325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31">
        <f>SEMAINE(date_1er_jour_semaine($A$1,B220)+7)</f>
        <v>24</v>
      </c>
      <c r="C229" s="332"/>
      <c r="D229" s="249" t="s">
        <v>8</v>
      </c>
      <c r="E229" s="315" t="s">
        <v>133</v>
      </c>
      <c r="F229" s="250" t="s">
        <v>9</v>
      </c>
      <c r="G229" s="321" t="s">
        <v>133</v>
      </c>
      <c r="H229" s="251" t="s">
        <v>10</v>
      </c>
      <c r="I229" s="320" t="s">
        <v>133</v>
      </c>
      <c r="J229" s="252" t="s">
        <v>11</v>
      </c>
      <c r="K229" s="319" t="s">
        <v>133</v>
      </c>
      <c r="L229" s="253" t="s">
        <v>12</v>
      </c>
      <c r="M229" s="318" t="s">
        <v>133</v>
      </c>
      <c r="N229" s="254" t="s">
        <v>13</v>
      </c>
      <c r="O229" s="317" t="s">
        <v>133</v>
      </c>
      <c r="P229" s="255" t="s">
        <v>14</v>
      </c>
      <c r="Q229" s="312" t="s">
        <v>133</v>
      </c>
      <c r="R229" s="256" t="s">
        <v>15</v>
      </c>
      <c r="S229" s="314" t="s">
        <v>133</v>
      </c>
      <c r="T229" s="257" t="s">
        <v>16</v>
      </c>
      <c r="U229" s="258" t="s">
        <v>133</v>
      </c>
      <c r="V229" s="259" t="s">
        <v>17</v>
      </c>
      <c r="W229" s="313" t="s">
        <v>133</v>
      </c>
      <c r="X229" s="260" t="s">
        <v>18</v>
      </c>
      <c r="Y229" s="316" t="s">
        <v>133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30" t="s">
        <v>22</v>
      </c>
      <c r="C237" s="327"/>
      <c r="D237" s="324">
        <f>SUM(D230:D236)</f>
        <v>0</v>
      </c>
      <c r="E237" s="325"/>
      <c r="F237" s="324">
        <f>SUM(F230:F236)</f>
        <v>0</v>
      </c>
      <c r="G237" s="325"/>
      <c r="H237" s="324">
        <f>SUM(H230:H236)</f>
        <v>0</v>
      </c>
      <c r="I237" s="325"/>
      <c r="J237" s="324">
        <f>SUM(J230:J236)</f>
        <v>0</v>
      </c>
      <c r="K237" s="325"/>
      <c r="L237" s="324">
        <f>SUM(L230:L236)</f>
        <v>0</v>
      </c>
      <c r="M237" s="325"/>
      <c r="N237" s="324">
        <f>SUM(N230:N236)</f>
        <v>0</v>
      </c>
      <c r="O237" s="325"/>
      <c r="P237" s="324">
        <f>SUM(P230:P236)</f>
        <v>0</v>
      </c>
      <c r="Q237" s="325"/>
      <c r="R237" s="324">
        <f>SUM(R230:R236)</f>
        <v>0</v>
      </c>
      <c r="S237" s="325"/>
      <c r="T237" s="324">
        <f>SUM(T230:T236)</f>
        <v>0</v>
      </c>
      <c r="U237" s="325"/>
      <c r="V237" s="324">
        <f>SUM(V230:V236)</f>
        <v>0</v>
      </c>
      <c r="W237" s="325"/>
      <c r="X237" s="324">
        <f>SUM(X230:X236)</f>
        <v>0</v>
      </c>
      <c r="Y237" s="325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31">
        <f>SEMAINE(date_1er_jour_semaine($A$1,B229)+7)</f>
        <v>25</v>
      </c>
      <c r="C238" s="332"/>
      <c r="D238" s="249" t="s">
        <v>8</v>
      </c>
      <c r="E238" s="315" t="s">
        <v>133</v>
      </c>
      <c r="F238" s="250" t="s">
        <v>9</v>
      </c>
      <c r="G238" s="321" t="s">
        <v>133</v>
      </c>
      <c r="H238" s="251" t="s">
        <v>10</v>
      </c>
      <c r="I238" s="320" t="s">
        <v>133</v>
      </c>
      <c r="J238" s="252" t="s">
        <v>11</v>
      </c>
      <c r="K238" s="319" t="s">
        <v>133</v>
      </c>
      <c r="L238" s="253" t="s">
        <v>12</v>
      </c>
      <c r="M238" s="318" t="s">
        <v>133</v>
      </c>
      <c r="N238" s="254" t="s">
        <v>13</v>
      </c>
      <c r="O238" s="317" t="s">
        <v>133</v>
      </c>
      <c r="P238" s="255" t="s">
        <v>14</v>
      </c>
      <c r="Q238" s="312" t="s">
        <v>133</v>
      </c>
      <c r="R238" s="256" t="s">
        <v>15</v>
      </c>
      <c r="S238" s="314" t="s">
        <v>133</v>
      </c>
      <c r="T238" s="257" t="s">
        <v>16</v>
      </c>
      <c r="U238" s="258" t="s">
        <v>133</v>
      </c>
      <c r="V238" s="259" t="s">
        <v>17</v>
      </c>
      <c r="W238" s="313" t="s">
        <v>133</v>
      </c>
      <c r="X238" s="260" t="s">
        <v>18</v>
      </c>
      <c r="Y238" s="316" t="s">
        <v>133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30" t="s">
        <v>22</v>
      </c>
      <c r="C246" s="327"/>
      <c r="D246" s="324">
        <f>SUM(D239:D245)</f>
        <v>0</v>
      </c>
      <c r="E246" s="325"/>
      <c r="F246" s="324">
        <f>SUM(F239:F245)</f>
        <v>0</v>
      </c>
      <c r="G246" s="325"/>
      <c r="H246" s="324">
        <f>SUM(H239:H245)</f>
        <v>0</v>
      </c>
      <c r="I246" s="325"/>
      <c r="J246" s="324">
        <f>SUM(J239:J245)</f>
        <v>0</v>
      </c>
      <c r="K246" s="325"/>
      <c r="L246" s="324">
        <f>SUM(L239:L245)</f>
        <v>0</v>
      </c>
      <c r="M246" s="325"/>
      <c r="N246" s="324">
        <f>SUM(N239:N245)</f>
        <v>0</v>
      </c>
      <c r="O246" s="325"/>
      <c r="P246" s="324">
        <f>SUM(P239:P245)</f>
        <v>0</v>
      </c>
      <c r="Q246" s="325"/>
      <c r="R246" s="324">
        <f>SUM(R239:R245)</f>
        <v>0</v>
      </c>
      <c r="S246" s="325"/>
      <c r="T246" s="324">
        <f>SUM(T239:T245)</f>
        <v>0</v>
      </c>
      <c r="U246" s="325"/>
      <c r="V246" s="324">
        <f>SUM(V239:V245)</f>
        <v>0</v>
      </c>
      <c r="W246" s="325"/>
      <c r="X246" s="324">
        <f>SUM(X239:X245)</f>
        <v>0</v>
      </c>
      <c r="Y246" s="325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31">
        <f>SEMAINE(date_1er_jour_semaine($A$1,B238)+7)</f>
        <v>26</v>
      </c>
      <c r="C247" s="332"/>
      <c r="D247" s="249" t="s">
        <v>8</v>
      </c>
      <c r="E247" s="315" t="s">
        <v>133</v>
      </c>
      <c r="F247" s="250" t="s">
        <v>9</v>
      </c>
      <c r="G247" s="321" t="s">
        <v>133</v>
      </c>
      <c r="H247" s="251" t="s">
        <v>10</v>
      </c>
      <c r="I247" s="320" t="s">
        <v>133</v>
      </c>
      <c r="J247" s="252" t="s">
        <v>11</v>
      </c>
      <c r="K247" s="319" t="s">
        <v>133</v>
      </c>
      <c r="L247" s="253" t="s">
        <v>12</v>
      </c>
      <c r="M247" s="318" t="s">
        <v>133</v>
      </c>
      <c r="N247" s="254" t="s">
        <v>13</v>
      </c>
      <c r="O247" s="317" t="s">
        <v>133</v>
      </c>
      <c r="P247" s="255" t="s">
        <v>14</v>
      </c>
      <c r="Q247" s="312" t="s">
        <v>133</v>
      </c>
      <c r="R247" s="256" t="s">
        <v>15</v>
      </c>
      <c r="S247" s="314" t="s">
        <v>133</v>
      </c>
      <c r="T247" s="257" t="s">
        <v>16</v>
      </c>
      <c r="U247" s="258" t="s">
        <v>133</v>
      </c>
      <c r="V247" s="259" t="s">
        <v>17</v>
      </c>
      <c r="W247" s="313" t="s">
        <v>133</v>
      </c>
      <c r="X247" s="260" t="s">
        <v>18</v>
      </c>
      <c r="Y247" s="316" t="s">
        <v>133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30" t="s">
        <v>22</v>
      </c>
      <c r="C255" s="327"/>
      <c r="D255" s="324">
        <f>SUM(D248:D254)</f>
        <v>0</v>
      </c>
      <c r="E255" s="325"/>
      <c r="F255" s="324">
        <f>SUM(F248:F254)</f>
        <v>0</v>
      </c>
      <c r="G255" s="325"/>
      <c r="H255" s="324">
        <f>SUM(H248:H254)</f>
        <v>0</v>
      </c>
      <c r="I255" s="325"/>
      <c r="J255" s="324">
        <f>SUM(J248:J254)</f>
        <v>0</v>
      </c>
      <c r="K255" s="325"/>
      <c r="L255" s="324">
        <f>SUM(L248:L254)</f>
        <v>0</v>
      </c>
      <c r="M255" s="325"/>
      <c r="N255" s="324">
        <f>SUM(N248:N254)</f>
        <v>0</v>
      </c>
      <c r="O255" s="325"/>
      <c r="P255" s="324">
        <f>SUM(P248:P254)</f>
        <v>0</v>
      </c>
      <c r="Q255" s="325"/>
      <c r="R255" s="324">
        <f>SUM(R248:R254)</f>
        <v>0</v>
      </c>
      <c r="S255" s="325"/>
      <c r="T255" s="324">
        <f>SUM(T248:T254)</f>
        <v>0</v>
      </c>
      <c r="U255" s="325"/>
      <c r="V255" s="324">
        <f>SUM(V248:V254)</f>
        <v>0</v>
      </c>
      <c r="W255" s="325"/>
      <c r="X255" s="324">
        <f>SUM(X248:X254)</f>
        <v>0</v>
      </c>
      <c r="Y255" s="325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31">
        <f>SEMAINE(date_1er_jour_semaine($A$1,B247)+7)</f>
        <v>27</v>
      </c>
      <c r="C256" s="332"/>
      <c r="D256" s="249" t="s">
        <v>8</v>
      </c>
      <c r="E256" s="315" t="s">
        <v>133</v>
      </c>
      <c r="F256" s="250" t="s">
        <v>9</v>
      </c>
      <c r="G256" s="321" t="s">
        <v>133</v>
      </c>
      <c r="H256" s="251" t="s">
        <v>10</v>
      </c>
      <c r="I256" s="320" t="s">
        <v>133</v>
      </c>
      <c r="J256" s="252" t="s">
        <v>11</v>
      </c>
      <c r="K256" s="319" t="s">
        <v>133</v>
      </c>
      <c r="L256" s="253" t="s">
        <v>12</v>
      </c>
      <c r="M256" s="318" t="s">
        <v>133</v>
      </c>
      <c r="N256" s="254" t="s">
        <v>13</v>
      </c>
      <c r="O256" s="317" t="s">
        <v>133</v>
      </c>
      <c r="P256" s="255" t="s">
        <v>14</v>
      </c>
      <c r="Q256" s="312" t="s">
        <v>133</v>
      </c>
      <c r="R256" s="256" t="s">
        <v>15</v>
      </c>
      <c r="S256" s="314" t="s">
        <v>133</v>
      </c>
      <c r="T256" s="257" t="s">
        <v>16</v>
      </c>
      <c r="U256" s="258" t="s">
        <v>133</v>
      </c>
      <c r="V256" s="259" t="s">
        <v>17</v>
      </c>
      <c r="W256" s="313" t="s">
        <v>133</v>
      </c>
      <c r="X256" s="260" t="s">
        <v>18</v>
      </c>
      <c r="Y256" s="316" t="s">
        <v>133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30" t="s">
        <v>22</v>
      </c>
      <c r="C264" s="327"/>
      <c r="D264" s="324">
        <f>SUM(D257:D263)</f>
        <v>0</v>
      </c>
      <c r="E264" s="325"/>
      <c r="F264" s="324">
        <f>SUM(F257:F263)</f>
        <v>0</v>
      </c>
      <c r="G264" s="325"/>
      <c r="H264" s="324">
        <f>SUM(H257:H263)</f>
        <v>0</v>
      </c>
      <c r="I264" s="325"/>
      <c r="J264" s="324">
        <f>SUM(J257:J263)</f>
        <v>0</v>
      </c>
      <c r="K264" s="325"/>
      <c r="L264" s="324">
        <f>SUM(L257:L263)</f>
        <v>0</v>
      </c>
      <c r="M264" s="325"/>
      <c r="N264" s="324">
        <f>SUM(N257:N263)</f>
        <v>0</v>
      </c>
      <c r="O264" s="325"/>
      <c r="P264" s="324">
        <f>SUM(P257:P263)</f>
        <v>0</v>
      </c>
      <c r="Q264" s="325"/>
      <c r="R264" s="324">
        <f>SUM(R257:R263)</f>
        <v>0</v>
      </c>
      <c r="S264" s="325"/>
      <c r="T264" s="324">
        <f>SUM(T257:T263)</f>
        <v>0</v>
      </c>
      <c r="U264" s="325"/>
      <c r="V264" s="324">
        <f>SUM(V257:V263)</f>
        <v>0</v>
      </c>
      <c r="W264" s="325"/>
      <c r="X264" s="324">
        <f>SUM(X257:X263)</f>
        <v>0</v>
      </c>
      <c r="Y264" s="325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31">
        <f>SEMAINE(date_1er_jour_semaine($A$1,B256)+7)</f>
        <v>28</v>
      </c>
      <c r="C265" s="332"/>
      <c r="D265" s="249" t="s">
        <v>8</v>
      </c>
      <c r="E265" s="315" t="s">
        <v>133</v>
      </c>
      <c r="F265" s="250" t="s">
        <v>9</v>
      </c>
      <c r="G265" s="321" t="s">
        <v>133</v>
      </c>
      <c r="H265" s="251" t="s">
        <v>10</v>
      </c>
      <c r="I265" s="320" t="s">
        <v>133</v>
      </c>
      <c r="J265" s="252" t="s">
        <v>11</v>
      </c>
      <c r="K265" s="319" t="s">
        <v>133</v>
      </c>
      <c r="L265" s="253" t="s">
        <v>12</v>
      </c>
      <c r="M265" s="318" t="s">
        <v>133</v>
      </c>
      <c r="N265" s="254" t="s">
        <v>13</v>
      </c>
      <c r="O265" s="317" t="s">
        <v>133</v>
      </c>
      <c r="P265" s="255" t="s">
        <v>14</v>
      </c>
      <c r="Q265" s="312" t="s">
        <v>133</v>
      </c>
      <c r="R265" s="256" t="s">
        <v>15</v>
      </c>
      <c r="S265" s="314" t="s">
        <v>133</v>
      </c>
      <c r="T265" s="257" t="s">
        <v>16</v>
      </c>
      <c r="U265" s="258" t="s">
        <v>133</v>
      </c>
      <c r="V265" s="259" t="s">
        <v>17</v>
      </c>
      <c r="W265" s="313" t="s">
        <v>133</v>
      </c>
      <c r="X265" s="260" t="s">
        <v>18</v>
      </c>
      <c r="Y265" s="316" t="s">
        <v>133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30" t="s">
        <v>22</v>
      </c>
      <c r="C273" s="327"/>
      <c r="D273" s="324">
        <f>SUM(D266:D272)</f>
        <v>0</v>
      </c>
      <c r="E273" s="325"/>
      <c r="F273" s="324">
        <f>SUM(F266:F272)</f>
        <v>0</v>
      </c>
      <c r="G273" s="325"/>
      <c r="H273" s="324">
        <f>SUM(H266:H272)</f>
        <v>0</v>
      </c>
      <c r="I273" s="325"/>
      <c r="J273" s="324">
        <f>SUM(J266:J272)</f>
        <v>0</v>
      </c>
      <c r="K273" s="325"/>
      <c r="L273" s="324">
        <f>SUM(L266:L272)</f>
        <v>0</v>
      </c>
      <c r="M273" s="325"/>
      <c r="N273" s="324">
        <f>SUM(N266:N272)</f>
        <v>0</v>
      </c>
      <c r="O273" s="325"/>
      <c r="P273" s="324">
        <f>SUM(P266:P272)</f>
        <v>0</v>
      </c>
      <c r="Q273" s="325"/>
      <c r="R273" s="324">
        <f>SUM(R266:R272)</f>
        <v>0</v>
      </c>
      <c r="S273" s="325"/>
      <c r="T273" s="324">
        <f>SUM(T266:T272)</f>
        <v>0</v>
      </c>
      <c r="U273" s="325"/>
      <c r="V273" s="324">
        <f>SUM(V266:V272)</f>
        <v>0</v>
      </c>
      <c r="W273" s="325"/>
      <c r="X273" s="324">
        <f>SUM(X266:X272)</f>
        <v>0</v>
      </c>
      <c r="Y273" s="325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31">
        <f>SEMAINE(date_1er_jour_semaine($A$1,B265)+7)</f>
        <v>29</v>
      </c>
      <c r="C274" s="332"/>
      <c r="D274" s="249" t="s">
        <v>8</v>
      </c>
      <c r="E274" s="315" t="s">
        <v>133</v>
      </c>
      <c r="F274" s="250" t="s">
        <v>9</v>
      </c>
      <c r="G274" s="321" t="s">
        <v>133</v>
      </c>
      <c r="H274" s="251" t="s">
        <v>10</v>
      </c>
      <c r="I274" s="320" t="s">
        <v>133</v>
      </c>
      <c r="J274" s="252" t="s">
        <v>11</v>
      </c>
      <c r="K274" s="319" t="s">
        <v>133</v>
      </c>
      <c r="L274" s="253" t="s">
        <v>12</v>
      </c>
      <c r="M274" s="318" t="s">
        <v>133</v>
      </c>
      <c r="N274" s="254" t="s">
        <v>13</v>
      </c>
      <c r="O274" s="317" t="s">
        <v>133</v>
      </c>
      <c r="P274" s="255" t="s">
        <v>14</v>
      </c>
      <c r="Q274" s="312" t="s">
        <v>133</v>
      </c>
      <c r="R274" s="256" t="s">
        <v>15</v>
      </c>
      <c r="S274" s="314" t="s">
        <v>133</v>
      </c>
      <c r="T274" s="257" t="s">
        <v>16</v>
      </c>
      <c r="U274" s="258" t="s">
        <v>133</v>
      </c>
      <c r="V274" s="259" t="s">
        <v>17</v>
      </c>
      <c r="W274" s="313" t="s">
        <v>133</v>
      </c>
      <c r="X274" s="260" t="s">
        <v>18</v>
      </c>
      <c r="Y274" s="316" t="s">
        <v>133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30" t="s">
        <v>22</v>
      </c>
      <c r="C282" s="327"/>
      <c r="D282" s="324">
        <f>SUM(D275:D281)</f>
        <v>0</v>
      </c>
      <c r="E282" s="325"/>
      <c r="F282" s="324">
        <f>SUM(F275:F281)</f>
        <v>0</v>
      </c>
      <c r="G282" s="325"/>
      <c r="H282" s="324">
        <f>SUM(H275:H281)</f>
        <v>0</v>
      </c>
      <c r="I282" s="325"/>
      <c r="J282" s="324">
        <f>SUM(J275:J281)</f>
        <v>0</v>
      </c>
      <c r="K282" s="325"/>
      <c r="L282" s="324">
        <f>SUM(L275:L281)</f>
        <v>0</v>
      </c>
      <c r="M282" s="325"/>
      <c r="N282" s="324">
        <f>SUM(N275:N281)</f>
        <v>0</v>
      </c>
      <c r="O282" s="325"/>
      <c r="P282" s="324">
        <f>SUM(P275:P281)</f>
        <v>0</v>
      </c>
      <c r="Q282" s="325"/>
      <c r="R282" s="324">
        <f>SUM(R275:R281)</f>
        <v>0</v>
      </c>
      <c r="S282" s="325"/>
      <c r="T282" s="324">
        <f>SUM(T275:T281)</f>
        <v>0</v>
      </c>
      <c r="U282" s="325"/>
      <c r="V282" s="324">
        <f>SUM(V275:V281)</f>
        <v>0</v>
      </c>
      <c r="W282" s="325"/>
      <c r="X282" s="324">
        <f>SUM(X275:X281)</f>
        <v>0</v>
      </c>
      <c r="Y282" s="325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31">
        <f>SEMAINE(date_1er_jour_semaine($A$1,B274)+7)</f>
        <v>30</v>
      </c>
      <c r="C283" s="332"/>
      <c r="D283" s="249" t="s">
        <v>8</v>
      </c>
      <c r="E283" s="315" t="s">
        <v>133</v>
      </c>
      <c r="F283" s="250" t="s">
        <v>9</v>
      </c>
      <c r="G283" s="321" t="s">
        <v>133</v>
      </c>
      <c r="H283" s="251" t="s">
        <v>10</v>
      </c>
      <c r="I283" s="320" t="s">
        <v>133</v>
      </c>
      <c r="J283" s="252" t="s">
        <v>11</v>
      </c>
      <c r="K283" s="319" t="s">
        <v>133</v>
      </c>
      <c r="L283" s="253" t="s">
        <v>12</v>
      </c>
      <c r="M283" s="318" t="s">
        <v>133</v>
      </c>
      <c r="N283" s="254" t="s">
        <v>13</v>
      </c>
      <c r="O283" s="317" t="s">
        <v>133</v>
      </c>
      <c r="P283" s="255" t="s">
        <v>14</v>
      </c>
      <c r="Q283" s="312" t="s">
        <v>133</v>
      </c>
      <c r="R283" s="256" t="s">
        <v>15</v>
      </c>
      <c r="S283" s="314" t="s">
        <v>133</v>
      </c>
      <c r="T283" s="257" t="s">
        <v>16</v>
      </c>
      <c r="U283" s="258" t="s">
        <v>133</v>
      </c>
      <c r="V283" s="259" t="s">
        <v>17</v>
      </c>
      <c r="W283" s="313" t="s">
        <v>133</v>
      </c>
      <c r="X283" s="260" t="s">
        <v>18</v>
      </c>
      <c r="Y283" s="316" t="s">
        <v>133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30" t="s">
        <v>22</v>
      </c>
      <c r="C291" s="327"/>
      <c r="D291" s="324">
        <f>SUM(D284:D290)</f>
        <v>0</v>
      </c>
      <c r="E291" s="325"/>
      <c r="F291" s="324">
        <f>SUM(F284:F290)</f>
        <v>0</v>
      </c>
      <c r="G291" s="325"/>
      <c r="H291" s="324">
        <f>SUM(H284:H290)</f>
        <v>0</v>
      </c>
      <c r="I291" s="325"/>
      <c r="J291" s="324">
        <f>SUM(J284:J290)</f>
        <v>0</v>
      </c>
      <c r="K291" s="325"/>
      <c r="L291" s="324">
        <f>SUM(L284:L290)</f>
        <v>0</v>
      </c>
      <c r="M291" s="325"/>
      <c r="N291" s="324">
        <f>SUM(N284:N290)</f>
        <v>0</v>
      </c>
      <c r="O291" s="325"/>
      <c r="P291" s="324">
        <f>SUM(P284:P290)</f>
        <v>0</v>
      </c>
      <c r="Q291" s="325"/>
      <c r="R291" s="324">
        <f>SUM(R284:R290)</f>
        <v>0</v>
      </c>
      <c r="S291" s="325"/>
      <c r="T291" s="324">
        <f>SUM(T284:T290)</f>
        <v>0</v>
      </c>
      <c r="U291" s="325"/>
      <c r="V291" s="324">
        <f>SUM(V284:V290)</f>
        <v>0</v>
      </c>
      <c r="W291" s="325"/>
      <c r="X291" s="324">
        <f>SUM(X284:X290)</f>
        <v>0</v>
      </c>
      <c r="Y291" s="325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31">
        <f>SEMAINE(date_1er_jour_semaine($A$1,B283)+7)</f>
        <v>31</v>
      </c>
      <c r="C292" s="332"/>
      <c r="D292" s="249" t="s">
        <v>8</v>
      </c>
      <c r="E292" s="315" t="s">
        <v>133</v>
      </c>
      <c r="F292" s="250" t="s">
        <v>9</v>
      </c>
      <c r="G292" s="321" t="s">
        <v>133</v>
      </c>
      <c r="H292" s="251" t="s">
        <v>10</v>
      </c>
      <c r="I292" s="320" t="s">
        <v>133</v>
      </c>
      <c r="J292" s="252" t="s">
        <v>11</v>
      </c>
      <c r="K292" s="319" t="s">
        <v>133</v>
      </c>
      <c r="L292" s="253" t="s">
        <v>12</v>
      </c>
      <c r="M292" s="318" t="s">
        <v>133</v>
      </c>
      <c r="N292" s="254" t="s">
        <v>13</v>
      </c>
      <c r="O292" s="317" t="s">
        <v>133</v>
      </c>
      <c r="P292" s="255" t="s">
        <v>14</v>
      </c>
      <c r="Q292" s="312" t="s">
        <v>133</v>
      </c>
      <c r="R292" s="256" t="s">
        <v>15</v>
      </c>
      <c r="S292" s="314" t="s">
        <v>133</v>
      </c>
      <c r="T292" s="257" t="s">
        <v>16</v>
      </c>
      <c r="U292" s="258" t="s">
        <v>133</v>
      </c>
      <c r="V292" s="259" t="s">
        <v>17</v>
      </c>
      <c r="W292" s="313" t="s">
        <v>133</v>
      </c>
      <c r="X292" s="260" t="s">
        <v>18</v>
      </c>
      <c r="Y292" s="316" t="s">
        <v>133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30" t="s">
        <v>22</v>
      </c>
      <c r="C300" s="327"/>
      <c r="D300" s="324">
        <f>SUM(D293:D299)</f>
        <v>0</v>
      </c>
      <c r="E300" s="325"/>
      <c r="F300" s="324">
        <f>SUM(F293:F299)</f>
        <v>0</v>
      </c>
      <c r="G300" s="325"/>
      <c r="H300" s="324">
        <f>SUM(H293:H299)</f>
        <v>0</v>
      </c>
      <c r="I300" s="325"/>
      <c r="J300" s="324">
        <f>SUM(J293:J299)</f>
        <v>0</v>
      </c>
      <c r="K300" s="325"/>
      <c r="L300" s="324">
        <f>SUM(L293:L299)</f>
        <v>0</v>
      </c>
      <c r="M300" s="325"/>
      <c r="N300" s="324">
        <f>SUM(N293:N299)</f>
        <v>0</v>
      </c>
      <c r="O300" s="325"/>
      <c r="P300" s="324">
        <f>SUM(P293:P299)</f>
        <v>0</v>
      </c>
      <c r="Q300" s="325"/>
      <c r="R300" s="324">
        <f>SUM(R293:R299)</f>
        <v>0</v>
      </c>
      <c r="S300" s="325"/>
      <c r="T300" s="324">
        <f>SUM(T293:T299)</f>
        <v>0</v>
      </c>
      <c r="U300" s="325"/>
      <c r="V300" s="324">
        <f>SUM(V293:V299)</f>
        <v>0</v>
      </c>
      <c r="W300" s="325"/>
      <c r="X300" s="324">
        <f>SUM(X293:X299)</f>
        <v>0</v>
      </c>
      <c r="Y300" s="325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31">
        <f>SEMAINE(date_1er_jour_semaine($A$1,B292)+7)</f>
        <v>32</v>
      </c>
      <c r="C301" s="332"/>
      <c r="D301" s="249" t="s">
        <v>8</v>
      </c>
      <c r="E301" s="315" t="s">
        <v>133</v>
      </c>
      <c r="F301" s="250" t="s">
        <v>9</v>
      </c>
      <c r="G301" s="321" t="s">
        <v>133</v>
      </c>
      <c r="H301" s="251" t="s">
        <v>10</v>
      </c>
      <c r="I301" s="320" t="s">
        <v>133</v>
      </c>
      <c r="J301" s="252" t="s">
        <v>11</v>
      </c>
      <c r="K301" s="319" t="s">
        <v>133</v>
      </c>
      <c r="L301" s="253" t="s">
        <v>12</v>
      </c>
      <c r="M301" s="318" t="s">
        <v>133</v>
      </c>
      <c r="N301" s="254" t="s">
        <v>13</v>
      </c>
      <c r="O301" s="317" t="s">
        <v>133</v>
      </c>
      <c r="P301" s="255" t="s">
        <v>14</v>
      </c>
      <c r="Q301" s="312" t="s">
        <v>133</v>
      </c>
      <c r="R301" s="256" t="s">
        <v>15</v>
      </c>
      <c r="S301" s="314" t="s">
        <v>133</v>
      </c>
      <c r="T301" s="257" t="s">
        <v>16</v>
      </c>
      <c r="U301" s="258" t="s">
        <v>133</v>
      </c>
      <c r="V301" s="259" t="s">
        <v>17</v>
      </c>
      <c r="W301" s="313" t="s">
        <v>133</v>
      </c>
      <c r="X301" s="260" t="s">
        <v>18</v>
      </c>
      <c r="Y301" s="316" t="s">
        <v>133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30" t="s">
        <v>22</v>
      </c>
      <c r="C309" s="327"/>
      <c r="D309" s="324">
        <f>SUM(D302:D308)</f>
        <v>0</v>
      </c>
      <c r="E309" s="325"/>
      <c r="F309" s="324">
        <f>SUM(F302:F308)</f>
        <v>0</v>
      </c>
      <c r="G309" s="325"/>
      <c r="H309" s="324">
        <f>SUM(H302:H308)</f>
        <v>0</v>
      </c>
      <c r="I309" s="325"/>
      <c r="J309" s="324">
        <f>SUM(J302:J308)</f>
        <v>0</v>
      </c>
      <c r="K309" s="325"/>
      <c r="L309" s="324">
        <f>SUM(L302:L308)</f>
        <v>0</v>
      </c>
      <c r="M309" s="325"/>
      <c r="N309" s="324">
        <f>SUM(N302:N308)</f>
        <v>0</v>
      </c>
      <c r="O309" s="325"/>
      <c r="P309" s="324">
        <f>SUM(P302:P308)</f>
        <v>0</v>
      </c>
      <c r="Q309" s="325"/>
      <c r="R309" s="324">
        <f>SUM(R302:R308)</f>
        <v>0</v>
      </c>
      <c r="S309" s="325"/>
      <c r="T309" s="324">
        <f>SUM(T302:T308)</f>
        <v>0</v>
      </c>
      <c r="U309" s="325"/>
      <c r="V309" s="324">
        <f>SUM(V302:V308)</f>
        <v>0</v>
      </c>
      <c r="W309" s="325"/>
      <c r="X309" s="324">
        <f>SUM(X302:X308)</f>
        <v>0</v>
      </c>
      <c r="Y309" s="325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31">
        <f>SEMAINE(date_1er_jour_semaine($A$1,B301)+7)</f>
        <v>33</v>
      </c>
      <c r="C310" s="332"/>
      <c r="D310" s="249" t="s">
        <v>8</v>
      </c>
      <c r="E310" s="315" t="s">
        <v>133</v>
      </c>
      <c r="F310" s="250" t="s">
        <v>9</v>
      </c>
      <c r="G310" s="321" t="s">
        <v>133</v>
      </c>
      <c r="H310" s="251" t="s">
        <v>10</v>
      </c>
      <c r="I310" s="320" t="s">
        <v>133</v>
      </c>
      <c r="J310" s="252" t="s">
        <v>11</v>
      </c>
      <c r="K310" s="319" t="s">
        <v>133</v>
      </c>
      <c r="L310" s="253" t="s">
        <v>12</v>
      </c>
      <c r="M310" s="318" t="s">
        <v>133</v>
      </c>
      <c r="N310" s="254" t="s">
        <v>13</v>
      </c>
      <c r="O310" s="317" t="s">
        <v>133</v>
      </c>
      <c r="P310" s="255" t="s">
        <v>14</v>
      </c>
      <c r="Q310" s="312" t="s">
        <v>133</v>
      </c>
      <c r="R310" s="256" t="s">
        <v>15</v>
      </c>
      <c r="S310" s="314" t="s">
        <v>133</v>
      </c>
      <c r="T310" s="257" t="s">
        <v>16</v>
      </c>
      <c r="U310" s="258" t="s">
        <v>133</v>
      </c>
      <c r="V310" s="259" t="s">
        <v>17</v>
      </c>
      <c r="W310" s="313" t="s">
        <v>133</v>
      </c>
      <c r="X310" s="260" t="s">
        <v>18</v>
      </c>
      <c r="Y310" s="316" t="s">
        <v>133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30" t="s">
        <v>22</v>
      </c>
      <c r="C318" s="327"/>
      <c r="D318" s="324">
        <f>SUM(D311:D317)</f>
        <v>0</v>
      </c>
      <c r="E318" s="325"/>
      <c r="F318" s="324">
        <f>SUM(F311:F317)</f>
        <v>0</v>
      </c>
      <c r="G318" s="325"/>
      <c r="H318" s="324">
        <f>SUM(H311:H317)</f>
        <v>0</v>
      </c>
      <c r="I318" s="325"/>
      <c r="J318" s="324">
        <f>SUM(J311:J317)</f>
        <v>0</v>
      </c>
      <c r="K318" s="325"/>
      <c r="L318" s="324">
        <f>SUM(L311:L317)</f>
        <v>0</v>
      </c>
      <c r="M318" s="325"/>
      <c r="N318" s="324">
        <f>SUM(N311:N317)</f>
        <v>0</v>
      </c>
      <c r="O318" s="325"/>
      <c r="P318" s="324">
        <f>SUM(P311:P317)</f>
        <v>0</v>
      </c>
      <c r="Q318" s="325"/>
      <c r="R318" s="324">
        <f>SUM(R311:R317)</f>
        <v>0</v>
      </c>
      <c r="S318" s="325"/>
      <c r="T318" s="324">
        <f>SUM(T311:T317)</f>
        <v>0</v>
      </c>
      <c r="U318" s="325"/>
      <c r="V318" s="324">
        <f>SUM(V311:V317)</f>
        <v>0</v>
      </c>
      <c r="W318" s="325"/>
      <c r="X318" s="324">
        <f>SUM(X311:X317)</f>
        <v>0</v>
      </c>
      <c r="Y318" s="325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31">
        <f>SEMAINE(date_1er_jour_semaine($A$1,B310)+7)</f>
        <v>34</v>
      </c>
      <c r="C319" s="332"/>
      <c r="D319" s="249" t="s">
        <v>8</v>
      </c>
      <c r="E319" s="315" t="s">
        <v>133</v>
      </c>
      <c r="F319" s="250" t="s">
        <v>9</v>
      </c>
      <c r="G319" s="321" t="s">
        <v>133</v>
      </c>
      <c r="H319" s="251" t="s">
        <v>10</v>
      </c>
      <c r="I319" s="320" t="s">
        <v>133</v>
      </c>
      <c r="J319" s="252" t="s">
        <v>11</v>
      </c>
      <c r="K319" s="319" t="s">
        <v>133</v>
      </c>
      <c r="L319" s="253" t="s">
        <v>12</v>
      </c>
      <c r="M319" s="318" t="s">
        <v>133</v>
      </c>
      <c r="N319" s="254" t="s">
        <v>13</v>
      </c>
      <c r="O319" s="317" t="s">
        <v>133</v>
      </c>
      <c r="P319" s="255" t="s">
        <v>14</v>
      </c>
      <c r="Q319" s="312" t="s">
        <v>133</v>
      </c>
      <c r="R319" s="256" t="s">
        <v>15</v>
      </c>
      <c r="S319" s="314" t="s">
        <v>133</v>
      </c>
      <c r="T319" s="257" t="s">
        <v>16</v>
      </c>
      <c r="U319" s="258" t="s">
        <v>133</v>
      </c>
      <c r="V319" s="259" t="s">
        <v>17</v>
      </c>
      <c r="W319" s="313" t="s">
        <v>133</v>
      </c>
      <c r="X319" s="260" t="s">
        <v>18</v>
      </c>
      <c r="Y319" s="316" t="s">
        <v>133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30" t="s">
        <v>22</v>
      </c>
      <c r="C327" s="327"/>
      <c r="D327" s="324">
        <f>SUM(D320:D326)</f>
        <v>0</v>
      </c>
      <c r="E327" s="325"/>
      <c r="F327" s="324">
        <f>SUM(F320:F326)</f>
        <v>0</v>
      </c>
      <c r="G327" s="325"/>
      <c r="H327" s="324">
        <f>SUM(H320:H326)</f>
        <v>0</v>
      </c>
      <c r="I327" s="325"/>
      <c r="J327" s="324">
        <f>SUM(J320:J326)</f>
        <v>0</v>
      </c>
      <c r="K327" s="325"/>
      <c r="L327" s="324">
        <f>SUM(L320:L326)</f>
        <v>0</v>
      </c>
      <c r="M327" s="325"/>
      <c r="N327" s="324">
        <f>SUM(N320:N326)</f>
        <v>0</v>
      </c>
      <c r="O327" s="325"/>
      <c r="P327" s="324">
        <f>SUM(P320:P326)</f>
        <v>0</v>
      </c>
      <c r="Q327" s="325"/>
      <c r="R327" s="324">
        <f>SUM(R320:R326)</f>
        <v>0</v>
      </c>
      <c r="S327" s="325"/>
      <c r="T327" s="324">
        <f>SUM(T320:T326)</f>
        <v>0</v>
      </c>
      <c r="U327" s="325"/>
      <c r="V327" s="324">
        <f>SUM(V320:V326)</f>
        <v>0</v>
      </c>
      <c r="W327" s="325"/>
      <c r="X327" s="324">
        <f>SUM(X320:X326)</f>
        <v>0</v>
      </c>
      <c r="Y327" s="325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31">
        <f>SEMAINE(date_1er_jour_semaine($A$1,B319)+7)</f>
        <v>35</v>
      </c>
      <c r="C328" s="332"/>
      <c r="D328" s="249" t="s">
        <v>8</v>
      </c>
      <c r="E328" s="315" t="s">
        <v>133</v>
      </c>
      <c r="F328" s="250" t="s">
        <v>9</v>
      </c>
      <c r="G328" s="321" t="s">
        <v>133</v>
      </c>
      <c r="H328" s="251" t="s">
        <v>10</v>
      </c>
      <c r="I328" s="320" t="s">
        <v>133</v>
      </c>
      <c r="J328" s="252" t="s">
        <v>11</v>
      </c>
      <c r="K328" s="319" t="s">
        <v>133</v>
      </c>
      <c r="L328" s="253" t="s">
        <v>12</v>
      </c>
      <c r="M328" s="318" t="s">
        <v>133</v>
      </c>
      <c r="N328" s="254" t="s">
        <v>13</v>
      </c>
      <c r="O328" s="317" t="s">
        <v>133</v>
      </c>
      <c r="P328" s="255" t="s">
        <v>14</v>
      </c>
      <c r="Q328" s="312" t="s">
        <v>133</v>
      </c>
      <c r="R328" s="256" t="s">
        <v>15</v>
      </c>
      <c r="S328" s="314" t="s">
        <v>133</v>
      </c>
      <c r="T328" s="257" t="s">
        <v>16</v>
      </c>
      <c r="U328" s="258" t="s">
        <v>133</v>
      </c>
      <c r="V328" s="259" t="s">
        <v>17</v>
      </c>
      <c r="W328" s="313" t="s">
        <v>133</v>
      </c>
      <c r="X328" s="260" t="s">
        <v>18</v>
      </c>
      <c r="Y328" s="316" t="s">
        <v>133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30" t="s">
        <v>22</v>
      </c>
      <c r="C336" s="327"/>
      <c r="D336" s="324">
        <f>SUM(D329:D335)</f>
        <v>0</v>
      </c>
      <c r="E336" s="325"/>
      <c r="F336" s="324">
        <f>SUM(F329:F335)</f>
        <v>0</v>
      </c>
      <c r="G336" s="325"/>
      <c r="H336" s="324">
        <f>SUM(H329:H335)</f>
        <v>0</v>
      </c>
      <c r="I336" s="325"/>
      <c r="J336" s="324">
        <f>SUM(J329:J335)</f>
        <v>0</v>
      </c>
      <c r="K336" s="325"/>
      <c r="L336" s="324">
        <f>SUM(L329:L335)</f>
        <v>0</v>
      </c>
      <c r="M336" s="325"/>
      <c r="N336" s="324">
        <f>SUM(N329:N335)</f>
        <v>0</v>
      </c>
      <c r="O336" s="325"/>
      <c r="P336" s="324">
        <f>SUM(P329:P335)</f>
        <v>0</v>
      </c>
      <c r="Q336" s="325"/>
      <c r="R336" s="324">
        <f>SUM(R329:R335)</f>
        <v>0</v>
      </c>
      <c r="S336" s="325"/>
      <c r="T336" s="324">
        <f>SUM(T329:T335)</f>
        <v>0</v>
      </c>
      <c r="U336" s="325"/>
      <c r="V336" s="324">
        <f>SUM(V329:V335)</f>
        <v>0</v>
      </c>
      <c r="W336" s="325"/>
      <c r="X336" s="324">
        <f>SUM(X329:X335)</f>
        <v>0</v>
      </c>
      <c r="Y336" s="325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31">
        <f>SEMAINE(date_1er_jour_semaine($A$1,B328)+7)</f>
        <v>36</v>
      </c>
      <c r="C337" s="332"/>
      <c r="D337" s="249" t="s">
        <v>8</v>
      </c>
      <c r="E337" s="315" t="s">
        <v>133</v>
      </c>
      <c r="F337" s="250" t="s">
        <v>9</v>
      </c>
      <c r="G337" s="321" t="s">
        <v>133</v>
      </c>
      <c r="H337" s="251" t="s">
        <v>10</v>
      </c>
      <c r="I337" s="320" t="s">
        <v>133</v>
      </c>
      <c r="J337" s="252" t="s">
        <v>11</v>
      </c>
      <c r="K337" s="319" t="s">
        <v>133</v>
      </c>
      <c r="L337" s="253" t="s">
        <v>12</v>
      </c>
      <c r="M337" s="318" t="s">
        <v>133</v>
      </c>
      <c r="N337" s="254" t="s">
        <v>13</v>
      </c>
      <c r="O337" s="317" t="s">
        <v>133</v>
      </c>
      <c r="P337" s="255" t="s">
        <v>14</v>
      </c>
      <c r="Q337" s="312" t="s">
        <v>133</v>
      </c>
      <c r="R337" s="256" t="s">
        <v>15</v>
      </c>
      <c r="S337" s="314" t="s">
        <v>133</v>
      </c>
      <c r="T337" s="257" t="s">
        <v>16</v>
      </c>
      <c r="U337" s="258" t="s">
        <v>133</v>
      </c>
      <c r="V337" s="259" t="s">
        <v>17</v>
      </c>
      <c r="W337" s="313" t="s">
        <v>133</v>
      </c>
      <c r="X337" s="260" t="s">
        <v>18</v>
      </c>
      <c r="Y337" s="316" t="s">
        <v>133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30" t="s">
        <v>22</v>
      </c>
      <c r="C345" s="327"/>
      <c r="D345" s="324">
        <f>SUM(D338:D344)</f>
        <v>0</v>
      </c>
      <c r="E345" s="325"/>
      <c r="F345" s="324">
        <f>SUM(F338:F344)</f>
        <v>0</v>
      </c>
      <c r="G345" s="325"/>
      <c r="H345" s="324">
        <f>SUM(H338:H344)</f>
        <v>0</v>
      </c>
      <c r="I345" s="325"/>
      <c r="J345" s="324">
        <f>SUM(J338:J344)</f>
        <v>0</v>
      </c>
      <c r="K345" s="325"/>
      <c r="L345" s="324">
        <f>SUM(L338:L344)</f>
        <v>0</v>
      </c>
      <c r="M345" s="325"/>
      <c r="N345" s="324">
        <f>SUM(N338:N344)</f>
        <v>0</v>
      </c>
      <c r="O345" s="325"/>
      <c r="P345" s="324">
        <f>SUM(P338:P344)</f>
        <v>0</v>
      </c>
      <c r="Q345" s="325"/>
      <c r="R345" s="324">
        <f>SUM(R338:R344)</f>
        <v>0</v>
      </c>
      <c r="S345" s="325"/>
      <c r="T345" s="324">
        <f>SUM(T338:T344)</f>
        <v>0</v>
      </c>
      <c r="U345" s="325"/>
      <c r="V345" s="324">
        <f>SUM(V338:V344)</f>
        <v>0</v>
      </c>
      <c r="W345" s="325"/>
      <c r="X345" s="324">
        <f>SUM(X338:X344)</f>
        <v>0</v>
      </c>
      <c r="Y345" s="325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31">
        <f>SEMAINE(date_1er_jour_semaine($A$1,B337)+7)</f>
        <v>37</v>
      </c>
      <c r="C346" s="332"/>
      <c r="D346" s="249" t="s">
        <v>8</v>
      </c>
      <c r="E346" s="315" t="s">
        <v>133</v>
      </c>
      <c r="F346" s="250" t="s">
        <v>9</v>
      </c>
      <c r="G346" s="321" t="s">
        <v>133</v>
      </c>
      <c r="H346" s="251" t="s">
        <v>10</v>
      </c>
      <c r="I346" s="320" t="s">
        <v>133</v>
      </c>
      <c r="J346" s="252" t="s">
        <v>11</v>
      </c>
      <c r="K346" s="319" t="s">
        <v>133</v>
      </c>
      <c r="L346" s="253" t="s">
        <v>12</v>
      </c>
      <c r="M346" s="318" t="s">
        <v>133</v>
      </c>
      <c r="N346" s="254" t="s">
        <v>13</v>
      </c>
      <c r="O346" s="317" t="s">
        <v>133</v>
      </c>
      <c r="P346" s="255" t="s">
        <v>14</v>
      </c>
      <c r="Q346" s="312" t="s">
        <v>133</v>
      </c>
      <c r="R346" s="256" t="s">
        <v>15</v>
      </c>
      <c r="S346" s="314" t="s">
        <v>133</v>
      </c>
      <c r="T346" s="257" t="s">
        <v>16</v>
      </c>
      <c r="U346" s="258" t="s">
        <v>133</v>
      </c>
      <c r="V346" s="259" t="s">
        <v>17</v>
      </c>
      <c r="W346" s="313" t="s">
        <v>133</v>
      </c>
      <c r="X346" s="260" t="s">
        <v>18</v>
      </c>
      <c r="Y346" s="316" t="s">
        <v>133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30" t="s">
        <v>22</v>
      </c>
      <c r="C354" s="327"/>
      <c r="D354" s="324">
        <f>SUM(D347:D353)</f>
        <v>0</v>
      </c>
      <c r="E354" s="325"/>
      <c r="F354" s="324">
        <f>SUM(F347:F353)</f>
        <v>0</v>
      </c>
      <c r="G354" s="325"/>
      <c r="H354" s="324">
        <f>SUM(H347:H353)</f>
        <v>0</v>
      </c>
      <c r="I354" s="325"/>
      <c r="J354" s="324">
        <f>SUM(J347:J353)</f>
        <v>0</v>
      </c>
      <c r="K354" s="325"/>
      <c r="L354" s="324">
        <f>SUM(L347:L353)</f>
        <v>0</v>
      </c>
      <c r="M354" s="325"/>
      <c r="N354" s="324">
        <f>SUM(N347:N353)</f>
        <v>0</v>
      </c>
      <c r="O354" s="325"/>
      <c r="P354" s="324">
        <f>SUM(P347:P353)</f>
        <v>0</v>
      </c>
      <c r="Q354" s="325"/>
      <c r="R354" s="324">
        <f>SUM(R347:R353)</f>
        <v>0</v>
      </c>
      <c r="S354" s="325"/>
      <c r="T354" s="324">
        <f>SUM(T347:T353)</f>
        <v>0</v>
      </c>
      <c r="U354" s="325"/>
      <c r="V354" s="324">
        <f>SUM(V347:V353)</f>
        <v>0</v>
      </c>
      <c r="W354" s="325"/>
      <c r="X354" s="324">
        <f>SUM(X347:X353)</f>
        <v>0</v>
      </c>
      <c r="Y354" s="325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31">
        <f>SEMAINE(date_1er_jour_semaine($A$1,B346)+7)</f>
        <v>38</v>
      </c>
      <c r="C355" s="332"/>
      <c r="D355" s="249" t="s">
        <v>8</v>
      </c>
      <c r="E355" s="315" t="s">
        <v>133</v>
      </c>
      <c r="F355" s="250" t="s">
        <v>9</v>
      </c>
      <c r="G355" s="321" t="s">
        <v>133</v>
      </c>
      <c r="H355" s="251" t="s">
        <v>10</v>
      </c>
      <c r="I355" s="320" t="s">
        <v>133</v>
      </c>
      <c r="J355" s="252" t="s">
        <v>11</v>
      </c>
      <c r="K355" s="319" t="s">
        <v>133</v>
      </c>
      <c r="L355" s="253" t="s">
        <v>12</v>
      </c>
      <c r="M355" s="318" t="s">
        <v>133</v>
      </c>
      <c r="N355" s="254" t="s">
        <v>13</v>
      </c>
      <c r="O355" s="317" t="s">
        <v>133</v>
      </c>
      <c r="P355" s="255" t="s">
        <v>14</v>
      </c>
      <c r="Q355" s="312" t="s">
        <v>133</v>
      </c>
      <c r="R355" s="256" t="s">
        <v>15</v>
      </c>
      <c r="S355" s="314" t="s">
        <v>133</v>
      </c>
      <c r="T355" s="257" t="s">
        <v>16</v>
      </c>
      <c r="U355" s="258" t="s">
        <v>133</v>
      </c>
      <c r="V355" s="259" t="s">
        <v>17</v>
      </c>
      <c r="W355" s="313" t="s">
        <v>133</v>
      </c>
      <c r="X355" s="260" t="s">
        <v>18</v>
      </c>
      <c r="Y355" s="316" t="s">
        <v>133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30" t="s">
        <v>22</v>
      </c>
      <c r="C363" s="327"/>
      <c r="D363" s="324">
        <f>SUM(D356:D362)</f>
        <v>0</v>
      </c>
      <c r="E363" s="325"/>
      <c r="F363" s="324">
        <f>SUM(F356:F362)</f>
        <v>0</v>
      </c>
      <c r="G363" s="325"/>
      <c r="H363" s="324">
        <f>SUM(H356:H362)</f>
        <v>0</v>
      </c>
      <c r="I363" s="325"/>
      <c r="J363" s="324">
        <f>SUM(J356:J362)</f>
        <v>0</v>
      </c>
      <c r="K363" s="325"/>
      <c r="L363" s="324">
        <f>SUM(L356:L362)</f>
        <v>0</v>
      </c>
      <c r="M363" s="325"/>
      <c r="N363" s="324">
        <f>SUM(N356:N362)</f>
        <v>0</v>
      </c>
      <c r="O363" s="325"/>
      <c r="P363" s="324">
        <f>SUM(P356:P362)</f>
        <v>0</v>
      </c>
      <c r="Q363" s="325"/>
      <c r="R363" s="324">
        <f>SUM(R356:R362)</f>
        <v>0</v>
      </c>
      <c r="S363" s="325"/>
      <c r="T363" s="324">
        <f>SUM(T356:T362)</f>
        <v>0</v>
      </c>
      <c r="U363" s="325"/>
      <c r="V363" s="324">
        <f>SUM(V356:V362)</f>
        <v>0</v>
      </c>
      <c r="W363" s="325"/>
      <c r="X363" s="324">
        <f>SUM(X356:X362)</f>
        <v>0</v>
      </c>
      <c r="Y363" s="325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31">
        <f>SEMAINE(date_1er_jour_semaine($A$1,B355)+7)</f>
        <v>39</v>
      </c>
      <c r="C364" s="332"/>
      <c r="D364" s="249" t="s">
        <v>8</v>
      </c>
      <c r="E364" s="315" t="s">
        <v>133</v>
      </c>
      <c r="F364" s="250" t="s">
        <v>9</v>
      </c>
      <c r="G364" s="321" t="s">
        <v>133</v>
      </c>
      <c r="H364" s="251" t="s">
        <v>10</v>
      </c>
      <c r="I364" s="320" t="s">
        <v>133</v>
      </c>
      <c r="J364" s="252" t="s">
        <v>11</v>
      </c>
      <c r="K364" s="319" t="s">
        <v>133</v>
      </c>
      <c r="L364" s="253" t="s">
        <v>12</v>
      </c>
      <c r="M364" s="318" t="s">
        <v>133</v>
      </c>
      <c r="N364" s="254" t="s">
        <v>13</v>
      </c>
      <c r="O364" s="317" t="s">
        <v>133</v>
      </c>
      <c r="P364" s="255" t="s">
        <v>14</v>
      </c>
      <c r="Q364" s="312" t="s">
        <v>133</v>
      </c>
      <c r="R364" s="256" t="s">
        <v>15</v>
      </c>
      <c r="S364" s="314" t="s">
        <v>133</v>
      </c>
      <c r="T364" s="257" t="s">
        <v>16</v>
      </c>
      <c r="U364" s="258" t="s">
        <v>133</v>
      </c>
      <c r="V364" s="259" t="s">
        <v>17</v>
      </c>
      <c r="W364" s="313" t="s">
        <v>133</v>
      </c>
      <c r="X364" s="260" t="s">
        <v>18</v>
      </c>
      <c r="Y364" s="316" t="s">
        <v>133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30" t="s">
        <v>22</v>
      </c>
      <c r="C372" s="327"/>
      <c r="D372" s="324">
        <f>SUM(D365:D371)</f>
        <v>0</v>
      </c>
      <c r="E372" s="325"/>
      <c r="F372" s="324">
        <f>SUM(F365:F371)</f>
        <v>0</v>
      </c>
      <c r="G372" s="325"/>
      <c r="H372" s="324">
        <f>SUM(H365:H371)</f>
        <v>0</v>
      </c>
      <c r="I372" s="325"/>
      <c r="J372" s="324">
        <f>SUM(J365:J371)</f>
        <v>0</v>
      </c>
      <c r="K372" s="325"/>
      <c r="L372" s="324">
        <f>SUM(L365:L371)</f>
        <v>0</v>
      </c>
      <c r="M372" s="325"/>
      <c r="N372" s="324">
        <f>SUM(N365:N371)</f>
        <v>0</v>
      </c>
      <c r="O372" s="325"/>
      <c r="P372" s="324">
        <f>SUM(P365:P371)</f>
        <v>0</v>
      </c>
      <c r="Q372" s="325"/>
      <c r="R372" s="324">
        <f>SUM(R365:R371)</f>
        <v>0</v>
      </c>
      <c r="S372" s="325"/>
      <c r="T372" s="324">
        <f>SUM(T365:T371)</f>
        <v>0</v>
      </c>
      <c r="U372" s="325"/>
      <c r="V372" s="324">
        <f>SUM(V365:V371)</f>
        <v>0</v>
      </c>
      <c r="W372" s="325"/>
      <c r="X372" s="324">
        <f>SUM(X365:X371)</f>
        <v>0</v>
      </c>
      <c r="Y372" s="325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31">
        <f>SEMAINE(date_1er_jour_semaine($A$1,B364)+7)</f>
        <v>40</v>
      </c>
      <c r="C373" s="332"/>
      <c r="D373" s="249" t="s">
        <v>8</v>
      </c>
      <c r="E373" s="315" t="s">
        <v>133</v>
      </c>
      <c r="F373" s="250" t="s">
        <v>9</v>
      </c>
      <c r="G373" s="321" t="s">
        <v>133</v>
      </c>
      <c r="H373" s="251" t="s">
        <v>10</v>
      </c>
      <c r="I373" s="320" t="s">
        <v>133</v>
      </c>
      <c r="J373" s="252" t="s">
        <v>11</v>
      </c>
      <c r="K373" s="319" t="s">
        <v>133</v>
      </c>
      <c r="L373" s="253" t="s">
        <v>12</v>
      </c>
      <c r="M373" s="318" t="s">
        <v>133</v>
      </c>
      <c r="N373" s="254" t="s">
        <v>13</v>
      </c>
      <c r="O373" s="317" t="s">
        <v>133</v>
      </c>
      <c r="P373" s="255" t="s">
        <v>14</v>
      </c>
      <c r="Q373" s="312" t="s">
        <v>133</v>
      </c>
      <c r="R373" s="256" t="s">
        <v>15</v>
      </c>
      <c r="S373" s="314" t="s">
        <v>133</v>
      </c>
      <c r="T373" s="257" t="s">
        <v>16</v>
      </c>
      <c r="U373" s="258" t="s">
        <v>133</v>
      </c>
      <c r="V373" s="259" t="s">
        <v>17</v>
      </c>
      <c r="W373" s="313" t="s">
        <v>133</v>
      </c>
      <c r="X373" s="260" t="s">
        <v>18</v>
      </c>
      <c r="Y373" s="316" t="s">
        <v>133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30" t="s">
        <v>22</v>
      </c>
      <c r="C381" s="327"/>
      <c r="D381" s="324">
        <f>SUM(D374:D380)</f>
        <v>0</v>
      </c>
      <c r="E381" s="325"/>
      <c r="F381" s="324">
        <f>SUM(F374:F380)</f>
        <v>0</v>
      </c>
      <c r="G381" s="325"/>
      <c r="H381" s="324">
        <f>SUM(H374:H380)</f>
        <v>0</v>
      </c>
      <c r="I381" s="325"/>
      <c r="J381" s="324">
        <f>SUM(J374:J380)</f>
        <v>0</v>
      </c>
      <c r="K381" s="325"/>
      <c r="L381" s="324">
        <f>SUM(L374:L380)</f>
        <v>0</v>
      </c>
      <c r="M381" s="325"/>
      <c r="N381" s="324">
        <f>SUM(N374:N380)</f>
        <v>0</v>
      </c>
      <c r="O381" s="325"/>
      <c r="P381" s="324">
        <f>SUM(P374:P380)</f>
        <v>0</v>
      </c>
      <c r="Q381" s="325"/>
      <c r="R381" s="324">
        <f>SUM(R374:R380)</f>
        <v>0</v>
      </c>
      <c r="S381" s="325"/>
      <c r="T381" s="324">
        <f>SUM(T374:T380)</f>
        <v>0</v>
      </c>
      <c r="U381" s="325"/>
      <c r="V381" s="324">
        <f>SUM(V374:V380)</f>
        <v>0</v>
      </c>
      <c r="W381" s="325"/>
      <c r="X381" s="324">
        <f>SUM(X374:X380)</f>
        <v>0</v>
      </c>
      <c r="Y381" s="325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31">
        <f>SEMAINE(date_1er_jour_semaine($A$1,B373)+7)</f>
        <v>41</v>
      </c>
      <c r="C382" s="332"/>
      <c r="D382" s="249" t="s">
        <v>8</v>
      </c>
      <c r="E382" s="315" t="s">
        <v>133</v>
      </c>
      <c r="F382" s="250" t="s">
        <v>9</v>
      </c>
      <c r="G382" s="321" t="s">
        <v>133</v>
      </c>
      <c r="H382" s="251" t="s">
        <v>10</v>
      </c>
      <c r="I382" s="320" t="s">
        <v>133</v>
      </c>
      <c r="J382" s="252" t="s">
        <v>11</v>
      </c>
      <c r="K382" s="319" t="s">
        <v>133</v>
      </c>
      <c r="L382" s="253" t="s">
        <v>12</v>
      </c>
      <c r="M382" s="318" t="s">
        <v>133</v>
      </c>
      <c r="N382" s="254" t="s">
        <v>13</v>
      </c>
      <c r="O382" s="317" t="s">
        <v>133</v>
      </c>
      <c r="P382" s="255" t="s">
        <v>14</v>
      </c>
      <c r="Q382" s="312" t="s">
        <v>133</v>
      </c>
      <c r="R382" s="256" t="s">
        <v>15</v>
      </c>
      <c r="S382" s="314" t="s">
        <v>133</v>
      </c>
      <c r="T382" s="257" t="s">
        <v>16</v>
      </c>
      <c r="U382" s="258" t="s">
        <v>133</v>
      </c>
      <c r="V382" s="259" t="s">
        <v>17</v>
      </c>
      <c r="W382" s="313" t="s">
        <v>133</v>
      </c>
      <c r="X382" s="260" t="s">
        <v>18</v>
      </c>
      <c r="Y382" s="316" t="s">
        <v>133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30" t="s">
        <v>22</v>
      </c>
      <c r="C390" s="327"/>
      <c r="D390" s="324">
        <f>SUM(D383:D389)</f>
        <v>0</v>
      </c>
      <c r="E390" s="325"/>
      <c r="F390" s="324">
        <f>SUM(F383:F389)</f>
        <v>0</v>
      </c>
      <c r="G390" s="325"/>
      <c r="H390" s="324">
        <f>SUM(H383:H389)</f>
        <v>0</v>
      </c>
      <c r="I390" s="325"/>
      <c r="J390" s="324">
        <f>SUM(J383:J389)</f>
        <v>0</v>
      </c>
      <c r="K390" s="325"/>
      <c r="L390" s="324">
        <f>SUM(L383:L389)</f>
        <v>0</v>
      </c>
      <c r="M390" s="325"/>
      <c r="N390" s="324">
        <f>SUM(N383:N389)</f>
        <v>0</v>
      </c>
      <c r="O390" s="325"/>
      <c r="P390" s="324">
        <f>SUM(P383:P389)</f>
        <v>0</v>
      </c>
      <c r="Q390" s="325"/>
      <c r="R390" s="324">
        <f>SUM(R383:R389)</f>
        <v>0</v>
      </c>
      <c r="S390" s="325"/>
      <c r="T390" s="324">
        <f>SUM(T383:T389)</f>
        <v>0</v>
      </c>
      <c r="U390" s="325"/>
      <c r="V390" s="324">
        <f>SUM(V383:V389)</f>
        <v>0</v>
      </c>
      <c r="W390" s="325"/>
      <c r="X390" s="324">
        <f>SUM(X383:X389)</f>
        <v>0</v>
      </c>
      <c r="Y390" s="325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31">
        <f>SEMAINE(date_1er_jour_semaine($A$1,B382)+7)</f>
        <v>42</v>
      </c>
      <c r="C391" s="332"/>
      <c r="D391" s="249" t="s">
        <v>8</v>
      </c>
      <c r="E391" s="315" t="s">
        <v>133</v>
      </c>
      <c r="F391" s="250" t="s">
        <v>9</v>
      </c>
      <c r="G391" s="321" t="s">
        <v>133</v>
      </c>
      <c r="H391" s="251" t="s">
        <v>10</v>
      </c>
      <c r="I391" s="320" t="s">
        <v>133</v>
      </c>
      <c r="J391" s="252" t="s">
        <v>11</v>
      </c>
      <c r="K391" s="319" t="s">
        <v>133</v>
      </c>
      <c r="L391" s="253" t="s">
        <v>12</v>
      </c>
      <c r="M391" s="318" t="s">
        <v>133</v>
      </c>
      <c r="N391" s="254" t="s">
        <v>13</v>
      </c>
      <c r="O391" s="317" t="s">
        <v>133</v>
      </c>
      <c r="P391" s="255" t="s">
        <v>14</v>
      </c>
      <c r="Q391" s="312" t="s">
        <v>133</v>
      </c>
      <c r="R391" s="256" t="s">
        <v>15</v>
      </c>
      <c r="S391" s="314" t="s">
        <v>133</v>
      </c>
      <c r="T391" s="257" t="s">
        <v>16</v>
      </c>
      <c r="U391" s="258" t="s">
        <v>133</v>
      </c>
      <c r="V391" s="259" t="s">
        <v>17</v>
      </c>
      <c r="W391" s="313" t="s">
        <v>133</v>
      </c>
      <c r="X391" s="260" t="s">
        <v>18</v>
      </c>
      <c r="Y391" s="316" t="s">
        <v>133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30" t="s">
        <v>22</v>
      </c>
      <c r="C399" s="327"/>
      <c r="D399" s="324">
        <f>SUM(D392:D398)</f>
        <v>0</v>
      </c>
      <c r="E399" s="325"/>
      <c r="F399" s="324">
        <f>SUM(F392:F398)</f>
        <v>0</v>
      </c>
      <c r="G399" s="325"/>
      <c r="H399" s="324">
        <f>SUM(H392:H398)</f>
        <v>0</v>
      </c>
      <c r="I399" s="325"/>
      <c r="J399" s="324">
        <f>SUM(J392:J398)</f>
        <v>0</v>
      </c>
      <c r="K399" s="325"/>
      <c r="L399" s="324">
        <f>SUM(L392:L398)</f>
        <v>0</v>
      </c>
      <c r="M399" s="325"/>
      <c r="N399" s="324">
        <f>SUM(N392:N398)</f>
        <v>0</v>
      </c>
      <c r="O399" s="325"/>
      <c r="P399" s="324">
        <f>SUM(P392:P398)</f>
        <v>0</v>
      </c>
      <c r="Q399" s="325"/>
      <c r="R399" s="324">
        <f>SUM(R392:R398)</f>
        <v>0</v>
      </c>
      <c r="S399" s="325"/>
      <c r="T399" s="324">
        <f>SUM(T392:T398)</f>
        <v>0</v>
      </c>
      <c r="U399" s="325"/>
      <c r="V399" s="324">
        <f>SUM(V392:V398)</f>
        <v>0</v>
      </c>
      <c r="W399" s="325"/>
      <c r="X399" s="324">
        <f>SUM(X392:X398)</f>
        <v>0</v>
      </c>
      <c r="Y399" s="325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31">
        <f>SEMAINE(date_1er_jour_semaine($A$1,B391)+7)</f>
        <v>43</v>
      </c>
      <c r="C400" s="332"/>
      <c r="D400" s="249" t="s">
        <v>8</v>
      </c>
      <c r="E400" s="315" t="s">
        <v>133</v>
      </c>
      <c r="F400" s="250" t="s">
        <v>9</v>
      </c>
      <c r="G400" s="321" t="s">
        <v>133</v>
      </c>
      <c r="H400" s="251" t="s">
        <v>10</v>
      </c>
      <c r="I400" s="320" t="s">
        <v>133</v>
      </c>
      <c r="J400" s="252" t="s">
        <v>11</v>
      </c>
      <c r="K400" s="319" t="s">
        <v>133</v>
      </c>
      <c r="L400" s="253" t="s">
        <v>12</v>
      </c>
      <c r="M400" s="318" t="s">
        <v>133</v>
      </c>
      <c r="N400" s="254" t="s">
        <v>13</v>
      </c>
      <c r="O400" s="317" t="s">
        <v>133</v>
      </c>
      <c r="P400" s="255" t="s">
        <v>14</v>
      </c>
      <c r="Q400" s="312" t="s">
        <v>133</v>
      </c>
      <c r="R400" s="256" t="s">
        <v>15</v>
      </c>
      <c r="S400" s="314" t="s">
        <v>133</v>
      </c>
      <c r="T400" s="257" t="s">
        <v>16</v>
      </c>
      <c r="U400" s="258" t="s">
        <v>133</v>
      </c>
      <c r="V400" s="259" t="s">
        <v>17</v>
      </c>
      <c r="W400" s="313" t="s">
        <v>133</v>
      </c>
      <c r="X400" s="260" t="s">
        <v>18</v>
      </c>
      <c r="Y400" s="316" t="s">
        <v>133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30" t="s">
        <v>22</v>
      </c>
      <c r="C408" s="327"/>
      <c r="D408" s="324">
        <f>SUM(D401:D407)</f>
        <v>0</v>
      </c>
      <c r="E408" s="325"/>
      <c r="F408" s="324">
        <f>SUM(F401:F407)</f>
        <v>0</v>
      </c>
      <c r="G408" s="325"/>
      <c r="H408" s="324">
        <f>SUM(H401:H407)</f>
        <v>0</v>
      </c>
      <c r="I408" s="325"/>
      <c r="J408" s="324">
        <f>SUM(J401:J407)</f>
        <v>0</v>
      </c>
      <c r="K408" s="325"/>
      <c r="L408" s="324">
        <f>SUM(L401:L407)</f>
        <v>0</v>
      </c>
      <c r="M408" s="325"/>
      <c r="N408" s="324">
        <f>SUM(N401:N407)</f>
        <v>0</v>
      </c>
      <c r="O408" s="325"/>
      <c r="P408" s="324">
        <f>SUM(P401:P407)</f>
        <v>0</v>
      </c>
      <c r="Q408" s="325"/>
      <c r="R408" s="324">
        <f>SUM(R401:R407)</f>
        <v>0</v>
      </c>
      <c r="S408" s="325"/>
      <c r="T408" s="324">
        <f>SUM(T401:T407)</f>
        <v>0</v>
      </c>
      <c r="U408" s="325"/>
      <c r="V408" s="324">
        <f>SUM(V401:V407)</f>
        <v>0</v>
      </c>
      <c r="W408" s="325"/>
      <c r="X408" s="324">
        <f>SUM(X401:X407)</f>
        <v>0</v>
      </c>
      <c r="Y408" s="325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31">
        <f>SEMAINE(date_1er_jour_semaine($A$1,B400)+7)</f>
        <v>44</v>
      </c>
      <c r="C409" s="332"/>
      <c r="D409" s="249" t="s">
        <v>8</v>
      </c>
      <c r="E409" s="315" t="s">
        <v>133</v>
      </c>
      <c r="F409" s="250" t="s">
        <v>9</v>
      </c>
      <c r="G409" s="321" t="s">
        <v>133</v>
      </c>
      <c r="H409" s="251" t="s">
        <v>10</v>
      </c>
      <c r="I409" s="320" t="s">
        <v>133</v>
      </c>
      <c r="J409" s="252" t="s">
        <v>11</v>
      </c>
      <c r="K409" s="319" t="s">
        <v>133</v>
      </c>
      <c r="L409" s="253" t="s">
        <v>12</v>
      </c>
      <c r="M409" s="318" t="s">
        <v>133</v>
      </c>
      <c r="N409" s="254" t="s">
        <v>13</v>
      </c>
      <c r="O409" s="317" t="s">
        <v>133</v>
      </c>
      <c r="P409" s="255" t="s">
        <v>14</v>
      </c>
      <c r="Q409" s="312" t="s">
        <v>133</v>
      </c>
      <c r="R409" s="256" t="s">
        <v>15</v>
      </c>
      <c r="S409" s="314" t="s">
        <v>133</v>
      </c>
      <c r="T409" s="257" t="s">
        <v>16</v>
      </c>
      <c r="U409" s="258" t="s">
        <v>133</v>
      </c>
      <c r="V409" s="259" t="s">
        <v>17</v>
      </c>
      <c r="W409" s="313" t="s">
        <v>133</v>
      </c>
      <c r="X409" s="260" t="s">
        <v>18</v>
      </c>
      <c r="Y409" s="316" t="s">
        <v>133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30" t="s">
        <v>22</v>
      </c>
      <c r="C417" s="327"/>
      <c r="D417" s="324">
        <f>SUM(D410:D416)</f>
        <v>0</v>
      </c>
      <c r="E417" s="325"/>
      <c r="F417" s="324">
        <f>SUM(F410:F416)</f>
        <v>0</v>
      </c>
      <c r="G417" s="325"/>
      <c r="H417" s="324">
        <f>SUM(H410:H416)</f>
        <v>0</v>
      </c>
      <c r="I417" s="325"/>
      <c r="J417" s="324">
        <f>SUM(J410:J416)</f>
        <v>0</v>
      </c>
      <c r="K417" s="325"/>
      <c r="L417" s="324">
        <f>SUM(L410:L416)</f>
        <v>0</v>
      </c>
      <c r="M417" s="325"/>
      <c r="N417" s="324">
        <f>SUM(N410:N416)</f>
        <v>0</v>
      </c>
      <c r="O417" s="325"/>
      <c r="P417" s="324">
        <f>SUM(P410:P416)</f>
        <v>0</v>
      </c>
      <c r="Q417" s="325"/>
      <c r="R417" s="324">
        <f>SUM(R410:R416)</f>
        <v>0</v>
      </c>
      <c r="S417" s="325"/>
      <c r="T417" s="324">
        <f>SUM(T410:T416)</f>
        <v>0</v>
      </c>
      <c r="U417" s="325"/>
      <c r="V417" s="324">
        <f>SUM(V410:V416)</f>
        <v>0</v>
      </c>
      <c r="W417" s="325"/>
      <c r="X417" s="324">
        <f>SUM(X410:X416)</f>
        <v>0</v>
      </c>
      <c r="Y417" s="325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31">
        <f>SEMAINE(date_1er_jour_semaine($A$1,B409)+7)</f>
        <v>45</v>
      </c>
      <c r="C418" s="332"/>
      <c r="D418" s="249" t="s">
        <v>8</v>
      </c>
      <c r="E418" s="315" t="s">
        <v>133</v>
      </c>
      <c r="F418" s="250" t="s">
        <v>9</v>
      </c>
      <c r="G418" s="321" t="s">
        <v>133</v>
      </c>
      <c r="H418" s="251" t="s">
        <v>10</v>
      </c>
      <c r="I418" s="320" t="s">
        <v>133</v>
      </c>
      <c r="J418" s="252" t="s">
        <v>11</v>
      </c>
      <c r="K418" s="319" t="s">
        <v>133</v>
      </c>
      <c r="L418" s="253" t="s">
        <v>12</v>
      </c>
      <c r="M418" s="318" t="s">
        <v>133</v>
      </c>
      <c r="N418" s="254" t="s">
        <v>13</v>
      </c>
      <c r="O418" s="317" t="s">
        <v>133</v>
      </c>
      <c r="P418" s="255" t="s">
        <v>14</v>
      </c>
      <c r="Q418" s="312" t="s">
        <v>133</v>
      </c>
      <c r="R418" s="256" t="s">
        <v>15</v>
      </c>
      <c r="S418" s="314" t="s">
        <v>133</v>
      </c>
      <c r="T418" s="257" t="s">
        <v>16</v>
      </c>
      <c r="U418" s="258" t="s">
        <v>133</v>
      </c>
      <c r="V418" s="259" t="s">
        <v>17</v>
      </c>
      <c r="W418" s="313" t="s">
        <v>133</v>
      </c>
      <c r="X418" s="260" t="s">
        <v>18</v>
      </c>
      <c r="Y418" s="316" t="s">
        <v>133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30" t="s">
        <v>22</v>
      </c>
      <c r="C426" s="327"/>
      <c r="D426" s="324">
        <f>SUM(D419:D425)</f>
        <v>0</v>
      </c>
      <c r="E426" s="325"/>
      <c r="F426" s="324">
        <f>SUM(F419:F425)</f>
        <v>0</v>
      </c>
      <c r="G426" s="325"/>
      <c r="H426" s="324">
        <f>SUM(H419:H425)</f>
        <v>0</v>
      </c>
      <c r="I426" s="325"/>
      <c r="J426" s="324">
        <f>SUM(J419:J425)</f>
        <v>0</v>
      </c>
      <c r="K426" s="325"/>
      <c r="L426" s="324">
        <f>SUM(L419:L425)</f>
        <v>0</v>
      </c>
      <c r="M426" s="325"/>
      <c r="N426" s="324">
        <f>SUM(N419:N425)</f>
        <v>0</v>
      </c>
      <c r="O426" s="325"/>
      <c r="P426" s="324">
        <f>SUM(P419:P425)</f>
        <v>0</v>
      </c>
      <c r="Q426" s="325"/>
      <c r="R426" s="324">
        <f>SUM(R419:R425)</f>
        <v>0</v>
      </c>
      <c r="S426" s="325"/>
      <c r="T426" s="324">
        <f>SUM(T419:T425)</f>
        <v>0</v>
      </c>
      <c r="U426" s="325"/>
      <c r="V426" s="324">
        <f>SUM(V419:V425)</f>
        <v>0</v>
      </c>
      <c r="W426" s="325"/>
      <c r="X426" s="324">
        <f>SUM(X419:X425)</f>
        <v>0</v>
      </c>
      <c r="Y426" s="325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31">
        <f>SEMAINE(date_1er_jour_semaine($A$1,B418)+7)</f>
        <v>46</v>
      </c>
      <c r="C427" s="332"/>
      <c r="D427" s="249" t="s">
        <v>8</v>
      </c>
      <c r="E427" s="315" t="s">
        <v>133</v>
      </c>
      <c r="F427" s="250" t="s">
        <v>9</v>
      </c>
      <c r="G427" s="321" t="s">
        <v>133</v>
      </c>
      <c r="H427" s="251" t="s">
        <v>10</v>
      </c>
      <c r="I427" s="320" t="s">
        <v>133</v>
      </c>
      <c r="J427" s="252" t="s">
        <v>11</v>
      </c>
      <c r="K427" s="319" t="s">
        <v>133</v>
      </c>
      <c r="L427" s="253" t="s">
        <v>12</v>
      </c>
      <c r="M427" s="318" t="s">
        <v>133</v>
      </c>
      <c r="N427" s="254" t="s">
        <v>13</v>
      </c>
      <c r="O427" s="317" t="s">
        <v>133</v>
      </c>
      <c r="P427" s="255" t="s">
        <v>14</v>
      </c>
      <c r="Q427" s="312" t="s">
        <v>133</v>
      </c>
      <c r="R427" s="256" t="s">
        <v>15</v>
      </c>
      <c r="S427" s="314" t="s">
        <v>133</v>
      </c>
      <c r="T427" s="257" t="s">
        <v>16</v>
      </c>
      <c r="U427" s="258" t="s">
        <v>133</v>
      </c>
      <c r="V427" s="259" t="s">
        <v>17</v>
      </c>
      <c r="W427" s="313" t="s">
        <v>133</v>
      </c>
      <c r="X427" s="260" t="s">
        <v>18</v>
      </c>
      <c r="Y427" s="316" t="s">
        <v>133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30" t="s">
        <v>22</v>
      </c>
      <c r="C435" s="327"/>
      <c r="D435" s="324">
        <f>SUM(D428:D434)</f>
        <v>0</v>
      </c>
      <c r="E435" s="325"/>
      <c r="F435" s="324">
        <f>SUM(F428:F434)</f>
        <v>0</v>
      </c>
      <c r="G435" s="325"/>
      <c r="H435" s="324">
        <f>SUM(H428:H434)</f>
        <v>0</v>
      </c>
      <c r="I435" s="325"/>
      <c r="J435" s="324">
        <f>SUM(J428:J434)</f>
        <v>0</v>
      </c>
      <c r="K435" s="325"/>
      <c r="L435" s="324">
        <f>SUM(L428:L434)</f>
        <v>0</v>
      </c>
      <c r="M435" s="325"/>
      <c r="N435" s="324">
        <f>SUM(N428:N434)</f>
        <v>0</v>
      </c>
      <c r="O435" s="325"/>
      <c r="P435" s="324">
        <f>SUM(P428:P434)</f>
        <v>0</v>
      </c>
      <c r="Q435" s="325"/>
      <c r="R435" s="324">
        <f>SUM(R428:R434)</f>
        <v>0</v>
      </c>
      <c r="S435" s="325"/>
      <c r="T435" s="324">
        <f>SUM(T428:T434)</f>
        <v>0</v>
      </c>
      <c r="U435" s="325"/>
      <c r="V435" s="324">
        <f>SUM(V428:V434)</f>
        <v>0</v>
      </c>
      <c r="W435" s="325"/>
      <c r="X435" s="324">
        <f>SUM(X428:X434)</f>
        <v>0</v>
      </c>
      <c r="Y435" s="325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31">
        <f>SEMAINE(date_1er_jour_semaine($A$1,B427)+7)</f>
        <v>47</v>
      </c>
      <c r="C436" s="332"/>
      <c r="D436" s="249" t="s">
        <v>8</v>
      </c>
      <c r="E436" s="315" t="s">
        <v>133</v>
      </c>
      <c r="F436" s="250" t="s">
        <v>9</v>
      </c>
      <c r="G436" s="321" t="s">
        <v>133</v>
      </c>
      <c r="H436" s="251" t="s">
        <v>10</v>
      </c>
      <c r="I436" s="320" t="s">
        <v>133</v>
      </c>
      <c r="J436" s="252" t="s">
        <v>11</v>
      </c>
      <c r="K436" s="319" t="s">
        <v>133</v>
      </c>
      <c r="L436" s="253" t="s">
        <v>12</v>
      </c>
      <c r="M436" s="318" t="s">
        <v>133</v>
      </c>
      <c r="N436" s="254" t="s">
        <v>13</v>
      </c>
      <c r="O436" s="317" t="s">
        <v>133</v>
      </c>
      <c r="P436" s="255" t="s">
        <v>14</v>
      </c>
      <c r="Q436" s="312" t="s">
        <v>133</v>
      </c>
      <c r="R436" s="256" t="s">
        <v>15</v>
      </c>
      <c r="S436" s="314" t="s">
        <v>133</v>
      </c>
      <c r="T436" s="257" t="s">
        <v>16</v>
      </c>
      <c r="U436" s="258" t="s">
        <v>133</v>
      </c>
      <c r="V436" s="259" t="s">
        <v>17</v>
      </c>
      <c r="W436" s="313" t="s">
        <v>133</v>
      </c>
      <c r="X436" s="260" t="s">
        <v>18</v>
      </c>
      <c r="Y436" s="316" t="s">
        <v>133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30" t="s">
        <v>22</v>
      </c>
      <c r="C444" s="327"/>
      <c r="D444" s="324">
        <f>SUM(D437:D443)</f>
        <v>0</v>
      </c>
      <c r="E444" s="325"/>
      <c r="F444" s="324">
        <f>SUM(F437:F443)</f>
        <v>0</v>
      </c>
      <c r="G444" s="325"/>
      <c r="H444" s="324">
        <f>SUM(H437:H443)</f>
        <v>0</v>
      </c>
      <c r="I444" s="325"/>
      <c r="J444" s="324">
        <f>SUM(J437:J443)</f>
        <v>0</v>
      </c>
      <c r="K444" s="325"/>
      <c r="L444" s="324">
        <f>SUM(L437:L443)</f>
        <v>0</v>
      </c>
      <c r="M444" s="325"/>
      <c r="N444" s="324">
        <f>SUM(N437:N443)</f>
        <v>0</v>
      </c>
      <c r="O444" s="325"/>
      <c r="P444" s="324">
        <f>SUM(P437:P443)</f>
        <v>0</v>
      </c>
      <c r="Q444" s="325"/>
      <c r="R444" s="324">
        <f>SUM(R437:R443)</f>
        <v>0</v>
      </c>
      <c r="S444" s="325"/>
      <c r="T444" s="324">
        <f>SUM(T437:T443)</f>
        <v>0</v>
      </c>
      <c r="U444" s="325"/>
      <c r="V444" s="324">
        <f>SUM(V437:V443)</f>
        <v>0</v>
      </c>
      <c r="W444" s="325"/>
      <c r="X444" s="324">
        <f>SUM(X437:X443)</f>
        <v>0</v>
      </c>
      <c r="Y444" s="325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31">
        <f>SEMAINE(date_1er_jour_semaine($A$1,B436)+7)</f>
        <v>48</v>
      </c>
      <c r="C445" s="332"/>
      <c r="D445" s="249" t="s">
        <v>8</v>
      </c>
      <c r="E445" s="315" t="s">
        <v>133</v>
      </c>
      <c r="F445" s="250" t="s">
        <v>9</v>
      </c>
      <c r="G445" s="321" t="s">
        <v>133</v>
      </c>
      <c r="H445" s="251" t="s">
        <v>10</v>
      </c>
      <c r="I445" s="320" t="s">
        <v>133</v>
      </c>
      <c r="J445" s="252" t="s">
        <v>11</v>
      </c>
      <c r="K445" s="319" t="s">
        <v>133</v>
      </c>
      <c r="L445" s="253" t="s">
        <v>12</v>
      </c>
      <c r="M445" s="318" t="s">
        <v>133</v>
      </c>
      <c r="N445" s="254" t="s">
        <v>13</v>
      </c>
      <c r="O445" s="317" t="s">
        <v>133</v>
      </c>
      <c r="P445" s="255" t="s">
        <v>14</v>
      </c>
      <c r="Q445" s="312" t="s">
        <v>133</v>
      </c>
      <c r="R445" s="256" t="s">
        <v>15</v>
      </c>
      <c r="S445" s="314" t="s">
        <v>133</v>
      </c>
      <c r="T445" s="257" t="s">
        <v>16</v>
      </c>
      <c r="U445" s="258" t="s">
        <v>133</v>
      </c>
      <c r="V445" s="259" t="s">
        <v>17</v>
      </c>
      <c r="W445" s="313" t="s">
        <v>133</v>
      </c>
      <c r="X445" s="260" t="s">
        <v>18</v>
      </c>
      <c r="Y445" s="316" t="s">
        <v>133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30" t="s">
        <v>22</v>
      </c>
      <c r="C453" s="327"/>
      <c r="D453" s="324">
        <f>SUM(D446:D452)</f>
        <v>0</v>
      </c>
      <c r="E453" s="325"/>
      <c r="F453" s="324">
        <f>SUM(F446:F452)</f>
        <v>0</v>
      </c>
      <c r="G453" s="325"/>
      <c r="H453" s="324">
        <f>SUM(H446:H452)</f>
        <v>0</v>
      </c>
      <c r="I453" s="325"/>
      <c r="J453" s="324">
        <f>SUM(J446:J452)</f>
        <v>0</v>
      </c>
      <c r="K453" s="325"/>
      <c r="L453" s="324">
        <f>SUM(L446:L452)</f>
        <v>0</v>
      </c>
      <c r="M453" s="325"/>
      <c r="N453" s="324">
        <f>SUM(N446:N452)</f>
        <v>0</v>
      </c>
      <c r="O453" s="325"/>
      <c r="P453" s="324">
        <f>SUM(P446:P452)</f>
        <v>0</v>
      </c>
      <c r="Q453" s="325"/>
      <c r="R453" s="324">
        <f>SUM(R446:R452)</f>
        <v>0</v>
      </c>
      <c r="S453" s="325"/>
      <c r="T453" s="324">
        <f>SUM(T446:T452)</f>
        <v>0</v>
      </c>
      <c r="U453" s="325"/>
      <c r="V453" s="324">
        <f>SUM(V446:V452)</f>
        <v>0</v>
      </c>
      <c r="W453" s="325"/>
      <c r="X453" s="324">
        <f>SUM(X446:X452)</f>
        <v>0</v>
      </c>
      <c r="Y453" s="325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31">
        <f>SEMAINE(date_1er_jour_semaine($A$1,B445)+7)</f>
        <v>49</v>
      </c>
      <c r="C454" s="332"/>
      <c r="D454" s="249" t="s">
        <v>8</v>
      </c>
      <c r="E454" s="315" t="s">
        <v>133</v>
      </c>
      <c r="F454" s="250" t="s">
        <v>9</v>
      </c>
      <c r="G454" s="321" t="s">
        <v>133</v>
      </c>
      <c r="H454" s="251" t="s">
        <v>10</v>
      </c>
      <c r="I454" s="320" t="s">
        <v>133</v>
      </c>
      <c r="J454" s="252" t="s">
        <v>11</v>
      </c>
      <c r="K454" s="319" t="s">
        <v>133</v>
      </c>
      <c r="L454" s="253" t="s">
        <v>12</v>
      </c>
      <c r="M454" s="318" t="s">
        <v>133</v>
      </c>
      <c r="N454" s="254" t="s">
        <v>13</v>
      </c>
      <c r="O454" s="317" t="s">
        <v>133</v>
      </c>
      <c r="P454" s="255" t="s">
        <v>14</v>
      </c>
      <c r="Q454" s="312" t="s">
        <v>133</v>
      </c>
      <c r="R454" s="256" t="s">
        <v>15</v>
      </c>
      <c r="S454" s="314" t="s">
        <v>133</v>
      </c>
      <c r="T454" s="257" t="s">
        <v>16</v>
      </c>
      <c r="U454" s="258" t="s">
        <v>133</v>
      </c>
      <c r="V454" s="259" t="s">
        <v>17</v>
      </c>
      <c r="W454" s="313" t="s">
        <v>133</v>
      </c>
      <c r="X454" s="260" t="s">
        <v>18</v>
      </c>
      <c r="Y454" s="316" t="s">
        <v>133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30" t="s">
        <v>22</v>
      </c>
      <c r="C462" s="327"/>
      <c r="D462" s="324">
        <f>SUM(D455:D461)</f>
        <v>0</v>
      </c>
      <c r="E462" s="325"/>
      <c r="F462" s="324">
        <f>SUM(F455:F461)</f>
        <v>0</v>
      </c>
      <c r="G462" s="325"/>
      <c r="H462" s="324">
        <f>SUM(H455:H461)</f>
        <v>0</v>
      </c>
      <c r="I462" s="325"/>
      <c r="J462" s="324">
        <f>SUM(J455:J461)</f>
        <v>0</v>
      </c>
      <c r="K462" s="325"/>
      <c r="L462" s="324">
        <f>SUM(L455:L461)</f>
        <v>0</v>
      </c>
      <c r="M462" s="325"/>
      <c r="N462" s="324">
        <f>SUM(N455:N461)</f>
        <v>0</v>
      </c>
      <c r="O462" s="325"/>
      <c r="P462" s="324">
        <f>SUM(P455:P461)</f>
        <v>0</v>
      </c>
      <c r="Q462" s="325"/>
      <c r="R462" s="324">
        <f>SUM(R455:R461)</f>
        <v>0</v>
      </c>
      <c r="S462" s="325"/>
      <c r="T462" s="324">
        <f>SUM(T455:T461)</f>
        <v>0</v>
      </c>
      <c r="U462" s="325"/>
      <c r="V462" s="324">
        <f>SUM(V455:V461)</f>
        <v>0</v>
      </c>
      <c r="W462" s="325"/>
      <c r="X462" s="324">
        <f>SUM(X455:X461)</f>
        <v>0</v>
      </c>
      <c r="Y462" s="325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31">
        <f>SEMAINE(date_1er_jour_semaine($A$1,B454)+7)</f>
        <v>50</v>
      </c>
      <c r="C463" s="332"/>
      <c r="D463" s="249" t="s">
        <v>8</v>
      </c>
      <c r="E463" s="315" t="s">
        <v>133</v>
      </c>
      <c r="F463" s="250" t="s">
        <v>9</v>
      </c>
      <c r="G463" s="321" t="s">
        <v>133</v>
      </c>
      <c r="H463" s="251" t="s">
        <v>10</v>
      </c>
      <c r="I463" s="320" t="s">
        <v>133</v>
      </c>
      <c r="J463" s="252" t="s">
        <v>11</v>
      </c>
      <c r="K463" s="319" t="s">
        <v>133</v>
      </c>
      <c r="L463" s="253" t="s">
        <v>12</v>
      </c>
      <c r="M463" s="318" t="s">
        <v>133</v>
      </c>
      <c r="N463" s="254" t="s">
        <v>13</v>
      </c>
      <c r="O463" s="317" t="s">
        <v>133</v>
      </c>
      <c r="P463" s="255" t="s">
        <v>14</v>
      </c>
      <c r="Q463" s="312" t="s">
        <v>133</v>
      </c>
      <c r="R463" s="256" t="s">
        <v>15</v>
      </c>
      <c r="S463" s="314" t="s">
        <v>133</v>
      </c>
      <c r="T463" s="257" t="s">
        <v>16</v>
      </c>
      <c r="U463" s="258" t="s">
        <v>133</v>
      </c>
      <c r="V463" s="259" t="s">
        <v>17</v>
      </c>
      <c r="W463" s="313" t="s">
        <v>133</v>
      </c>
      <c r="X463" s="260" t="s">
        <v>18</v>
      </c>
      <c r="Y463" s="316" t="s">
        <v>133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30" t="s">
        <v>22</v>
      </c>
      <c r="C471" s="327"/>
      <c r="D471" s="324">
        <f>SUM(D464:D470)</f>
        <v>0</v>
      </c>
      <c r="E471" s="325"/>
      <c r="F471" s="324">
        <f>SUM(F464:F470)</f>
        <v>0</v>
      </c>
      <c r="G471" s="325"/>
      <c r="H471" s="324">
        <f>SUM(H464:H470)</f>
        <v>0</v>
      </c>
      <c r="I471" s="325"/>
      <c r="J471" s="324">
        <f>SUM(J464:J470)</f>
        <v>0</v>
      </c>
      <c r="K471" s="325"/>
      <c r="L471" s="324">
        <f>SUM(L464:L470)</f>
        <v>0</v>
      </c>
      <c r="M471" s="325"/>
      <c r="N471" s="324">
        <f>SUM(N464:N470)</f>
        <v>0</v>
      </c>
      <c r="O471" s="325"/>
      <c r="P471" s="324">
        <f>SUM(P464:P470)</f>
        <v>0</v>
      </c>
      <c r="Q471" s="325"/>
      <c r="R471" s="324">
        <f>SUM(R464:R470)</f>
        <v>0</v>
      </c>
      <c r="S471" s="325"/>
      <c r="T471" s="324">
        <f>SUM(T464:T470)</f>
        <v>0</v>
      </c>
      <c r="U471" s="325"/>
      <c r="V471" s="324">
        <f>SUM(V464:V470)</f>
        <v>0</v>
      </c>
      <c r="W471" s="325"/>
      <c r="X471" s="324">
        <f>SUM(X464:X470)</f>
        <v>0</v>
      </c>
      <c r="Y471" s="325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31">
        <f>SEMAINE(date_1er_jour_semaine($A$1,B463)+7)</f>
        <v>51</v>
      </c>
      <c r="C472" s="332"/>
      <c r="D472" s="249" t="s">
        <v>8</v>
      </c>
      <c r="E472" s="315" t="s">
        <v>133</v>
      </c>
      <c r="F472" s="250" t="s">
        <v>9</v>
      </c>
      <c r="G472" s="321" t="s">
        <v>133</v>
      </c>
      <c r="H472" s="251" t="s">
        <v>10</v>
      </c>
      <c r="I472" s="320" t="s">
        <v>133</v>
      </c>
      <c r="J472" s="252" t="s">
        <v>11</v>
      </c>
      <c r="K472" s="319" t="s">
        <v>133</v>
      </c>
      <c r="L472" s="253" t="s">
        <v>12</v>
      </c>
      <c r="M472" s="318" t="s">
        <v>133</v>
      </c>
      <c r="N472" s="254" t="s">
        <v>13</v>
      </c>
      <c r="O472" s="317" t="s">
        <v>133</v>
      </c>
      <c r="P472" s="255" t="s">
        <v>14</v>
      </c>
      <c r="Q472" s="312" t="s">
        <v>133</v>
      </c>
      <c r="R472" s="256" t="s">
        <v>15</v>
      </c>
      <c r="S472" s="314" t="s">
        <v>133</v>
      </c>
      <c r="T472" s="257" t="s">
        <v>16</v>
      </c>
      <c r="U472" s="258" t="s">
        <v>133</v>
      </c>
      <c r="V472" s="259" t="s">
        <v>17</v>
      </c>
      <c r="W472" s="313" t="s">
        <v>133</v>
      </c>
      <c r="X472" s="260" t="s">
        <v>18</v>
      </c>
      <c r="Y472" s="316" t="s">
        <v>133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30" t="s">
        <v>22</v>
      </c>
      <c r="C480" s="327"/>
      <c r="D480" s="324">
        <f>SUM(D473:D479)</f>
        <v>0</v>
      </c>
      <c r="E480" s="325"/>
      <c r="F480" s="324">
        <f>SUM(F473:F479)</f>
        <v>0</v>
      </c>
      <c r="G480" s="325"/>
      <c r="H480" s="324">
        <f>SUM(H473:H479)</f>
        <v>0</v>
      </c>
      <c r="I480" s="325"/>
      <c r="J480" s="324">
        <f>SUM(J473:J479)</f>
        <v>0</v>
      </c>
      <c r="K480" s="325"/>
      <c r="L480" s="324">
        <f>SUM(L473:L479)</f>
        <v>0</v>
      </c>
      <c r="M480" s="325"/>
      <c r="N480" s="324">
        <f>SUM(N473:N479)</f>
        <v>0</v>
      </c>
      <c r="O480" s="325"/>
      <c r="P480" s="324">
        <f>SUM(P473:P479)</f>
        <v>0</v>
      </c>
      <c r="Q480" s="325"/>
      <c r="R480" s="324">
        <f>SUM(R473:R479)</f>
        <v>0</v>
      </c>
      <c r="S480" s="325"/>
      <c r="T480" s="324">
        <f>SUM(T473:T479)</f>
        <v>0</v>
      </c>
      <c r="U480" s="325"/>
      <c r="V480" s="324">
        <f>SUM(V473:V479)</f>
        <v>0</v>
      </c>
      <c r="W480" s="325"/>
      <c r="X480" s="324">
        <f>SUM(X473:X479)</f>
        <v>0</v>
      </c>
      <c r="Y480" s="325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31">
        <f>SEMAINE(date_1er_jour_semaine($A$1,B472)+7)</f>
        <v>52</v>
      </c>
      <c r="C481" s="332"/>
      <c r="D481" s="249" t="s">
        <v>8</v>
      </c>
      <c r="E481" s="315" t="s">
        <v>133</v>
      </c>
      <c r="F481" s="250" t="s">
        <v>9</v>
      </c>
      <c r="G481" s="321" t="s">
        <v>133</v>
      </c>
      <c r="H481" s="251" t="s">
        <v>10</v>
      </c>
      <c r="I481" s="320" t="s">
        <v>133</v>
      </c>
      <c r="J481" s="252" t="s">
        <v>11</v>
      </c>
      <c r="K481" s="319" t="s">
        <v>133</v>
      </c>
      <c r="L481" s="253" t="s">
        <v>12</v>
      </c>
      <c r="M481" s="318" t="s">
        <v>133</v>
      </c>
      <c r="N481" s="254" t="s">
        <v>13</v>
      </c>
      <c r="O481" s="317" t="s">
        <v>133</v>
      </c>
      <c r="P481" s="255" t="s">
        <v>14</v>
      </c>
      <c r="Q481" s="312" t="s">
        <v>133</v>
      </c>
      <c r="R481" s="256" t="s">
        <v>15</v>
      </c>
      <c r="S481" s="314" t="s">
        <v>133</v>
      </c>
      <c r="T481" s="257" t="s">
        <v>16</v>
      </c>
      <c r="U481" s="258" t="s">
        <v>133</v>
      </c>
      <c r="V481" s="259" t="s">
        <v>17</v>
      </c>
      <c r="W481" s="313" t="s">
        <v>133</v>
      </c>
      <c r="X481" s="260" t="s">
        <v>18</v>
      </c>
      <c r="Y481" s="316" t="s">
        <v>133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30" t="s">
        <v>22</v>
      </c>
      <c r="C489" s="327"/>
      <c r="D489" s="324">
        <f>SUM(D482:D488)</f>
        <v>0</v>
      </c>
      <c r="E489" s="325"/>
      <c r="F489" s="324">
        <f>SUM(F482:F488)</f>
        <v>0</v>
      </c>
      <c r="G489" s="325"/>
      <c r="H489" s="324">
        <f>SUM(H482:H488)</f>
        <v>0</v>
      </c>
      <c r="I489" s="325"/>
      <c r="J489" s="324">
        <f>SUM(J482:J488)</f>
        <v>0</v>
      </c>
      <c r="K489" s="325"/>
      <c r="L489" s="324">
        <f>SUM(L482:L488)</f>
        <v>0</v>
      </c>
      <c r="M489" s="325"/>
      <c r="N489" s="324">
        <f>SUM(N482:N488)</f>
        <v>0</v>
      </c>
      <c r="O489" s="325"/>
      <c r="P489" s="324">
        <f>SUM(P482:P488)</f>
        <v>0</v>
      </c>
      <c r="Q489" s="325"/>
      <c r="R489" s="324">
        <f>SUM(R482:R488)</f>
        <v>0</v>
      </c>
      <c r="S489" s="325"/>
      <c r="T489" s="324">
        <f>SUM(T482:T488)</f>
        <v>0</v>
      </c>
      <c r="U489" s="325"/>
      <c r="V489" s="324">
        <f>SUM(V482:V488)</f>
        <v>0</v>
      </c>
      <c r="W489" s="325"/>
      <c r="X489" s="324">
        <f>SUM(X482:X488)</f>
        <v>0</v>
      </c>
      <c r="Y489" s="325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95">
        <f>A1+1</f>
        <v>2018</v>
      </c>
      <c r="B490" s="331">
        <f>SEMAINE(date_1er_jour_semaine($A$1,B481)+7)</f>
        <v>1</v>
      </c>
      <c r="C490" s="332"/>
      <c r="D490" s="249" t="s">
        <v>8</v>
      </c>
      <c r="E490" s="315" t="s">
        <v>133</v>
      </c>
      <c r="F490" s="250" t="s">
        <v>9</v>
      </c>
      <c r="G490" s="321" t="s">
        <v>133</v>
      </c>
      <c r="H490" s="251" t="s">
        <v>10</v>
      </c>
      <c r="I490" s="320" t="s">
        <v>133</v>
      </c>
      <c r="J490" s="252" t="s">
        <v>11</v>
      </c>
      <c r="K490" s="319" t="s">
        <v>133</v>
      </c>
      <c r="L490" s="253" t="s">
        <v>12</v>
      </c>
      <c r="M490" s="318" t="s">
        <v>133</v>
      </c>
      <c r="N490" s="254" t="s">
        <v>13</v>
      </c>
      <c r="O490" s="317" t="s">
        <v>133</v>
      </c>
      <c r="P490" s="255" t="s">
        <v>14</v>
      </c>
      <c r="Q490" s="312" t="s">
        <v>133</v>
      </c>
      <c r="R490" s="256" t="s">
        <v>15</v>
      </c>
      <c r="S490" s="314" t="s">
        <v>133</v>
      </c>
      <c r="T490" s="257" t="s">
        <v>16</v>
      </c>
      <c r="U490" s="258" t="s">
        <v>133</v>
      </c>
      <c r="V490" s="259" t="s">
        <v>17</v>
      </c>
      <c r="W490" s="313" t="s">
        <v>133</v>
      </c>
      <c r="X490" s="260" t="s">
        <v>18</v>
      </c>
      <c r="Y490" s="316" t="s">
        <v>133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96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96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96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96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96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96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96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96"/>
      <c r="B498" s="369" t="s">
        <v>22</v>
      </c>
      <c r="C498" s="370"/>
      <c r="D498" s="367">
        <f>SUM(D491:D497)</f>
        <v>0</v>
      </c>
      <c r="E498" s="368"/>
      <c r="F498" s="367">
        <f>SUM(F491:F497)</f>
        <v>0</v>
      </c>
      <c r="G498" s="368"/>
      <c r="H498" s="367">
        <f>SUM(H491:H497)</f>
        <v>0</v>
      </c>
      <c r="I498" s="368"/>
      <c r="J498" s="367">
        <f>SUM(J491:J497)</f>
        <v>0</v>
      </c>
      <c r="K498" s="368"/>
      <c r="L498" s="367">
        <f>SUM(L491:L497)</f>
        <v>0</v>
      </c>
      <c r="M498" s="368"/>
      <c r="N498" s="367">
        <f>SUM(N491:N497)</f>
        <v>0</v>
      </c>
      <c r="O498" s="368"/>
      <c r="P498" s="367">
        <f>SUM(P491:P497)</f>
        <v>0</v>
      </c>
      <c r="Q498" s="368"/>
      <c r="R498" s="367">
        <f>SUM(R491:R497)</f>
        <v>0</v>
      </c>
      <c r="S498" s="368"/>
      <c r="T498" s="367">
        <f>SUM(T491:T497)</f>
        <v>0</v>
      </c>
      <c r="U498" s="368"/>
      <c r="V498" s="367">
        <f>SUM(V491:V497)</f>
        <v>0</v>
      </c>
      <c r="W498" s="368"/>
      <c r="X498" s="367">
        <f>SUM(X491:X497)</f>
        <v>0</v>
      </c>
      <c r="Y498" s="368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97"/>
      <c r="B499" s="398" t="s">
        <v>126</v>
      </c>
      <c r="C499" s="399"/>
      <c r="D499" s="400" t="s">
        <v>8</v>
      </c>
      <c r="E499" s="401"/>
      <c r="F499" s="402" t="s">
        <v>9</v>
      </c>
      <c r="G499" s="403"/>
      <c r="H499" s="404" t="s">
        <v>10</v>
      </c>
      <c r="I499" s="405"/>
      <c r="J499" s="406" t="s">
        <v>11</v>
      </c>
      <c r="K499" s="407"/>
      <c r="L499" s="408" t="s">
        <v>12</v>
      </c>
      <c r="M499" s="409"/>
      <c r="N499" s="410" t="s">
        <v>13</v>
      </c>
      <c r="O499" s="411"/>
      <c r="P499" s="412" t="s">
        <v>14</v>
      </c>
      <c r="Q499" s="413"/>
      <c r="R499" s="414" t="s">
        <v>15</v>
      </c>
      <c r="S499" s="415"/>
      <c r="T499" s="416" t="s">
        <v>16</v>
      </c>
      <c r="U499" s="417"/>
      <c r="V499" s="418" t="s">
        <v>17</v>
      </c>
      <c r="W499" s="419"/>
      <c r="X499" s="420" t="s">
        <v>18</v>
      </c>
      <c r="Y499" s="421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1" t="s">
        <v>110</v>
      </c>
      <c r="C500" s="371"/>
      <c r="D500" s="376">
        <f>SUMPRODUCT(($C$14:$C$498&gt;=DATE($A$1,1,1)*1)*($C$14:$C$498&lt;=DATE($A$1,1,31)*1),(D14:D498))</f>
        <v>0</v>
      </c>
      <c r="E500" s="376"/>
      <c r="F500" s="376">
        <f t="shared" ref="F500" si="263">SUMPRODUCT(($C$14:$C$498&gt;=DATE($A$1,1,1)*1)*($C$14:$C$498&lt;=DATE($A$1,1,31)*1),(F14:F498))</f>
        <v>0</v>
      </c>
      <c r="G500" s="376"/>
      <c r="H500" s="376">
        <f t="shared" ref="H500" si="264">SUMPRODUCT(($C$14:$C$498&gt;=DATE($A$1,1,1)*1)*($C$14:$C$498&lt;=DATE($A$1,1,31)*1),(H14:H498))</f>
        <v>0</v>
      </c>
      <c r="I500" s="376"/>
      <c r="J500" s="376">
        <f t="shared" ref="J500" si="265">SUMPRODUCT(($C$14:$C$498&gt;=DATE($A$1,1,1)*1)*($C$14:$C$498&lt;=DATE($A$1,1,31)*1),(J14:J498))</f>
        <v>0</v>
      </c>
      <c r="K500" s="376"/>
      <c r="L500" s="376">
        <f t="shared" ref="L500" si="266">SUMPRODUCT(($C$14:$C$498&gt;=DATE($A$1,1,1)*1)*($C$14:$C$498&lt;=DATE($A$1,1,31)*1),(L14:L498))</f>
        <v>0</v>
      </c>
      <c r="M500" s="376"/>
      <c r="N500" s="376">
        <f t="shared" ref="N500" si="267">SUMPRODUCT(($C$14:$C$498&gt;=DATE($A$1,1,1)*1)*($C$14:$C$498&lt;=DATE($A$1,1,31)*1),(N14:N498))</f>
        <v>0</v>
      </c>
      <c r="O500" s="376"/>
      <c r="P500" s="376">
        <f t="shared" ref="P500" si="268">SUMPRODUCT(($C$14:$C$498&gt;=DATE($A$1,1,1)*1)*($C$14:$C$498&lt;=DATE($A$1,1,31)*1),(P14:P498))</f>
        <v>0</v>
      </c>
      <c r="Q500" s="376"/>
      <c r="R500" s="376">
        <f t="shared" ref="R500" si="269">SUMPRODUCT(($C$14:$C$498&gt;=DATE($A$1,1,1)*1)*($C$14:$C$498&lt;=DATE($A$1,1,31)*1),(R14:R498))</f>
        <v>0</v>
      </c>
      <c r="S500" s="376"/>
      <c r="T500" s="376">
        <f t="shared" ref="T500" si="270">SUMPRODUCT(($C$14:$C$498&gt;=DATE($A$1,1,1)*1)*($C$14:$C$498&lt;=DATE($A$1,1,31)*1),(T14:T498))</f>
        <v>0</v>
      </c>
      <c r="U500" s="376"/>
      <c r="V500" s="376">
        <f t="shared" ref="V500" si="271">SUMPRODUCT(($C$14:$C$498&gt;=DATE($A$1,1,1)*1)*($C$14:$C$498&lt;=DATE($A$1,1,31)*1),(V14:V498))</f>
        <v>0</v>
      </c>
      <c r="W500" s="376"/>
      <c r="X500" s="376">
        <f t="shared" ref="X500" si="272">SUMPRODUCT(($C$14:$C$498&gt;=DATE($A$1,1,1)*1)*($C$14:$C$498&lt;=DATE($A$1,1,31)*1),(X14:X498))</f>
        <v>0</v>
      </c>
      <c r="Y500" s="376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0</v>
      </c>
      <c r="AB500" s="127">
        <f>SUMPRODUCT(($C$14:$C$498&gt;="1/01/2017"*1)*($C$14:$C$498&lt;="31/01/2017"*1),(AB14:AB498))</f>
        <v>0</v>
      </c>
    </row>
    <row r="501" spans="1:28" s="98" customFormat="1" ht="18" hidden="1" customHeight="1" x14ac:dyDescent="0.25">
      <c r="A501" s="97"/>
      <c r="B501" s="372" t="s">
        <v>123</v>
      </c>
      <c r="C501" s="372"/>
      <c r="D501" s="377">
        <f>SUMPRODUCT(($C$13:$C$497&gt;=DATE($A$1,2,1)*1)*($C$13:$C$497&lt;=DATE($A$1,2,28)*1),(D13:D497))</f>
        <v>0</v>
      </c>
      <c r="E501" s="378"/>
      <c r="F501" s="377">
        <f>SUMPRODUCT(($C$13:$C$497&gt;="1/02/2017"*1)*($C$13:$C$497&lt;="28/02/2017"*1),(F13:F497))</f>
        <v>0</v>
      </c>
      <c r="G501" s="378"/>
      <c r="H501" s="377">
        <f>SUMPRODUCT(($C$13:$C$497&gt;="1/02/2017"*1)*($C$13:$C$497&lt;="28/02/2017"*1),(H13:H497))</f>
        <v>0</v>
      </c>
      <c r="I501" s="378"/>
      <c r="J501" s="377">
        <f>SUMPRODUCT(($C$13:$C$497&gt;="1/02/2017"*1)*($C$13:$C$497&lt;="28/02/2017"*1),(J13:J497))</f>
        <v>0</v>
      </c>
      <c r="K501" s="378"/>
      <c r="L501" s="377">
        <f>SUMPRODUCT(($C$13:$C$497&gt;="1/02/2017"*1)*($C$13:$C$497&lt;="28/02/2017"*1),(L13:L497))</f>
        <v>0</v>
      </c>
      <c r="M501" s="378"/>
      <c r="N501" s="377">
        <f>SUMPRODUCT(($C$13:$C$497&gt;="1/02/2017"*1)*($C$13:$C$497&lt;="28/02/2017"*1),(N13:N497))</f>
        <v>0.16666666666666666</v>
      </c>
      <c r="O501" s="378"/>
      <c r="P501" s="377">
        <f>SUMPRODUCT(($C$13:$C$497&gt;="1/02/2017"*1)*($C$13:$C$497&lt;="28/02/2017"*1),(P13:P497))</f>
        <v>0</v>
      </c>
      <c r="Q501" s="378"/>
      <c r="R501" s="377">
        <f>SUMPRODUCT(($C$13:$C$497&gt;="1/02/2017"*1)*($C$13:$C$497&lt;="28/02/2017"*1),(R13:R497))</f>
        <v>0</v>
      </c>
      <c r="S501" s="378"/>
      <c r="T501" s="377">
        <f>SUMPRODUCT(($C$13:$C$497&gt;="1/02/2017"*1)*($C$13:$C$497&lt;="28/02/2017"*1),(T13:T497))</f>
        <v>0.5</v>
      </c>
      <c r="U501" s="378"/>
      <c r="V501" s="377">
        <f>SUMPRODUCT(($C$13:$C$497&gt;="1/02/2017"*1)*($C$13:$C$497&lt;="28/02/2017"*1),(V13:V497))</f>
        <v>0</v>
      </c>
      <c r="W501" s="378"/>
      <c r="X501" s="377">
        <f>SUMPRODUCT(($C$13:$C$497&gt;="1/02/2017"*1)*($C$13:$C$497&lt;="28/02/2017"*1),(X13:X497))</f>
        <v>0</v>
      </c>
      <c r="Y501" s="378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5" t="s">
        <v>122</v>
      </c>
      <c r="C502" s="375"/>
      <c r="D502" s="384">
        <f>SUMPRODUCT(($C$14:$C$498&gt;=DATE($A$1,2,1)*1)*($C$14:$C$498&lt;=DATE($A$1,2,29)*1),(D14:D498))</f>
        <v>0</v>
      </c>
      <c r="E502" s="385"/>
      <c r="F502" s="384" t="e">
        <f>SUMPRODUCT(($C$14:$C$498&gt;="1/02/2017"*1)*($C$14:$C$498&lt;="29/02/2017"*1),(F14:F498))</f>
        <v>#VALUE!</v>
      </c>
      <c r="G502" s="385"/>
      <c r="H502" s="384" t="e">
        <f>SUMPRODUCT(($C$14:$C$498&gt;="1/02/2017"*1)*($C$14:$C$498&lt;="29/02/2017"*1),(H14:H498))</f>
        <v>#VALUE!</v>
      </c>
      <c r="I502" s="385"/>
      <c r="J502" s="384" t="e">
        <f>SUMPRODUCT(($C$14:$C$498&gt;="1/02/2017"*1)*($C$14:$C$498&lt;="29/02/2017"*1),(J14:J498))</f>
        <v>#VALUE!</v>
      </c>
      <c r="K502" s="385"/>
      <c r="L502" s="384" t="e">
        <f>SUMPRODUCT(($C$14:$C$498&gt;="1/02/2017"*1)*($C$14:$C$498&lt;="29/02/2017"*1),(L14:L498))</f>
        <v>#VALUE!</v>
      </c>
      <c r="M502" s="385"/>
      <c r="N502" s="384" t="e">
        <f>SUMPRODUCT(($C$14:$C$498&gt;="1/02/2017"*1)*($C$14:$C$498&lt;="29/02/2017"*1),(N14:N498))</f>
        <v>#VALUE!</v>
      </c>
      <c r="O502" s="385"/>
      <c r="P502" s="384" t="e">
        <f>SUMPRODUCT(($C$14:$C$498&gt;="1/02/2017"*1)*($C$14:$C$498&lt;="29/02/2017"*1),(P14:P498))</f>
        <v>#VALUE!</v>
      </c>
      <c r="Q502" s="385"/>
      <c r="R502" s="384" t="e">
        <f>SUMPRODUCT(($C$14:$C$498&gt;="1/02/2017"*1)*($C$14:$C$498&lt;="29/02/2017"*1),(R14:R498))</f>
        <v>#VALUE!</v>
      </c>
      <c r="S502" s="385"/>
      <c r="T502" s="384" t="e">
        <f>SUMPRODUCT(($C$14:$C$498&gt;="1/02/2017"*1)*($C$14:$C$498&lt;="29/02/2017"*1),(T14:T498))</f>
        <v>#VALUE!</v>
      </c>
      <c r="U502" s="385"/>
      <c r="V502" s="384" t="e">
        <f>SUMPRODUCT(($C$14:$C$498&gt;="1/02/2017"*1)*($C$14:$C$498&lt;="29/02/2017"*1),(V14:V498))</f>
        <v>#VALUE!</v>
      </c>
      <c r="W502" s="385"/>
      <c r="X502" s="384" t="e">
        <f>SUMPRODUCT(($C$14:$C$498&gt;="1/02/2017"*1)*($C$14:$C$498&lt;="29/02/2017"*1),(X14:X498))</f>
        <v>#VALUE!</v>
      </c>
      <c r="Y502" s="385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74" t="s">
        <v>111</v>
      </c>
      <c r="C503" s="374"/>
      <c r="D503" s="386">
        <f>IFERROR(D502,D501)</f>
        <v>0</v>
      </c>
      <c r="E503" s="387"/>
      <c r="F503" s="386">
        <f>IFERROR(F502,F501)</f>
        <v>0</v>
      </c>
      <c r="G503" s="387"/>
      <c r="H503" s="386">
        <f>IFERROR(H502,H501)</f>
        <v>0</v>
      </c>
      <c r="I503" s="387"/>
      <c r="J503" s="386">
        <f>IFERROR(J502,J501)</f>
        <v>0</v>
      </c>
      <c r="K503" s="387"/>
      <c r="L503" s="386">
        <f>IFERROR(L502,L501)</f>
        <v>0</v>
      </c>
      <c r="M503" s="387"/>
      <c r="N503" s="386">
        <f>IFERROR(N502,N501)</f>
        <v>0.16666666666666666</v>
      </c>
      <c r="O503" s="387"/>
      <c r="P503" s="386">
        <f>IFERROR(P502,P501)</f>
        <v>0</v>
      </c>
      <c r="Q503" s="387"/>
      <c r="R503" s="386">
        <f>IFERROR(R502,R501)</f>
        <v>0</v>
      </c>
      <c r="S503" s="387"/>
      <c r="T503" s="386">
        <f>IFERROR(T502,T501)</f>
        <v>0.5</v>
      </c>
      <c r="U503" s="387"/>
      <c r="V503" s="386">
        <f>IFERROR(V502,V501)</f>
        <v>0</v>
      </c>
      <c r="W503" s="387"/>
      <c r="X503" s="386">
        <f>IFERROR(X502,X501)</f>
        <v>0</v>
      </c>
      <c r="Y503" s="387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3" t="s">
        <v>112</v>
      </c>
      <c r="C504" s="373"/>
      <c r="D504" s="379">
        <f>SUMPRODUCT(($C$14:$C$498&gt;=DATE($A$1,3,1)*1)*($C$14:$C$498&lt;=DATE($A$1,3,31)*1),(D14:D498))</f>
        <v>0</v>
      </c>
      <c r="E504" s="380"/>
      <c r="F504" s="379">
        <f t="shared" ref="F504" si="274">SUMPRODUCT(($C$14:$C$498&gt;=DATE($A$1,3,1)*1)*($C$14:$C$498&lt;=DATE($A$1,3,31)*1),(F14:F498))</f>
        <v>0</v>
      </c>
      <c r="G504" s="380"/>
      <c r="H504" s="379">
        <f t="shared" ref="H504" si="275">SUMPRODUCT(($C$14:$C$498&gt;=DATE($A$1,3,1)*1)*($C$14:$C$498&lt;=DATE($A$1,3,31)*1),(H14:H498))</f>
        <v>0</v>
      </c>
      <c r="I504" s="380"/>
      <c r="J504" s="379">
        <f t="shared" ref="J504" si="276">SUMPRODUCT(($C$14:$C$498&gt;=DATE($A$1,3,1)*1)*($C$14:$C$498&lt;=DATE($A$1,3,31)*1),(J14:J498))</f>
        <v>0</v>
      </c>
      <c r="K504" s="380"/>
      <c r="L504" s="379">
        <f t="shared" ref="L504" si="277">SUMPRODUCT(($C$14:$C$498&gt;=DATE($A$1,3,1)*1)*($C$14:$C$498&lt;=DATE($A$1,3,31)*1),(L14:L498))</f>
        <v>0</v>
      </c>
      <c r="M504" s="380"/>
      <c r="N504" s="379">
        <f t="shared" ref="N504" si="278">SUMPRODUCT(($C$14:$C$498&gt;=DATE($A$1,3,1)*1)*($C$14:$C$498&lt;=DATE($A$1,3,31)*1),(N14:N498))</f>
        <v>0</v>
      </c>
      <c r="O504" s="380"/>
      <c r="P504" s="379">
        <f t="shared" ref="P504" si="279">SUMPRODUCT(($C$14:$C$498&gt;=DATE($A$1,3,1)*1)*($C$14:$C$498&lt;=DATE($A$1,3,31)*1),(P14:P498))</f>
        <v>0</v>
      </c>
      <c r="Q504" s="380"/>
      <c r="R504" s="379">
        <f t="shared" ref="R504" si="280">SUMPRODUCT(($C$14:$C$498&gt;=DATE($A$1,3,1)*1)*($C$14:$C$498&lt;=DATE($A$1,3,31)*1),(R14:R498))</f>
        <v>0</v>
      </c>
      <c r="S504" s="380"/>
      <c r="T504" s="379">
        <f t="shared" ref="T504" si="281">SUMPRODUCT(($C$14:$C$498&gt;=DATE($A$1,3,1)*1)*($C$14:$C$498&lt;=DATE($A$1,3,31)*1),(T14:T498))</f>
        <v>0</v>
      </c>
      <c r="U504" s="380"/>
      <c r="V504" s="379">
        <f t="shared" ref="V504" si="282">SUMPRODUCT(($C$14:$C$498&gt;=DATE($A$1,3,1)*1)*($C$14:$C$498&lt;=DATE($A$1,3,31)*1),(V14:V498))</f>
        <v>0</v>
      </c>
      <c r="W504" s="380"/>
      <c r="X504" s="379">
        <f t="shared" ref="X504" si="283">SUMPRODUCT(($C$14:$C$498&gt;=DATE($A$1,3,1)*1)*($C$14:$C$498&lt;=DATE($A$1,3,31)*1),(X14:X498))</f>
        <v>0</v>
      </c>
      <c r="Y504" s="380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74" t="s">
        <v>113</v>
      </c>
      <c r="C505" s="374"/>
      <c r="D505" s="381">
        <f>SUMPRODUCT(($C$14:$C$498&gt;=DATE($A$1,4,1)*1)*($C$14:$C$498&lt;=DATE($A$1,4,31)*1),(D14:D498))</f>
        <v>0</v>
      </c>
      <c r="E505" s="382"/>
      <c r="F505" s="381">
        <f t="shared" ref="F505" si="284">SUMPRODUCT(($C$14:$C$498&gt;=DATE($A$1,4,1)*1)*($C$14:$C$498&lt;=DATE($A$1,4,31)*1),(F14:F498))</f>
        <v>0</v>
      </c>
      <c r="G505" s="382"/>
      <c r="H505" s="381">
        <f t="shared" ref="H505" si="285">SUMPRODUCT(($C$14:$C$498&gt;=DATE($A$1,4,1)*1)*($C$14:$C$498&lt;=DATE($A$1,4,31)*1),(H14:H498))</f>
        <v>0</v>
      </c>
      <c r="I505" s="382"/>
      <c r="J505" s="381">
        <f t="shared" ref="J505" si="286">SUMPRODUCT(($C$14:$C$498&gt;=DATE($A$1,4,1)*1)*($C$14:$C$498&lt;=DATE($A$1,4,31)*1),(J14:J498))</f>
        <v>0</v>
      </c>
      <c r="K505" s="382"/>
      <c r="L505" s="381">
        <f t="shared" ref="L505" si="287">SUMPRODUCT(($C$14:$C$498&gt;=DATE($A$1,4,1)*1)*($C$14:$C$498&lt;=DATE($A$1,4,31)*1),(L14:L498))</f>
        <v>0</v>
      </c>
      <c r="M505" s="382"/>
      <c r="N505" s="381">
        <f t="shared" ref="N505" si="288">SUMPRODUCT(($C$14:$C$498&gt;=DATE($A$1,4,1)*1)*($C$14:$C$498&lt;=DATE($A$1,4,31)*1),(N14:N498))</f>
        <v>0</v>
      </c>
      <c r="O505" s="382"/>
      <c r="P505" s="381">
        <f t="shared" ref="P505" si="289">SUMPRODUCT(($C$14:$C$498&gt;=DATE($A$1,4,1)*1)*($C$14:$C$498&lt;=DATE($A$1,4,31)*1),(P14:P498))</f>
        <v>0</v>
      </c>
      <c r="Q505" s="382"/>
      <c r="R505" s="381">
        <f t="shared" ref="R505" si="290">SUMPRODUCT(($C$14:$C$498&gt;=DATE($A$1,4,1)*1)*($C$14:$C$498&lt;=DATE($A$1,4,31)*1),(R14:R498))</f>
        <v>0</v>
      </c>
      <c r="S505" s="382"/>
      <c r="T505" s="381">
        <f t="shared" ref="T505" si="291">SUMPRODUCT(($C$14:$C$498&gt;=DATE($A$1,4,1)*1)*($C$14:$C$498&lt;=DATE($A$1,4,31)*1),(T14:T498))</f>
        <v>0</v>
      </c>
      <c r="U505" s="382"/>
      <c r="V505" s="381">
        <f t="shared" ref="V505" si="292">SUMPRODUCT(($C$14:$C$498&gt;=DATE($A$1,4,1)*1)*($C$14:$C$498&lt;=DATE($A$1,4,31)*1),(V14:V498))</f>
        <v>0</v>
      </c>
      <c r="W505" s="382"/>
      <c r="X505" s="381">
        <f t="shared" ref="X505" si="293">SUMPRODUCT(($C$14:$C$498&gt;=DATE($A$1,4,1)*1)*($C$14:$C$498&lt;=DATE($A$1,4,31)*1),(X14:X498))</f>
        <v>0</v>
      </c>
      <c r="Y505" s="382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3" t="s">
        <v>114</v>
      </c>
      <c r="C506" s="373"/>
      <c r="D506" s="379">
        <f>SUMPRODUCT(($C$14:$C$498&gt;=DATE($A$1,5,1)*1)*($C$14:$C$498&lt;=DATE($A$1,5,31)*1),(D14:D498))</f>
        <v>0</v>
      </c>
      <c r="E506" s="380"/>
      <c r="F506" s="379">
        <f t="shared" ref="F506" si="294">SUMPRODUCT(($C$14:$C$498&gt;=DATE($A$1,5,1)*1)*($C$14:$C$498&lt;=DATE($A$1,5,31)*1),(F14:F498))</f>
        <v>0</v>
      </c>
      <c r="G506" s="380"/>
      <c r="H506" s="379">
        <f t="shared" ref="H506" si="295">SUMPRODUCT(($C$14:$C$498&gt;=DATE($A$1,5,1)*1)*($C$14:$C$498&lt;=DATE($A$1,5,31)*1),(H14:H498))</f>
        <v>0</v>
      </c>
      <c r="I506" s="380"/>
      <c r="J506" s="379">
        <f t="shared" ref="J506" si="296">SUMPRODUCT(($C$14:$C$498&gt;=DATE($A$1,5,1)*1)*($C$14:$C$498&lt;=DATE($A$1,5,31)*1),(J14:J498))</f>
        <v>0</v>
      </c>
      <c r="K506" s="380"/>
      <c r="L506" s="379">
        <f t="shared" ref="L506" si="297">SUMPRODUCT(($C$14:$C$498&gt;=DATE($A$1,5,1)*1)*($C$14:$C$498&lt;=DATE($A$1,5,31)*1),(L14:L498))</f>
        <v>0</v>
      </c>
      <c r="M506" s="380"/>
      <c r="N506" s="379">
        <f t="shared" ref="N506" si="298">SUMPRODUCT(($C$14:$C$498&gt;=DATE($A$1,5,1)*1)*($C$14:$C$498&lt;=DATE($A$1,5,31)*1),(N14:N498))</f>
        <v>0</v>
      </c>
      <c r="O506" s="380"/>
      <c r="P506" s="379">
        <f t="shared" ref="P506" si="299">SUMPRODUCT(($C$14:$C$498&gt;=DATE($A$1,5,1)*1)*($C$14:$C$498&lt;=DATE($A$1,5,31)*1),(P14:P498))</f>
        <v>0</v>
      </c>
      <c r="Q506" s="380"/>
      <c r="R506" s="379">
        <f t="shared" ref="R506" si="300">SUMPRODUCT(($C$14:$C$498&gt;=DATE($A$1,5,1)*1)*($C$14:$C$498&lt;=DATE($A$1,5,31)*1),(R14:R498))</f>
        <v>0</v>
      </c>
      <c r="S506" s="380"/>
      <c r="T506" s="379">
        <f t="shared" ref="T506" si="301">SUMPRODUCT(($C$14:$C$498&gt;=DATE($A$1,5,1)*1)*($C$14:$C$498&lt;=DATE($A$1,5,31)*1),(T14:T498))</f>
        <v>0</v>
      </c>
      <c r="U506" s="380"/>
      <c r="V506" s="379">
        <f t="shared" ref="V506" si="302">SUMPRODUCT(($C$14:$C$498&gt;=DATE($A$1,5,1)*1)*($C$14:$C$498&lt;=DATE($A$1,5,31)*1),(V14:V498))</f>
        <v>0</v>
      </c>
      <c r="W506" s="380"/>
      <c r="X506" s="379">
        <f t="shared" ref="X506" si="303">SUMPRODUCT(($C$14:$C$498&gt;=DATE($A$1,5,1)*1)*($C$14:$C$498&lt;=DATE($A$1,5,31)*1),(X14:X498))</f>
        <v>0</v>
      </c>
      <c r="Y506" s="380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74" t="s">
        <v>115</v>
      </c>
      <c r="C507" s="374"/>
      <c r="D507" s="381">
        <f>SUMPRODUCT(($C$14:$C$498&gt;=DATE($A$1,6,1)*1)*($C$14:$C$498&lt;=DATE($A$1,6,31)*1),(D14:D498))</f>
        <v>0</v>
      </c>
      <c r="E507" s="382"/>
      <c r="F507" s="381">
        <f t="shared" ref="F507" si="304">SUMPRODUCT(($C$14:$C$498&gt;=DATE($A$1,6,1)*1)*($C$14:$C$498&lt;=DATE($A$1,6,31)*1),(F14:F498))</f>
        <v>0</v>
      </c>
      <c r="G507" s="382"/>
      <c r="H507" s="381">
        <f t="shared" ref="H507" si="305">SUMPRODUCT(($C$14:$C$498&gt;=DATE($A$1,6,1)*1)*($C$14:$C$498&lt;=DATE($A$1,6,31)*1),(H14:H498))</f>
        <v>0</v>
      </c>
      <c r="I507" s="382"/>
      <c r="J507" s="381">
        <f t="shared" ref="J507" si="306">SUMPRODUCT(($C$14:$C$498&gt;=DATE($A$1,6,1)*1)*($C$14:$C$498&lt;=DATE($A$1,6,31)*1),(J14:J498))</f>
        <v>0</v>
      </c>
      <c r="K507" s="382"/>
      <c r="L507" s="381">
        <f t="shared" ref="L507" si="307">SUMPRODUCT(($C$14:$C$498&gt;=DATE($A$1,6,1)*1)*($C$14:$C$498&lt;=DATE($A$1,6,31)*1),(L14:L498))</f>
        <v>0</v>
      </c>
      <c r="M507" s="382"/>
      <c r="N507" s="381">
        <f t="shared" ref="N507" si="308">SUMPRODUCT(($C$14:$C$498&gt;=DATE($A$1,6,1)*1)*($C$14:$C$498&lt;=DATE($A$1,6,31)*1),(N14:N498))</f>
        <v>0</v>
      </c>
      <c r="O507" s="382"/>
      <c r="P507" s="381">
        <f t="shared" ref="P507" si="309">SUMPRODUCT(($C$14:$C$498&gt;=DATE($A$1,6,1)*1)*($C$14:$C$498&lt;=DATE($A$1,6,31)*1),(P14:P498))</f>
        <v>0</v>
      </c>
      <c r="Q507" s="382"/>
      <c r="R507" s="381">
        <f t="shared" ref="R507" si="310">SUMPRODUCT(($C$14:$C$498&gt;=DATE($A$1,6,1)*1)*($C$14:$C$498&lt;=DATE($A$1,6,31)*1),(R14:R498))</f>
        <v>0</v>
      </c>
      <c r="S507" s="382"/>
      <c r="T507" s="381">
        <f t="shared" ref="T507" si="311">SUMPRODUCT(($C$14:$C$498&gt;=DATE($A$1,6,1)*1)*($C$14:$C$498&lt;=DATE($A$1,6,31)*1),(T14:T498))</f>
        <v>0</v>
      </c>
      <c r="U507" s="382"/>
      <c r="V507" s="381">
        <f t="shared" ref="V507" si="312">SUMPRODUCT(($C$14:$C$498&gt;=DATE($A$1,6,1)*1)*($C$14:$C$498&lt;=DATE($A$1,6,31)*1),(V14:V498))</f>
        <v>0</v>
      </c>
      <c r="W507" s="382"/>
      <c r="X507" s="381">
        <f t="shared" ref="X507" si="313">SUMPRODUCT(($C$14:$C$498&gt;=DATE($A$1,6,1)*1)*($C$14:$C$498&lt;=DATE($A$1,6,31)*1),(X14:X498))</f>
        <v>0</v>
      </c>
      <c r="Y507" s="382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3" t="s">
        <v>116</v>
      </c>
      <c r="C508" s="373"/>
      <c r="D508" s="379">
        <f>SUMPRODUCT(($C$14:$C$498&gt;=DATE($A$1,7,1)*1)*($C$14:$C$498&lt;=DATE($A$1,7,31)*1),(D14:D498))</f>
        <v>0</v>
      </c>
      <c r="E508" s="380"/>
      <c r="F508" s="379">
        <f t="shared" ref="F508" si="314">SUMPRODUCT(($C$14:$C$498&gt;=DATE($A$1,7,1)*1)*($C$14:$C$498&lt;=DATE($A$1,7,31)*1),(F14:F498))</f>
        <v>0</v>
      </c>
      <c r="G508" s="380"/>
      <c r="H508" s="379">
        <f t="shared" ref="H508" si="315">SUMPRODUCT(($C$14:$C$498&gt;=DATE($A$1,7,1)*1)*($C$14:$C$498&lt;=DATE($A$1,7,31)*1),(H14:H498))</f>
        <v>0</v>
      </c>
      <c r="I508" s="380"/>
      <c r="J508" s="379">
        <f t="shared" ref="J508" si="316">SUMPRODUCT(($C$14:$C$498&gt;=DATE($A$1,7,1)*1)*($C$14:$C$498&lt;=DATE($A$1,7,31)*1),(J14:J498))</f>
        <v>0</v>
      </c>
      <c r="K508" s="380"/>
      <c r="L508" s="379">
        <f t="shared" ref="L508" si="317">SUMPRODUCT(($C$14:$C$498&gt;=DATE($A$1,7,1)*1)*($C$14:$C$498&lt;=DATE($A$1,7,31)*1),(L14:L498))</f>
        <v>0</v>
      </c>
      <c r="M508" s="380"/>
      <c r="N508" s="379">
        <f t="shared" ref="N508" si="318">SUMPRODUCT(($C$14:$C$498&gt;=DATE($A$1,7,1)*1)*($C$14:$C$498&lt;=DATE($A$1,7,31)*1),(N14:N498))</f>
        <v>0</v>
      </c>
      <c r="O508" s="380"/>
      <c r="P508" s="379">
        <f t="shared" ref="P508" si="319">SUMPRODUCT(($C$14:$C$498&gt;=DATE($A$1,7,1)*1)*($C$14:$C$498&lt;=DATE($A$1,7,31)*1),(P14:P498))</f>
        <v>0</v>
      </c>
      <c r="Q508" s="380"/>
      <c r="R508" s="379">
        <f t="shared" ref="R508" si="320">SUMPRODUCT(($C$14:$C$498&gt;=DATE($A$1,7,1)*1)*($C$14:$C$498&lt;=DATE($A$1,7,31)*1),(R14:R498))</f>
        <v>0</v>
      </c>
      <c r="S508" s="380"/>
      <c r="T508" s="379">
        <f t="shared" ref="T508" si="321">SUMPRODUCT(($C$14:$C$498&gt;=DATE($A$1,7,1)*1)*($C$14:$C$498&lt;=DATE($A$1,7,31)*1),(T14:T498))</f>
        <v>0</v>
      </c>
      <c r="U508" s="380"/>
      <c r="V508" s="379">
        <f t="shared" ref="V508" si="322">SUMPRODUCT(($C$14:$C$498&gt;=DATE($A$1,7,1)*1)*($C$14:$C$498&lt;=DATE($A$1,7,31)*1),(V14:V498))</f>
        <v>0</v>
      </c>
      <c r="W508" s="380"/>
      <c r="X508" s="379">
        <f t="shared" ref="X508" si="323">SUMPRODUCT(($C$14:$C$498&gt;=DATE($A$1,7,1)*1)*($C$14:$C$498&lt;=DATE($A$1,7,31)*1),(X14:X498))</f>
        <v>0</v>
      </c>
      <c r="Y508" s="380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74" t="s">
        <v>117</v>
      </c>
      <c r="C509" s="374"/>
      <c r="D509" s="381">
        <f>SUMPRODUCT(($C$14:$C$498&gt;=DATE($A$1,8,1)*1)*($C$14:$C$498&lt;=DATE($A$1,8,31)*1),(D14:D498))</f>
        <v>0</v>
      </c>
      <c r="E509" s="382"/>
      <c r="F509" s="381">
        <f t="shared" ref="F509" si="324">SUMPRODUCT(($C$14:$C$498&gt;=DATE($A$1,8,1)*1)*($C$14:$C$498&lt;=DATE($A$1,8,31)*1),(F14:F498))</f>
        <v>0</v>
      </c>
      <c r="G509" s="382"/>
      <c r="H509" s="381">
        <f t="shared" ref="H509" si="325">SUMPRODUCT(($C$14:$C$498&gt;=DATE($A$1,8,1)*1)*($C$14:$C$498&lt;=DATE($A$1,8,31)*1),(H14:H498))</f>
        <v>0</v>
      </c>
      <c r="I509" s="382"/>
      <c r="J509" s="381">
        <f t="shared" ref="J509" si="326">SUMPRODUCT(($C$14:$C$498&gt;=DATE($A$1,8,1)*1)*($C$14:$C$498&lt;=DATE($A$1,8,31)*1),(J14:J498))</f>
        <v>0</v>
      </c>
      <c r="K509" s="382"/>
      <c r="L509" s="381">
        <f t="shared" ref="L509" si="327">SUMPRODUCT(($C$14:$C$498&gt;=DATE($A$1,8,1)*1)*($C$14:$C$498&lt;=DATE($A$1,8,31)*1),(L14:L498))</f>
        <v>0</v>
      </c>
      <c r="M509" s="382"/>
      <c r="N509" s="381">
        <f t="shared" ref="N509" si="328">SUMPRODUCT(($C$14:$C$498&gt;=DATE($A$1,8,1)*1)*($C$14:$C$498&lt;=DATE($A$1,8,31)*1),(N14:N498))</f>
        <v>0</v>
      </c>
      <c r="O509" s="382"/>
      <c r="P509" s="381">
        <f t="shared" ref="P509" si="329">SUMPRODUCT(($C$14:$C$498&gt;=DATE($A$1,8,1)*1)*($C$14:$C$498&lt;=DATE($A$1,8,31)*1),(P14:P498))</f>
        <v>0</v>
      </c>
      <c r="Q509" s="382"/>
      <c r="R509" s="381">
        <f t="shared" ref="R509" si="330">SUMPRODUCT(($C$14:$C$498&gt;=DATE($A$1,8,1)*1)*($C$14:$C$498&lt;=DATE($A$1,8,31)*1),(R14:R498))</f>
        <v>0</v>
      </c>
      <c r="S509" s="382"/>
      <c r="T509" s="381">
        <f t="shared" ref="T509" si="331">SUMPRODUCT(($C$14:$C$498&gt;=DATE($A$1,8,1)*1)*($C$14:$C$498&lt;=DATE($A$1,8,31)*1),(T14:T498))</f>
        <v>0</v>
      </c>
      <c r="U509" s="382"/>
      <c r="V509" s="381">
        <f t="shared" ref="V509" si="332">SUMPRODUCT(($C$14:$C$498&gt;=DATE($A$1,8,1)*1)*($C$14:$C$498&lt;=DATE($A$1,8,31)*1),(V14:V498))</f>
        <v>0</v>
      </c>
      <c r="W509" s="382"/>
      <c r="X509" s="381">
        <f t="shared" ref="X509" si="333">SUMPRODUCT(($C$14:$C$498&gt;=DATE($A$1,8,1)*1)*($C$14:$C$498&lt;=DATE($A$1,8,31)*1),(X14:X498))</f>
        <v>0</v>
      </c>
      <c r="Y509" s="382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3" t="s">
        <v>118</v>
      </c>
      <c r="C510" s="373"/>
      <c r="D510" s="379">
        <f>SUMPRODUCT(($C$14:$C$498=DATE($A$1,9,1)*1)*($C$14:$C$498&lt;=DATE($A$1,9,31)*1),(D14:D498))</f>
        <v>0</v>
      </c>
      <c r="E510" s="380"/>
      <c r="F510" s="379">
        <f t="shared" ref="F510" si="334">SUMPRODUCT(($C$14:$C$498=DATE($A$1,9,1)*1)*($C$14:$C$498&lt;=DATE($A$1,9,31)*1),(F14:F498))</f>
        <v>0</v>
      </c>
      <c r="G510" s="380"/>
      <c r="H510" s="379">
        <f t="shared" ref="H510" si="335">SUMPRODUCT(($C$14:$C$498=DATE($A$1,9,1)*1)*($C$14:$C$498&lt;=DATE($A$1,9,31)*1),(H14:H498))</f>
        <v>0</v>
      </c>
      <c r="I510" s="380"/>
      <c r="J510" s="379">
        <f t="shared" ref="J510" si="336">SUMPRODUCT(($C$14:$C$498=DATE($A$1,9,1)*1)*($C$14:$C$498&lt;=DATE($A$1,9,31)*1),(J14:J498))</f>
        <v>0</v>
      </c>
      <c r="K510" s="380"/>
      <c r="L510" s="379">
        <f t="shared" ref="L510" si="337">SUMPRODUCT(($C$14:$C$498=DATE($A$1,9,1)*1)*($C$14:$C$498&lt;=DATE($A$1,9,31)*1),(L14:L498))</f>
        <v>0</v>
      </c>
      <c r="M510" s="380"/>
      <c r="N510" s="379">
        <f t="shared" ref="N510" si="338">SUMPRODUCT(($C$14:$C$498=DATE($A$1,9,1)*1)*($C$14:$C$498&lt;=DATE($A$1,9,31)*1),(N14:N498))</f>
        <v>0</v>
      </c>
      <c r="O510" s="380"/>
      <c r="P510" s="379">
        <f t="shared" ref="P510" si="339">SUMPRODUCT(($C$14:$C$498=DATE($A$1,9,1)*1)*($C$14:$C$498&lt;=DATE($A$1,9,31)*1),(P14:P498))</f>
        <v>0</v>
      </c>
      <c r="Q510" s="380"/>
      <c r="R510" s="379">
        <f t="shared" ref="R510" si="340">SUMPRODUCT(($C$14:$C$498=DATE($A$1,9,1)*1)*($C$14:$C$498&lt;=DATE($A$1,9,31)*1),(R14:R498))</f>
        <v>0</v>
      </c>
      <c r="S510" s="380"/>
      <c r="T510" s="379">
        <f t="shared" ref="T510" si="341">SUMPRODUCT(($C$14:$C$498=DATE($A$1,9,1)*1)*($C$14:$C$498&lt;=DATE($A$1,9,31)*1),(T14:T498))</f>
        <v>0</v>
      </c>
      <c r="U510" s="380"/>
      <c r="V510" s="379">
        <f t="shared" ref="V510" si="342">SUMPRODUCT(($C$14:$C$498=DATE($A$1,9,1)*1)*($C$14:$C$498&lt;=DATE($A$1,9,31)*1),(V14:V498))</f>
        <v>0</v>
      </c>
      <c r="W510" s="380"/>
      <c r="X510" s="379">
        <f t="shared" ref="X510" si="343">SUMPRODUCT(($C$14:$C$498=DATE($A$1,9,1)*1)*($C$14:$C$498&lt;=DATE($A$1,9,31)*1),(X14:X498))</f>
        <v>0</v>
      </c>
      <c r="Y510" s="380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74" t="s">
        <v>119</v>
      </c>
      <c r="C511" s="374"/>
      <c r="D511" s="381">
        <f>SUMPRODUCT(($C$14:$C$498&gt;=DATE($A$1,10,1)*1)*($C$14:$C$498&lt;=DATE($A$1,10,31)*1),(D14:D498))</f>
        <v>0</v>
      </c>
      <c r="E511" s="382"/>
      <c r="F511" s="381">
        <f t="shared" ref="F511" si="344">SUMPRODUCT(($C$14:$C$498&gt;=DATE($A$1,10,1)*1)*($C$14:$C$498&lt;=DATE($A$1,10,31)*1),(F14:F498))</f>
        <v>0</v>
      </c>
      <c r="G511" s="382"/>
      <c r="H511" s="381">
        <f t="shared" ref="H511" si="345">SUMPRODUCT(($C$14:$C$498&gt;=DATE($A$1,10,1)*1)*($C$14:$C$498&lt;=DATE($A$1,10,31)*1),(H14:H498))</f>
        <v>0</v>
      </c>
      <c r="I511" s="382"/>
      <c r="J511" s="381">
        <f t="shared" ref="J511" si="346">SUMPRODUCT(($C$14:$C$498&gt;=DATE($A$1,10,1)*1)*($C$14:$C$498&lt;=DATE($A$1,10,31)*1),(J14:J498))</f>
        <v>0</v>
      </c>
      <c r="K511" s="382"/>
      <c r="L511" s="381">
        <f t="shared" ref="L511" si="347">SUMPRODUCT(($C$14:$C$498&gt;=DATE($A$1,10,1)*1)*($C$14:$C$498&lt;=DATE($A$1,10,31)*1),(L14:L498))</f>
        <v>0</v>
      </c>
      <c r="M511" s="382"/>
      <c r="N511" s="381">
        <f t="shared" ref="N511" si="348">SUMPRODUCT(($C$14:$C$498&gt;=DATE($A$1,10,1)*1)*($C$14:$C$498&lt;=DATE($A$1,10,31)*1),(N14:N498))</f>
        <v>0</v>
      </c>
      <c r="O511" s="382"/>
      <c r="P511" s="381">
        <f t="shared" ref="P511" si="349">SUMPRODUCT(($C$14:$C$498&gt;=DATE($A$1,10,1)*1)*($C$14:$C$498&lt;=DATE($A$1,10,31)*1),(P14:P498))</f>
        <v>0</v>
      </c>
      <c r="Q511" s="382"/>
      <c r="R511" s="381">
        <f t="shared" ref="R511" si="350">SUMPRODUCT(($C$14:$C$498&gt;=DATE($A$1,10,1)*1)*($C$14:$C$498&lt;=DATE($A$1,10,31)*1),(R14:R498))</f>
        <v>0</v>
      </c>
      <c r="S511" s="382"/>
      <c r="T511" s="381">
        <f t="shared" ref="T511" si="351">SUMPRODUCT(($C$14:$C$498&gt;=DATE($A$1,10,1)*1)*($C$14:$C$498&lt;=DATE($A$1,10,31)*1),(T14:T498))</f>
        <v>0</v>
      </c>
      <c r="U511" s="382"/>
      <c r="V511" s="381">
        <f t="shared" ref="V511" si="352">SUMPRODUCT(($C$14:$C$498&gt;=DATE($A$1,10,1)*1)*($C$14:$C$498&lt;=DATE($A$1,10,31)*1),(V14:V498))</f>
        <v>0</v>
      </c>
      <c r="W511" s="382"/>
      <c r="X511" s="381">
        <f t="shared" ref="X511" si="353">SUMPRODUCT(($C$14:$C$498&gt;=DATE($A$1,10,1)*1)*($C$14:$C$498&lt;=DATE($A$1,10,31)*1),(X14:X498))</f>
        <v>0</v>
      </c>
      <c r="Y511" s="382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3" t="s">
        <v>120</v>
      </c>
      <c r="C512" s="373"/>
      <c r="D512" s="379">
        <f>SUMPRODUCT(($C$14:$C$498&gt;=DATE($A$1,11,1)*1)*($C$14:$C$498&lt;=DATE($A$1,11,31)*1),(D14:D498))</f>
        <v>0</v>
      </c>
      <c r="E512" s="380"/>
      <c r="F512" s="379">
        <f t="shared" ref="F512" si="354">SUMPRODUCT(($C$14:$C$498&gt;=DATE($A$1,11,1)*1)*($C$14:$C$498&lt;=DATE($A$1,11,31)*1),(F14:F498))</f>
        <v>0</v>
      </c>
      <c r="G512" s="380"/>
      <c r="H512" s="379">
        <f t="shared" ref="H512" si="355">SUMPRODUCT(($C$14:$C$498&gt;=DATE($A$1,11,1)*1)*($C$14:$C$498&lt;=DATE($A$1,11,31)*1),(H14:H498))</f>
        <v>0</v>
      </c>
      <c r="I512" s="380"/>
      <c r="J512" s="379">
        <f t="shared" ref="J512" si="356">SUMPRODUCT(($C$14:$C$498&gt;=DATE($A$1,11,1)*1)*($C$14:$C$498&lt;=DATE($A$1,11,31)*1),(J14:J498))</f>
        <v>0</v>
      </c>
      <c r="K512" s="380"/>
      <c r="L512" s="379">
        <f t="shared" ref="L512" si="357">SUMPRODUCT(($C$14:$C$498&gt;=DATE($A$1,11,1)*1)*($C$14:$C$498&lt;=DATE($A$1,11,31)*1),(L14:L498))</f>
        <v>0</v>
      </c>
      <c r="M512" s="380"/>
      <c r="N512" s="379">
        <f t="shared" ref="N512" si="358">SUMPRODUCT(($C$14:$C$498&gt;=DATE($A$1,11,1)*1)*($C$14:$C$498&lt;=DATE($A$1,11,31)*1),(N14:N498))</f>
        <v>0</v>
      </c>
      <c r="O512" s="380"/>
      <c r="P512" s="379">
        <f t="shared" ref="P512" si="359">SUMPRODUCT(($C$14:$C$498&gt;=DATE($A$1,11,1)*1)*($C$14:$C$498&lt;=DATE($A$1,11,31)*1),(P14:P498))</f>
        <v>0</v>
      </c>
      <c r="Q512" s="380"/>
      <c r="R512" s="379">
        <f t="shared" ref="R512" si="360">SUMPRODUCT(($C$14:$C$498&gt;=DATE($A$1,11,1)*1)*($C$14:$C$498&lt;=DATE($A$1,11,31)*1),(R14:R498))</f>
        <v>0</v>
      </c>
      <c r="S512" s="380"/>
      <c r="T512" s="379">
        <f t="shared" ref="T512" si="361">SUMPRODUCT(($C$14:$C$498&gt;=DATE($A$1,11,1)*1)*($C$14:$C$498&lt;=DATE($A$1,11,31)*1),(T14:T498))</f>
        <v>0</v>
      </c>
      <c r="U512" s="380"/>
      <c r="V512" s="379">
        <f t="shared" ref="V512" si="362">SUMPRODUCT(($C$14:$C$498&gt;=DATE($A$1,11,1)*1)*($C$14:$C$498&lt;=DATE($A$1,11,31)*1),(V14:V498))</f>
        <v>0</v>
      </c>
      <c r="W512" s="380"/>
      <c r="X512" s="379">
        <f t="shared" ref="X512" si="363">SUMPRODUCT(($C$14:$C$498&gt;=DATE($A$1,11,1)*1)*($C$14:$C$498&lt;=DATE($A$1,11,31)*1),(X14:X498))</f>
        <v>0</v>
      </c>
      <c r="Y512" s="380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74" t="s">
        <v>121</v>
      </c>
      <c r="C513" s="374"/>
      <c r="D513" s="383">
        <f>SUMPRODUCT(($C$14:$C$498&gt;=DATE($A$1,12,1)*1)*($C$14:$C$498&lt;=DATE($A$1,12,31)*1),(D14:D498))</f>
        <v>0</v>
      </c>
      <c r="E513" s="383"/>
      <c r="F513" s="383">
        <f>SUMPRODUCT(($C$14:$C$498&gt;=DATE($A$1,12,1)*1)*($C$14:$C$498&lt;=DATE($A$1,12,31)*1),(F14:F498))</f>
        <v>0</v>
      </c>
      <c r="G513" s="383"/>
      <c r="H513" s="383">
        <f t="shared" ref="H513" si="364">SUMPRODUCT(($C$14:$C$498&gt;=DATE($A$1,12,1)*1)*($C$14:$C$498&lt;=DATE($A$1,12,31)*1),(H14:H498))</f>
        <v>0</v>
      </c>
      <c r="I513" s="383"/>
      <c r="J513" s="383">
        <f t="shared" ref="J513" si="365">SUMPRODUCT(($C$14:$C$498&gt;=DATE($A$1,12,1)*1)*($C$14:$C$498&lt;=DATE($A$1,12,31)*1),(J14:J498))</f>
        <v>0</v>
      </c>
      <c r="K513" s="383"/>
      <c r="L513" s="383">
        <f t="shared" ref="L513" si="366">SUMPRODUCT(($C$14:$C$498&gt;=DATE($A$1,12,1)*1)*($C$14:$C$498&lt;=DATE($A$1,12,31)*1),(L14:L498))</f>
        <v>0</v>
      </c>
      <c r="M513" s="383"/>
      <c r="N513" s="383">
        <f t="shared" ref="N513" si="367">SUMPRODUCT(($C$14:$C$498&gt;=DATE($A$1,12,1)*1)*($C$14:$C$498&lt;=DATE($A$1,12,31)*1),(N14:N498))</f>
        <v>0</v>
      </c>
      <c r="O513" s="383"/>
      <c r="P513" s="383">
        <f t="shared" ref="P513" si="368">SUMPRODUCT(($C$14:$C$498&gt;=DATE($A$1,12,1)*1)*($C$14:$C$498&lt;=DATE($A$1,12,31)*1),(P14:P498))</f>
        <v>0</v>
      </c>
      <c r="Q513" s="383"/>
      <c r="R513" s="383">
        <f t="shared" ref="R513" si="369">SUMPRODUCT(($C$14:$C$498&gt;=DATE($A$1,12,1)*1)*($C$14:$C$498&lt;=DATE($A$1,12,31)*1),(R14:R498))</f>
        <v>0</v>
      </c>
      <c r="S513" s="383"/>
      <c r="T513" s="383">
        <f t="shared" ref="T513" si="370">SUMPRODUCT(($C$14:$C$498&gt;=DATE($A$1,12,1)*1)*($C$14:$C$498&lt;=DATE($A$1,12,31)*1),(T14:T498))</f>
        <v>0</v>
      </c>
      <c r="U513" s="383"/>
      <c r="V513" s="383">
        <f t="shared" ref="V513" si="371">SUMPRODUCT(($C$14:$C$498&gt;=DATE($A$1,12,1)*1)*($C$14:$C$498&lt;=DATE($A$1,12,31)*1),(V14:V498))</f>
        <v>0</v>
      </c>
      <c r="W513" s="383"/>
      <c r="X513" s="383">
        <f t="shared" ref="X513" si="372">SUMPRODUCT(($C$14:$C$498&gt;=DATE($A$1,12,1)*1)*($C$14:$C$498&lt;=DATE($A$1,12,31)*1),(X14:X498))</f>
        <v>0</v>
      </c>
      <c r="Y513" s="383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422" t="str">
        <f>"TOTAL "&amp;A1</f>
        <v>TOTAL 2017</v>
      </c>
      <c r="C514" s="423"/>
      <c r="D514" s="388">
        <f>SUM(D500,D503:E513)</f>
        <v>0</v>
      </c>
      <c r="E514" s="388"/>
      <c r="F514" s="388">
        <f>SUM(F500,F503:G513)</f>
        <v>0</v>
      </c>
      <c r="G514" s="388"/>
      <c r="H514" s="388">
        <f t="shared" ref="H514" si="373">SUM(H500,H503:I513)</f>
        <v>0</v>
      </c>
      <c r="I514" s="388"/>
      <c r="J514" s="388">
        <f t="shared" ref="J514" si="374">SUM(J500,J503:K513)</f>
        <v>0</v>
      </c>
      <c r="K514" s="388"/>
      <c r="L514" s="388">
        <f t="shared" ref="L514" si="375">SUM(L500,L503:M513)</f>
        <v>0</v>
      </c>
      <c r="M514" s="388"/>
      <c r="N514" s="388">
        <f t="shared" ref="N514" si="376">SUM(N500,N503:O513)</f>
        <v>0.16666666666666666</v>
      </c>
      <c r="O514" s="388"/>
      <c r="P514" s="388">
        <f t="shared" ref="P514" si="377">SUM(P500,P503:Q513)</f>
        <v>0</v>
      </c>
      <c r="Q514" s="388"/>
      <c r="R514" s="388">
        <f t="shared" ref="R514" si="378">SUM(R500,R503:S513)</f>
        <v>0</v>
      </c>
      <c r="S514" s="388"/>
      <c r="T514" s="388">
        <f t="shared" ref="T514" si="379">SUM(T500,T503:U513)</f>
        <v>0.5</v>
      </c>
      <c r="U514" s="388"/>
      <c r="V514" s="388">
        <f t="shared" ref="V514" si="380">SUM(V500,V503:W513)</f>
        <v>0</v>
      </c>
      <c r="W514" s="388"/>
      <c r="X514" s="388">
        <f>SUM(X500,X503:Y513)</f>
        <v>0</v>
      </c>
      <c r="Y514" s="388"/>
      <c r="Z514" s="129">
        <f>SUM(Z500,Z503:Z513)</f>
        <v>0</v>
      </c>
      <c r="AA514" s="120">
        <f t="shared" ref="AA514:AB514" si="381">SUM(AA500,AA503:AA513)</f>
        <v>0.66666666666666663</v>
      </c>
      <c r="AB514" s="125">
        <f t="shared" si="381"/>
        <v>0.66666666666666663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Uf1Dx4M7Yh4jHvPFPdE2OrzQncfKy961GRTSaZRi+DFkXqMSKbBFYBUsx1fOHzW6KJmck2FHAg5A24e1N8QYUA==" saltValue="UHm4TAxQrYF2wtWWpHwhZA==" spinCount="100000" sheet="1" objects="1" scenarios="1" insertRows="0"/>
  <sortState ref="A1:AC504">
    <sortCondition ref="B17:B23" customList="Lun.,Mar.,Mer.,Jeu.,Ven.,Sam.,Dim."/>
  </sortState>
  <dataConsolidate/>
  <customSheetViews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7FEE5DBE-DE58-414B-96B4-1DFFF4275923}" scale="70" state="hidden">
      <selection activeCell="D28" sqref="D28"/>
      <pageMargins left="0.7" right="0.7" top="0.75" bottom="0.75" header="0.3" footer="0.3"/>
    </customSheetView>
    <customSheetView guid="{B28A596C-AD45-40BB-9C91-45E267A1E36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145</v>
      </c>
      <c r="B1" s="310"/>
    </row>
    <row r="2" spans="1:2" ht="79.5" customHeight="1" x14ac:dyDescent="0.25">
      <c r="A2" s="306" t="s">
        <v>146</v>
      </c>
      <c r="B2" s="311"/>
    </row>
    <row r="3" spans="1:2" ht="93.75" customHeight="1" x14ac:dyDescent="0.25">
      <c r="A3" s="307" t="s">
        <v>147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</cols>
  <sheetData>
    <row r="1" spans="1:4" ht="15.75" x14ac:dyDescent="0.25">
      <c r="A1" s="108" t="s">
        <v>130</v>
      </c>
      <c r="B1" s="434" t="s">
        <v>129</v>
      </c>
      <c r="C1" s="434"/>
      <c r="D1" s="434"/>
    </row>
    <row r="2" spans="1:4" x14ac:dyDescent="0.25">
      <c r="A2" s="435"/>
      <c r="B2" s="432"/>
      <c r="C2" s="433"/>
      <c r="D2" s="104"/>
    </row>
    <row r="3" spans="1:4" ht="12" customHeight="1" x14ac:dyDescent="0.25">
      <c r="A3" s="436"/>
      <c r="B3" s="107"/>
      <c r="C3" s="106"/>
      <c r="D3" s="96"/>
    </row>
  </sheetData>
  <mergeCells count="3">
    <mergeCell ref="B2:C2"/>
    <mergeCell ref="B1:D1"/>
    <mergeCell ref="A2:A3"/>
  </mergeCells>
  <conditionalFormatting sqref="D3">
    <cfRule type="cellIs" dxfId="9" priority="196" stopIfTrue="1" operator="equal">
      <formula>"Divers"</formula>
    </cfRule>
    <cfRule type="cellIs" dxfId="8" priority="197" stopIfTrue="1" operator="equal">
      <formula>"FORM"</formula>
    </cfRule>
    <cfRule type="cellIs" dxfId="7" priority="198" stopIfTrue="1" operator="equal">
      <formula>"RTT"</formula>
    </cfRule>
    <cfRule type="cellIs" dxfId="6" priority="199" stopIfTrue="1" operator="equal">
      <formula>"M"</formula>
    </cfRule>
    <cfRule type="containsText" dxfId="5" priority="200" stopIfTrue="1" operator="containsText" text="CA">
      <formula>NOT(ISERROR(FIND(UPPER("CA"),UPPER(Y3))))</formula>
      <formula>"CA"</formula>
    </cfRule>
  </conditionalFormatting>
  <conditionalFormatting sqref="D3">
    <cfRule type="cellIs" dxfId="4" priority="181" stopIfTrue="1" operator="equal">
      <formula>"FORM"</formula>
    </cfRule>
    <cfRule type="cellIs" dxfId="3" priority="182" stopIfTrue="1" operator="equal">
      <formula>"RTT"</formula>
    </cfRule>
    <cfRule type="cellIs" dxfId="2" priority="183" stopIfTrue="1" operator="equal">
      <formula>"M"</formula>
    </cfRule>
    <cfRule type="containsText" dxfId="1" priority="184" stopIfTrue="1" operator="containsText" text="CA">
      <formula>NOT(ISERROR(FIND(UPPER("CA"),UPPER(Y3))))</formula>
      <formula>"CA"</formula>
    </cfRule>
    <cfRule type="cellIs" dxfId="0" priority="18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2017-03-02T12:00:25Z</dcterms:modified>
</cp:coreProperties>
</file>