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8800" windowHeight="11850" tabRatio="917"/>
  </bookViews>
  <sheets>
    <sheet name="BON DE COMMANDE" sheetId="3" r:id="rId1"/>
    <sheet name="FACTURE" sheetId="25" r:id="rId2"/>
    <sheet name="BUDGET" sheetId="23" r:id="rId3"/>
    <sheet name="DATA" sheetId="24" r:id="rId4"/>
  </sheets>
  <functionGroups builtInGroupCount="18"/>
  <definedNames>
    <definedName name="_xlnm._FilterDatabase" localSheetId="0" hidden="1">'BON DE COMMANDE'!$A$1:$S$8</definedName>
    <definedName name="_xlnm._FilterDatabase" localSheetId="2" hidden="1">BUDGET!$B$1:$P$24</definedName>
    <definedName name="_xlnm._FilterDatabase" localSheetId="1" hidden="1">FACTURE!$A$1:$F$1</definedName>
    <definedName name="ID_BUDGET" localSheetId="2">BUDGET!$A:$A</definedName>
    <definedName name="ID_BUDGET_CAPEX" localSheetId="0">'BON DE COMMANDE'!$O:$O</definedName>
    <definedName name="ID_BUDGET_OPEX" localSheetId="0">'BON DE COMMANDE'!$Q:$Q</definedName>
    <definedName name="SOCIETE" localSheetId="0">'BON DE COMMANDE'!$B:$B</definedName>
    <definedName name="SOCIETE" localSheetId="2">BUDGET!$C:$C</definedName>
    <definedName name="SOCIETE_A_CAPEX">DATA!$G$2:$G$4</definedName>
    <definedName name="SOCIETE_A_OPEX">DATA!$K$2:$K$5</definedName>
    <definedName name="SOCIETE_B_CAPEX">DATA!$H$2:$H$4</definedName>
    <definedName name="SOCIETE_B_OPEX">DATA!$L$2:$L$5</definedName>
    <definedName name="SOCIETE_C_CAPEX">DATA!$I$2:$I$5</definedName>
    <definedName name="SOCIETE_C_OPEX">DATA!$M$2:$M$6</definedName>
    <definedName name="SOCIETE_D_CAPEX">DATA!$J$2</definedName>
    <definedName name="SOCIETES">DATA!$E$1:$E$4</definedName>
    <definedName name="SOCIETES_CAPEX">DATA!$F$1:$I$1</definedName>
    <definedName name="SOCIETES_OPEX">DATA!$J$1:$M$1</definedName>
    <definedName name="Statut">DATA!$A$1:$A$5</definedName>
    <definedName name="STATUTPREUVES">DATA!$C$2:$C$5</definedName>
    <definedName name="TYPE" localSheetId="2">BUDGET!$B:$B</definedName>
    <definedName name="typefacturation">DATA!$B$2:$B$5</definedName>
  </definedNames>
  <calcPr calcId="152511"/>
</workbook>
</file>

<file path=xl/calcChain.xml><?xml version="1.0" encoding="utf-8"?>
<calcChain xmlns="http://schemas.openxmlformats.org/spreadsheetml/2006/main">
  <c r="L3" i="3" l="1"/>
  <c r="L4" i="3"/>
  <c r="L5" i="3"/>
  <c r="L6" i="3"/>
  <c r="L7" i="3"/>
  <c r="L8" i="3"/>
  <c r="L2" i="3"/>
  <c r="K23" i="23"/>
  <c r="K7" i="23"/>
  <c r="K18" i="23"/>
  <c r="K19" i="23"/>
  <c r="K24" i="23"/>
  <c r="K10" i="23"/>
  <c r="R4" i="3"/>
  <c r="K13" i="23"/>
  <c r="K9" i="23"/>
  <c r="K22" i="23"/>
  <c r="K14" i="23"/>
  <c r="P2" i="3"/>
  <c r="P3" i="3"/>
  <c r="K21" i="23"/>
  <c r="K11" i="23"/>
  <c r="K4" i="23"/>
  <c r="K15" i="23"/>
  <c r="R2" i="3"/>
  <c r="K2" i="23" s="1"/>
  <c r="P4" i="3"/>
  <c r="K5" i="23"/>
  <c r="K6" i="23"/>
  <c r="K20" i="23"/>
  <c r="R3" i="3"/>
  <c r="K3" i="23" s="1"/>
  <c r="K12" i="23"/>
  <c r="K8" i="23"/>
  <c r="K16" i="23"/>
  <c r="K17" i="23"/>
</calcChain>
</file>

<file path=xl/comments1.xml><?xml version="1.0" encoding="utf-8"?>
<comments xmlns="http://schemas.openxmlformats.org/spreadsheetml/2006/main">
  <authors>
    <author>VALLES</author>
  </authors>
  <commentList>
    <comment ref="B2" authorId="0" shapeId="0">
      <text>
        <r>
          <rPr>
            <b/>
            <sz val="9"/>
            <color indexed="81"/>
            <rFont val="Tahoma"/>
            <family val="2"/>
          </rPr>
          <t>VALLES:</t>
        </r>
        <r>
          <rPr>
            <sz val="9"/>
            <color indexed="81"/>
            <rFont val="Tahoma"/>
            <family val="2"/>
          </rPr>
          <t xml:space="preserve">
Liste déroulante en supprimant les doublons et champ vide par rapport à la colonne SOCIETE de l'onglet BUDGET</t>
        </r>
      </text>
    </comment>
    <comment ref="O2" authorId="0" shapeId="0">
      <text>
        <r>
          <rPr>
            <b/>
            <sz val="9"/>
            <color indexed="81"/>
            <rFont val="Tahoma"/>
            <family val="2"/>
          </rPr>
          <t>VALLES:</t>
        </r>
        <r>
          <rPr>
            <sz val="9"/>
            <color indexed="81"/>
            <rFont val="Tahoma"/>
            <family val="2"/>
          </rPr>
          <t xml:space="preserve">
Liste déroulante par rapport à la colonne A de l'onglet Budget, en filtrant par rapport à la societé sélectionnée et en ne prenant que le CAPEX</t>
        </r>
      </text>
    </comment>
    <comment ref="Q2" authorId="0" shapeId="0">
      <text>
        <r>
          <rPr>
            <b/>
            <sz val="9"/>
            <color indexed="81"/>
            <rFont val="Tahoma"/>
            <family val="2"/>
          </rPr>
          <t>VALLES:</t>
        </r>
        <r>
          <rPr>
            <sz val="9"/>
            <color indexed="81"/>
            <rFont val="Tahoma"/>
            <family val="2"/>
          </rPr>
          <t xml:space="preserve">
Liste déroulante par rapport à la colonne A de l'onglet Budget, en filtrant par rapport à la societé sélectionnée et en ne prenant que l'OPEX</t>
        </r>
      </text>
    </comment>
  </commentList>
</comments>
</file>

<file path=xl/comments2.xml><?xml version="1.0" encoding="utf-8"?>
<comments xmlns="http://schemas.openxmlformats.org/spreadsheetml/2006/main">
  <authors>
    <author>VALLES</author>
  </authors>
  <commentList>
    <comment ref="J2" authorId="0" shapeId="0">
      <text>
        <r>
          <rPr>
            <b/>
            <sz val="9"/>
            <color indexed="81"/>
            <rFont val="Tahoma"/>
            <family val="2"/>
          </rPr>
          <t>VALLES:</t>
        </r>
        <r>
          <rPr>
            <sz val="9"/>
            <color indexed="81"/>
            <rFont val="Tahoma"/>
            <family val="2"/>
          </rPr>
          <t xml:space="preserve">
Additionner, à partir de l'onglet "BON DE COMMANDE"  toutes les colonnes contenant le même ID_BUDGET et en fonction de CAPEX ou OPEX la somme associée.
Par exemple pour la cellule J2 de l'onglet BUDGET il faudrait faire la somme des cellules K2 et K4 de l'onglet "BON DE COMMANDE"</t>
        </r>
      </text>
    </comment>
    <comment ref="K2"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3"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4"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5"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6"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7"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8"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9"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0"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1"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2"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3"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4"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5"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6"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7"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8"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19"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20"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21"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22"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23"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 ref="K24" authorId="0" shapeId="0">
      <text>
        <r>
          <rPr>
            <b/>
            <sz val="9"/>
            <color indexed="81"/>
            <rFont val="Tahoma"/>
            <family val="2"/>
          </rPr>
          <t>VALLES:</t>
        </r>
        <r>
          <rPr>
            <sz val="9"/>
            <color indexed="81"/>
            <rFont val="Tahoma"/>
            <family val="2"/>
          </rPr>
          <t xml:space="preserve">
Additionner, à partir de l'onglet "FACTURE"  les montants de l'OPEX ou du CAPEX lié à la ligne budgétaire
Par exemple pour la cellule K2 de l'onglet BUDGET 
Additionner à partir de l'onglet FACTURE , la cellule E2 et E6 car elles sont associés à un bon de commande dont l'ID_BUDGET de l'onglet BON DE COMMANDE est B001</t>
        </r>
      </text>
    </comment>
  </commentList>
</comments>
</file>

<file path=xl/sharedStrings.xml><?xml version="1.0" encoding="utf-8"?>
<sst xmlns="http://schemas.openxmlformats.org/spreadsheetml/2006/main" count="299" uniqueCount="145">
  <si>
    <t>N° CDE</t>
  </si>
  <si>
    <t>DESCRIPTION</t>
  </si>
  <si>
    <t>TYPE</t>
  </si>
  <si>
    <t>NATURE</t>
  </si>
  <si>
    <t>SOCIETE</t>
  </si>
  <si>
    <t>DATE ENVOI CDE</t>
  </si>
  <si>
    <t>CODE BUDGET</t>
  </si>
  <si>
    <t>LIGNE BUDGETAIRE</t>
  </si>
  <si>
    <t>DEMANDEUR</t>
  </si>
  <si>
    <t>DI</t>
  </si>
  <si>
    <t>CC</t>
  </si>
  <si>
    <t>OPEX</t>
  </si>
  <si>
    <t>INTERCO</t>
  </si>
  <si>
    <t>OUI</t>
  </si>
  <si>
    <t>Budget 2018</t>
  </si>
  <si>
    <t>ACTU1</t>
  </si>
  <si>
    <t>ACTU2</t>
  </si>
  <si>
    <t>ACTU3</t>
  </si>
  <si>
    <t>RESTE</t>
  </si>
  <si>
    <t>CAPEX</t>
  </si>
  <si>
    <t>Restant</t>
  </si>
  <si>
    <t>STATUT BDC</t>
  </si>
  <si>
    <t>1- BDC Généré</t>
  </si>
  <si>
    <t>18.001</t>
  </si>
  <si>
    <t>18.003</t>
  </si>
  <si>
    <t>18.006</t>
  </si>
  <si>
    <t>FOURNISSEUR</t>
  </si>
  <si>
    <t>18.002</t>
  </si>
  <si>
    <t>18.004</t>
  </si>
  <si>
    <t>18.005</t>
  </si>
  <si>
    <t>18.007</t>
  </si>
  <si>
    <t>N° Ticket</t>
  </si>
  <si>
    <t>REVENDEUR</t>
  </si>
  <si>
    <t>MONTANT CAPEX</t>
  </si>
  <si>
    <t>MONTANT OPEX</t>
  </si>
  <si>
    <t>ID_BUDGET</t>
  </si>
  <si>
    <t>B001</t>
  </si>
  <si>
    <t>B002</t>
  </si>
  <si>
    <t>B003</t>
  </si>
  <si>
    <t>B004</t>
  </si>
  <si>
    <t>B005</t>
  </si>
  <si>
    <t>B006</t>
  </si>
  <si>
    <t>B007</t>
  </si>
  <si>
    <t>B008</t>
  </si>
  <si>
    <t>B009</t>
  </si>
  <si>
    <t>B010</t>
  </si>
  <si>
    <t>B011</t>
  </si>
  <si>
    <t>B012</t>
  </si>
  <si>
    <t>B013</t>
  </si>
  <si>
    <t>B014</t>
  </si>
  <si>
    <t>B015</t>
  </si>
  <si>
    <t>B016</t>
  </si>
  <si>
    <t>B017</t>
  </si>
  <si>
    <t>B018</t>
  </si>
  <si>
    <t>B019</t>
  </si>
  <si>
    <t>B020</t>
  </si>
  <si>
    <t>B021</t>
  </si>
  <si>
    <t>B022</t>
  </si>
  <si>
    <t>B023</t>
  </si>
  <si>
    <t>ID_BUDGET_CAPEX</t>
  </si>
  <si>
    <t>ID_BUDGET_OPEX</t>
  </si>
  <si>
    <t>Montant total</t>
  </si>
  <si>
    <t>2- BDC Signé</t>
  </si>
  <si>
    <t>3- Commande passée</t>
  </si>
  <si>
    <t>4- Commande receptionnée</t>
  </si>
  <si>
    <t>Type de facturation</t>
  </si>
  <si>
    <t>Une fois</t>
  </si>
  <si>
    <t>Multiple</t>
  </si>
  <si>
    <t>récurrent</t>
  </si>
  <si>
    <t>ouvert</t>
  </si>
  <si>
    <t>numéro</t>
  </si>
  <si>
    <t>date</t>
  </si>
  <si>
    <t>montant capex</t>
  </si>
  <si>
    <t>montant opex</t>
  </si>
  <si>
    <t>bdc lié</t>
  </si>
  <si>
    <t>statut preuves d'achat</t>
  </si>
  <si>
    <t>Bon livraison en attente</t>
  </si>
  <si>
    <t>Bon livraison OK</t>
  </si>
  <si>
    <t>Licence en attente</t>
  </si>
  <si>
    <t>Licence OK</t>
  </si>
  <si>
    <t>SOCIETE_A</t>
  </si>
  <si>
    <t>SOCIETE_B</t>
  </si>
  <si>
    <t>SOCIETE_C</t>
  </si>
  <si>
    <t>INFO_NATURE_1</t>
  </si>
  <si>
    <t>INFO_NATURE_2</t>
  </si>
  <si>
    <t>INFO_NATURE_3</t>
  </si>
  <si>
    <t>INFO_NATURE_4</t>
  </si>
  <si>
    <t>INFO_NATURE_5</t>
  </si>
  <si>
    <t>INFO_NATURE_6</t>
  </si>
  <si>
    <t>INFO_NATURE_7</t>
  </si>
  <si>
    <t>INFO_NATURE_8</t>
  </si>
  <si>
    <t>INFO_NATURE_9</t>
  </si>
  <si>
    <t>INFO_NATURE_10</t>
  </si>
  <si>
    <t>INFO_NATURE_11</t>
  </si>
  <si>
    <t>INFO_NATURE_12</t>
  </si>
  <si>
    <t>INFO_NATURE_13</t>
  </si>
  <si>
    <t>INFO_NATURE_14</t>
  </si>
  <si>
    <t>INFO_NATURE_15</t>
  </si>
  <si>
    <t>INFO_NATURE_16</t>
  </si>
  <si>
    <t>INFO_NATURE_17</t>
  </si>
  <si>
    <t>INFO_NATURE_18</t>
  </si>
  <si>
    <t>INFO_NATURE_19</t>
  </si>
  <si>
    <t>INFO_NATURE_20</t>
  </si>
  <si>
    <t>INFO_NATURE_21</t>
  </si>
  <si>
    <t>INFO_NATURE_22</t>
  </si>
  <si>
    <t>INFO_NATURE_23</t>
  </si>
  <si>
    <t>CB0001</t>
  </si>
  <si>
    <t>CB0002</t>
  </si>
  <si>
    <t>CB0003</t>
  </si>
  <si>
    <t>CB0004</t>
  </si>
  <si>
    <t xml:space="preserve">MACHINE A </t>
  </si>
  <si>
    <t>MACHINE B</t>
  </si>
  <si>
    <t>MACHINE C</t>
  </si>
  <si>
    <t>165146</t>
  </si>
  <si>
    <t>REVENDEUR_1</t>
  </si>
  <si>
    <t>REVENDEUR_2</t>
  </si>
  <si>
    <t>REVENDEUR_3</t>
  </si>
  <si>
    <t>REVENDEUR_4</t>
  </si>
  <si>
    <t>REVENDEUR_5</t>
  </si>
  <si>
    <t>REVENDEUR_6</t>
  </si>
  <si>
    <t>REVENDEUR_7</t>
  </si>
  <si>
    <t>FOURNISSEUR_1</t>
  </si>
  <si>
    <t>FOURNISSEUR_2</t>
  </si>
  <si>
    <t>FOURNISSEUR_3</t>
  </si>
  <si>
    <t>FOURNISSEUR_4</t>
  </si>
  <si>
    <t>FOURNISSEUR_5</t>
  </si>
  <si>
    <t>FOURNISSEUR_6</t>
  </si>
  <si>
    <t>FOURNISSEUR_7</t>
  </si>
  <si>
    <t>DESCRIPTION_1</t>
  </si>
  <si>
    <t>DESCRIPTION_2</t>
  </si>
  <si>
    <t>DESCRIPTION_3</t>
  </si>
  <si>
    <t>DESCRIPTION_4</t>
  </si>
  <si>
    <t>DESCRIPTION_5</t>
  </si>
  <si>
    <t>DESCRIPTION_6</t>
  </si>
  <si>
    <t>DESCRIPTION_7</t>
  </si>
  <si>
    <t>DI01</t>
  </si>
  <si>
    <t>DI02</t>
  </si>
  <si>
    <t>DEMANDEUR_A</t>
  </si>
  <si>
    <t>DEMANDEUR_B</t>
  </si>
  <si>
    <t>Année Imputation</t>
  </si>
  <si>
    <t>2019</t>
  </si>
  <si>
    <t>Provisionné</t>
  </si>
  <si>
    <t>Facturé</t>
  </si>
  <si>
    <t>SOCIETES_CAPEX</t>
  </si>
  <si>
    <t>SOCIETES_OPEX</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</si>
</sst>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0" fillId="0" borderId="0" xfId="0" applyAlignment="1">
      <alignment horizontal="center"/>
    </xf>
    <xf numFmtId="0" fontId="0" fillId="0" borderId="0" xfId="0"/>
    <xf numFmtId="164" fontId="0" fillId="0" borderId="0" xfId="0" applyNumberFormat="1"/>
    <xf numFmtId="0" fontId="0" fillId="0" borderId="0" xfId="0"/>
    <xf numFmtId="14" fontId="0" fillId="0" borderId="0" xfId="0" applyNumberFormat="1"/>
    <xf numFmtId="0" fontId="0" fillId="0" borderId="0" xfId="0" applyAlignment="1">
      <alignment horizontal="left"/>
    </xf>
    <xf numFmtId="0" fontId="2" fillId="0" borderId="0" xfId="0" applyFont="1" applyAlignment="1">
      <alignment horizontal="center"/>
    </xf>
    <xf numFmtId="44" fontId="2" fillId="0" borderId="0" xfId="1" applyFont="1" applyAlignment="1">
      <alignment horizontal="center"/>
    </xf>
    <xf numFmtId="44" fontId="0" fillId="0" borderId="0" xfId="1" applyFont="1" applyAlignment="1">
      <alignment horizontal="center"/>
    </xf>
    <xf numFmtId="0" fontId="2" fillId="0" borderId="0" xfId="0" applyFont="1" applyAlignment="1">
      <alignment horizontal="left"/>
    </xf>
    <xf numFmtId="44" fontId="0" fillId="0" borderId="0" xfId="0" applyNumberFormat="1" applyAlignment="1">
      <alignment horizontal="center"/>
    </xf>
    <xf numFmtId="49" fontId="0" fillId="0" borderId="0" xfId="0" applyNumberFormat="1"/>
    <xf numFmtId="49" fontId="0" fillId="0" borderId="0" xfId="0" applyNumberFormat="1" applyFont="1"/>
    <xf numFmtId="0" fontId="0" fillId="0" borderId="0" xfId="0"/>
    <xf numFmtId="164" fontId="0" fillId="0" borderId="0" xfId="0" applyNumberFormat="1"/>
    <xf numFmtId="14" fontId="0" fillId="0" borderId="0" xfId="0" applyNumberFormat="1"/>
    <xf numFmtId="49" fontId="0" fillId="0" borderId="0" xfId="0" applyNumberFormat="1"/>
    <xf numFmtId="0" fontId="0" fillId="0" borderId="0" xfId="0" applyNumberFormat="1"/>
    <xf numFmtId="0" fontId="0" fillId="0" borderId="0" xfId="0" applyAlignment="1">
      <alignment horizontal="right"/>
    </xf>
    <xf numFmtId="164" fontId="0" fillId="2" borderId="0" xfId="0" applyNumberFormat="1" applyFill="1"/>
    <xf numFmtId="49" fontId="0" fillId="2" borderId="0" xfId="0" applyNumberFormat="1" applyFill="1"/>
    <xf numFmtId="0" fontId="0" fillId="2" borderId="0" xfId="0" applyFill="1" applyAlignment="1">
      <alignment horizontal="left"/>
    </xf>
    <xf numFmtId="44" fontId="2" fillId="2" borderId="0" xfId="1" applyFont="1" applyFill="1" applyAlignment="1">
      <alignment horizontal="center"/>
    </xf>
    <xf numFmtId="44" fontId="0" fillId="2" borderId="0" xfId="1" applyFont="1" applyFill="1" applyAlignment="1">
      <alignment horizontal="center"/>
    </xf>
    <xf numFmtId="49" fontId="0" fillId="0" borderId="0" xfId="0" applyNumberFormat="1" applyAlignment="1">
      <alignment vertical="center" wrapText="1"/>
    </xf>
    <xf numFmtId="49" fontId="0" fillId="2" borderId="0" xfId="0" applyNumberFormat="1" applyFill="1" applyAlignment="1">
      <alignment vertical="center" wrapText="1"/>
    </xf>
    <xf numFmtId="0" fontId="0" fillId="0" borderId="0" xfId="0" applyAlignment="1">
      <alignment vertical="center" wrapText="1"/>
    </xf>
    <xf numFmtId="164" fontId="0" fillId="0" borderId="0" xfId="0" applyNumberFormat="1" applyAlignment="1">
      <alignment vertical="center" wrapText="1"/>
    </xf>
    <xf numFmtId="0" fontId="0" fillId="0" borderId="0" xfId="0" applyNumberFormat="1" applyAlignment="1">
      <alignment vertical="center" wrapText="1"/>
    </xf>
    <xf numFmtId="164" fontId="0" fillId="2" borderId="0" xfId="0" applyNumberFormat="1" applyFill="1" applyAlignment="1">
      <alignment vertical="center" wrapText="1"/>
    </xf>
    <xf numFmtId="44" fontId="2" fillId="2" borderId="0" xfId="1" applyFont="1" applyFill="1" applyAlignment="1">
      <alignment horizontal="center" vertical="center" wrapText="1"/>
    </xf>
    <xf numFmtId="0" fontId="2" fillId="0" borderId="0" xfId="0" applyFont="1"/>
  </cellXfs>
  <cellStyles count="2">
    <cellStyle name="Monétaire" xfId="1" builtinId="4"/>
    <cellStyle name="Normal" xfId="0" builtinId="0"/>
  </cellStyles>
  <dxfs count="8">
    <dxf>
      <font>
        <b/>
        <i val="0"/>
        <color theme="5"/>
      </font>
      <fill>
        <patternFill>
          <bgColor theme="4" tint="0.79998168889431442"/>
        </patternFill>
      </fill>
    </dxf>
    <dxf>
      <font>
        <b/>
        <i val="0"/>
        <color theme="9" tint="-0.24994659260841701"/>
      </font>
      <fill>
        <patternFill>
          <bgColor theme="4" tint="0.79998168889431442"/>
        </patternFill>
      </fill>
    </dxf>
    <dxf>
      <font>
        <b/>
        <i val="0"/>
        <color theme="6" tint="-0.24994659260841701"/>
      </font>
      <fill>
        <patternFill>
          <bgColor theme="4" tint="0.79998168889431442"/>
        </patternFill>
      </fill>
    </dxf>
    <dxf>
      <font>
        <b/>
        <i val="0"/>
        <color theme="9" tint="-0.24994659260841701"/>
      </font>
      <fill>
        <patternFill>
          <bgColor theme="7" tint="0.79998168889431442"/>
        </patternFill>
      </fill>
    </dxf>
    <dxf>
      <font>
        <b/>
        <i val="0"/>
        <color theme="6" tint="-0.24994659260841701"/>
      </font>
      <fill>
        <patternFill>
          <bgColor theme="7" tint="0.79998168889431442"/>
        </patternFill>
      </fill>
    </dxf>
    <dxf>
      <font>
        <b/>
        <i val="0"/>
        <color theme="5"/>
      </font>
      <fill>
        <patternFill>
          <bgColor theme="6" tint="0.79998168889431442"/>
        </patternFill>
      </fill>
    </dxf>
    <dxf>
      <font>
        <b/>
        <i val="0"/>
        <color theme="9" tint="-0.24994659260841701"/>
      </font>
      <fill>
        <patternFill>
          <bgColor theme="6" tint="0.79998168889431442"/>
        </patternFill>
      </fill>
    </dxf>
    <dxf>
      <font>
        <b/>
        <i val="0"/>
        <color theme="6" tint="-0.24994659260841701"/>
      </font>
      <fill>
        <patternFill>
          <bgColor theme="6"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3"/>
  </sheetPr>
  <dimension ref="A1:S29"/>
  <sheetViews>
    <sheetView tabSelected="1" zoomScale="80" zoomScaleNormal="80" workbookViewId="0">
      <pane ySplit="1" topLeftCell="A2" activePane="bottomLeft" state="frozen"/>
      <selection pane="bottomLeft"/>
    </sheetView>
  </sheetViews>
  <sheetFormatPr baseColWidth="10" defaultRowHeight="15" x14ac:dyDescent="0.25"/>
  <cols>
    <col min="1" max="1" width="13.85546875" style="17" customWidth="1"/>
    <col min="2" max="2" width="13" style="21" customWidth="1"/>
    <col min="3" max="3" width="13" style="12" customWidth="1"/>
    <col min="4" max="4" width="14.42578125" style="17" customWidth="1"/>
    <col min="5" max="5" width="19.42578125" style="2" customWidth="1"/>
    <col min="6" max="6" width="16.42578125" bestFit="1" customWidth="1"/>
    <col min="7" max="7" width="14.28515625" style="4" customWidth="1"/>
    <col min="8" max="8" width="16.28515625" style="4" customWidth="1"/>
    <col min="9" max="9" width="14.85546875" customWidth="1"/>
    <col min="10" max="10" width="19.85546875" style="15" customWidth="1"/>
    <col min="11" max="12" width="18.42578125" style="15" customWidth="1"/>
    <col min="13" max="13" width="22" style="15" customWidth="1"/>
    <col min="14" max="14" width="14.28515625" style="18" customWidth="1"/>
    <col min="15" max="15" width="11.7109375" style="20" customWidth="1"/>
    <col min="16" max="16" width="18.7109375" style="24" customWidth="1"/>
    <col min="17" max="17" width="13" style="20" customWidth="1"/>
    <col min="18" max="18" width="18.7109375" style="24" customWidth="1"/>
    <col min="19" max="19" width="35" style="3" customWidth="1"/>
  </cols>
  <sheetData>
    <row r="1" spans="1:19" s="27" customFormat="1" ht="30" x14ac:dyDescent="0.25">
      <c r="A1" s="25" t="s">
        <v>0</v>
      </c>
      <c r="B1" s="26" t="s">
        <v>4</v>
      </c>
      <c r="C1" s="25" t="s">
        <v>31</v>
      </c>
      <c r="D1" s="25" t="s">
        <v>32</v>
      </c>
      <c r="E1" s="27" t="s">
        <v>26</v>
      </c>
      <c r="F1" s="27" t="s">
        <v>1</v>
      </c>
      <c r="G1" s="27" t="s">
        <v>9</v>
      </c>
      <c r="H1" s="27" t="s">
        <v>8</v>
      </c>
      <c r="I1" s="27" t="s">
        <v>5</v>
      </c>
      <c r="J1" s="28" t="s">
        <v>33</v>
      </c>
      <c r="K1" s="28" t="s">
        <v>34</v>
      </c>
      <c r="L1" s="28" t="s">
        <v>61</v>
      </c>
      <c r="M1" s="28" t="s">
        <v>65</v>
      </c>
      <c r="N1" s="29" t="s">
        <v>139</v>
      </c>
      <c r="O1" s="30" t="s">
        <v>59</v>
      </c>
      <c r="P1" s="31" t="s">
        <v>142</v>
      </c>
      <c r="Q1" s="30" t="s">
        <v>60</v>
      </c>
      <c r="R1" s="31" t="s">
        <v>142</v>
      </c>
      <c r="S1" s="28" t="s">
        <v>21</v>
      </c>
    </row>
    <row r="2" spans="1:19" x14ac:dyDescent="0.25">
      <c r="A2" s="13" t="s">
        <v>23</v>
      </c>
      <c r="B2" s="22" t="s">
        <v>80</v>
      </c>
      <c r="C2" s="6">
        <v>136136</v>
      </c>
      <c r="D2" s="6" t="s">
        <v>114</v>
      </c>
      <c r="E2" s="4" t="s">
        <v>121</v>
      </c>
      <c r="F2" s="4" t="s">
        <v>128</v>
      </c>
      <c r="G2" s="4" t="s">
        <v>135</v>
      </c>
      <c r="H2" s="4" t="s">
        <v>137</v>
      </c>
      <c r="I2" s="5">
        <v>43109</v>
      </c>
      <c r="J2" s="15">
        <v>2000</v>
      </c>
      <c r="K2" s="15">
        <v>50</v>
      </c>
      <c r="L2" s="15">
        <f>SUM(J2:K2)</f>
        <v>2050</v>
      </c>
      <c r="M2" s="15" t="s">
        <v>67</v>
      </c>
      <c r="N2" s="17">
        <v>2018</v>
      </c>
      <c r="O2" s="20" t="s">
        <v>49</v>
      </c>
      <c r="P2" s="24">
        <f ca="1">sommev(FACTURE!$A:$E,4,$A2)</f>
        <v>2000</v>
      </c>
      <c r="Q2" s="20" t="s">
        <v>36</v>
      </c>
      <c r="R2" s="24">
        <f ca="1">sommev(FACTURE!$A:$E,5,$A2)</f>
        <v>100</v>
      </c>
      <c r="S2" s="3" t="s">
        <v>22</v>
      </c>
    </row>
    <row r="3" spans="1:19" s="4" customFormat="1" x14ac:dyDescent="0.25">
      <c r="A3" s="13" t="s">
        <v>27</v>
      </c>
      <c r="B3" s="22" t="s">
        <v>81</v>
      </c>
      <c r="C3" s="6">
        <v>145864</v>
      </c>
      <c r="D3" s="6" t="s">
        <v>115</v>
      </c>
      <c r="E3" s="14" t="s">
        <v>122</v>
      </c>
      <c r="F3" s="14" t="s">
        <v>129</v>
      </c>
      <c r="H3" s="4" t="s">
        <v>138</v>
      </c>
      <c r="I3" s="5">
        <v>43110</v>
      </c>
      <c r="J3" s="15">
        <v>1200</v>
      </c>
      <c r="K3" s="15">
        <v>250</v>
      </c>
      <c r="L3" s="15">
        <f t="shared" ref="L3:L8" si="0">SUM(J3:K3)</f>
        <v>1450</v>
      </c>
      <c r="M3" s="15" t="s">
        <v>66</v>
      </c>
      <c r="N3" s="17">
        <v>2018</v>
      </c>
      <c r="O3" s="20" t="s">
        <v>51</v>
      </c>
      <c r="P3" s="24">
        <f ca="1">sommev(FACTURE!$A:$E,4,$A3)</f>
        <v>1000</v>
      </c>
      <c r="Q3" s="20" t="s">
        <v>37</v>
      </c>
      <c r="R3" s="24">
        <f ca="1">sommev(FACTURE!$A:$E,5,$A3)</f>
        <v>0</v>
      </c>
      <c r="S3" s="15" t="s">
        <v>62</v>
      </c>
    </row>
    <row r="4" spans="1:19" s="4" customFormat="1" x14ac:dyDescent="0.25">
      <c r="A4" s="13" t="s">
        <v>24</v>
      </c>
      <c r="B4" s="22" t="s">
        <v>82</v>
      </c>
      <c r="C4" s="6">
        <v>137345</v>
      </c>
      <c r="D4" s="6" t="s">
        <v>116</v>
      </c>
      <c r="E4" s="14" t="s">
        <v>123</v>
      </c>
      <c r="F4" s="14" t="s">
        <v>130</v>
      </c>
      <c r="H4" s="14" t="s">
        <v>138</v>
      </c>
      <c r="I4" s="5">
        <v>43110</v>
      </c>
      <c r="J4" s="15">
        <v>5000</v>
      </c>
      <c r="K4" s="15">
        <v>500</v>
      </c>
      <c r="L4" s="15">
        <f t="shared" si="0"/>
        <v>5500</v>
      </c>
      <c r="M4" s="15" t="s">
        <v>69</v>
      </c>
      <c r="N4" s="17">
        <v>2018</v>
      </c>
      <c r="O4" s="20" t="s">
        <v>50</v>
      </c>
      <c r="P4" s="24">
        <f ca="1">sommev(FACTURE!$A:$E,4,$A4)</f>
        <v>4000</v>
      </c>
      <c r="Q4" s="20" t="s">
        <v>36</v>
      </c>
      <c r="R4" s="24">
        <f ca="1">sommev(FACTURE!$A:$E,5,$A4)</f>
        <v>300</v>
      </c>
      <c r="S4" s="15" t="s">
        <v>63</v>
      </c>
    </row>
    <row r="5" spans="1:19" s="4" customFormat="1" x14ac:dyDescent="0.25">
      <c r="A5" s="13" t="s">
        <v>28</v>
      </c>
      <c r="B5" s="22"/>
      <c r="C5" s="6">
        <v>137279</v>
      </c>
      <c r="D5" s="6" t="s">
        <v>117</v>
      </c>
      <c r="E5" s="14" t="s">
        <v>124</v>
      </c>
      <c r="F5" s="14" t="s">
        <v>131</v>
      </c>
      <c r="G5" s="4" t="s">
        <v>136</v>
      </c>
      <c r="H5" s="14" t="s">
        <v>138</v>
      </c>
      <c r="I5" s="5">
        <v>43115</v>
      </c>
      <c r="J5" s="15">
        <v>1800</v>
      </c>
      <c r="K5" s="15">
        <v>200</v>
      </c>
      <c r="L5" s="15">
        <f t="shared" si="0"/>
        <v>2000</v>
      </c>
      <c r="M5" s="15" t="s">
        <v>67</v>
      </c>
      <c r="N5" s="17">
        <v>2018</v>
      </c>
      <c r="O5" s="20"/>
      <c r="P5" s="24"/>
      <c r="Q5" s="20"/>
      <c r="R5" s="24"/>
      <c r="S5" s="15" t="s">
        <v>64</v>
      </c>
    </row>
    <row r="6" spans="1:19" s="4" customFormat="1" x14ac:dyDescent="0.25">
      <c r="A6" s="13" t="s">
        <v>29</v>
      </c>
      <c r="B6" s="22"/>
      <c r="C6" s="6">
        <v>156478</v>
      </c>
      <c r="D6" s="6" t="s">
        <v>118</v>
      </c>
      <c r="E6" s="14" t="s">
        <v>125</v>
      </c>
      <c r="F6" s="14" t="s">
        <v>132</v>
      </c>
      <c r="H6" s="14" t="s">
        <v>137</v>
      </c>
      <c r="I6" s="5">
        <v>43112</v>
      </c>
      <c r="J6" s="15">
        <v>500</v>
      </c>
      <c r="K6" s="15">
        <v>0</v>
      </c>
      <c r="L6" s="15">
        <f t="shared" si="0"/>
        <v>500</v>
      </c>
      <c r="M6" s="15" t="s">
        <v>69</v>
      </c>
      <c r="N6" s="17">
        <v>2018</v>
      </c>
      <c r="O6" s="20"/>
      <c r="P6" s="24"/>
      <c r="Q6" s="20"/>
      <c r="R6" s="24"/>
      <c r="S6" s="15" t="s">
        <v>22</v>
      </c>
    </row>
    <row r="7" spans="1:19" x14ac:dyDescent="0.25">
      <c r="A7" s="13" t="s">
        <v>25</v>
      </c>
      <c r="C7" s="12">
        <v>139816</v>
      </c>
      <c r="D7" s="6" t="s">
        <v>119</v>
      </c>
      <c r="E7" s="14" t="s">
        <v>126</v>
      </c>
      <c r="F7" s="14" t="s">
        <v>133</v>
      </c>
      <c r="H7" s="14" t="s">
        <v>138</v>
      </c>
      <c r="I7" s="5">
        <v>43118</v>
      </c>
      <c r="J7" s="15">
        <v>500</v>
      </c>
      <c r="K7" s="15">
        <v>500</v>
      </c>
      <c r="L7" s="15">
        <f t="shared" si="0"/>
        <v>1000</v>
      </c>
      <c r="M7" s="15" t="s">
        <v>67</v>
      </c>
      <c r="N7" s="17">
        <v>2018</v>
      </c>
      <c r="S7" s="15" t="s">
        <v>22</v>
      </c>
    </row>
    <row r="8" spans="1:19" s="4" customFormat="1" x14ac:dyDescent="0.25">
      <c r="A8" s="17" t="s">
        <v>30</v>
      </c>
      <c r="B8" s="21"/>
      <c r="C8" s="12" t="s">
        <v>113</v>
      </c>
      <c r="D8" s="6" t="s">
        <v>120</v>
      </c>
      <c r="E8" s="14" t="s">
        <v>127</v>
      </c>
      <c r="F8" s="14" t="s">
        <v>134</v>
      </c>
      <c r="H8" s="14" t="s">
        <v>137</v>
      </c>
      <c r="I8" s="5">
        <v>43118</v>
      </c>
      <c r="J8" s="15">
        <v>200</v>
      </c>
      <c r="K8" s="15">
        <v>0</v>
      </c>
      <c r="L8" s="15">
        <f t="shared" si="0"/>
        <v>200</v>
      </c>
      <c r="M8" s="15" t="s">
        <v>66</v>
      </c>
      <c r="N8" s="17" t="s">
        <v>140</v>
      </c>
      <c r="O8" s="20"/>
      <c r="P8" s="24"/>
      <c r="Q8" s="20"/>
      <c r="R8" s="24"/>
      <c r="S8" s="15" t="s">
        <v>22</v>
      </c>
    </row>
    <row r="9" spans="1:19" x14ac:dyDescent="0.25">
      <c r="N9" s="17"/>
    </row>
    <row r="10" spans="1:19" x14ac:dyDescent="0.25">
      <c r="N10" s="17"/>
    </row>
    <row r="11" spans="1:19" x14ac:dyDescent="0.25">
      <c r="N11" s="17"/>
    </row>
    <row r="12" spans="1:19" x14ac:dyDescent="0.25">
      <c r="N12" s="17"/>
    </row>
    <row r="13" spans="1:19" x14ac:dyDescent="0.25">
      <c r="N13" s="17"/>
    </row>
    <row r="14" spans="1:19" x14ac:dyDescent="0.25">
      <c r="N14" s="17"/>
    </row>
    <row r="15" spans="1:19" x14ac:dyDescent="0.25">
      <c r="N15" s="17"/>
    </row>
    <row r="16" spans="1:19" x14ac:dyDescent="0.25">
      <c r="N16" s="17"/>
    </row>
    <row r="17" spans="14:14" x14ac:dyDescent="0.25">
      <c r="N17" s="17"/>
    </row>
    <row r="18" spans="14:14" x14ac:dyDescent="0.25">
      <c r="N18" s="17"/>
    </row>
    <row r="19" spans="14:14" x14ac:dyDescent="0.25">
      <c r="N19" s="17"/>
    </row>
    <row r="20" spans="14:14" x14ac:dyDescent="0.25">
      <c r="N20" s="17"/>
    </row>
    <row r="21" spans="14:14" x14ac:dyDescent="0.25">
      <c r="N21" s="17"/>
    </row>
    <row r="22" spans="14:14" x14ac:dyDescent="0.25">
      <c r="N22" s="17"/>
    </row>
    <row r="23" spans="14:14" x14ac:dyDescent="0.25">
      <c r="N23" s="17"/>
    </row>
    <row r="24" spans="14:14" x14ac:dyDescent="0.25">
      <c r="N24" s="17"/>
    </row>
    <row r="25" spans="14:14" x14ac:dyDescent="0.25">
      <c r="N25" s="17"/>
    </row>
    <row r="26" spans="14:14" x14ac:dyDescent="0.25">
      <c r="N26" s="17"/>
    </row>
    <row r="27" spans="14:14" x14ac:dyDescent="0.25">
      <c r="N27" s="17"/>
    </row>
    <row r="28" spans="14:14" x14ac:dyDescent="0.25">
      <c r="N28" s="17"/>
    </row>
    <row r="29" spans="14:14" x14ac:dyDescent="0.25">
      <c r="N29" s="17"/>
    </row>
  </sheetData>
  <autoFilter ref="A1:S8"/>
  <sortState ref="A2:R1000">
    <sortCondition ref="A2:A1000"/>
  </sortState>
  <conditionalFormatting sqref="S1:S1048576">
    <cfRule type="containsText" dxfId="7" priority="809" operator="containsText" text="8-">
      <formula>NOT(ISERROR(SEARCH("8-",S1)))</formula>
    </cfRule>
    <cfRule type="containsText" dxfId="6" priority="810" operator="containsText" text="7-">
      <formula>NOT(ISERROR(SEARCH("7-",S1)))</formula>
    </cfRule>
    <cfRule type="containsText" dxfId="5" priority="811" operator="containsText" text="6-">
      <formula>NOT(ISERROR(SEARCH("6-",S1)))</formula>
    </cfRule>
    <cfRule type="containsText" dxfId="4" priority="812" operator="containsText" text="5-">
      <formula>NOT(ISERROR(SEARCH("5-",S1)))</formula>
    </cfRule>
    <cfRule type="containsText" dxfId="3" priority="813" operator="containsText" text="4-">
      <formula>NOT(ISERROR(SEARCH("4-",S1)))</formula>
    </cfRule>
    <cfRule type="beginsWith" dxfId="2" priority="814" operator="beginsWith" text="3-">
      <formula>LEFT(S1,LEN("3-"))="3-"</formula>
    </cfRule>
    <cfRule type="beginsWith" dxfId="1" priority="815" operator="beginsWith" text="2-">
      <formula>LEFT(S1,LEN("2-"))="2-"</formula>
    </cfRule>
    <cfRule type="beginsWith" dxfId="0" priority="816" operator="beginsWith" text="1-">
      <formula>LEFT(S1,LEN("1-"))="1-"</formula>
    </cfRule>
  </conditionalFormatting>
  <dataValidations count="5">
    <dataValidation type="list" allowBlank="1" showInputMessage="1" showErrorMessage="1" sqref="S2:S8">
      <formula1>Statut</formula1>
    </dataValidation>
    <dataValidation type="list" allowBlank="1" showInputMessage="1" showErrorMessage="1" sqref="M2:M8">
      <formula1>typefacturation</formula1>
    </dataValidation>
    <dataValidation type="list" allowBlank="1" showInputMessage="1" showErrorMessage="1" sqref="B2:B1048576">
      <formula1>OFFSET(SOCIETES,1,0,ROWS(SOCIETES-1))</formula1>
    </dataValidation>
    <dataValidation type="list" allowBlank="1" showInputMessage="1" showErrorMessage="1" sqref="O2:O1048576">
      <formula1>INDIRECT(B2&amp;"_CAPEX")</formula1>
    </dataValidation>
    <dataValidation type="list" allowBlank="1" showInputMessage="1" showErrorMessage="1" sqref="Q2:Q1048576">
      <formula1>INDIRECT(B3&amp;"_OPEX")</formula1>
    </dataValidation>
  </dataValidations>
  <pageMargins left="0.7" right="0.7" top="0.75" bottom="0.75" header="0.3" footer="0.3"/>
  <pageSetup paperSize="9"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B050"/>
  </sheetPr>
  <dimension ref="A1:G8"/>
  <sheetViews>
    <sheetView workbookViewId="0"/>
  </sheetViews>
  <sheetFormatPr baseColWidth="10" defaultRowHeight="15" x14ac:dyDescent="0.25"/>
  <cols>
    <col min="1" max="1" width="16.42578125" customWidth="1"/>
    <col min="2" max="2" width="17.85546875" style="21" customWidth="1"/>
    <col min="3" max="3" width="20.85546875" customWidth="1"/>
    <col min="4" max="4" width="23.140625" style="15" customWidth="1"/>
    <col min="5" max="5" width="15.7109375" style="15" bestFit="1" customWidth="1"/>
    <col min="6" max="6" width="28" customWidth="1"/>
  </cols>
  <sheetData>
    <row r="1" spans="1:7" x14ac:dyDescent="0.25">
      <c r="A1" s="14" t="s">
        <v>70</v>
      </c>
      <c r="B1" s="21" t="s">
        <v>74</v>
      </c>
      <c r="C1" s="14" t="s">
        <v>71</v>
      </c>
      <c r="D1" s="15" t="s">
        <v>72</v>
      </c>
      <c r="E1" s="15" t="s">
        <v>73</v>
      </c>
      <c r="F1" s="14" t="s">
        <v>75</v>
      </c>
      <c r="G1" s="14"/>
    </row>
    <row r="2" spans="1:7" x14ac:dyDescent="0.25">
      <c r="A2" s="19">
        <v>1560146540</v>
      </c>
      <c r="B2" s="21" t="s">
        <v>23</v>
      </c>
      <c r="C2" s="16">
        <v>43164</v>
      </c>
      <c r="D2" s="15">
        <v>2000</v>
      </c>
      <c r="E2" s="15">
        <v>100</v>
      </c>
    </row>
    <row r="3" spans="1:7" x14ac:dyDescent="0.25">
      <c r="A3">
        <v>16541500</v>
      </c>
      <c r="B3" s="21" t="s">
        <v>27</v>
      </c>
      <c r="C3" s="16">
        <v>43165</v>
      </c>
      <c r="D3" s="15">
        <v>1000</v>
      </c>
      <c r="F3" s="14"/>
    </row>
    <row r="4" spans="1:7" x14ac:dyDescent="0.25">
      <c r="A4">
        <v>15564</v>
      </c>
      <c r="B4" s="21" t="s">
        <v>24</v>
      </c>
      <c r="C4" s="16">
        <v>43166</v>
      </c>
      <c r="D4" s="15">
        <v>1000</v>
      </c>
      <c r="F4" s="14"/>
    </row>
    <row r="5" spans="1:7" x14ac:dyDescent="0.25">
      <c r="A5" s="14">
        <v>15646</v>
      </c>
      <c r="B5" s="21" t="s">
        <v>24</v>
      </c>
      <c r="C5" s="16">
        <v>43167</v>
      </c>
      <c r="D5" s="15">
        <v>2000</v>
      </c>
      <c r="E5" s="15">
        <v>100</v>
      </c>
      <c r="F5" s="14"/>
    </row>
    <row r="6" spans="1:7" x14ac:dyDescent="0.25">
      <c r="A6" s="14">
        <v>1454654</v>
      </c>
      <c r="B6" s="21" t="s">
        <v>24</v>
      </c>
      <c r="C6" s="16">
        <v>43168</v>
      </c>
      <c r="D6" s="15">
        <v>1000</v>
      </c>
      <c r="E6" s="15">
        <v>200</v>
      </c>
      <c r="F6" s="14"/>
    </row>
    <row r="7" spans="1:7" x14ac:dyDescent="0.25">
      <c r="F7" s="14"/>
    </row>
    <row r="8" spans="1:7" x14ac:dyDescent="0.25">
      <c r="F8" s="14"/>
    </row>
  </sheetData>
  <autoFilter ref="A1:F1"/>
  <dataValidations count="1">
    <dataValidation type="list" allowBlank="1" showInputMessage="1" showErrorMessage="1" sqref="F2:F8">
      <formula1>STATUTPREUVES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C00000"/>
  </sheetPr>
  <dimension ref="A1:P24"/>
  <sheetViews>
    <sheetView zoomScale="80" zoomScaleNormal="80" workbookViewId="0">
      <pane ySplit="1" topLeftCell="A2" activePane="bottomLeft" state="frozen"/>
      <selection pane="bottomLeft"/>
    </sheetView>
  </sheetViews>
  <sheetFormatPr baseColWidth="10" defaultRowHeight="15" x14ac:dyDescent="0.25"/>
  <cols>
    <col min="1" max="1" width="11.42578125" style="17"/>
    <col min="2" max="2" width="11.28515625" style="1" bestFit="1" customWidth="1"/>
    <col min="3" max="3" width="20.5703125" style="1" bestFit="1" customWidth="1"/>
    <col min="4" max="4" width="28" style="6" customWidth="1"/>
    <col min="5" max="5" width="21.28515625" style="1" bestFit="1" customWidth="1"/>
    <col min="6" max="6" width="23.7109375" style="1" customWidth="1"/>
    <col min="7" max="7" width="24.85546875" style="1" bestFit="1" customWidth="1"/>
    <col min="8" max="8" width="14.85546875" style="1" bestFit="1" customWidth="1"/>
    <col min="9" max="9" width="19.42578125" style="9" bestFit="1" customWidth="1"/>
    <col min="10" max="10" width="19.42578125" style="24" customWidth="1"/>
    <col min="11" max="11" width="18.7109375" style="24" customWidth="1"/>
    <col min="12" max="12" width="14" style="9" customWidth="1"/>
    <col min="13" max="15" width="14" style="1" customWidth="1"/>
    <col min="16" max="16" width="14" customWidth="1"/>
  </cols>
  <sheetData>
    <row r="1" spans="1:16" x14ac:dyDescent="0.25">
      <c r="A1" s="7" t="s">
        <v>35</v>
      </c>
      <c r="B1" s="7" t="s">
        <v>2</v>
      </c>
      <c r="C1" s="7" t="s">
        <v>4</v>
      </c>
      <c r="D1" s="10" t="s">
        <v>3</v>
      </c>
      <c r="E1" s="7" t="s">
        <v>10</v>
      </c>
      <c r="F1" s="7" t="s">
        <v>6</v>
      </c>
      <c r="G1" s="7" t="s">
        <v>7</v>
      </c>
      <c r="H1" s="7" t="s">
        <v>12</v>
      </c>
      <c r="I1" s="8" t="s">
        <v>14</v>
      </c>
      <c r="J1" s="23" t="s">
        <v>141</v>
      </c>
      <c r="K1" s="23" t="s">
        <v>142</v>
      </c>
      <c r="L1" s="8" t="s">
        <v>20</v>
      </c>
      <c r="M1" s="7" t="s">
        <v>15</v>
      </c>
      <c r="N1" s="7" t="s">
        <v>16</v>
      </c>
      <c r="O1" s="7" t="s">
        <v>17</v>
      </c>
      <c r="P1" s="7" t="s">
        <v>18</v>
      </c>
    </row>
    <row r="2" spans="1:16" x14ac:dyDescent="0.25">
      <c r="A2" s="14" t="s">
        <v>36</v>
      </c>
      <c r="B2" s="1" t="s">
        <v>11</v>
      </c>
      <c r="C2" s="1" t="s">
        <v>80</v>
      </c>
      <c r="D2" s="6" t="s">
        <v>83</v>
      </c>
      <c r="E2" s="1">
        <v>1234</v>
      </c>
      <c r="F2" s="1" t="s">
        <v>106</v>
      </c>
      <c r="G2" s="1" t="s">
        <v>110</v>
      </c>
      <c r="H2" s="1" t="s">
        <v>13</v>
      </c>
      <c r="I2" s="9">
        <v>10000</v>
      </c>
      <c r="K2" s="24">
        <f ca="1">sommev('BON DE COMMANDE'!$O:$P,2,A2)+sommev('BON DE COMMANDE'!$Q:$R,2,A2)</f>
        <v>400</v>
      </c>
      <c r="M2" s="11"/>
    </row>
    <row r="3" spans="1:16" x14ac:dyDescent="0.25">
      <c r="A3" s="14" t="s">
        <v>37</v>
      </c>
      <c r="B3" s="1" t="s">
        <v>11</v>
      </c>
      <c r="C3" s="1" t="s">
        <v>80</v>
      </c>
      <c r="D3" s="6" t="s">
        <v>84</v>
      </c>
      <c r="E3" s="1">
        <v>1234</v>
      </c>
      <c r="F3" s="1" t="s">
        <v>106</v>
      </c>
      <c r="G3" s="1" t="s">
        <v>110</v>
      </c>
      <c r="H3" s="1" t="s">
        <v>13</v>
      </c>
      <c r="I3" s="9">
        <v>2000</v>
      </c>
      <c r="K3" s="24">
        <f ca="1">sommev('BON DE COMMANDE'!$O:$P,2,A3)+sommev('BON DE COMMANDE'!$Q:$R,2,A3)</f>
        <v>0</v>
      </c>
      <c r="M3" s="11"/>
    </row>
    <row r="4" spans="1:16" x14ac:dyDescent="0.25">
      <c r="A4" s="14" t="s">
        <v>38</v>
      </c>
      <c r="B4" s="1" t="s">
        <v>11</v>
      </c>
      <c r="C4" s="1" t="s">
        <v>80</v>
      </c>
      <c r="D4" s="6" t="s">
        <v>85</v>
      </c>
      <c r="E4" s="1">
        <v>1234</v>
      </c>
      <c r="F4" s="1" t="s">
        <v>107</v>
      </c>
      <c r="G4" s="1" t="s">
        <v>110</v>
      </c>
      <c r="H4" s="1" t="s">
        <v>13</v>
      </c>
      <c r="I4" s="9">
        <v>5000</v>
      </c>
      <c r="K4" s="24">
        <f ca="1">sommev('BON DE COMMANDE'!$O:$P,2,A4)+sommev('BON DE COMMANDE'!$Q:$R,2,A4)</f>
        <v>0</v>
      </c>
      <c r="M4" s="11"/>
    </row>
    <row r="5" spans="1:16" x14ac:dyDescent="0.25">
      <c r="A5" s="14" t="s">
        <v>39</v>
      </c>
      <c r="B5" s="1" t="s">
        <v>11</v>
      </c>
      <c r="C5" s="1" t="s">
        <v>80</v>
      </c>
      <c r="D5" s="6" t="s">
        <v>86</v>
      </c>
      <c r="E5" s="1">
        <v>1234</v>
      </c>
      <c r="F5" s="1" t="s">
        <v>108</v>
      </c>
      <c r="G5" s="1" t="s">
        <v>111</v>
      </c>
      <c r="H5" s="1" t="s">
        <v>13</v>
      </c>
      <c r="I5" s="9">
        <v>1000</v>
      </c>
      <c r="K5" s="24">
        <f ca="1">sommev('BON DE COMMANDE'!$O:$P,2,A5)+sommev('BON DE COMMANDE'!$Q:$R,2,A5)</f>
        <v>0</v>
      </c>
      <c r="M5" s="11"/>
    </row>
    <row r="6" spans="1:16" x14ac:dyDescent="0.25">
      <c r="A6" s="14" t="s">
        <v>40</v>
      </c>
      <c r="B6" s="1" t="s">
        <v>11</v>
      </c>
      <c r="C6" s="1" t="s">
        <v>81</v>
      </c>
      <c r="D6" s="6" t="s">
        <v>87</v>
      </c>
      <c r="E6" s="1">
        <v>1234</v>
      </c>
      <c r="F6" s="1" t="s">
        <v>109</v>
      </c>
      <c r="G6" s="1" t="s">
        <v>111</v>
      </c>
      <c r="H6" s="1" t="s">
        <v>13</v>
      </c>
      <c r="I6" s="9">
        <v>10000</v>
      </c>
      <c r="K6" s="24">
        <f ca="1">sommev('BON DE COMMANDE'!$O:$P,2,A6)+sommev('BON DE COMMANDE'!$Q:$R,2,A6)</f>
        <v>0</v>
      </c>
      <c r="M6" s="11"/>
    </row>
    <row r="7" spans="1:16" x14ac:dyDescent="0.25">
      <c r="A7" s="14" t="s">
        <v>41</v>
      </c>
      <c r="B7" s="1" t="s">
        <v>11</v>
      </c>
      <c r="C7" s="1" t="s">
        <v>81</v>
      </c>
      <c r="D7" s="6" t="s">
        <v>88</v>
      </c>
      <c r="E7" s="1">
        <v>1234</v>
      </c>
      <c r="F7" s="1" t="s">
        <v>109</v>
      </c>
      <c r="G7" s="1" t="s">
        <v>111</v>
      </c>
      <c r="H7" s="1" t="s">
        <v>13</v>
      </c>
      <c r="I7" s="9">
        <v>2000</v>
      </c>
      <c r="K7" s="24">
        <f ca="1">sommev('BON DE COMMANDE'!$O:$P,2,A7)+sommev('BON DE COMMANDE'!$Q:$R,2,A7)</f>
        <v>0</v>
      </c>
      <c r="M7" s="11"/>
    </row>
    <row r="8" spans="1:16" x14ac:dyDescent="0.25">
      <c r="A8" s="14" t="s">
        <v>42</v>
      </c>
      <c r="B8" s="1" t="s">
        <v>11</v>
      </c>
      <c r="C8" s="1" t="s">
        <v>81</v>
      </c>
      <c r="D8" s="6" t="s">
        <v>89</v>
      </c>
      <c r="E8" s="1">
        <v>2565</v>
      </c>
      <c r="F8" s="1" t="s">
        <v>109</v>
      </c>
      <c r="G8" s="1" t="s">
        <v>111</v>
      </c>
      <c r="I8" s="9">
        <v>5000</v>
      </c>
      <c r="K8" s="24">
        <f ca="1">sommev('BON DE COMMANDE'!$O:$P,2,A8)+sommev('BON DE COMMANDE'!$Q:$R,2,A8)</f>
        <v>0</v>
      </c>
      <c r="M8" s="11"/>
    </row>
    <row r="9" spans="1:16" x14ac:dyDescent="0.25">
      <c r="A9" s="14" t="s">
        <v>43</v>
      </c>
      <c r="B9" s="1" t="s">
        <v>11</v>
      </c>
      <c r="C9" s="1" t="s">
        <v>81</v>
      </c>
      <c r="D9" s="6" t="s">
        <v>90</v>
      </c>
      <c r="E9" s="1">
        <v>2565</v>
      </c>
      <c r="F9" s="1" t="s">
        <v>109</v>
      </c>
      <c r="G9" s="1" t="s">
        <v>111</v>
      </c>
      <c r="I9" s="9">
        <v>1000</v>
      </c>
      <c r="K9" s="24">
        <f ca="1">sommev('BON DE COMMANDE'!$O:$P,2,A9)+sommev('BON DE COMMANDE'!$Q:$R,2,A9)</f>
        <v>0</v>
      </c>
      <c r="M9" s="11"/>
    </row>
    <row r="10" spans="1:16" x14ac:dyDescent="0.25">
      <c r="A10" s="14" t="s">
        <v>44</v>
      </c>
      <c r="B10" s="1" t="s">
        <v>11</v>
      </c>
      <c r="C10" s="1" t="s">
        <v>82</v>
      </c>
      <c r="D10" s="6" t="s">
        <v>91</v>
      </c>
      <c r="E10" s="1">
        <v>2565</v>
      </c>
      <c r="F10" s="1" t="s">
        <v>109</v>
      </c>
      <c r="G10" s="1" t="s">
        <v>112</v>
      </c>
      <c r="I10" s="9">
        <v>10000</v>
      </c>
      <c r="K10" s="24">
        <f ca="1">sommev('BON DE COMMANDE'!$O:$P,2,A10)+sommev('BON DE COMMANDE'!$Q:$R,2,A10)</f>
        <v>0</v>
      </c>
      <c r="M10" s="11"/>
    </row>
    <row r="11" spans="1:16" x14ac:dyDescent="0.25">
      <c r="A11" s="14" t="s">
        <v>45</v>
      </c>
      <c r="B11" s="1" t="s">
        <v>11</v>
      </c>
      <c r="C11" s="1" t="s">
        <v>82</v>
      </c>
      <c r="D11" s="6" t="s">
        <v>92</v>
      </c>
      <c r="E11" s="1">
        <v>2565</v>
      </c>
      <c r="F11" s="1" t="s">
        <v>109</v>
      </c>
      <c r="G11" s="1" t="s">
        <v>112</v>
      </c>
      <c r="I11" s="9">
        <v>2000</v>
      </c>
      <c r="K11" s="24">
        <f ca="1">sommev('BON DE COMMANDE'!$O:$P,2,A11)+sommev('BON DE COMMANDE'!$Q:$R,2,A11)</f>
        <v>0</v>
      </c>
      <c r="M11" s="11"/>
    </row>
    <row r="12" spans="1:16" x14ac:dyDescent="0.25">
      <c r="A12" s="14" t="s">
        <v>46</v>
      </c>
      <c r="B12" s="1" t="s">
        <v>11</v>
      </c>
      <c r="C12" s="1" t="s">
        <v>82</v>
      </c>
      <c r="D12" s="6" t="s">
        <v>93</v>
      </c>
      <c r="E12" s="1">
        <v>2565</v>
      </c>
      <c r="F12" s="1" t="s">
        <v>108</v>
      </c>
      <c r="G12" s="1" t="s">
        <v>112</v>
      </c>
      <c r="I12" s="9">
        <v>5000</v>
      </c>
      <c r="K12" s="24">
        <f ca="1">sommev('BON DE COMMANDE'!$O:$P,2,A12)+sommev('BON DE COMMANDE'!$Q:$R,2,A12)</f>
        <v>0</v>
      </c>
      <c r="M12" s="11"/>
    </row>
    <row r="13" spans="1:16" x14ac:dyDescent="0.25">
      <c r="A13" s="14" t="s">
        <v>47</v>
      </c>
      <c r="B13" s="1" t="s">
        <v>11</v>
      </c>
      <c r="C13" s="1" t="s">
        <v>82</v>
      </c>
      <c r="D13" s="6" t="s">
        <v>94</v>
      </c>
      <c r="E13" s="1">
        <v>2565</v>
      </c>
      <c r="F13" s="1" t="s">
        <v>108</v>
      </c>
      <c r="G13" s="1" t="s">
        <v>112</v>
      </c>
      <c r="I13" s="9">
        <v>1000</v>
      </c>
      <c r="K13" s="24">
        <f ca="1">sommev('BON DE COMMANDE'!$O:$P,2,A13)+sommev('BON DE COMMANDE'!$Q:$R,2,A13)</f>
        <v>0</v>
      </c>
      <c r="M13" s="11"/>
    </row>
    <row r="14" spans="1:16" x14ac:dyDescent="0.25">
      <c r="A14" s="14" t="s">
        <v>48</v>
      </c>
      <c r="B14" s="1" t="s">
        <v>11</v>
      </c>
      <c r="C14" s="1" t="s">
        <v>82</v>
      </c>
      <c r="D14" s="6" t="s">
        <v>95</v>
      </c>
      <c r="E14" s="1">
        <v>2565</v>
      </c>
      <c r="F14" s="1" t="s">
        <v>108</v>
      </c>
      <c r="G14" s="1" t="s">
        <v>112</v>
      </c>
      <c r="I14" s="9">
        <v>10000</v>
      </c>
      <c r="K14" s="24">
        <f ca="1">sommev('BON DE COMMANDE'!$O:$P,2,A14)+sommev('BON DE COMMANDE'!$Q:$R,2,A14)</f>
        <v>0</v>
      </c>
      <c r="M14" s="11"/>
    </row>
    <row r="15" spans="1:16" x14ac:dyDescent="0.25">
      <c r="A15" s="14" t="s">
        <v>49</v>
      </c>
      <c r="B15" s="1" t="s">
        <v>19</v>
      </c>
      <c r="C15" s="1" t="s">
        <v>80</v>
      </c>
      <c r="D15" s="6" t="s">
        <v>96</v>
      </c>
      <c r="E15" s="1">
        <v>3558</v>
      </c>
      <c r="F15" s="1" t="s">
        <v>108</v>
      </c>
      <c r="G15" s="1" t="s">
        <v>110</v>
      </c>
      <c r="I15" s="9">
        <v>2000</v>
      </c>
      <c r="K15" s="24">
        <f ca="1">sommev('BON DE COMMANDE'!$O:$P,2,A15)+sommev('BON DE COMMANDE'!$Q:$R,2,A15)</f>
        <v>2000</v>
      </c>
      <c r="M15" s="11"/>
    </row>
    <row r="16" spans="1:16" x14ac:dyDescent="0.25">
      <c r="A16" s="14" t="s">
        <v>50</v>
      </c>
      <c r="B16" s="1" t="s">
        <v>19</v>
      </c>
      <c r="C16" s="1" t="s">
        <v>80</v>
      </c>
      <c r="D16" s="6" t="s">
        <v>97</v>
      </c>
      <c r="E16" s="1">
        <v>3558</v>
      </c>
      <c r="F16" s="1" t="s">
        <v>108</v>
      </c>
      <c r="G16" s="1" t="s">
        <v>110</v>
      </c>
      <c r="I16" s="9">
        <v>5000</v>
      </c>
      <c r="K16" s="24">
        <f ca="1">sommev('BON DE COMMANDE'!$O:$P,2,A16)+sommev('BON DE COMMANDE'!$Q:$R,2,A16)</f>
        <v>4000</v>
      </c>
      <c r="M16" s="11"/>
    </row>
    <row r="17" spans="1:13" x14ac:dyDescent="0.25">
      <c r="A17" s="14" t="s">
        <v>51</v>
      </c>
      <c r="B17" s="1" t="s">
        <v>19</v>
      </c>
      <c r="C17" s="1" t="s">
        <v>80</v>
      </c>
      <c r="D17" s="6" t="s">
        <v>98</v>
      </c>
      <c r="E17" s="1">
        <v>3558</v>
      </c>
      <c r="F17" s="1" t="s">
        <v>106</v>
      </c>
      <c r="G17" s="1" t="s">
        <v>110</v>
      </c>
      <c r="I17" s="9">
        <v>1000</v>
      </c>
      <c r="K17" s="24">
        <f ca="1">sommev('BON DE COMMANDE'!$O:$P,2,A17)+sommev('BON DE COMMANDE'!$Q:$R,2,A17)</f>
        <v>1000</v>
      </c>
      <c r="M17" s="11"/>
    </row>
    <row r="18" spans="1:13" x14ac:dyDescent="0.25">
      <c r="A18" s="14" t="s">
        <v>52</v>
      </c>
      <c r="B18" s="1" t="s">
        <v>19</v>
      </c>
      <c r="C18" s="1" t="s">
        <v>81</v>
      </c>
      <c r="D18" s="6" t="s">
        <v>99</v>
      </c>
      <c r="E18" s="1">
        <v>3558</v>
      </c>
      <c r="F18" s="1" t="s">
        <v>107</v>
      </c>
      <c r="G18" s="1" t="s">
        <v>111</v>
      </c>
      <c r="I18" s="9">
        <v>10000</v>
      </c>
      <c r="K18" s="24">
        <f ca="1">sommev('BON DE COMMANDE'!$O:$P,2,A18)+sommev('BON DE COMMANDE'!$Q:$R,2,A18)</f>
        <v>0</v>
      </c>
      <c r="M18" s="11"/>
    </row>
    <row r="19" spans="1:13" x14ac:dyDescent="0.25">
      <c r="A19" s="14" t="s">
        <v>53</v>
      </c>
      <c r="B19" s="1" t="s">
        <v>19</v>
      </c>
      <c r="C19" s="1" t="s">
        <v>81</v>
      </c>
      <c r="D19" s="6" t="s">
        <v>100</v>
      </c>
      <c r="E19" s="1">
        <v>3558</v>
      </c>
      <c r="F19" s="1" t="s">
        <v>108</v>
      </c>
      <c r="G19" s="1" t="s">
        <v>111</v>
      </c>
      <c r="I19" s="9">
        <v>2000</v>
      </c>
      <c r="K19" s="24">
        <f ca="1">sommev('BON DE COMMANDE'!$O:$P,2,A19)+sommev('BON DE COMMANDE'!$Q:$R,2,A19)</f>
        <v>0</v>
      </c>
      <c r="M19" s="11"/>
    </row>
    <row r="20" spans="1:13" x14ac:dyDescent="0.25">
      <c r="A20" s="14" t="s">
        <v>54</v>
      </c>
      <c r="B20" s="1" t="s">
        <v>19</v>
      </c>
      <c r="C20" s="1" t="s">
        <v>81</v>
      </c>
      <c r="D20" s="6" t="s">
        <v>101</v>
      </c>
      <c r="E20" s="1">
        <v>3558</v>
      </c>
      <c r="F20" s="1" t="s">
        <v>108</v>
      </c>
      <c r="G20" s="1" t="s">
        <v>111</v>
      </c>
      <c r="I20" s="9">
        <v>5000</v>
      </c>
      <c r="K20" s="24">
        <f ca="1">sommev('BON DE COMMANDE'!$O:$P,2,A20)+sommev('BON DE COMMANDE'!$Q:$R,2,A20)</f>
        <v>0</v>
      </c>
      <c r="M20" s="11"/>
    </row>
    <row r="21" spans="1:13" x14ac:dyDescent="0.25">
      <c r="A21" s="14" t="s">
        <v>55</v>
      </c>
      <c r="B21" s="1" t="s">
        <v>19</v>
      </c>
      <c r="C21" s="1" t="s">
        <v>82</v>
      </c>
      <c r="D21" s="6" t="s">
        <v>102</v>
      </c>
      <c r="E21" s="1">
        <v>3558</v>
      </c>
      <c r="F21" s="1" t="s">
        <v>108</v>
      </c>
      <c r="G21" s="1" t="s">
        <v>111</v>
      </c>
      <c r="I21" s="9">
        <v>1000</v>
      </c>
      <c r="K21" s="24">
        <f ca="1">sommev('BON DE COMMANDE'!$O:$P,2,A21)+sommev('BON DE COMMANDE'!$Q:$R,2,A21)</f>
        <v>0</v>
      </c>
      <c r="M21" s="11"/>
    </row>
    <row r="22" spans="1:13" x14ac:dyDescent="0.25">
      <c r="A22" s="14" t="s">
        <v>56</v>
      </c>
      <c r="B22" s="1" t="s">
        <v>19</v>
      </c>
      <c r="C22" s="1" t="s">
        <v>82</v>
      </c>
      <c r="D22" s="6" t="s">
        <v>103</v>
      </c>
      <c r="E22" s="1">
        <v>3558</v>
      </c>
      <c r="F22" s="1" t="s">
        <v>108</v>
      </c>
      <c r="G22" s="1" t="s">
        <v>111</v>
      </c>
      <c r="I22" s="9">
        <v>10000</v>
      </c>
      <c r="K22" s="24">
        <f ca="1">sommev('BON DE COMMANDE'!$O:$P,2,A22)+sommev('BON DE COMMANDE'!$Q:$R,2,A22)</f>
        <v>0</v>
      </c>
      <c r="M22" s="11"/>
    </row>
    <row r="23" spans="1:13" x14ac:dyDescent="0.25">
      <c r="A23" s="14" t="s">
        <v>57</v>
      </c>
      <c r="B23" s="1" t="s">
        <v>19</v>
      </c>
      <c r="C23" s="1" t="s">
        <v>82</v>
      </c>
      <c r="D23" s="6" t="s">
        <v>104</v>
      </c>
      <c r="E23" s="1">
        <v>3558</v>
      </c>
      <c r="F23" s="1" t="s">
        <v>108</v>
      </c>
      <c r="G23" s="1" t="s">
        <v>112</v>
      </c>
      <c r="I23" s="9">
        <v>2000</v>
      </c>
      <c r="K23" s="24">
        <f ca="1">sommev('BON DE COMMANDE'!$O:$P,2,A23)+sommev('BON DE COMMANDE'!$Q:$R,2,A23)</f>
        <v>0</v>
      </c>
      <c r="M23" s="11"/>
    </row>
    <row r="24" spans="1:13" x14ac:dyDescent="0.25">
      <c r="A24" s="14" t="s">
        <v>58</v>
      </c>
      <c r="B24" s="1" t="s">
        <v>19</v>
      </c>
      <c r="C24" s="1" t="s">
        <v>82</v>
      </c>
      <c r="D24" s="6" t="s">
        <v>105</v>
      </c>
      <c r="E24" s="1">
        <v>3558</v>
      </c>
      <c r="F24" s="1" t="s">
        <v>108</v>
      </c>
      <c r="G24" s="1" t="s">
        <v>112</v>
      </c>
      <c r="I24" s="9">
        <v>5000</v>
      </c>
      <c r="K24" s="24">
        <f ca="1">sommev('BON DE COMMANDE'!$O:$P,2,A24)+sommev('BON DE COMMANDE'!$Q:$R,2,A24)</f>
        <v>0</v>
      </c>
      <c r="M24" s="11"/>
    </row>
  </sheetData>
  <autoFilter ref="B1:P24"/>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6"/>
  <sheetViews>
    <sheetView workbookViewId="0"/>
  </sheetViews>
  <sheetFormatPr baseColWidth="10" defaultRowHeight="15" x14ac:dyDescent="0.25"/>
  <cols>
    <col min="1" max="1" width="26" bestFit="1" customWidth="1"/>
    <col min="3" max="3" width="22.42578125" bestFit="1" customWidth="1"/>
    <col min="4" max="4" width="5.140625" style="14" customWidth="1"/>
    <col min="5" max="5" width="17.7109375" customWidth="1"/>
    <col min="6" max="13" width="16.7109375" customWidth="1"/>
  </cols>
  <sheetData>
    <row r="1" spans="1:14" s="27" customFormat="1" ht="16.5" customHeight="1" x14ac:dyDescent="0.25">
      <c r="E1" s="32" t="s">
        <v>4</v>
      </c>
      <c r="F1" s="32" t="s">
        <v>143</v>
      </c>
      <c r="G1" t="s">
        <v>80</v>
      </c>
      <c r="H1" t="s">
        <v>81</v>
      </c>
      <c r="I1" t="s">
        <v>82</v>
      </c>
      <c r="J1" s="32" t="s">
        <v>144</v>
      </c>
      <c r="K1" t="s">
        <v>80</v>
      </c>
      <c r="L1" t="s">
        <v>81</v>
      </c>
      <c r="M1" t="s">
        <v>82</v>
      </c>
      <c r="N1"/>
    </row>
    <row r="2" spans="1:14" s="4" customFormat="1" x14ac:dyDescent="0.25">
      <c r="A2" s="4" t="s">
        <v>22</v>
      </c>
      <c r="B2" s="4" t="s">
        <v>66</v>
      </c>
      <c r="C2" s="4" t="s">
        <v>76</v>
      </c>
      <c r="D2" s="14"/>
      <c r="E2" s="4" t="s">
        <v>80</v>
      </c>
      <c r="G2" s="4" t="s">
        <v>49</v>
      </c>
      <c r="H2" s="4" t="s">
        <v>52</v>
      </c>
      <c r="I2" s="4" t="s">
        <v>55</v>
      </c>
      <c r="K2" s="4" t="s">
        <v>36</v>
      </c>
      <c r="L2" s="4" t="s">
        <v>40</v>
      </c>
      <c r="M2" s="4" t="s">
        <v>44</v>
      </c>
    </row>
    <row r="3" spans="1:14" x14ac:dyDescent="0.25">
      <c r="A3" t="s">
        <v>62</v>
      </c>
      <c r="B3" t="s">
        <v>67</v>
      </c>
      <c r="C3" t="s">
        <v>77</v>
      </c>
      <c r="E3" t="s">
        <v>81</v>
      </c>
      <c r="G3" t="s">
        <v>50</v>
      </c>
      <c r="H3" t="s">
        <v>53</v>
      </c>
      <c r="I3" t="s">
        <v>56</v>
      </c>
      <c r="K3" t="s">
        <v>37</v>
      </c>
      <c r="L3" t="s">
        <v>41</v>
      </c>
      <c r="M3" t="s">
        <v>45</v>
      </c>
    </row>
    <row r="4" spans="1:14" x14ac:dyDescent="0.25">
      <c r="A4" t="s">
        <v>63</v>
      </c>
      <c r="B4" t="s">
        <v>68</v>
      </c>
      <c r="C4" t="s">
        <v>78</v>
      </c>
      <c r="E4" t="s">
        <v>82</v>
      </c>
      <c r="G4" t="s">
        <v>51</v>
      </c>
      <c r="H4" t="s">
        <v>54</v>
      </c>
      <c r="I4" t="s">
        <v>57</v>
      </c>
      <c r="K4" t="s">
        <v>38</v>
      </c>
      <c r="L4" t="s">
        <v>42</v>
      </c>
      <c r="M4" t="s">
        <v>46</v>
      </c>
    </row>
    <row r="5" spans="1:14" x14ac:dyDescent="0.25">
      <c r="A5" t="s">
        <v>64</v>
      </c>
      <c r="B5" t="s">
        <v>69</v>
      </c>
      <c r="C5" t="s">
        <v>79</v>
      </c>
      <c r="I5" t="s">
        <v>58</v>
      </c>
      <c r="K5" t="s">
        <v>39</v>
      </c>
      <c r="L5" t="s">
        <v>43</v>
      </c>
      <c r="M5" t="s">
        <v>47</v>
      </c>
    </row>
    <row r="6" spans="1:14" x14ac:dyDescent="0.25">
      <c r="M6" t="s">
        <v>48</v>
      </c>
    </row>
  </sheetData>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19</vt:i4>
      </vt:variant>
    </vt:vector>
  </HeadingPairs>
  <TitlesOfParts>
    <vt:vector size="23" baseType="lpstr">
      <vt:lpstr>BON DE COMMANDE</vt:lpstr>
      <vt:lpstr>FACTURE</vt:lpstr>
      <vt:lpstr>BUDGET</vt:lpstr>
      <vt:lpstr>DATA</vt:lpstr>
      <vt:lpstr>BUDGET!ID_BUDGET</vt:lpstr>
      <vt:lpstr>'BON DE COMMANDE'!ID_BUDGET_CAPEX</vt:lpstr>
      <vt:lpstr>'BON DE COMMANDE'!ID_BUDGET_OPEX</vt:lpstr>
      <vt:lpstr>'BON DE COMMANDE'!SOCIETE</vt:lpstr>
      <vt:lpstr>BUDGET!SOCIETE</vt:lpstr>
      <vt:lpstr>SOCIETE_A_CAPEX</vt:lpstr>
      <vt:lpstr>SOCIETE_A_OPEX</vt:lpstr>
      <vt:lpstr>SOCIETE_B_CAPEX</vt:lpstr>
      <vt:lpstr>SOCIETE_B_OPEX</vt:lpstr>
      <vt:lpstr>SOCIETE_C_CAPEX</vt:lpstr>
      <vt:lpstr>SOCIETE_C_OPEX</vt:lpstr>
      <vt:lpstr>SOCIETE_D_CAPEX</vt:lpstr>
      <vt:lpstr>SOCIETES</vt:lpstr>
      <vt:lpstr>SOCIETES_CAPEX</vt:lpstr>
      <vt:lpstr>SOCIETES_OPEX</vt:lpstr>
      <vt:lpstr>Statut</vt:lpstr>
      <vt:lpstr>STATUTPREUVES</vt:lpstr>
      <vt:lpstr>BUDGET!TYPE</vt:lpstr>
      <vt:lpstr>typefacturation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Puente.Olivier</dc:creator>
  <cp:lastModifiedBy>patrice phishert</cp:lastModifiedBy>
  <cp:lastPrinted>2017-09-25T14:23:37Z</cp:lastPrinted>
  <dcterms:created xsi:type="dcterms:W3CDTF">2011-01-06T16:17:52Z</dcterms:created>
  <dcterms:modified xsi:type="dcterms:W3CDTF">2018-03-26T17:16:30Z</dcterms:modified>
</cp:coreProperties>
</file>