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875"/>
  </bookViews>
  <sheets>
    <sheet name="Planning" sheetId="1" r:id="rId1"/>
    <sheet name="Datas" sheetId="4" r:id="rId2"/>
  </sheets>
  <definedNames>
    <definedName name="_xlnm._FilterDatabase" localSheetId="0" hidden="1">Planning!$A$1:$B$19</definedName>
    <definedName name="An">Planning!$A$1</definedName>
    <definedName name="Années">Datas!$B$2:$B$12</definedName>
    <definedName name="Ferie">OFFSET(Datas!$C$2,,,COUNTA(Datas!$C:$C)-1)</definedName>
    <definedName name="Indices">Datas!$E$2:$E$53</definedName>
    <definedName name="jours">OFFSET(Planning!$4:$4,0,1,,COUNTA(Planning!$4:$4))</definedName>
    <definedName name="Mois">Datas!$A$2:$A$13</definedName>
    <definedName name="_xlnm.Print_Area" localSheetId="0">Planning!$A$1:$AL$35</definedName>
  </definedNames>
  <calcPr calcId="152511"/>
</workbook>
</file>

<file path=xl/calcChain.xml><?xml version="1.0" encoding="utf-8"?>
<calcChain xmlns="http://schemas.openxmlformats.org/spreadsheetml/2006/main">
  <c r="B4" i="1" l="1"/>
  <c r="Q25" i="1" l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B25" i="1"/>
  <c r="B26" i="1"/>
  <c r="B27" i="1"/>
  <c r="B28" i="1"/>
  <c r="EY3" i="1"/>
  <c r="EY4" i="1" s="1"/>
  <c r="DU3" i="1"/>
  <c r="DU4" i="1"/>
  <c r="CP3" i="1"/>
  <c r="CP4" i="1" s="1"/>
  <c r="DV3" i="1"/>
  <c r="CQ3" i="1"/>
  <c r="CR3" i="1" s="1"/>
  <c r="CR4" i="1" s="1"/>
  <c r="BL3" i="1"/>
  <c r="BM3" i="1" s="1"/>
  <c r="AG3" i="1"/>
  <c r="B3" i="1"/>
  <c r="C2" i="4"/>
  <c r="C3" i="4"/>
  <c r="C7" i="4" s="1"/>
  <c r="C5" i="4"/>
  <c r="C6" i="4"/>
  <c r="C10" i="4"/>
  <c r="C11" i="4"/>
  <c r="C12" i="4"/>
  <c r="C13" i="4"/>
  <c r="C14" i="4"/>
  <c r="C15" i="4"/>
  <c r="C16" i="4"/>
  <c r="C20" i="4" s="1"/>
  <c r="C18" i="4"/>
  <c r="C19" i="4"/>
  <c r="C23" i="4"/>
  <c r="C24" i="4"/>
  <c r="C25" i="4"/>
  <c r="C26" i="4"/>
  <c r="C27" i="4"/>
  <c r="CQ4" i="1"/>
  <c r="C4" i="4"/>
  <c r="C3" i="1"/>
  <c r="BL4" i="1"/>
  <c r="CS3" i="1"/>
  <c r="CS4" i="1" s="1"/>
  <c r="C4" i="1"/>
  <c r="D3" i="1"/>
  <c r="E3" i="1" s="1"/>
  <c r="E4" i="1" s="1"/>
  <c r="D4" i="1"/>
  <c r="F3" i="1"/>
  <c r="F4" i="1" s="1"/>
  <c r="G3" i="1" l="1"/>
  <c r="BM4" i="1"/>
  <c r="BN3" i="1"/>
  <c r="AH3" i="1"/>
  <c r="AG4" i="1"/>
  <c r="CT3" i="1"/>
  <c r="DV4" i="1"/>
  <c r="DW3" i="1"/>
  <c r="C8" i="4"/>
  <c r="C9" i="4" s="1"/>
  <c r="C17" i="4"/>
  <c r="EZ3" i="1"/>
  <c r="C21" i="4"/>
  <c r="C22" i="4" s="1"/>
  <c r="AH4" i="1" l="1"/>
  <c r="AI3" i="1"/>
  <c r="DX3" i="1"/>
  <c r="DW4" i="1"/>
  <c r="EZ4" i="1"/>
  <c r="FA3" i="1"/>
  <c r="BO3" i="1"/>
  <c r="BN4" i="1"/>
  <c r="CT4" i="1"/>
  <c r="CU3" i="1"/>
  <c r="G4" i="1"/>
  <c r="H3" i="1"/>
  <c r="BP3" i="1" l="1"/>
  <c r="BO4" i="1"/>
  <c r="DX4" i="1"/>
  <c r="DY3" i="1"/>
  <c r="I3" i="1"/>
  <c r="H4" i="1"/>
  <c r="CV3" i="1"/>
  <c r="CU4" i="1"/>
  <c r="FB3" i="1"/>
  <c r="FA4" i="1"/>
  <c r="AI4" i="1"/>
  <c r="AJ3" i="1"/>
  <c r="DY4" i="1" l="1"/>
  <c r="DZ3" i="1"/>
  <c r="CV4" i="1"/>
  <c r="CW3" i="1"/>
  <c r="AJ4" i="1"/>
  <c r="AK3" i="1"/>
  <c r="FC3" i="1"/>
  <c r="FB4" i="1"/>
  <c r="J3" i="1"/>
  <c r="I4" i="1"/>
  <c r="BQ3" i="1"/>
  <c r="BP4" i="1"/>
  <c r="BR3" i="1" l="1"/>
  <c r="BQ4" i="1"/>
  <c r="FC4" i="1"/>
  <c r="FD3" i="1"/>
  <c r="CW4" i="1"/>
  <c r="CX3" i="1"/>
  <c r="AK4" i="1"/>
  <c r="AL3" i="1"/>
  <c r="DZ4" i="1"/>
  <c r="EA3" i="1"/>
  <c r="K3" i="1"/>
  <c r="J4" i="1"/>
  <c r="FD4" i="1" l="1"/>
  <c r="FE3" i="1"/>
  <c r="CX4" i="1"/>
  <c r="CY3" i="1"/>
  <c r="AM3" i="1"/>
  <c r="AL4" i="1"/>
  <c r="K4" i="1"/>
  <c r="L3" i="1"/>
  <c r="EB3" i="1"/>
  <c r="EA4" i="1"/>
  <c r="BS3" i="1"/>
  <c r="BR4" i="1"/>
  <c r="M3" i="1" l="1"/>
  <c r="L4" i="1"/>
  <c r="BT3" i="1"/>
  <c r="BS4" i="1"/>
  <c r="FF3" i="1"/>
  <c r="FE4" i="1"/>
  <c r="CZ3" i="1"/>
  <c r="CY4" i="1"/>
  <c r="EB4" i="1"/>
  <c r="EC3" i="1"/>
  <c r="AM4" i="1"/>
  <c r="AN3" i="1"/>
  <c r="CZ4" i="1" l="1"/>
  <c r="DA3" i="1"/>
  <c r="BT4" i="1"/>
  <c r="BU3" i="1"/>
  <c r="AN4" i="1"/>
  <c r="AO3" i="1"/>
  <c r="EC4" i="1"/>
  <c r="ED3" i="1"/>
  <c r="FG3" i="1"/>
  <c r="FF4" i="1"/>
  <c r="N3" i="1"/>
  <c r="M4" i="1"/>
  <c r="BU4" i="1" l="1"/>
  <c r="BV3" i="1"/>
  <c r="ED4" i="1"/>
  <c r="EE3" i="1"/>
  <c r="N4" i="1"/>
  <c r="O3" i="1"/>
  <c r="AO4" i="1"/>
  <c r="AP3" i="1"/>
  <c r="DA4" i="1"/>
  <c r="DB3" i="1"/>
  <c r="FG4" i="1"/>
  <c r="FH3" i="1"/>
  <c r="FH4" i="1" l="1"/>
  <c r="FI3" i="1"/>
  <c r="EE4" i="1"/>
  <c r="EF3" i="1"/>
  <c r="DB4" i="1"/>
  <c r="DC3" i="1"/>
  <c r="O4" i="1"/>
  <c r="P3" i="1"/>
  <c r="BW3" i="1"/>
  <c r="BV4" i="1"/>
  <c r="AQ3" i="1"/>
  <c r="AP4" i="1"/>
  <c r="Q3" i="1" l="1"/>
  <c r="P4" i="1"/>
  <c r="AQ4" i="1"/>
  <c r="AR3" i="1"/>
  <c r="DD3" i="1"/>
  <c r="DC4" i="1"/>
  <c r="FJ3" i="1"/>
  <c r="FI4" i="1"/>
  <c r="EF4" i="1"/>
  <c r="EG3" i="1"/>
  <c r="BW4" i="1"/>
  <c r="BX3" i="1"/>
  <c r="BY3" i="1" l="1"/>
  <c r="BX4" i="1"/>
  <c r="AS3" i="1"/>
  <c r="AR4" i="1"/>
  <c r="EG4" i="1"/>
  <c r="EH3" i="1"/>
  <c r="FK3" i="1"/>
  <c r="FJ4" i="1"/>
  <c r="DD4" i="1"/>
  <c r="DE3" i="1"/>
  <c r="Q4" i="1"/>
  <c r="R3" i="1"/>
  <c r="R4" i="1" l="1"/>
  <c r="S3" i="1"/>
  <c r="AT3" i="1"/>
  <c r="AS4" i="1"/>
  <c r="DE4" i="1"/>
  <c r="DF3" i="1"/>
  <c r="EI3" i="1"/>
  <c r="EH4" i="1"/>
  <c r="FK4" i="1"/>
  <c r="FL3" i="1"/>
  <c r="BY4" i="1"/>
  <c r="BZ3" i="1"/>
  <c r="EI4" i="1" l="1"/>
  <c r="EJ3" i="1"/>
  <c r="FL4" i="1"/>
  <c r="FM3" i="1"/>
  <c r="DF4" i="1"/>
  <c r="DG3" i="1"/>
  <c r="S4" i="1"/>
  <c r="T3" i="1"/>
  <c r="BZ4" i="1"/>
  <c r="CA3" i="1"/>
  <c r="AU3" i="1"/>
  <c r="AT4" i="1"/>
  <c r="FN3" i="1" l="1"/>
  <c r="FM4" i="1"/>
  <c r="CB3" i="1"/>
  <c r="CA4" i="1"/>
  <c r="DH3" i="1"/>
  <c r="DG4" i="1"/>
  <c r="EJ4" i="1"/>
  <c r="EK3" i="1"/>
  <c r="U3" i="1"/>
  <c r="T4" i="1"/>
  <c r="AV3" i="1"/>
  <c r="AU4" i="1"/>
  <c r="CB4" i="1" l="1"/>
  <c r="CC3" i="1"/>
  <c r="EK4" i="1"/>
  <c r="EL3" i="1"/>
  <c r="AV4" i="1"/>
  <c r="AW3" i="1"/>
  <c r="U4" i="1"/>
  <c r="V3" i="1"/>
  <c r="DH4" i="1"/>
  <c r="DI3" i="1"/>
  <c r="FO3" i="1"/>
  <c r="FN4" i="1"/>
  <c r="EM3" i="1" l="1"/>
  <c r="EL4" i="1"/>
  <c r="DI4" i="1"/>
  <c r="DJ3" i="1"/>
  <c r="AX3" i="1"/>
  <c r="AW4" i="1"/>
  <c r="CC4" i="1"/>
  <c r="CD3" i="1"/>
  <c r="W3" i="1"/>
  <c r="V4" i="1"/>
  <c r="FO4" i="1"/>
  <c r="FP3" i="1"/>
  <c r="FP4" i="1" l="1"/>
  <c r="FQ3" i="1"/>
  <c r="DJ4" i="1"/>
  <c r="DK3" i="1"/>
  <c r="CD4" i="1"/>
  <c r="CE3" i="1"/>
  <c r="W4" i="1"/>
  <c r="X3" i="1"/>
  <c r="AY3" i="1"/>
  <c r="AX4" i="1"/>
  <c r="EM4" i="1"/>
  <c r="EN3" i="1"/>
  <c r="EN4" i="1" l="1"/>
  <c r="EO3" i="1"/>
  <c r="DL3" i="1"/>
  <c r="DK4" i="1"/>
  <c r="CF3" i="1"/>
  <c r="CE4" i="1"/>
  <c r="FR3" i="1"/>
  <c r="FQ4" i="1"/>
  <c r="Y3" i="1"/>
  <c r="X4" i="1"/>
  <c r="AZ3" i="1"/>
  <c r="AY4" i="1"/>
  <c r="AZ4" i="1" l="1"/>
  <c r="BA3" i="1"/>
  <c r="DL4" i="1"/>
  <c r="DM3" i="1"/>
  <c r="EO4" i="1"/>
  <c r="EP3" i="1"/>
  <c r="FS3" i="1"/>
  <c r="FR4" i="1"/>
  <c r="Z3" i="1"/>
  <c r="Y4" i="1"/>
  <c r="CG3" i="1"/>
  <c r="CF4" i="1"/>
  <c r="DM4" i="1" l="1"/>
  <c r="DN3" i="1"/>
  <c r="FS4" i="1"/>
  <c r="FT3" i="1"/>
  <c r="EQ3" i="1"/>
  <c r="EP4" i="1"/>
  <c r="BA4" i="1"/>
  <c r="BB3" i="1"/>
  <c r="CG4" i="1"/>
  <c r="CH3" i="1"/>
  <c r="AA3" i="1"/>
  <c r="Z4" i="1"/>
  <c r="FT4" i="1" l="1"/>
  <c r="FU3" i="1"/>
  <c r="CI3" i="1"/>
  <c r="CH4" i="1"/>
  <c r="DN4" i="1"/>
  <c r="DO3" i="1"/>
  <c r="BC3" i="1"/>
  <c r="BB4" i="1"/>
  <c r="AA4" i="1"/>
  <c r="AB3" i="1"/>
  <c r="EQ4" i="1"/>
  <c r="ER3" i="1"/>
  <c r="ER4" i="1" l="1"/>
  <c r="ES3" i="1"/>
  <c r="BC4" i="1"/>
  <c r="BD3" i="1"/>
  <c r="CI4" i="1"/>
  <c r="CJ3" i="1"/>
  <c r="AC3" i="1"/>
  <c r="AB4" i="1"/>
  <c r="DP3" i="1"/>
  <c r="DO4" i="1"/>
  <c r="FV3" i="1"/>
  <c r="FU4" i="1"/>
  <c r="BD4" i="1" l="1"/>
  <c r="BE3" i="1"/>
  <c r="AC4" i="1"/>
  <c r="AD3" i="1"/>
  <c r="CJ4" i="1"/>
  <c r="CK3" i="1"/>
  <c r="ES4" i="1"/>
  <c r="ET3" i="1"/>
  <c r="FW3" i="1"/>
  <c r="FV4" i="1"/>
  <c r="DP4" i="1"/>
  <c r="DQ3" i="1"/>
  <c r="DQ4" i="1" l="1"/>
  <c r="DR3" i="1"/>
  <c r="ET4" i="1"/>
  <c r="EU3" i="1"/>
  <c r="CK4" i="1"/>
  <c r="CL3" i="1"/>
  <c r="BE4" i="1"/>
  <c r="BF3" i="1"/>
  <c r="AE3" i="1"/>
  <c r="AD4" i="1"/>
  <c r="FW4" i="1"/>
  <c r="FX3" i="1"/>
  <c r="EU4" i="1" l="1"/>
  <c r="EV3" i="1"/>
  <c r="BG3" i="1"/>
  <c r="BF4" i="1"/>
  <c r="CM3" i="1"/>
  <c r="CL4" i="1"/>
  <c r="DR4" i="1"/>
  <c r="DS3" i="1"/>
  <c r="FX4" i="1"/>
  <c r="FY3" i="1"/>
  <c r="AE4" i="1"/>
  <c r="AF3" i="1"/>
  <c r="AF4" i="1" s="1"/>
  <c r="DS4" i="1" l="1"/>
  <c r="DT3" i="1"/>
  <c r="DT4" i="1" s="1"/>
  <c r="BG4" i="1"/>
  <c r="BH3" i="1"/>
  <c r="FZ3" i="1"/>
  <c r="FY4" i="1"/>
  <c r="EW3" i="1"/>
  <c r="EV4" i="1"/>
  <c r="CN3" i="1"/>
  <c r="CM4" i="1"/>
  <c r="BH4" i="1" l="1"/>
  <c r="BI3" i="1"/>
  <c r="EW4" i="1"/>
  <c r="EX3" i="1"/>
  <c r="EX4" i="1" s="1"/>
  <c r="CN4" i="1"/>
  <c r="CO3" i="1"/>
  <c r="CO4" i="1" s="1"/>
  <c r="GA3" i="1"/>
  <c r="FZ4" i="1"/>
  <c r="GA4" i="1" l="1"/>
  <c r="GB3" i="1"/>
  <c r="BI4" i="1"/>
  <c r="BJ3" i="1"/>
  <c r="BJ4" i="1" l="1"/>
  <c r="BK3" i="1"/>
  <c r="BK4" i="1" s="1"/>
  <c r="GB4" i="1"/>
  <c r="GC3" i="1"/>
  <c r="GC4" i="1" s="1"/>
</calcChain>
</file>

<file path=xl/sharedStrings.xml><?xml version="1.0" encoding="utf-8"?>
<sst xmlns="http://schemas.openxmlformats.org/spreadsheetml/2006/main" count="1185" uniqueCount="137">
  <si>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</si>
  <si>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</si>
  <si>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</si>
  <si>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</si>
  <si>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</si>
  <si>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</si>
  <si>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</si>
  <si>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</si>
  <si>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Années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</si>
  <si>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</si>
  <si>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</si>
  <si>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</si>
  <si>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</si>
  <si>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</si>
  <si>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</si>
  <si>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</si>
  <si>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</si>
  <si>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</si>
  <si>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</si>
  <si>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</si>
  <si>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</si>
  <si>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</si>
  <si>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</si>
  <si>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</si>
  <si>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</si>
  <si>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</si>
  <si>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</si>
  <si>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</si>
  <si>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PERSONNE 1</t>
  </si>
  <si>
    <t>J</t>
  </si>
  <si>
    <t>CP</t>
  </si>
  <si>
    <t>F</t>
  </si>
  <si>
    <t>PERSONNE 2</t>
  </si>
  <si>
    <t>PERSONNE 3</t>
  </si>
  <si>
    <t>N</t>
  </si>
  <si>
    <t>M</t>
  </si>
  <si>
    <t>PERSONNE 4</t>
  </si>
  <si>
    <t>AM</t>
  </si>
  <si>
    <t>M1</t>
  </si>
  <si>
    <t>M2</t>
  </si>
  <si>
    <t>AMH</t>
  </si>
  <si>
    <t>PERSONNE 5</t>
  </si>
  <si>
    <t>LES</t>
  </si>
  <si>
    <t>PERSONNE 6</t>
  </si>
  <si>
    <t>PERSONNE 7</t>
  </si>
  <si>
    <t>D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</si>
  <si>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</si>
  <si>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</si>
  <si>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</si>
  <si>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</si>
  <si>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</si>
  <si>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</si>
  <si>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</si>
  <si>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</si>
  <si>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</si>
  <si>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RENFORT 1</t>
  </si>
  <si>
    <t>RENFORT 2</t>
  </si>
  <si>
    <t>Matin</t>
  </si>
  <si>
    <t>Après-midi</t>
  </si>
  <si>
    <t>Nuit</t>
  </si>
  <si>
    <t>Jour</t>
  </si>
  <si>
    <t>SITE 1</t>
  </si>
  <si>
    <t>SITE 2</t>
  </si>
  <si>
    <t>5h40 / 13h22</t>
  </si>
  <si>
    <t>AMZ</t>
  </si>
  <si>
    <t>M1 possible suivant besoin</t>
  </si>
  <si>
    <t>7h/14h42</t>
  </si>
  <si>
    <t>VIT</t>
  </si>
  <si>
    <t>13h10 / 20h52</t>
  </si>
  <si>
    <t xml:space="preserve">Déplacement </t>
  </si>
  <si>
    <t>CM</t>
  </si>
  <si>
    <t>20h38 / 4h20</t>
  </si>
  <si>
    <t>Congés</t>
  </si>
  <si>
    <t>Formation CHSCT</t>
  </si>
  <si>
    <t>CJ</t>
  </si>
  <si>
    <t>4h00 / 11h42</t>
  </si>
  <si>
    <t>CAM</t>
  </si>
  <si>
    <t>5h00 / 12h42</t>
  </si>
  <si>
    <t xml:space="preserve">LES </t>
  </si>
  <si>
    <t>MAL</t>
  </si>
  <si>
    <t>MH</t>
  </si>
  <si>
    <t>Maladie</t>
  </si>
  <si>
    <t>Prêt</t>
  </si>
  <si>
    <t>Ind A</t>
  </si>
  <si>
    <t>Indices</t>
  </si>
  <si>
    <t>Ind B</t>
  </si>
  <si>
    <t>Ind C</t>
  </si>
  <si>
    <t>Ind D</t>
  </si>
  <si>
    <t>Ind E</t>
  </si>
  <si>
    <t>Ind F</t>
  </si>
  <si>
    <t>Ind G</t>
  </si>
  <si>
    <t>Ind H</t>
  </si>
  <si>
    <t>Ind I</t>
  </si>
  <si>
    <t>Ind J</t>
  </si>
  <si>
    <t>Ind K</t>
  </si>
  <si>
    <t>Ind AA</t>
  </si>
  <si>
    <t>Ind AB</t>
  </si>
  <si>
    <t>Ind AC</t>
  </si>
  <si>
    <t>Ind AD</t>
  </si>
  <si>
    <t>Ind AE</t>
  </si>
  <si>
    <t>Ind L</t>
  </si>
  <si>
    <t>Ind M</t>
  </si>
  <si>
    <t>Ind N</t>
  </si>
  <si>
    <t>Ind O</t>
  </si>
  <si>
    <t>Ind P</t>
  </si>
  <si>
    <t>Ind Q</t>
  </si>
  <si>
    <t>Ind R</t>
  </si>
  <si>
    <t>Ind S</t>
  </si>
  <si>
    <t>Ind Y</t>
  </si>
  <si>
    <t>Ind T</t>
  </si>
  <si>
    <t>Ind U</t>
  </si>
  <si>
    <t>Ind V</t>
  </si>
  <si>
    <t>Ind W</t>
  </si>
  <si>
    <t>Ind X</t>
  </si>
  <si>
    <t>Ind Z</t>
  </si>
  <si>
    <t>Ind AF</t>
  </si>
  <si>
    <t>Ind AG</t>
  </si>
  <si>
    <t>Ind AH</t>
  </si>
  <si>
    <t>Ind AI</t>
  </si>
  <si>
    <t>Ind AJ</t>
  </si>
  <si>
    <t>Ind AK</t>
  </si>
  <si>
    <t>Ind AL</t>
  </si>
  <si>
    <t>Ind AM</t>
  </si>
  <si>
    <t>Ind AN</t>
  </si>
  <si>
    <t>Ind AO</t>
  </si>
  <si>
    <t>Ind AP</t>
  </si>
  <si>
    <t>Ind AQ</t>
  </si>
  <si>
    <t>Ind AR</t>
  </si>
  <si>
    <t>Ind AS</t>
  </si>
  <si>
    <t>Ind AT</t>
  </si>
  <si>
    <t>Ind AU</t>
  </si>
  <si>
    <t>Ind AV</t>
  </si>
  <si>
    <t>Ind AW</t>
  </si>
  <si>
    <t>Ind AX</t>
  </si>
  <si>
    <t>Ind AY</t>
  </si>
  <si>
    <t>Ind AZ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</si>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</sst>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d\ * dd\-mm\-yy"/>
    <numFmt numFmtId="166" formatCode="d"/>
  </numFmts>
  <fonts count="21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u/>
      <sz val="10"/>
      <color indexed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1"/>
      <color theme="5"/>
      <name val="Times New Roman"/>
      <family val="1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Times New Roman"/>
      <family val="1"/>
    </font>
    <font>
      <sz val="9"/>
      <color rgb="FF0070C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rgb="FF80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2" applyFont="1" applyAlignment="1">
      <alignment horizontal="center"/>
    </xf>
    <xf numFmtId="0" fontId="4" fillId="0" borderId="1" xfId="2" applyFont="1" applyBorder="1" applyAlignment="1">
      <alignment horizontal="center"/>
    </xf>
    <xf numFmtId="0" fontId="5" fillId="0" borderId="0" xfId="1" applyFont="1" applyAlignment="1" applyProtection="1">
      <alignment horizontal="center"/>
    </xf>
    <xf numFmtId="0" fontId="2" fillId="0" borderId="0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65" fontId="2" fillId="0" borderId="0" xfId="2" applyNumberFormat="1" applyFont="1" applyAlignment="1">
      <alignment horizontal="center"/>
    </xf>
    <xf numFmtId="165" fontId="2" fillId="2" borderId="4" xfId="0" applyNumberFormat="1" applyFont="1" applyFill="1" applyBorder="1" applyAlignment="1">
      <alignment horizontal="center"/>
    </xf>
    <xf numFmtId="165" fontId="2" fillId="2" borderId="5" xfId="0" applyNumberFormat="1" applyFont="1" applyFill="1" applyBorder="1" applyAlignment="1">
      <alignment horizontal="center"/>
    </xf>
    <xf numFmtId="165" fontId="2" fillId="2" borderId="6" xfId="0" applyNumberFormat="1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165" fontId="2" fillId="4" borderId="4" xfId="2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164" fontId="8" fillId="0" borderId="12" xfId="0" applyNumberFormat="1" applyFont="1" applyBorder="1" applyAlignment="1" applyProtection="1">
      <alignment horizontal="center" vertical="center"/>
      <protection hidden="1"/>
    </xf>
    <xf numFmtId="164" fontId="8" fillId="0" borderId="13" xfId="0" applyNumberFormat="1" applyFont="1" applyBorder="1" applyAlignment="1" applyProtection="1">
      <alignment horizontal="center" vertical="center"/>
      <protection hidden="1"/>
    </xf>
    <xf numFmtId="166" fontId="9" fillId="0" borderId="14" xfId="0" applyNumberFormat="1" applyFont="1" applyFill="1" applyBorder="1" applyAlignment="1" applyProtection="1">
      <alignment horizontal="center" vertical="center"/>
      <protection hidden="1"/>
    </xf>
    <xf numFmtId="166" fontId="9" fillId="0" borderId="15" xfId="0" applyNumberFormat="1" applyFont="1" applyFill="1" applyBorder="1" applyAlignment="1" applyProtection="1">
      <alignment horizontal="center" vertical="center"/>
      <protection hidden="1"/>
    </xf>
    <xf numFmtId="164" fontId="8" fillId="0" borderId="16" xfId="0" applyNumberFormat="1" applyFont="1" applyBorder="1" applyAlignment="1" applyProtection="1">
      <alignment horizontal="center" vertical="center"/>
      <protection hidden="1"/>
    </xf>
    <xf numFmtId="166" fontId="9" fillId="0" borderId="17" xfId="0" applyNumberFormat="1" applyFont="1" applyFill="1" applyBorder="1" applyAlignment="1" applyProtection="1">
      <alignment horizontal="center" vertical="center"/>
      <protection hidden="1"/>
    </xf>
    <xf numFmtId="0" fontId="0" fillId="0" borderId="18" xfId="0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5" fillId="3" borderId="0" xfId="0" applyNumberFormat="1" applyFont="1" applyFill="1" applyBorder="1" applyAlignment="1">
      <alignment horizontal="center" vertical="center"/>
    </xf>
    <xf numFmtId="0" fontId="16" fillId="6" borderId="10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0" fillId="6" borderId="0" xfId="0" applyFill="1"/>
    <xf numFmtId="0" fontId="14" fillId="7" borderId="10" xfId="0" applyFont="1" applyFill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1" fillId="8" borderId="10" xfId="0" applyFont="1" applyFill="1" applyBorder="1" applyAlignment="1" applyProtection="1">
      <alignment horizontal="center" vertical="center"/>
    </xf>
    <xf numFmtId="0" fontId="12" fillId="9" borderId="10" xfId="0" applyFont="1" applyFill="1" applyBorder="1" applyAlignment="1" applyProtection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1" fillId="10" borderId="10" xfId="0" applyFont="1" applyFill="1" applyBorder="1" applyAlignment="1" applyProtection="1">
      <alignment horizontal="center" vertical="center"/>
    </xf>
    <xf numFmtId="0" fontId="11" fillId="11" borderId="10" xfId="0" applyFont="1" applyFill="1" applyBorder="1" applyAlignment="1" applyProtection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18" fillId="0" borderId="10" xfId="0" applyFont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11" fillId="14" borderId="10" xfId="0" applyFont="1" applyFill="1" applyBorder="1" applyAlignment="1">
      <alignment horizontal="center" vertical="center"/>
    </xf>
    <xf numFmtId="0" fontId="11" fillId="15" borderId="10" xfId="0" applyFont="1" applyFill="1" applyBorder="1" applyAlignment="1" applyProtection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4" fillId="13" borderId="10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 vertical="center"/>
    </xf>
    <xf numFmtId="164" fontId="8" fillId="0" borderId="22" xfId="0" applyNumberFormat="1" applyFont="1" applyBorder="1" applyAlignment="1" applyProtection="1">
      <alignment horizontal="center" vertical="center"/>
      <protection hidden="1"/>
    </xf>
    <xf numFmtId="166" fontId="9" fillId="0" borderId="23" xfId="0" applyNumberFormat="1" applyFont="1" applyFill="1" applyBorder="1" applyAlignment="1" applyProtection="1">
      <alignment horizontal="center" vertical="center"/>
      <protection hidden="1"/>
    </xf>
    <xf numFmtId="0" fontId="2" fillId="0" borderId="25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4" fillId="0" borderId="21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14" fontId="2" fillId="2" borderId="29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14" fontId="2" fillId="2" borderId="30" xfId="0" applyNumberFormat="1" applyFont="1" applyFill="1" applyBorder="1" applyAlignment="1">
      <alignment horizontal="center"/>
    </xf>
    <xf numFmtId="14" fontId="2" fillId="4" borderId="0" xfId="0" applyNumberFormat="1" applyFont="1" applyFill="1" applyBorder="1" applyAlignment="1">
      <alignment horizontal="center"/>
    </xf>
    <xf numFmtId="14" fontId="2" fillId="4" borderId="30" xfId="0" applyNumberFormat="1" applyFont="1" applyFill="1" applyBorder="1" applyAlignment="1">
      <alignment horizontal="center"/>
    </xf>
    <xf numFmtId="0" fontId="2" fillId="0" borderId="31" xfId="2" applyFont="1" applyBorder="1" applyAlignment="1">
      <alignment horizontal="center"/>
    </xf>
    <xf numFmtId="0" fontId="7" fillId="8" borderId="19" xfId="0" applyFont="1" applyFill="1" applyBorder="1" applyAlignment="1" applyProtection="1">
      <alignment horizontal="center" vertical="center"/>
      <protection locked="0"/>
    </xf>
    <xf numFmtId="0" fontId="7" fillId="8" borderId="20" xfId="0" applyFont="1" applyFill="1" applyBorder="1" applyAlignment="1" applyProtection="1">
      <alignment horizontal="center" vertical="center"/>
      <protection locked="0"/>
    </xf>
    <xf numFmtId="0" fontId="7" fillId="8" borderId="21" xfId="0" applyFont="1" applyFill="1" applyBorder="1" applyAlignment="1" applyProtection="1">
      <alignment horizontal="center" vertical="center"/>
      <protection locked="0"/>
    </xf>
    <xf numFmtId="0" fontId="6" fillId="0" borderId="28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1181100</xdr:colOff>
          <xdr:row>3</xdr:row>
          <xdr:rowOff>200025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=""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Enregistrement Excel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28577</xdr:colOff>
      <xdr:row>29</xdr:row>
      <xdr:rowOff>9525</xdr:rowOff>
    </xdr:from>
    <xdr:to>
      <xdr:col>21</xdr:col>
      <xdr:colOff>209551</xdr:colOff>
      <xdr:row>29</xdr:row>
      <xdr:rowOff>180975</xdr:rowOff>
    </xdr:to>
    <xdr:sp macro="" textlink="">
      <xdr:nvSpPr>
        <xdr:cNvPr id="3" name="Ellips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7820027" y="6115050"/>
          <a:ext cx="180974" cy="1714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38102</xdr:colOff>
      <xdr:row>31</xdr:row>
      <xdr:rowOff>9525</xdr:rowOff>
    </xdr:from>
    <xdr:to>
      <xdr:col>21</xdr:col>
      <xdr:colOff>219076</xdr:colOff>
      <xdr:row>31</xdr:row>
      <xdr:rowOff>180975</xdr:rowOff>
    </xdr:to>
    <xdr:sp macro="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7829552" y="6496050"/>
          <a:ext cx="180974" cy="17145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28575</xdr:colOff>
      <xdr:row>32</xdr:row>
      <xdr:rowOff>190499</xdr:rowOff>
    </xdr:from>
    <xdr:to>
      <xdr:col>21</xdr:col>
      <xdr:colOff>219075</xdr:colOff>
      <xdr:row>34</xdr:row>
      <xdr:rowOff>0</xdr:rowOff>
    </xdr:to>
    <xdr:sp macro="" textlink="">
      <xdr:nvSpPr>
        <xdr:cNvPr id="5" name="Ellips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7820025" y="6867524"/>
          <a:ext cx="190500" cy="190501"/>
        </a:xfrm>
        <a:prstGeom prst="ellipse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9</xdr:col>
      <xdr:colOff>219076</xdr:colOff>
      <xdr:row>7</xdr:row>
      <xdr:rowOff>152400</xdr:rowOff>
    </xdr:from>
    <xdr:to>
      <xdr:col>14</xdr:col>
      <xdr:colOff>38101</xdr:colOff>
      <xdr:row>9</xdr:row>
      <xdr:rowOff>57150</xdr:rowOff>
    </xdr:to>
    <xdr:sp macro="" textlink="">
      <xdr:nvSpPr>
        <xdr:cNvPr id="6" name="Ellips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3390901" y="1619250"/>
          <a:ext cx="1057275" cy="3238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247651</xdr:colOff>
      <xdr:row>13</xdr:row>
      <xdr:rowOff>180975</xdr:rowOff>
    </xdr:from>
    <xdr:to>
      <xdr:col>23</xdr:col>
      <xdr:colOff>9525</xdr:colOff>
      <xdr:row>15</xdr:row>
      <xdr:rowOff>19049</xdr:rowOff>
    </xdr:to>
    <xdr:sp macro="" textlink="">
      <xdr:nvSpPr>
        <xdr:cNvPr id="7" name="Ellips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496051" y="2476500"/>
          <a:ext cx="276224" cy="219074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31</xdr:row>
          <xdr:rowOff>9525</xdr:rowOff>
        </xdr:from>
        <xdr:to>
          <xdr:col>35</xdr:col>
          <xdr:colOff>123825</xdr:colOff>
          <xdr:row>33</xdr:row>
          <xdr:rowOff>9525</xdr:rowOff>
        </xdr:to>
        <xdr:sp macro="" textlink="">
          <xdr:nvSpPr>
            <xdr:cNvPr id="1373" name="Button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=""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Afficher / Masquer lignes renforts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29</xdr:row>
          <xdr:rowOff>28575</xdr:rowOff>
        </xdr:from>
        <xdr:to>
          <xdr:col>35</xdr:col>
          <xdr:colOff>152400</xdr:colOff>
          <xdr:row>31</xdr:row>
          <xdr:rowOff>28575</xdr:rowOff>
        </xdr:to>
        <xdr:sp macro="" textlink="">
          <xdr:nvSpPr>
            <xdr:cNvPr id="1472" name="Button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=""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Enregistrement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33</xdr:row>
          <xdr:rowOff>28575</xdr:rowOff>
        </xdr:from>
        <xdr:to>
          <xdr:col>35</xdr:col>
          <xdr:colOff>123825</xdr:colOff>
          <xdr:row>35</xdr:row>
          <xdr:rowOff>28575</xdr:rowOff>
        </xdr:to>
        <xdr:sp macro="" textlink="">
          <xdr:nvSpPr>
            <xdr:cNvPr id="1474" name="Button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Afficher / Masquer par formulaire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8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C35"/>
  <sheetViews>
    <sheetView showZeros="0" tabSelected="1" zoomScaleNormal="100" workbookViewId="0">
      <pane xSplit="1" topLeftCell="B1" activePane="topRight" state="frozen"/>
      <selection pane="topRight"/>
    </sheetView>
  </sheetViews>
  <sheetFormatPr baseColWidth="10" defaultRowHeight="12.75" x14ac:dyDescent="0.2"/>
  <cols>
    <col min="1" max="1" width="20.83203125" style="1" customWidth="1"/>
    <col min="2" max="2" width="4.6640625" style="16" customWidth="1"/>
    <col min="3" max="3" width="4.33203125" style="16" customWidth="1"/>
    <col min="4" max="185" width="4.33203125" style="1" customWidth="1"/>
    <col min="186" max="16384" width="12" style="1"/>
  </cols>
  <sheetData>
    <row r="1" spans="1:185" ht="17.100000000000001" customHeight="1" thickBot="1" x14ac:dyDescent="0.25">
      <c r="A1" s="69">
        <v>2017</v>
      </c>
      <c r="B1" s="68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</row>
    <row r="2" spans="1:185" ht="17.100000000000001" customHeight="1" thickBot="1" x14ac:dyDescent="0.25">
      <c r="A2" s="70" t="s">
        <v>119</v>
      </c>
      <c r="B2" s="81" t="s">
        <v>17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  <c r="AG2" s="81" t="s">
        <v>18</v>
      </c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3"/>
      <c r="BL2" s="81" t="s">
        <v>19</v>
      </c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3"/>
      <c r="CP2" s="81" t="s">
        <v>20</v>
      </c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3"/>
      <c r="DU2" s="81" t="s">
        <v>21</v>
      </c>
      <c r="DV2" s="82"/>
      <c r="DW2" s="82"/>
      <c r="DX2" s="82"/>
      <c r="DY2" s="82"/>
      <c r="DZ2" s="82"/>
      <c r="EA2" s="82"/>
      <c r="EB2" s="82"/>
      <c r="EC2" s="82"/>
      <c r="ED2" s="82"/>
      <c r="EE2" s="82"/>
      <c r="EF2" s="82"/>
      <c r="EG2" s="82"/>
      <c r="EH2" s="82"/>
      <c r="EI2" s="82"/>
      <c r="EJ2" s="82"/>
      <c r="EK2" s="82"/>
      <c r="EL2" s="82"/>
      <c r="EM2" s="82"/>
      <c r="EN2" s="82"/>
      <c r="EO2" s="82"/>
      <c r="EP2" s="82"/>
      <c r="EQ2" s="82"/>
      <c r="ER2" s="82"/>
      <c r="ES2" s="82"/>
      <c r="ET2" s="82"/>
      <c r="EU2" s="82"/>
      <c r="EV2" s="82"/>
      <c r="EW2" s="82"/>
      <c r="EX2" s="83"/>
      <c r="EY2" s="81" t="s">
        <v>22</v>
      </c>
      <c r="EZ2" s="82"/>
      <c r="FA2" s="82"/>
      <c r="FB2" s="82"/>
      <c r="FC2" s="82"/>
      <c r="FD2" s="82"/>
      <c r="FE2" s="82"/>
      <c r="FF2" s="82"/>
      <c r="FG2" s="82"/>
      <c r="FH2" s="82"/>
      <c r="FI2" s="82"/>
      <c r="FJ2" s="82"/>
      <c r="FK2" s="82"/>
      <c r="FL2" s="82"/>
      <c r="FM2" s="82"/>
      <c r="FN2" s="82"/>
      <c r="FO2" s="82"/>
      <c r="FP2" s="82"/>
      <c r="FQ2" s="82"/>
      <c r="FR2" s="82"/>
      <c r="FS2" s="82"/>
      <c r="FT2" s="82"/>
      <c r="FU2" s="82"/>
      <c r="FV2" s="82"/>
      <c r="FW2" s="82"/>
      <c r="FX2" s="82"/>
      <c r="FY2" s="82"/>
      <c r="FZ2" s="82"/>
      <c r="GA2" s="82"/>
      <c r="GB2" s="82"/>
      <c r="GC2" s="83"/>
    </row>
    <row r="3" spans="1:185" s="2" customFormat="1" ht="17.100000000000001" customHeight="1" x14ac:dyDescent="0.2">
      <c r="A3" s="84"/>
      <c r="B3" s="26">
        <f>DATE(An,MONTH(1&amp;B2),1)</f>
        <v>42917</v>
      </c>
      <c r="C3" s="26">
        <f t="shared" ref="C3:AC3" si="0">B3+1</f>
        <v>42918</v>
      </c>
      <c r="D3" s="26">
        <f t="shared" si="0"/>
        <v>42919</v>
      </c>
      <c r="E3" s="26">
        <f t="shared" si="0"/>
        <v>42920</v>
      </c>
      <c r="F3" s="26">
        <f t="shared" si="0"/>
        <v>42921</v>
      </c>
      <c r="G3" s="26">
        <f t="shared" si="0"/>
        <v>42922</v>
      </c>
      <c r="H3" s="26">
        <f t="shared" si="0"/>
        <v>42923</v>
      </c>
      <c r="I3" s="26">
        <f t="shared" si="0"/>
        <v>42924</v>
      </c>
      <c r="J3" s="26">
        <f t="shared" si="0"/>
        <v>42925</v>
      </c>
      <c r="K3" s="26">
        <f t="shared" si="0"/>
        <v>42926</v>
      </c>
      <c r="L3" s="26">
        <f t="shared" si="0"/>
        <v>42927</v>
      </c>
      <c r="M3" s="26">
        <f t="shared" si="0"/>
        <v>42928</v>
      </c>
      <c r="N3" s="26">
        <f t="shared" si="0"/>
        <v>42929</v>
      </c>
      <c r="O3" s="26">
        <f t="shared" si="0"/>
        <v>42930</v>
      </c>
      <c r="P3" s="26">
        <f t="shared" si="0"/>
        <v>42931</v>
      </c>
      <c r="Q3" s="26">
        <f t="shared" si="0"/>
        <v>42932</v>
      </c>
      <c r="R3" s="26">
        <f t="shared" si="0"/>
        <v>42933</v>
      </c>
      <c r="S3" s="26">
        <f t="shared" si="0"/>
        <v>42934</v>
      </c>
      <c r="T3" s="26">
        <f t="shared" si="0"/>
        <v>42935</v>
      </c>
      <c r="U3" s="26">
        <f t="shared" si="0"/>
        <v>42936</v>
      </c>
      <c r="V3" s="26">
        <f t="shared" si="0"/>
        <v>42937</v>
      </c>
      <c r="W3" s="26">
        <f t="shared" si="0"/>
        <v>42938</v>
      </c>
      <c r="X3" s="26">
        <f t="shared" si="0"/>
        <v>42939</v>
      </c>
      <c r="Y3" s="26">
        <f t="shared" si="0"/>
        <v>42940</v>
      </c>
      <c r="Z3" s="26">
        <f t="shared" si="0"/>
        <v>42941</v>
      </c>
      <c r="AA3" s="26">
        <f t="shared" si="0"/>
        <v>42942</v>
      </c>
      <c r="AB3" s="26">
        <f t="shared" si="0"/>
        <v>42943</v>
      </c>
      <c r="AC3" s="26">
        <f t="shared" si="0"/>
        <v>42944</v>
      </c>
      <c r="AD3" s="26">
        <f>IF(AC3=0,0,IF(MONTH(AC3)&lt;&gt;MONTH(AC3+1),0,AC3+1))</f>
        <v>42945</v>
      </c>
      <c r="AE3" s="26">
        <f>IF(AD3=0,0,IF(MONTH(AD3)&lt;&gt;MONTH(AD3+1),0,AD3+1))</f>
        <v>42946</v>
      </c>
      <c r="AF3" s="27">
        <f>IF(AE3=0,0,IF(MONTH(AE3)&lt;&gt;MONTH(AE3+1),0,AE3+1))</f>
        <v>42947</v>
      </c>
      <c r="AG3" s="30">
        <f>DATE(An,MONTH(1&amp;AG2),1)</f>
        <v>42948</v>
      </c>
      <c r="AH3" s="26">
        <f t="shared" ref="AH3:BH3" si="1">AG3+1</f>
        <v>42949</v>
      </c>
      <c r="AI3" s="26">
        <f t="shared" si="1"/>
        <v>42950</v>
      </c>
      <c r="AJ3" s="26">
        <f t="shared" si="1"/>
        <v>42951</v>
      </c>
      <c r="AK3" s="26">
        <f t="shared" si="1"/>
        <v>42952</v>
      </c>
      <c r="AL3" s="26">
        <f t="shared" si="1"/>
        <v>42953</v>
      </c>
      <c r="AM3" s="26">
        <f t="shared" si="1"/>
        <v>42954</v>
      </c>
      <c r="AN3" s="26">
        <f t="shared" si="1"/>
        <v>42955</v>
      </c>
      <c r="AO3" s="26">
        <f t="shared" si="1"/>
        <v>42956</v>
      </c>
      <c r="AP3" s="26">
        <f t="shared" si="1"/>
        <v>42957</v>
      </c>
      <c r="AQ3" s="26">
        <f t="shared" si="1"/>
        <v>42958</v>
      </c>
      <c r="AR3" s="26">
        <f t="shared" si="1"/>
        <v>42959</v>
      </c>
      <c r="AS3" s="26">
        <f t="shared" si="1"/>
        <v>42960</v>
      </c>
      <c r="AT3" s="26">
        <f t="shared" si="1"/>
        <v>42961</v>
      </c>
      <c r="AU3" s="26">
        <f t="shared" si="1"/>
        <v>42962</v>
      </c>
      <c r="AV3" s="26">
        <f t="shared" si="1"/>
        <v>42963</v>
      </c>
      <c r="AW3" s="26">
        <f t="shared" si="1"/>
        <v>42964</v>
      </c>
      <c r="AX3" s="26">
        <f t="shared" si="1"/>
        <v>42965</v>
      </c>
      <c r="AY3" s="26">
        <f t="shared" si="1"/>
        <v>42966</v>
      </c>
      <c r="AZ3" s="26">
        <f t="shared" si="1"/>
        <v>42967</v>
      </c>
      <c r="BA3" s="26">
        <f t="shared" si="1"/>
        <v>42968</v>
      </c>
      <c r="BB3" s="26">
        <f t="shared" si="1"/>
        <v>42969</v>
      </c>
      <c r="BC3" s="26">
        <f t="shared" si="1"/>
        <v>42970</v>
      </c>
      <c r="BD3" s="26">
        <f t="shared" si="1"/>
        <v>42971</v>
      </c>
      <c r="BE3" s="26">
        <f t="shared" si="1"/>
        <v>42972</v>
      </c>
      <c r="BF3" s="26">
        <f t="shared" si="1"/>
        <v>42973</v>
      </c>
      <c r="BG3" s="26">
        <f t="shared" si="1"/>
        <v>42974</v>
      </c>
      <c r="BH3" s="26">
        <f t="shared" si="1"/>
        <v>42975</v>
      </c>
      <c r="BI3" s="26">
        <f>IF(BH3=0,0,IF(MONTH(BH3)&lt;&gt;MONTH(BH3+1),0,BH3+1))</f>
        <v>42976</v>
      </c>
      <c r="BJ3" s="26">
        <f>IF(BI3=0,0,IF(MONTH(BI3)&lt;&gt;MONTH(BI3+1),0,BI3+1))</f>
        <v>42977</v>
      </c>
      <c r="BK3" s="27">
        <f>IF(BJ3=0,0,IF(MONTH(BJ3)&lt;&gt;MONTH(BJ3+1),0,BJ3+1))</f>
        <v>42978</v>
      </c>
      <c r="BL3" s="30">
        <f>DATE(An,MONTH(1&amp;BL2),1)</f>
        <v>42979</v>
      </c>
      <c r="BM3" s="26">
        <f t="shared" ref="BM3:CM3" si="2">BL3+1</f>
        <v>42980</v>
      </c>
      <c r="BN3" s="26">
        <f t="shared" si="2"/>
        <v>42981</v>
      </c>
      <c r="BO3" s="26">
        <f t="shared" si="2"/>
        <v>42982</v>
      </c>
      <c r="BP3" s="26">
        <f t="shared" si="2"/>
        <v>42983</v>
      </c>
      <c r="BQ3" s="26">
        <f t="shared" si="2"/>
        <v>42984</v>
      </c>
      <c r="BR3" s="26">
        <f t="shared" si="2"/>
        <v>42985</v>
      </c>
      <c r="BS3" s="26">
        <f t="shared" si="2"/>
        <v>42986</v>
      </c>
      <c r="BT3" s="26">
        <f t="shared" si="2"/>
        <v>42987</v>
      </c>
      <c r="BU3" s="26">
        <f t="shared" si="2"/>
        <v>42988</v>
      </c>
      <c r="BV3" s="26">
        <f t="shared" si="2"/>
        <v>42989</v>
      </c>
      <c r="BW3" s="26">
        <f t="shared" si="2"/>
        <v>42990</v>
      </c>
      <c r="BX3" s="26">
        <f t="shared" si="2"/>
        <v>42991</v>
      </c>
      <c r="BY3" s="26">
        <f t="shared" si="2"/>
        <v>42992</v>
      </c>
      <c r="BZ3" s="26">
        <f t="shared" si="2"/>
        <v>42993</v>
      </c>
      <c r="CA3" s="26">
        <f t="shared" si="2"/>
        <v>42994</v>
      </c>
      <c r="CB3" s="26">
        <f t="shared" si="2"/>
        <v>42995</v>
      </c>
      <c r="CC3" s="26">
        <f t="shared" si="2"/>
        <v>42996</v>
      </c>
      <c r="CD3" s="26">
        <f t="shared" si="2"/>
        <v>42997</v>
      </c>
      <c r="CE3" s="26">
        <f t="shared" si="2"/>
        <v>42998</v>
      </c>
      <c r="CF3" s="26">
        <f t="shared" si="2"/>
        <v>42999</v>
      </c>
      <c r="CG3" s="26">
        <f t="shared" si="2"/>
        <v>43000</v>
      </c>
      <c r="CH3" s="26">
        <f t="shared" si="2"/>
        <v>43001</v>
      </c>
      <c r="CI3" s="26">
        <f t="shared" si="2"/>
        <v>43002</v>
      </c>
      <c r="CJ3" s="26">
        <f t="shared" si="2"/>
        <v>43003</v>
      </c>
      <c r="CK3" s="26">
        <f t="shared" si="2"/>
        <v>43004</v>
      </c>
      <c r="CL3" s="26">
        <f t="shared" si="2"/>
        <v>43005</v>
      </c>
      <c r="CM3" s="26">
        <f t="shared" si="2"/>
        <v>43006</v>
      </c>
      <c r="CN3" s="26">
        <f>IF(CM3=0,0,IF(MONTH(CM3)&lt;&gt;MONTH(CM3+1),0,CM3+1))</f>
        <v>43007</v>
      </c>
      <c r="CO3" s="27">
        <f>IF(CN3=0,0,IF(MONTH(CN3)&lt;&gt;MONTH(CN3+1),0,CN3+1))</f>
        <v>43008</v>
      </c>
      <c r="CP3" s="30">
        <f>DATE(An,MONTH(1&amp;CP2),1)</f>
        <v>43009</v>
      </c>
      <c r="CQ3" s="26">
        <f t="shared" ref="CQ3:DQ3" si="3">CP3+1</f>
        <v>43010</v>
      </c>
      <c r="CR3" s="26">
        <f t="shared" si="3"/>
        <v>43011</v>
      </c>
      <c r="CS3" s="26">
        <f t="shared" si="3"/>
        <v>43012</v>
      </c>
      <c r="CT3" s="26">
        <f t="shared" si="3"/>
        <v>43013</v>
      </c>
      <c r="CU3" s="26">
        <f t="shared" si="3"/>
        <v>43014</v>
      </c>
      <c r="CV3" s="26">
        <f t="shared" si="3"/>
        <v>43015</v>
      </c>
      <c r="CW3" s="26">
        <f t="shared" si="3"/>
        <v>43016</v>
      </c>
      <c r="CX3" s="26">
        <f t="shared" si="3"/>
        <v>43017</v>
      </c>
      <c r="CY3" s="26">
        <f t="shared" si="3"/>
        <v>43018</v>
      </c>
      <c r="CZ3" s="26">
        <f t="shared" si="3"/>
        <v>43019</v>
      </c>
      <c r="DA3" s="26">
        <f t="shared" si="3"/>
        <v>43020</v>
      </c>
      <c r="DB3" s="26">
        <f t="shared" si="3"/>
        <v>43021</v>
      </c>
      <c r="DC3" s="26">
        <f t="shared" si="3"/>
        <v>43022</v>
      </c>
      <c r="DD3" s="26">
        <f t="shared" si="3"/>
        <v>43023</v>
      </c>
      <c r="DE3" s="26">
        <f t="shared" si="3"/>
        <v>43024</v>
      </c>
      <c r="DF3" s="26">
        <f t="shared" si="3"/>
        <v>43025</v>
      </c>
      <c r="DG3" s="26">
        <f t="shared" si="3"/>
        <v>43026</v>
      </c>
      <c r="DH3" s="26">
        <f t="shared" si="3"/>
        <v>43027</v>
      </c>
      <c r="DI3" s="26">
        <f t="shared" si="3"/>
        <v>43028</v>
      </c>
      <c r="DJ3" s="26">
        <f t="shared" si="3"/>
        <v>43029</v>
      </c>
      <c r="DK3" s="26">
        <f t="shared" si="3"/>
        <v>43030</v>
      </c>
      <c r="DL3" s="26">
        <f t="shared" si="3"/>
        <v>43031</v>
      </c>
      <c r="DM3" s="26">
        <f t="shared" si="3"/>
        <v>43032</v>
      </c>
      <c r="DN3" s="26">
        <f t="shared" si="3"/>
        <v>43033</v>
      </c>
      <c r="DO3" s="26">
        <f t="shared" si="3"/>
        <v>43034</v>
      </c>
      <c r="DP3" s="26">
        <f t="shared" si="3"/>
        <v>43035</v>
      </c>
      <c r="DQ3" s="26">
        <f t="shared" si="3"/>
        <v>43036</v>
      </c>
      <c r="DR3" s="26">
        <f>IF(DQ3=0,0,IF(MONTH(DQ3)&lt;&gt;MONTH(DQ3+1),0,DQ3+1))</f>
        <v>43037</v>
      </c>
      <c r="DS3" s="26">
        <f>IF(DR3=0,0,IF(MONTH(DR3)&lt;&gt;MONTH(DR3+1),0,DR3+1))</f>
        <v>43038</v>
      </c>
      <c r="DT3" s="66">
        <f>IF(DS3=0,0,IF(MONTH(DS3)&lt;&gt;MONTH(DS3+1),0,DS3+1))</f>
        <v>43039</v>
      </c>
      <c r="DU3" s="30">
        <f>DATE(An,MONTH(1&amp;DU2),1)</f>
        <v>43040</v>
      </c>
      <c r="DV3" s="26">
        <f t="shared" ref="DV3:EV3" si="4">DU3+1</f>
        <v>43041</v>
      </c>
      <c r="DW3" s="26">
        <f t="shared" si="4"/>
        <v>43042</v>
      </c>
      <c r="DX3" s="26">
        <f t="shared" si="4"/>
        <v>43043</v>
      </c>
      <c r="DY3" s="26">
        <f t="shared" si="4"/>
        <v>43044</v>
      </c>
      <c r="DZ3" s="26">
        <f t="shared" si="4"/>
        <v>43045</v>
      </c>
      <c r="EA3" s="26">
        <f t="shared" si="4"/>
        <v>43046</v>
      </c>
      <c r="EB3" s="26">
        <f t="shared" si="4"/>
        <v>43047</v>
      </c>
      <c r="EC3" s="26">
        <f t="shared" si="4"/>
        <v>43048</v>
      </c>
      <c r="ED3" s="26">
        <f t="shared" si="4"/>
        <v>43049</v>
      </c>
      <c r="EE3" s="26">
        <f t="shared" si="4"/>
        <v>43050</v>
      </c>
      <c r="EF3" s="26">
        <f t="shared" si="4"/>
        <v>43051</v>
      </c>
      <c r="EG3" s="26">
        <f t="shared" si="4"/>
        <v>43052</v>
      </c>
      <c r="EH3" s="26">
        <f t="shared" si="4"/>
        <v>43053</v>
      </c>
      <c r="EI3" s="26">
        <f t="shared" si="4"/>
        <v>43054</v>
      </c>
      <c r="EJ3" s="26">
        <f t="shared" si="4"/>
        <v>43055</v>
      </c>
      <c r="EK3" s="26">
        <f t="shared" si="4"/>
        <v>43056</v>
      </c>
      <c r="EL3" s="26">
        <f t="shared" si="4"/>
        <v>43057</v>
      </c>
      <c r="EM3" s="26">
        <f t="shared" si="4"/>
        <v>43058</v>
      </c>
      <c r="EN3" s="26">
        <f t="shared" si="4"/>
        <v>43059</v>
      </c>
      <c r="EO3" s="26">
        <f t="shared" si="4"/>
        <v>43060</v>
      </c>
      <c r="EP3" s="26">
        <f t="shared" si="4"/>
        <v>43061</v>
      </c>
      <c r="EQ3" s="26">
        <f t="shared" si="4"/>
        <v>43062</v>
      </c>
      <c r="ER3" s="26">
        <f t="shared" si="4"/>
        <v>43063</v>
      </c>
      <c r="ES3" s="26">
        <f t="shared" si="4"/>
        <v>43064</v>
      </c>
      <c r="ET3" s="26">
        <f t="shared" si="4"/>
        <v>43065</v>
      </c>
      <c r="EU3" s="26">
        <f t="shared" si="4"/>
        <v>43066</v>
      </c>
      <c r="EV3" s="26">
        <f t="shared" si="4"/>
        <v>43067</v>
      </c>
      <c r="EW3" s="26">
        <f>IF(EV3=0,0,IF(MONTH(EV3)&lt;&gt;MONTH(EV3+1),0,EV3+1))</f>
        <v>43068</v>
      </c>
      <c r="EX3" s="27">
        <f>IF(EW3=0,0,IF(MONTH(EW3)&lt;&gt;MONTH(EW3+1),0,EW3+1))</f>
        <v>43069</v>
      </c>
      <c r="EY3" s="30">
        <f>DATE(An,MONTH(1&amp;EY2),1)</f>
        <v>43070</v>
      </c>
      <c r="EZ3" s="26">
        <f t="shared" ref="EZ3:FZ3" si="5">EY3+1</f>
        <v>43071</v>
      </c>
      <c r="FA3" s="26">
        <f t="shared" si="5"/>
        <v>43072</v>
      </c>
      <c r="FB3" s="26">
        <f t="shared" si="5"/>
        <v>43073</v>
      </c>
      <c r="FC3" s="26">
        <f t="shared" si="5"/>
        <v>43074</v>
      </c>
      <c r="FD3" s="26">
        <f t="shared" si="5"/>
        <v>43075</v>
      </c>
      <c r="FE3" s="26">
        <f t="shared" si="5"/>
        <v>43076</v>
      </c>
      <c r="FF3" s="26">
        <f t="shared" si="5"/>
        <v>43077</v>
      </c>
      <c r="FG3" s="26">
        <f t="shared" si="5"/>
        <v>43078</v>
      </c>
      <c r="FH3" s="26">
        <f t="shared" si="5"/>
        <v>43079</v>
      </c>
      <c r="FI3" s="26">
        <f t="shared" si="5"/>
        <v>43080</v>
      </c>
      <c r="FJ3" s="26">
        <f t="shared" si="5"/>
        <v>43081</v>
      </c>
      <c r="FK3" s="26">
        <f t="shared" si="5"/>
        <v>43082</v>
      </c>
      <c r="FL3" s="26">
        <f t="shared" si="5"/>
        <v>43083</v>
      </c>
      <c r="FM3" s="26">
        <f t="shared" si="5"/>
        <v>43084</v>
      </c>
      <c r="FN3" s="26">
        <f t="shared" si="5"/>
        <v>43085</v>
      </c>
      <c r="FO3" s="26">
        <f t="shared" si="5"/>
        <v>43086</v>
      </c>
      <c r="FP3" s="26">
        <f t="shared" si="5"/>
        <v>43087</v>
      </c>
      <c r="FQ3" s="26">
        <f t="shared" si="5"/>
        <v>43088</v>
      </c>
      <c r="FR3" s="26">
        <f t="shared" si="5"/>
        <v>43089</v>
      </c>
      <c r="FS3" s="26">
        <f t="shared" si="5"/>
        <v>43090</v>
      </c>
      <c r="FT3" s="26">
        <f t="shared" si="5"/>
        <v>43091</v>
      </c>
      <c r="FU3" s="26">
        <f t="shared" si="5"/>
        <v>43092</v>
      </c>
      <c r="FV3" s="26">
        <f t="shared" si="5"/>
        <v>43093</v>
      </c>
      <c r="FW3" s="26">
        <f t="shared" si="5"/>
        <v>43094</v>
      </c>
      <c r="FX3" s="26">
        <f t="shared" si="5"/>
        <v>43095</v>
      </c>
      <c r="FY3" s="26">
        <f t="shared" si="5"/>
        <v>43096</v>
      </c>
      <c r="FZ3" s="26">
        <f t="shared" si="5"/>
        <v>43097</v>
      </c>
      <c r="GA3" s="26">
        <f>IF(FZ3=0,0,IF(MONTH(FZ3)&lt;&gt;MONTH(FZ3+1),0,FZ3+1))</f>
        <v>43098</v>
      </c>
      <c r="GB3" s="26">
        <f>GA3+1</f>
        <v>43099</v>
      </c>
      <c r="GC3" s="26">
        <f>IF(GB3=0,0,IF(MONTH(GB3)&lt;&gt;MONTH(GB3+1),0,GB3+1))</f>
        <v>43100</v>
      </c>
    </row>
    <row r="4" spans="1:185" s="2" customFormat="1" ht="17.100000000000001" customHeight="1" thickBot="1" x14ac:dyDescent="0.25">
      <c r="A4" s="85"/>
      <c r="B4" s="28">
        <f>B3</f>
        <v>42917</v>
      </c>
      <c r="C4" s="28">
        <f t="shared" ref="C4:AF4" si="6">C3</f>
        <v>42918</v>
      </c>
      <c r="D4" s="28">
        <f t="shared" si="6"/>
        <v>42919</v>
      </c>
      <c r="E4" s="28">
        <f t="shared" si="6"/>
        <v>42920</v>
      </c>
      <c r="F4" s="28">
        <f t="shared" si="6"/>
        <v>42921</v>
      </c>
      <c r="G4" s="28">
        <f t="shared" si="6"/>
        <v>42922</v>
      </c>
      <c r="H4" s="28">
        <f t="shared" si="6"/>
        <v>42923</v>
      </c>
      <c r="I4" s="28">
        <f t="shared" si="6"/>
        <v>42924</v>
      </c>
      <c r="J4" s="28">
        <f t="shared" si="6"/>
        <v>42925</v>
      </c>
      <c r="K4" s="28">
        <f t="shared" si="6"/>
        <v>42926</v>
      </c>
      <c r="L4" s="28">
        <f t="shared" si="6"/>
        <v>42927</v>
      </c>
      <c r="M4" s="28">
        <f t="shared" si="6"/>
        <v>42928</v>
      </c>
      <c r="N4" s="28">
        <f t="shared" si="6"/>
        <v>42929</v>
      </c>
      <c r="O4" s="28">
        <f t="shared" si="6"/>
        <v>42930</v>
      </c>
      <c r="P4" s="28">
        <f t="shared" si="6"/>
        <v>42931</v>
      </c>
      <c r="Q4" s="28">
        <f t="shared" si="6"/>
        <v>42932</v>
      </c>
      <c r="R4" s="28">
        <f t="shared" si="6"/>
        <v>42933</v>
      </c>
      <c r="S4" s="28">
        <f t="shared" si="6"/>
        <v>42934</v>
      </c>
      <c r="T4" s="28">
        <f t="shared" si="6"/>
        <v>42935</v>
      </c>
      <c r="U4" s="28">
        <f t="shared" si="6"/>
        <v>42936</v>
      </c>
      <c r="V4" s="28">
        <f t="shared" si="6"/>
        <v>42937</v>
      </c>
      <c r="W4" s="28">
        <f t="shared" si="6"/>
        <v>42938</v>
      </c>
      <c r="X4" s="28">
        <f t="shared" si="6"/>
        <v>42939</v>
      </c>
      <c r="Y4" s="28">
        <f t="shared" si="6"/>
        <v>42940</v>
      </c>
      <c r="Z4" s="28">
        <f t="shared" si="6"/>
        <v>42941</v>
      </c>
      <c r="AA4" s="28">
        <f t="shared" si="6"/>
        <v>42942</v>
      </c>
      <c r="AB4" s="28">
        <f t="shared" si="6"/>
        <v>42943</v>
      </c>
      <c r="AC4" s="28">
        <f t="shared" si="6"/>
        <v>42944</v>
      </c>
      <c r="AD4" s="28">
        <f t="shared" si="6"/>
        <v>42945</v>
      </c>
      <c r="AE4" s="28">
        <f t="shared" si="6"/>
        <v>42946</v>
      </c>
      <c r="AF4" s="29">
        <f t="shared" si="6"/>
        <v>42947</v>
      </c>
      <c r="AG4" s="31">
        <f t="shared" ref="AG4:BK4" si="7">AG3</f>
        <v>42948</v>
      </c>
      <c r="AH4" s="28">
        <f t="shared" si="7"/>
        <v>42949</v>
      </c>
      <c r="AI4" s="28">
        <f t="shared" si="7"/>
        <v>42950</v>
      </c>
      <c r="AJ4" s="28">
        <f t="shared" si="7"/>
        <v>42951</v>
      </c>
      <c r="AK4" s="28">
        <f t="shared" si="7"/>
        <v>42952</v>
      </c>
      <c r="AL4" s="28">
        <f t="shared" si="7"/>
        <v>42953</v>
      </c>
      <c r="AM4" s="28">
        <f t="shared" si="7"/>
        <v>42954</v>
      </c>
      <c r="AN4" s="28">
        <f t="shared" si="7"/>
        <v>42955</v>
      </c>
      <c r="AO4" s="28">
        <f t="shared" si="7"/>
        <v>42956</v>
      </c>
      <c r="AP4" s="28">
        <f t="shared" si="7"/>
        <v>42957</v>
      </c>
      <c r="AQ4" s="28">
        <f t="shared" si="7"/>
        <v>42958</v>
      </c>
      <c r="AR4" s="28">
        <f t="shared" si="7"/>
        <v>42959</v>
      </c>
      <c r="AS4" s="28">
        <f t="shared" si="7"/>
        <v>42960</v>
      </c>
      <c r="AT4" s="28">
        <f t="shared" si="7"/>
        <v>42961</v>
      </c>
      <c r="AU4" s="28">
        <f t="shared" si="7"/>
        <v>42962</v>
      </c>
      <c r="AV4" s="28">
        <f t="shared" si="7"/>
        <v>42963</v>
      </c>
      <c r="AW4" s="28">
        <f t="shared" si="7"/>
        <v>42964</v>
      </c>
      <c r="AX4" s="28">
        <f t="shared" si="7"/>
        <v>42965</v>
      </c>
      <c r="AY4" s="28">
        <f t="shared" si="7"/>
        <v>42966</v>
      </c>
      <c r="AZ4" s="28">
        <f t="shared" si="7"/>
        <v>42967</v>
      </c>
      <c r="BA4" s="28">
        <f t="shared" si="7"/>
        <v>42968</v>
      </c>
      <c r="BB4" s="28">
        <f t="shared" si="7"/>
        <v>42969</v>
      </c>
      <c r="BC4" s="28">
        <f t="shared" si="7"/>
        <v>42970</v>
      </c>
      <c r="BD4" s="28">
        <f t="shared" si="7"/>
        <v>42971</v>
      </c>
      <c r="BE4" s="28">
        <f t="shared" si="7"/>
        <v>42972</v>
      </c>
      <c r="BF4" s="28">
        <f t="shared" si="7"/>
        <v>42973</v>
      </c>
      <c r="BG4" s="28">
        <f t="shared" si="7"/>
        <v>42974</v>
      </c>
      <c r="BH4" s="28">
        <f t="shared" si="7"/>
        <v>42975</v>
      </c>
      <c r="BI4" s="28">
        <f t="shared" si="7"/>
        <v>42976</v>
      </c>
      <c r="BJ4" s="28">
        <f t="shared" si="7"/>
        <v>42977</v>
      </c>
      <c r="BK4" s="29">
        <f t="shared" si="7"/>
        <v>42978</v>
      </c>
      <c r="BL4" s="31">
        <f t="shared" ref="BL4:CO4" si="8">BL3</f>
        <v>42979</v>
      </c>
      <c r="BM4" s="28">
        <f t="shared" si="8"/>
        <v>42980</v>
      </c>
      <c r="BN4" s="28">
        <f t="shared" si="8"/>
        <v>42981</v>
      </c>
      <c r="BO4" s="28">
        <f t="shared" si="8"/>
        <v>42982</v>
      </c>
      <c r="BP4" s="28">
        <f t="shared" si="8"/>
        <v>42983</v>
      </c>
      <c r="BQ4" s="28">
        <f t="shared" si="8"/>
        <v>42984</v>
      </c>
      <c r="BR4" s="28">
        <f t="shared" si="8"/>
        <v>42985</v>
      </c>
      <c r="BS4" s="28">
        <f t="shared" si="8"/>
        <v>42986</v>
      </c>
      <c r="BT4" s="28">
        <f t="shared" si="8"/>
        <v>42987</v>
      </c>
      <c r="BU4" s="28">
        <f t="shared" si="8"/>
        <v>42988</v>
      </c>
      <c r="BV4" s="28">
        <f t="shared" si="8"/>
        <v>42989</v>
      </c>
      <c r="BW4" s="28">
        <f t="shared" si="8"/>
        <v>42990</v>
      </c>
      <c r="BX4" s="28">
        <f t="shared" si="8"/>
        <v>42991</v>
      </c>
      <c r="BY4" s="28">
        <f t="shared" si="8"/>
        <v>42992</v>
      </c>
      <c r="BZ4" s="28">
        <f t="shared" si="8"/>
        <v>42993</v>
      </c>
      <c r="CA4" s="28">
        <f t="shared" si="8"/>
        <v>42994</v>
      </c>
      <c r="CB4" s="28">
        <f t="shared" si="8"/>
        <v>42995</v>
      </c>
      <c r="CC4" s="28">
        <f t="shared" si="8"/>
        <v>42996</v>
      </c>
      <c r="CD4" s="28">
        <f t="shared" si="8"/>
        <v>42997</v>
      </c>
      <c r="CE4" s="28">
        <f t="shared" si="8"/>
        <v>42998</v>
      </c>
      <c r="CF4" s="28">
        <f t="shared" si="8"/>
        <v>42999</v>
      </c>
      <c r="CG4" s="28">
        <f t="shared" si="8"/>
        <v>43000</v>
      </c>
      <c r="CH4" s="28">
        <f t="shared" si="8"/>
        <v>43001</v>
      </c>
      <c r="CI4" s="28">
        <f t="shared" si="8"/>
        <v>43002</v>
      </c>
      <c r="CJ4" s="28">
        <f t="shared" si="8"/>
        <v>43003</v>
      </c>
      <c r="CK4" s="28">
        <f t="shared" si="8"/>
        <v>43004</v>
      </c>
      <c r="CL4" s="28">
        <f t="shared" si="8"/>
        <v>43005</v>
      </c>
      <c r="CM4" s="28">
        <f t="shared" si="8"/>
        <v>43006</v>
      </c>
      <c r="CN4" s="28">
        <f t="shared" si="8"/>
        <v>43007</v>
      </c>
      <c r="CO4" s="29">
        <f t="shared" si="8"/>
        <v>43008</v>
      </c>
      <c r="CP4" s="31">
        <f t="shared" ref="CP4:FB4" si="9">CP3</f>
        <v>43009</v>
      </c>
      <c r="CQ4" s="28">
        <f t="shared" si="9"/>
        <v>43010</v>
      </c>
      <c r="CR4" s="28">
        <f t="shared" si="9"/>
        <v>43011</v>
      </c>
      <c r="CS4" s="28">
        <f t="shared" si="9"/>
        <v>43012</v>
      </c>
      <c r="CT4" s="28">
        <f t="shared" si="9"/>
        <v>43013</v>
      </c>
      <c r="CU4" s="28">
        <f t="shared" si="9"/>
        <v>43014</v>
      </c>
      <c r="CV4" s="28">
        <f t="shared" si="9"/>
        <v>43015</v>
      </c>
      <c r="CW4" s="28">
        <f t="shared" si="9"/>
        <v>43016</v>
      </c>
      <c r="CX4" s="28">
        <f t="shared" si="9"/>
        <v>43017</v>
      </c>
      <c r="CY4" s="28">
        <f t="shared" si="9"/>
        <v>43018</v>
      </c>
      <c r="CZ4" s="28">
        <f t="shared" si="9"/>
        <v>43019</v>
      </c>
      <c r="DA4" s="28">
        <f t="shared" si="9"/>
        <v>43020</v>
      </c>
      <c r="DB4" s="28">
        <f t="shared" si="9"/>
        <v>43021</v>
      </c>
      <c r="DC4" s="28">
        <f t="shared" si="9"/>
        <v>43022</v>
      </c>
      <c r="DD4" s="28">
        <f t="shared" si="9"/>
        <v>43023</v>
      </c>
      <c r="DE4" s="28">
        <f t="shared" si="9"/>
        <v>43024</v>
      </c>
      <c r="DF4" s="28">
        <f t="shared" si="9"/>
        <v>43025</v>
      </c>
      <c r="DG4" s="28">
        <f t="shared" si="9"/>
        <v>43026</v>
      </c>
      <c r="DH4" s="28">
        <f t="shared" si="9"/>
        <v>43027</v>
      </c>
      <c r="DI4" s="28">
        <f t="shared" si="9"/>
        <v>43028</v>
      </c>
      <c r="DJ4" s="28">
        <f t="shared" si="9"/>
        <v>43029</v>
      </c>
      <c r="DK4" s="28">
        <f t="shared" si="9"/>
        <v>43030</v>
      </c>
      <c r="DL4" s="28">
        <f t="shared" si="9"/>
        <v>43031</v>
      </c>
      <c r="DM4" s="28">
        <f t="shared" si="9"/>
        <v>43032</v>
      </c>
      <c r="DN4" s="28">
        <f t="shared" si="9"/>
        <v>43033</v>
      </c>
      <c r="DO4" s="28">
        <f t="shared" si="9"/>
        <v>43034</v>
      </c>
      <c r="DP4" s="28">
        <f t="shared" si="9"/>
        <v>43035</v>
      </c>
      <c r="DQ4" s="28">
        <f t="shared" si="9"/>
        <v>43036</v>
      </c>
      <c r="DR4" s="28">
        <f t="shared" si="9"/>
        <v>43037</v>
      </c>
      <c r="DS4" s="28">
        <f t="shared" si="9"/>
        <v>43038</v>
      </c>
      <c r="DT4" s="67">
        <f>DT3</f>
        <v>43039</v>
      </c>
      <c r="DU4" s="31">
        <f t="shared" si="9"/>
        <v>43040</v>
      </c>
      <c r="DV4" s="28">
        <f t="shared" si="9"/>
        <v>43041</v>
      </c>
      <c r="DW4" s="28">
        <f t="shared" si="9"/>
        <v>43042</v>
      </c>
      <c r="DX4" s="28">
        <f t="shared" si="9"/>
        <v>43043</v>
      </c>
      <c r="DY4" s="28">
        <f t="shared" si="9"/>
        <v>43044</v>
      </c>
      <c r="DZ4" s="28">
        <f t="shared" si="9"/>
        <v>43045</v>
      </c>
      <c r="EA4" s="28">
        <f t="shared" si="9"/>
        <v>43046</v>
      </c>
      <c r="EB4" s="28">
        <f t="shared" si="9"/>
        <v>43047</v>
      </c>
      <c r="EC4" s="28">
        <f t="shared" si="9"/>
        <v>43048</v>
      </c>
      <c r="ED4" s="28">
        <f t="shared" si="9"/>
        <v>43049</v>
      </c>
      <c r="EE4" s="28">
        <f t="shared" si="9"/>
        <v>43050</v>
      </c>
      <c r="EF4" s="28">
        <f t="shared" si="9"/>
        <v>43051</v>
      </c>
      <c r="EG4" s="28">
        <f t="shared" si="9"/>
        <v>43052</v>
      </c>
      <c r="EH4" s="28">
        <f t="shared" si="9"/>
        <v>43053</v>
      </c>
      <c r="EI4" s="28">
        <f t="shared" si="9"/>
        <v>43054</v>
      </c>
      <c r="EJ4" s="28">
        <f t="shared" si="9"/>
        <v>43055</v>
      </c>
      <c r="EK4" s="28">
        <f t="shared" si="9"/>
        <v>43056</v>
      </c>
      <c r="EL4" s="28">
        <f t="shared" si="9"/>
        <v>43057</v>
      </c>
      <c r="EM4" s="28">
        <f t="shared" si="9"/>
        <v>43058</v>
      </c>
      <c r="EN4" s="28">
        <f t="shared" si="9"/>
        <v>43059</v>
      </c>
      <c r="EO4" s="28">
        <f t="shared" si="9"/>
        <v>43060</v>
      </c>
      <c r="EP4" s="28">
        <f t="shared" si="9"/>
        <v>43061</v>
      </c>
      <c r="EQ4" s="28">
        <f t="shared" si="9"/>
        <v>43062</v>
      </c>
      <c r="ER4" s="28">
        <f t="shared" si="9"/>
        <v>43063</v>
      </c>
      <c r="ES4" s="28">
        <f t="shared" si="9"/>
        <v>43064</v>
      </c>
      <c r="ET4" s="28">
        <f t="shared" si="9"/>
        <v>43065</v>
      </c>
      <c r="EU4" s="28">
        <f t="shared" si="9"/>
        <v>43066</v>
      </c>
      <c r="EV4" s="28">
        <f t="shared" si="9"/>
        <v>43067</v>
      </c>
      <c r="EW4" s="28">
        <f t="shared" si="9"/>
        <v>43068</v>
      </c>
      <c r="EX4" s="29">
        <f t="shared" si="9"/>
        <v>43069</v>
      </c>
      <c r="EY4" s="31">
        <f t="shared" si="9"/>
        <v>43070</v>
      </c>
      <c r="EZ4" s="28">
        <f t="shared" si="9"/>
        <v>43071</v>
      </c>
      <c r="FA4" s="28">
        <f t="shared" si="9"/>
        <v>43072</v>
      </c>
      <c r="FB4" s="28">
        <f t="shared" si="9"/>
        <v>43073</v>
      </c>
      <c r="FC4" s="28">
        <f t="shared" ref="FC4:GA4" si="10">FC3</f>
        <v>43074</v>
      </c>
      <c r="FD4" s="28">
        <f t="shared" si="10"/>
        <v>43075</v>
      </c>
      <c r="FE4" s="28">
        <f t="shared" si="10"/>
        <v>43076</v>
      </c>
      <c r="FF4" s="28">
        <f t="shared" si="10"/>
        <v>43077</v>
      </c>
      <c r="FG4" s="28">
        <f t="shared" si="10"/>
        <v>43078</v>
      </c>
      <c r="FH4" s="28">
        <f t="shared" si="10"/>
        <v>43079</v>
      </c>
      <c r="FI4" s="28">
        <f t="shared" si="10"/>
        <v>43080</v>
      </c>
      <c r="FJ4" s="28">
        <f t="shared" si="10"/>
        <v>43081</v>
      </c>
      <c r="FK4" s="28">
        <f t="shared" si="10"/>
        <v>43082</v>
      </c>
      <c r="FL4" s="28">
        <f t="shared" si="10"/>
        <v>43083</v>
      </c>
      <c r="FM4" s="28">
        <f t="shared" si="10"/>
        <v>43084</v>
      </c>
      <c r="FN4" s="28">
        <f t="shared" si="10"/>
        <v>43085</v>
      </c>
      <c r="FO4" s="28">
        <f t="shared" si="10"/>
        <v>43086</v>
      </c>
      <c r="FP4" s="28">
        <f t="shared" si="10"/>
        <v>43087</v>
      </c>
      <c r="FQ4" s="28">
        <f t="shared" si="10"/>
        <v>43088</v>
      </c>
      <c r="FR4" s="28">
        <f t="shared" si="10"/>
        <v>43089</v>
      </c>
      <c r="FS4" s="28">
        <f t="shared" si="10"/>
        <v>43090</v>
      </c>
      <c r="FT4" s="28">
        <f t="shared" si="10"/>
        <v>43091</v>
      </c>
      <c r="FU4" s="28">
        <f t="shared" si="10"/>
        <v>43092</v>
      </c>
      <c r="FV4" s="28">
        <f t="shared" si="10"/>
        <v>43093</v>
      </c>
      <c r="FW4" s="28">
        <f t="shared" si="10"/>
        <v>43094</v>
      </c>
      <c r="FX4" s="28">
        <f t="shared" si="10"/>
        <v>43095</v>
      </c>
      <c r="FY4" s="28">
        <f t="shared" si="10"/>
        <v>43096</v>
      </c>
      <c r="FZ4" s="28">
        <f t="shared" si="10"/>
        <v>43097</v>
      </c>
      <c r="GA4" s="28">
        <f t="shared" si="10"/>
        <v>43098</v>
      </c>
      <c r="GB4" s="28">
        <f>GB3</f>
        <v>43099</v>
      </c>
      <c r="GC4" s="28">
        <f>GC3</f>
        <v>43100</v>
      </c>
    </row>
    <row r="5" spans="1:185" customFormat="1" ht="17.100000000000001" customHeight="1" x14ac:dyDescent="0.2">
      <c r="A5" s="17" t="s">
        <v>28</v>
      </c>
      <c r="B5" s="18"/>
      <c r="C5" s="19"/>
      <c r="D5" s="18" t="s">
        <v>29</v>
      </c>
      <c r="E5" s="18" t="s">
        <v>29</v>
      </c>
      <c r="F5" s="18" t="s">
        <v>29</v>
      </c>
      <c r="G5" s="18" t="s">
        <v>29</v>
      </c>
      <c r="H5" s="18" t="s">
        <v>29</v>
      </c>
      <c r="I5" s="18"/>
      <c r="J5" s="18"/>
      <c r="K5" s="18" t="s">
        <v>29</v>
      </c>
      <c r="L5" s="18" t="s">
        <v>29</v>
      </c>
      <c r="M5" s="18" t="s">
        <v>29</v>
      </c>
      <c r="N5" s="18" t="s">
        <v>29</v>
      </c>
      <c r="O5" s="35" t="s">
        <v>29</v>
      </c>
      <c r="P5" s="18"/>
      <c r="Q5" s="19"/>
      <c r="R5" s="18" t="s">
        <v>29</v>
      </c>
      <c r="S5" s="18" t="s">
        <v>29</v>
      </c>
      <c r="T5" s="18" t="s">
        <v>29</v>
      </c>
      <c r="U5" s="18" t="s">
        <v>29</v>
      </c>
      <c r="V5" s="18" t="s">
        <v>29</v>
      </c>
      <c r="W5" s="18"/>
      <c r="X5" s="19"/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30</v>
      </c>
      <c r="AD5" s="18"/>
      <c r="AE5" s="18"/>
      <c r="AF5" s="18" t="s">
        <v>30</v>
      </c>
      <c r="AG5" s="20" t="s">
        <v>30</v>
      </c>
      <c r="AH5" s="21" t="s">
        <v>30</v>
      </c>
      <c r="AI5" s="20" t="s">
        <v>30</v>
      </c>
      <c r="AJ5" s="20" t="s">
        <v>30</v>
      </c>
      <c r="AK5" s="18"/>
      <c r="AL5" s="18"/>
      <c r="AM5" s="23" t="s">
        <v>30</v>
      </c>
      <c r="AN5" s="24" t="s">
        <v>30</v>
      </c>
      <c r="AO5" s="23" t="s">
        <v>30</v>
      </c>
      <c r="AP5" s="23" t="s">
        <v>30</v>
      </c>
      <c r="AQ5" s="23" t="s">
        <v>30</v>
      </c>
      <c r="AR5" s="19"/>
      <c r="AS5" s="19"/>
      <c r="AT5" s="23" t="s">
        <v>30</v>
      </c>
      <c r="AU5" s="25" t="s">
        <v>31</v>
      </c>
      <c r="AV5" s="23" t="s">
        <v>30</v>
      </c>
      <c r="AW5" s="23" t="s">
        <v>30</v>
      </c>
      <c r="AX5" s="23" t="s">
        <v>30</v>
      </c>
      <c r="AY5" s="19"/>
      <c r="AZ5" s="19"/>
      <c r="BA5" s="23" t="s">
        <v>30</v>
      </c>
      <c r="BB5" s="23" t="s">
        <v>30</v>
      </c>
      <c r="BC5" s="23" t="s">
        <v>30</v>
      </c>
      <c r="BD5" s="19" t="s">
        <v>29</v>
      </c>
      <c r="BE5" s="19" t="s">
        <v>29</v>
      </c>
      <c r="BF5" s="19"/>
      <c r="BG5" s="19"/>
      <c r="BH5" s="19" t="s">
        <v>29</v>
      </c>
      <c r="BI5" s="19" t="s">
        <v>29</v>
      </c>
      <c r="BJ5" s="19" t="s">
        <v>29</v>
      </c>
      <c r="BK5" s="19" t="s">
        <v>29</v>
      </c>
      <c r="BL5" s="19" t="s">
        <v>29</v>
      </c>
      <c r="BM5" s="19"/>
      <c r="BN5" s="19"/>
      <c r="BO5" s="19" t="s">
        <v>29</v>
      </c>
      <c r="BP5" s="19" t="s">
        <v>29</v>
      </c>
      <c r="BQ5" s="19" t="s">
        <v>29</v>
      </c>
      <c r="BR5" s="19" t="s">
        <v>29</v>
      </c>
      <c r="BS5" s="19" t="s">
        <v>29</v>
      </c>
      <c r="BT5" s="19"/>
      <c r="BU5" s="19"/>
      <c r="BV5" s="19" t="s">
        <v>29</v>
      </c>
      <c r="BW5" s="19" t="s">
        <v>29</v>
      </c>
      <c r="BX5" s="19" t="s">
        <v>29</v>
      </c>
      <c r="BY5" s="19" t="s">
        <v>29</v>
      </c>
      <c r="BZ5" s="19" t="s">
        <v>29</v>
      </c>
      <c r="CA5" s="19"/>
      <c r="CB5" s="19"/>
      <c r="CC5" s="19" t="s">
        <v>29</v>
      </c>
      <c r="CD5" s="19" t="s">
        <v>29</v>
      </c>
      <c r="CE5" s="19" t="s">
        <v>29</v>
      </c>
      <c r="CF5" s="19" t="s">
        <v>29</v>
      </c>
      <c r="CG5" s="19" t="s">
        <v>29</v>
      </c>
      <c r="CH5" s="19"/>
      <c r="CI5" s="19"/>
      <c r="CJ5" s="19" t="s">
        <v>29</v>
      </c>
      <c r="CK5" s="19" t="s">
        <v>29</v>
      </c>
      <c r="CL5" s="19" t="s">
        <v>29</v>
      </c>
      <c r="CM5" s="19" t="s">
        <v>29</v>
      </c>
      <c r="CN5" s="19" t="s">
        <v>29</v>
      </c>
      <c r="CO5" s="19"/>
      <c r="CP5" s="19" t="s">
        <v>29</v>
      </c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</row>
    <row r="6" spans="1:185" customFormat="1" ht="17.100000000000001" customHeight="1" x14ac:dyDescent="0.2">
      <c r="A6" s="17" t="s">
        <v>32</v>
      </c>
      <c r="B6" s="18"/>
      <c r="C6" s="18"/>
      <c r="D6" s="61" t="s">
        <v>74</v>
      </c>
      <c r="E6" s="61" t="s">
        <v>74</v>
      </c>
      <c r="F6" s="61" t="s">
        <v>29</v>
      </c>
      <c r="G6" s="61" t="s">
        <v>74</v>
      </c>
      <c r="H6" s="61" t="s">
        <v>74</v>
      </c>
      <c r="I6" s="18"/>
      <c r="J6" s="18"/>
      <c r="K6" s="61" t="s">
        <v>74</v>
      </c>
      <c r="L6" s="61" t="s">
        <v>74</v>
      </c>
      <c r="M6" s="61" t="s">
        <v>29</v>
      </c>
      <c r="N6" s="61" t="s">
        <v>74</v>
      </c>
      <c r="O6" s="35" t="s">
        <v>74</v>
      </c>
      <c r="P6" s="18"/>
      <c r="Q6" s="18"/>
      <c r="R6" s="18" t="s">
        <v>30</v>
      </c>
      <c r="S6" s="18" t="s">
        <v>30</v>
      </c>
      <c r="T6" s="18" t="s">
        <v>30</v>
      </c>
      <c r="U6" s="18" t="s">
        <v>30</v>
      </c>
      <c r="V6" s="18" t="s">
        <v>30</v>
      </c>
      <c r="W6" s="18"/>
      <c r="X6" s="18"/>
      <c r="Y6" s="18" t="s">
        <v>29</v>
      </c>
      <c r="Z6" s="18" t="s">
        <v>29</v>
      </c>
      <c r="AA6" s="18" t="s">
        <v>29</v>
      </c>
      <c r="AB6" s="18" t="s">
        <v>29</v>
      </c>
      <c r="AC6" s="18" t="s">
        <v>29</v>
      </c>
      <c r="AD6" s="18"/>
      <c r="AE6" s="18"/>
      <c r="AF6" s="18" t="s">
        <v>29</v>
      </c>
      <c r="AG6" s="18" t="s">
        <v>29</v>
      </c>
      <c r="AH6" s="18" t="s">
        <v>29</v>
      </c>
      <c r="AI6" s="18" t="s">
        <v>29</v>
      </c>
      <c r="AJ6" s="18" t="s">
        <v>29</v>
      </c>
      <c r="AK6" s="18"/>
      <c r="AL6" s="18"/>
      <c r="AM6" s="18" t="s">
        <v>29</v>
      </c>
      <c r="AN6" s="18" t="s">
        <v>29</v>
      </c>
      <c r="AO6" s="18" t="s">
        <v>29</v>
      </c>
      <c r="AP6" s="18" t="s">
        <v>29</v>
      </c>
      <c r="AQ6" s="18" t="s">
        <v>29</v>
      </c>
      <c r="AR6" s="18"/>
      <c r="AS6" s="18"/>
      <c r="AT6" s="18" t="s">
        <v>29</v>
      </c>
      <c r="AU6" s="18" t="s">
        <v>29</v>
      </c>
      <c r="AV6" s="18" t="s">
        <v>29</v>
      </c>
      <c r="AW6" s="18" t="s">
        <v>29</v>
      </c>
      <c r="AX6" s="18" t="s">
        <v>29</v>
      </c>
      <c r="AY6" s="18"/>
      <c r="AZ6" s="18"/>
      <c r="BA6" s="18" t="s">
        <v>29</v>
      </c>
      <c r="BB6" s="18" t="s">
        <v>29</v>
      </c>
      <c r="BC6" s="18" t="s">
        <v>29</v>
      </c>
      <c r="BD6" s="18" t="s">
        <v>29</v>
      </c>
      <c r="BE6" s="18" t="s">
        <v>29</v>
      </c>
      <c r="BF6" s="18"/>
      <c r="BG6" s="18"/>
      <c r="BH6" s="18" t="s">
        <v>29</v>
      </c>
      <c r="BI6" s="18" t="s">
        <v>29</v>
      </c>
      <c r="BJ6" s="18" t="s">
        <v>29</v>
      </c>
      <c r="BK6" s="18" t="s">
        <v>29</v>
      </c>
      <c r="BL6" s="18" t="s">
        <v>29</v>
      </c>
      <c r="BM6" s="18"/>
      <c r="BN6" s="18"/>
      <c r="BO6" s="18" t="s">
        <v>29</v>
      </c>
      <c r="BP6" s="18" t="s">
        <v>29</v>
      </c>
      <c r="BQ6" s="18" t="s">
        <v>29</v>
      </c>
      <c r="BR6" s="18" t="s">
        <v>29</v>
      </c>
      <c r="BS6" s="18" t="s">
        <v>29</v>
      </c>
      <c r="BT6" s="18"/>
      <c r="BU6" s="18"/>
      <c r="BV6" s="18" t="s">
        <v>29</v>
      </c>
      <c r="BW6" s="18" t="s">
        <v>29</v>
      </c>
      <c r="BX6" s="18" t="s">
        <v>29</v>
      </c>
      <c r="BY6" s="18" t="s">
        <v>29</v>
      </c>
      <c r="BZ6" s="18" t="s">
        <v>29</v>
      </c>
      <c r="CA6" s="18"/>
      <c r="CB6" s="18"/>
      <c r="CC6" s="18" t="s">
        <v>29</v>
      </c>
      <c r="CD6" s="18" t="s">
        <v>29</v>
      </c>
      <c r="CE6" s="18" t="s">
        <v>29</v>
      </c>
      <c r="CF6" s="18" t="s">
        <v>29</v>
      </c>
      <c r="CG6" s="18" t="s">
        <v>29</v>
      </c>
      <c r="CH6" s="18"/>
      <c r="CI6" s="18"/>
      <c r="CJ6" s="18" t="s">
        <v>29</v>
      </c>
      <c r="CK6" s="18" t="s">
        <v>29</v>
      </c>
      <c r="CL6" s="18" t="s">
        <v>29</v>
      </c>
      <c r="CM6" s="18" t="s">
        <v>29</v>
      </c>
      <c r="CN6" s="18" t="s">
        <v>29</v>
      </c>
      <c r="CO6" s="18"/>
      <c r="CP6" s="18" t="s">
        <v>29</v>
      </c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</row>
    <row r="7" spans="1:185" customFormat="1" ht="17.100000000000001" customHeight="1" x14ac:dyDescent="0.2">
      <c r="A7" s="17" t="s">
        <v>33</v>
      </c>
      <c r="B7" s="18"/>
      <c r="C7" s="18"/>
      <c r="D7" s="18" t="s">
        <v>29</v>
      </c>
      <c r="E7" s="18" t="s">
        <v>29</v>
      </c>
      <c r="F7" s="18" t="s">
        <v>29</v>
      </c>
      <c r="G7" s="18" t="s">
        <v>29</v>
      </c>
      <c r="H7" s="18" t="s">
        <v>29</v>
      </c>
      <c r="I7" s="18"/>
      <c r="J7" s="18"/>
      <c r="K7" s="18" t="s">
        <v>29</v>
      </c>
      <c r="L7" s="18" t="s">
        <v>29</v>
      </c>
      <c r="M7" s="18" t="s">
        <v>29</v>
      </c>
      <c r="N7" s="18" t="s">
        <v>29</v>
      </c>
      <c r="O7" s="35" t="s">
        <v>29</v>
      </c>
      <c r="P7" s="18"/>
      <c r="Q7" s="18"/>
      <c r="R7" s="18" t="s">
        <v>29</v>
      </c>
      <c r="S7" s="18" t="s">
        <v>29</v>
      </c>
      <c r="T7" s="18" t="s">
        <v>29</v>
      </c>
      <c r="U7" s="18" t="s">
        <v>29</v>
      </c>
      <c r="V7" s="18" t="s">
        <v>29</v>
      </c>
      <c r="W7" s="18"/>
      <c r="X7" s="18"/>
      <c r="Y7" s="18" t="s">
        <v>29</v>
      </c>
      <c r="Z7" s="18" t="s">
        <v>29</v>
      </c>
      <c r="AA7" s="18" t="s">
        <v>29</v>
      </c>
      <c r="AB7" s="18" t="s">
        <v>29</v>
      </c>
      <c r="AC7" s="18" t="s">
        <v>29</v>
      </c>
      <c r="AD7" s="18"/>
      <c r="AE7" s="18"/>
      <c r="AF7" s="18" t="s">
        <v>29</v>
      </c>
      <c r="AG7" s="18" t="s">
        <v>29</v>
      </c>
      <c r="AH7" s="18" t="s">
        <v>29</v>
      </c>
      <c r="AI7" s="18" t="s">
        <v>29</v>
      </c>
      <c r="AJ7" s="18" t="s">
        <v>29</v>
      </c>
      <c r="AK7" s="18"/>
      <c r="AL7" s="18"/>
      <c r="AM7" s="20" t="s">
        <v>30</v>
      </c>
      <c r="AN7" s="21" t="s">
        <v>30</v>
      </c>
      <c r="AO7" s="20" t="s">
        <v>30</v>
      </c>
      <c r="AP7" s="20" t="s">
        <v>30</v>
      </c>
      <c r="AQ7" s="20" t="s">
        <v>30</v>
      </c>
      <c r="AR7" s="18"/>
      <c r="AS7" s="18"/>
      <c r="AT7" s="20" t="s">
        <v>30</v>
      </c>
      <c r="AU7" s="22" t="s">
        <v>31</v>
      </c>
      <c r="AV7" s="20" t="s">
        <v>30</v>
      </c>
      <c r="AW7" s="20" t="s">
        <v>30</v>
      </c>
      <c r="AX7" s="20" t="s">
        <v>30</v>
      </c>
      <c r="AY7" s="18"/>
      <c r="AZ7" s="18"/>
      <c r="BA7" s="20" t="s">
        <v>30</v>
      </c>
      <c r="BB7" s="20" t="s">
        <v>30</v>
      </c>
      <c r="BC7" s="20" t="s">
        <v>30</v>
      </c>
      <c r="BD7" s="18" t="s">
        <v>30</v>
      </c>
      <c r="BE7" s="18" t="s">
        <v>30</v>
      </c>
      <c r="BF7" s="18"/>
      <c r="BG7" s="18"/>
      <c r="BH7" s="18" t="s">
        <v>34</v>
      </c>
      <c r="BI7" s="18" t="s">
        <v>34</v>
      </c>
      <c r="BJ7" s="18" t="s">
        <v>34</v>
      </c>
      <c r="BK7" s="18" t="s">
        <v>34</v>
      </c>
      <c r="BL7" s="18" t="s">
        <v>34</v>
      </c>
      <c r="BM7" s="18"/>
      <c r="BN7" s="18"/>
      <c r="BO7" s="18" t="s">
        <v>34</v>
      </c>
      <c r="BP7" s="18" t="s">
        <v>34</v>
      </c>
      <c r="BQ7" s="18" t="s">
        <v>34</v>
      </c>
      <c r="BR7" s="18" t="s">
        <v>34</v>
      </c>
      <c r="BS7" s="18" t="s">
        <v>34</v>
      </c>
      <c r="BT7" s="18"/>
      <c r="BU7" s="18"/>
      <c r="BV7" s="18" t="s">
        <v>34</v>
      </c>
      <c r="BW7" s="18" t="s">
        <v>34</v>
      </c>
      <c r="BX7" s="18" t="s">
        <v>34</v>
      </c>
      <c r="BY7" s="18" t="s">
        <v>34</v>
      </c>
      <c r="BZ7" s="18" t="s">
        <v>34</v>
      </c>
      <c r="CA7" s="18"/>
      <c r="CB7" s="18"/>
      <c r="CC7" s="18" t="s">
        <v>34</v>
      </c>
      <c r="CD7" s="18" t="s">
        <v>34</v>
      </c>
      <c r="CE7" s="18" t="s">
        <v>34</v>
      </c>
      <c r="CF7" s="18" t="s">
        <v>34</v>
      </c>
      <c r="CG7" s="18" t="s">
        <v>34</v>
      </c>
      <c r="CH7" s="18"/>
      <c r="CI7" s="18"/>
      <c r="CJ7" s="18" t="s">
        <v>34</v>
      </c>
      <c r="CK7" s="18" t="s">
        <v>34</v>
      </c>
      <c r="CL7" s="18" t="s">
        <v>34</v>
      </c>
      <c r="CM7" s="18" t="s">
        <v>34</v>
      </c>
      <c r="CN7" s="18" t="s">
        <v>34</v>
      </c>
      <c r="CO7" s="18"/>
      <c r="CP7" s="18" t="s">
        <v>34</v>
      </c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</row>
    <row r="8" spans="1:185" s="41" customFormat="1" ht="17.100000000000001" customHeight="1" x14ac:dyDescent="0.2">
      <c r="A8" s="39" t="s">
        <v>61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</row>
    <row r="9" spans="1:185" customFormat="1" ht="17.100000000000001" customHeight="1" x14ac:dyDescent="0.2">
      <c r="A9" s="32" t="s">
        <v>36</v>
      </c>
      <c r="B9" s="18"/>
      <c r="C9" s="35"/>
      <c r="D9" s="62" t="s">
        <v>37</v>
      </c>
      <c r="E9" s="58" t="s">
        <v>37</v>
      </c>
      <c r="F9" s="62" t="s">
        <v>37</v>
      </c>
      <c r="G9" s="58" t="s">
        <v>37</v>
      </c>
      <c r="H9" s="62" t="s">
        <v>37</v>
      </c>
      <c r="I9" s="35"/>
      <c r="J9" s="18"/>
      <c r="K9" s="42" t="s">
        <v>35</v>
      </c>
      <c r="L9" s="63" t="s">
        <v>35</v>
      </c>
      <c r="M9" s="42" t="s">
        <v>35</v>
      </c>
      <c r="N9" s="63" t="s">
        <v>35</v>
      </c>
      <c r="O9" s="21" t="s">
        <v>35</v>
      </c>
      <c r="P9" s="18"/>
      <c r="Q9" s="35"/>
      <c r="R9" s="20" t="s">
        <v>35</v>
      </c>
      <c r="S9" s="33" t="s">
        <v>35</v>
      </c>
      <c r="T9" s="18"/>
      <c r="U9" s="34" t="s">
        <v>35</v>
      </c>
      <c r="V9" s="18" t="s">
        <v>35</v>
      </c>
      <c r="W9" s="18" t="s">
        <v>35</v>
      </c>
      <c r="X9" s="35"/>
      <c r="Y9" s="21"/>
      <c r="Z9" s="21"/>
      <c r="AA9" s="21"/>
      <c r="AB9" s="21"/>
      <c r="AC9" s="21"/>
      <c r="AD9" s="18"/>
      <c r="AE9" s="35"/>
      <c r="AF9" s="33" t="s">
        <v>35</v>
      </c>
      <c r="AG9" s="63" t="s">
        <v>35</v>
      </c>
      <c r="AH9" s="34"/>
      <c r="AI9" s="33" t="s">
        <v>35</v>
      </c>
      <c r="AJ9" s="18" t="s">
        <v>35</v>
      </c>
      <c r="AK9" s="35" t="s">
        <v>35</v>
      </c>
      <c r="AL9" s="35"/>
      <c r="AM9" s="35" t="s">
        <v>38</v>
      </c>
      <c r="AN9" s="34" t="s">
        <v>39</v>
      </c>
      <c r="AO9" s="21" t="s">
        <v>39</v>
      </c>
      <c r="AP9" s="34" t="s">
        <v>39</v>
      </c>
      <c r="AQ9" s="21" t="s">
        <v>39</v>
      </c>
      <c r="AR9" s="18"/>
      <c r="AS9" s="35"/>
      <c r="AT9" s="18"/>
      <c r="AU9" s="18" t="s">
        <v>37</v>
      </c>
      <c r="AV9" s="33" t="s">
        <v>37</v>
      </c>
      <c r="AW9" s="18" t="s">
        <v>37</v>
      </c>
      <c r="AX9" s="18" t="s">
        <v>37</v>
      </c>
      <c r="AY9" s="35" t="s">
        <v>40</v>
      </c>
      <c r="AZ9" s="18"/>
      <c r="BA9" s="33" t="s">
        <v>37</v>
      </c>
      <c r="BB9" s="18" t="s">
        <v>37</v>
      </c>
      <c r="BC9" s="18" t="s">
        <v>37</v>
      </c>
      <c r="BD9" s="33" t="s">
        <v>37</v>
      </c>
      <c r="BE9" s="18" t="s">
        <v>37</v>
      </c>
      <c r="BF9" s="18"/>
      <c r="BG9" s="35"/>
      <c r="BH9" s="33" t="s">
        <v>35</v>
      </c>
      <c r="BI9" s="18" t="s">
        <v>35</v>
      </c>
      <c r="BJ9" s="18"/>
      <c r="BK9" s="34" t="s">
        <v>35</v>
      </c>
      <c r="BL9" s="18" t="s">
        <v>35</v>
      </c>
      <c r="BM9" s="18" t="s">
        <v>29</v>
      </c>
      <c r="BN9" s="35"/>
      <c r="BO9" s="20" t="s">
        <v>30</v>
      </c>
      <c r="BP9" s="20" t="s">
        <v>30</v>
      </c>
      <c r="BQ9" s="20" t="s">
        <v>30</v>
      </c>
      <c r="BR9" s="20" t="s">
        <v>30</v>
      </c>
      <c r="BS9" s="20" t="s">
        <v>30</v>
      </c>
      <c r="BT9" s="18"/>
      <c r="BU9" s="35"/>
      <c r="BV9" s="18"/>
      <c r="BW9" s="18" t="s">
        <v>30</v>
      </c>
      <c r="BX9" s="18" t="s">
        <v>30</v>
      </c>
      <c r="BY9" s="18" t="s">
        <v>30</v>
      </c>
      <c r="BZ9" s="18" t="s">
        <v>30</v>
      </c>
      <c r="CA9" s="18" t="s">
        <v>30</v>
      </c>
      <c r="CB9" s="35"/>
      <c r="CC9" s="35" t="s">
        <v>38</v>
      </c>
      <c r="CD9" s="21" t="s">
        <v>39</v>
      </c>
      <c r="CE9" s="21" t="s">
        <v>39</v>
      </c>
      <c r="CF9" s="21" t="s">
        <v>39</v>
      </c>
      <c r="CG9" s="21" t="s">
        <v>39</v>
      </c>
      <c r="CH9" s="18"/>
      <c r="CI9" s="35"/>
      <c r="CJ9" s="18"/>
      <c r="CK9" s="18" t="s">
        <v>37</v>
      </c>
      <c r="CL9" s="33" t="s">
        <v>37</v>
      </c>
      <c r="CM9" s="18" t="s">
        <v>37</v>
      </c>
      <c r="CN9" s="18" t="s">
        <v>37</v>
      </c>
      <c r="CO9" s="35" t="s">
        <v>40</v>
      </c>
      <c r="CP9" s="18" t="s">
        <v>35</v>
      </c>
      <c r="CQ9" s="18"/>
      <c r="CR9" s="35"/>
      <c r="CS9" s="20"/>
      <c r="CT9" s="20"/>
      <c r="CU9" s="20"/>
      <c r="CV9" s="20"/>
      <c r="CW9" s="20"/>
      <c r="CX9" s="18"/>
      <c r="CY9" s="35"/>
      <c r="CZ9" s="18"/>
      <c r="DA9" s="18"/>
      <c r="DB9" s="18"/>
      <c r="DC9" s="18"/>
      <c r="DD9" s="18"/>
      <c r="DE9" s="18"/>
      <c r="DF9" s="35"/>
      <c r="DG9" s="35"/>
      <c r="DH9" s="21"/>
      <c r="DI9" s="21"/>
      <c r="DJ9" s="21"/>
      <c r="DK9" s="21"/>
      <c r="DL9" s="18"/>
      <c r="DM9" s="35"/>
      <c r="DN9" s="18"/>
      <c r="DO9" s="18"/>
      <c r="DP9" s="33"/>
      <c r="DQ9" s="18"/>
      <c r="DR9" s="18"/>
      <c r="DS9" s="35"/>
      <c r="DT9" s="35"/>
      <c r="DU9" s="18"/>
      <c r="DV9" s="18"/>
      <c r="DW9" s="35"/>
      <c r="DX9" s="20"/>
      <c r="DY9" s="20"/>
      <c r="DZ9" s="20"/>
      <c r="EA9" s="20"/>
      <c r="EB9" s="20"/>
      <c r="EC9" s="18"/>
      <c r="ED9" s="35"/>
      <c r="EE9" s="18"/>
      <c r="EF9" s="18"/>
      <c r="EG9" s="18"/>
      <c r="EH9" s="18"/>
      <c r="EI9" s="18"/>
      <c r="EJ9" s="18"/>
      <c r="EK9" s="35"/>
      <c r="EL9" s="35"/>
      <c r="EM9" s="21"/>
      <c r="EN9" s="21"/>
      <c r="EO9" s="21"/>
      <c r="EP9" s="21"/>
      <c r="EQ9" s="18"/>
      <c r="ER9" s="35"/>
      <c r="ES9" s="18"/>
      <c r="ET9" s="18"/>
      <c r="EU9" s="33"/>
      <c r="EV9" s="18"/>
      <c r="EW9" s="18"/>
      <c r="EX9" s="35"/>
      <c r="EY9" s="18"/>
      <c r="EZ9" s="18"/>
      <c r="FA9" s="35"/>
      <c r="FB9" s="20"/>
      <c r="FC9" s="20"/>
      <c r="FD9" s="20"/>
      <c r="FE9" s="20"/>
      <c r="FF9" s="20"/>
      <c r="FG9" s="18"/>
      <c r="FH9" s="35"/>
      <c r="FI9" s="18"/>
      <c r="FJ9" s="18"/>
      <c r="FK9" s="18"/>
      <c r="FL9" s="18"/>
      <c r="FM9" s="18"/>
      <c r="FN9" s="18"/>
      <c r="FO9" s="35"/>
      <c r="FP9" s="35"/>
      <c r="FQ9" s="21"/>
      <c r="FR9" s="21"/>
      <c r="FS9" s="21"/>
      <c r="FT9" s="21"/>
      <c r="FU9" s="18"/>
      <c r="FV9" s="35"/>
      <c r="FW9" s="18"/>
      <c r="FX9" s="18"/>
      <c r="FY9" s="33"/>
      <c r="FZ9" s="18"/>
      <c r="GA9" s="18"/>
      <c r="GB9" s="18"/>
      <c r="GC9" s="35"/>
    </row>
    <row r="10" spans="1:185" customFormat="1" ht="17.100000000000001" customHeight="1" x14ac:dyDescent="0.2">
      <c r="A10" s="32" t="s">
        <v>41</v>
      </c>
      <c r="B10" s="35" t="s">
        <v>35</v>
      </c>
      <c r="C10" s="18"/>
      <c r="D10" s="20" t="s">
        <v>38</v>
      </c>
      <c r="E10" s="20" t="s">
        <v>38</v>
      </c>
      <c r="F10" s="33" t="s">
        <v>38</v>
      </c>
      <c r="G10" s="20" t="s">
        <v>38</v>
      </c>
      <c r="H10" s="20" t="s">
        <v>38</v>
      </c>
      <c r="I10" s="18"/>
      <c r="J10" s="18"/>
      <c r="K10" s="18" t="s">
        <v>78</v>
      </c>
      <c r="L10" s="18" t="s">
        <v>78</v>
      </c>
      <c r="M10" s="18" t="s">
        <v>78</v>
      </c>
      <c r="N10" s="18" t="s">
        <v>78</v>
      </c>
      <c r="O10" s="35" t="s">
        <v>42</v>
      </c>
      <c r="P10" s="35"/>
      <c r="Q10" s="18"/>
      <c r="R10" s="33" t="s">
        <v>37</v>
      </c>
      <c r="S10" s="18" t="s">
        <v>37</v>
      </c>
      <c r="T10" s="33" t="s">
        <v>37</v>
      </c>
      <c r="U10" s="20" t="s">
        <v>37</v>
      </c>
      <c r="V10" s="33" t="s">
        <v>37</v>
      </c>
      <c r="W10" s="18"/>
      <c r="X10" s="18"/>
      <c r="Y10" s="33" t="s">
        <v>35</v>
      </c>
      <c r="Z10" s="35"/>
      <c r="AA10" s="33"/>
      <c r="AB10" s="18" t="s">
        <v>35</v>
      </c>
      <c r="AC10" s="33" t="s">
        <v>35</v>
      </c>
      <c r="AD10" s="18" t="s">
        <v>35</v>
      </c>
      <c r="AE10" s="18"/>
      <c r="AF10" s="35"/>
      <c r="AG10" s="35"/>
      <c r="AH10" s="35"/>
      <c r="AI10" s="35"/>
      <c r="AJ10" s="35"/>
      <c r="AK10" s="18"/>
      <c r="AL10" s="35"/>
      <c r="AM10" s="33" t="s">
        <v>35</v>
      </c>
      <c r="AN10" s="18" t="s">
        <v>35</v>
      </c>
      <c r="AO10" s="33" t="s">
        <v>35</v>
      </c>
      <c r="AP10" s="18" t="s">
        <v>35</v>
      </c>
      <c r="AQ10" s="33" t="s">
        <v>35</v>
      </c>
      <c r="AR10" s="35"/>
      <c r="AS10" s="35"/>
      <c r="AT10" s="35" t="s">
        <v>38</v>
      </c>
      <c r="AU10" s="21" t="s">
        <v>39</v>
      </c>
      <c r="AV10" s="21" t="s">
        <v>39</v>
      </c>
      <c r="AW10" s="21" t="s">
        <v>39</v>
      </c>
      <c r="AX10" s="21" t="s">
        <v>39</v>
      </c>
      <c r="AY10" s="18"/>
      <c r="AZ10" s="18"/>
      <c r="BA10" s="18"/>
      <c r="BB10" s="18" t="s">
        <v>37</v>
      </c>
      <c r="BC10" s="33" t="s">
        <v>37</v>
      </c>
      <c r="BD10" s="18" t="s">
        <v>37</v>
      </c>
      <c r="BE10" s="18" t="s">
        <v>37</v>
      </c>
      <c r="BF10" s="35" t="s">
        <v>40</v>
      </c>
      <c r="BG10" s="36"/>
      <c r="BH10" s="33" t="s">
        <v>37</v>
      </c>
      <c r="BI10" s="18" t="s">
        <v>37</v>
      </c>
      <c r="BJ10" s="18" t="s">
        <v>37</v>
      </c>
      <c r="BK10" s="33" t="s">
        <v>37</v>
      </c>
      <c r="BL10" s="18" t="s">
        <v>37</v>
      </c>
      <c r="BM10" s="18"/>
      <c r="BN10" s="35"/>
      <c r="BO10" s="33" t="s">
        <v>35</v>
      </c>
      <c r="BP10" s="18" t="s">
        <v>35</v>
      </c>
      <c r="BQ10" s="18"/>
      <c r="BR10" s="33" t="s">
        <v>35</v>
      </c>
      <c r="BS10" s="18" t="s">
        <v>35</v>
      </c>
      <c r="BT10" s="18" t="s">
        <v>29</v>
      </c>
      <c r="BU10" s="18"/>
      <c r="BV10" s="33" t="s">
        <v>37</v>
      </c>
      <c r="BW10" s="18" t="s">
        <v>37</v>
      </c>
      <c r="BX10" s="18" t="s">
        <v>37</v>
      </c>
      <c r="BY10" s="33" t="s">
        <v>37</v>
      </c>
      <c r="BZ10" s="18" t="s">
        <v>37</v>
      </c>
      <c r="CA10" s="18"/>
      <c r="CB10" s="35"/>
      <c r="CC10" s="18"/>
      <c r="CD10" s="18" t="s">
        <v>35</v>
      </c>
      <c r="CE10" s="33" t="s">
        <v>35</v>
      </c>
      <c r="CF10" s="18" t="s">
        <v>35</v>
      </c>
      <c r="CG10" s="18" t="s">
        <v>35</v>
      </c>
      <c r="CH10" s="35" t="s">
        <v>35</v>
      </c>
      <c r="CI10" s="35"/>
      <c r="CJ10" s="35" t="s">
        <v>38</v>
      </c>
      <c r="CK10" s="21" t="s">
        <v>39</v>
      </c>
      <c r="CL10" s="21" t="s">
        <v>39</v>
      </c>
      <c r="CM10" s="21" t="s">
        <v>39</v>
      </c>
      <c r="CN10" s="21" t="s">
        <v>39</v>
      </c>
      <c r="CO10" s="18"/>
      <c r="CP10" s="18" t="s">
        <v>37</v>
      </c>
      <c r="CQ10" s="18"/>
      <c r="CR10" s="35"/>
      <c r="CS10" s="33"/>
      <c r="CT10" s="18"/>
      <c r="CU10" s="18"/>
      <c r="CV10" s="33"/>
      <c r="CW10" s="18"/>
      <c r="CX10" s="18"/>
      <c r="CY10" s="18"/>
      <c r="CZ10" s="33"/>
      <c r="DA10" s="18"/>
      <c r="DB10" s="18"/>
      <c r="DC10" s="33"/>
      <c r="DD10" s="18"/>
      <c r="DE10" s="18"/>
      <c r="DF10" s="35"/>
      <c r="DG10" s="18"/>
      <c r="DH10" s="18"/>
      <c r="DI10" s="33"/>
      <c r="DJ10" s="18"/>
      <c r="DK10" s="18"/>
      <c r="DL10" s="35"/>
      <c r="DM10" s="35"/>
      <c r="DN10" s="35"/>
      <c r="DO10" s="21"/>
      <c r="DP10" s="21"/>
      <c r="DQ10" s="21"/>
      <c r="DR10" s="21"/>
      <c r="DS10" s="18"/>
      <c r="DT10" s="18"/>
      <c r="DU10" s="18"/>
      <c r="DV10" s="18"/>
      <c r="DW10" s="35"/>
      <c r="DX10" s="33"/>
      <c r="DY10" s="18"/>
      <c r="DZ10" s="18"/>
      <c r="EA10" s="33"/>
      <c r="EB10" s="18"/>
      <c r="EC10" s="18"/>
      <c r="ED10" s="18"/>
      <c r="EE10" s="33"/>
      <c r="EF10" s="18"/>
      <c r="EG10" s="18"/>
      <c r="EH10" s="33"/>
      <c r="EI10" s="18"/>
      <c r="EJ10" s="18"/>
      <c r="EK10" s="35"/>
      <c r="EL10" s="18"/>
      <c r="EM10" s="18"/>
      <c r="EN10" s="33"/>
      <c r="EO10" s="18"/>
      <c r="EP10" s="18"/>
      <c r="EQ10" s="35"/>
      <c r="ER10" s="35"/>
      <c r="ES10" s="35"/>
      <c r="ET10" s="21"/>
      <c r="EU10" s="21"/>
      <c r="EV10" s="21"/>
      <c r="EW10" s="21"/>
      <c r="EX10" s="18"/>
      <c r="EY10" s="18"/>
      <c r="EZ10" s="18"/>
      <c r="FA10" s="35"/>
      <c r="FB10" s="33"/>
      <c r="FC10" s="18"/>
      <c r="FD10" s="18"/>
      <c r="FE10" s="33"/>
      <c r="FF10" s="18"/>
      <c r="FG10" s="18"/>
      <c r="FH10" s="18"/>
      <c r="FI10" s="33"/>
      <c r="FJ10" s="18"/>
      <c r="FK10" s="18"/>
      <c r="FL10" s="33"/>
      <c r="FM10" s="18"/>
      <c r="FN10" s="18"/>
      <c r="FO10" s="35"/>
      <c r="FP10" s="18"/>
      <c r="FQ10" s="18"/>
      <c r="FR10" s="33"/>
      <c r="FS10" s="18"/>
      <c r="FT10" s="18"/>
      <c r="FU10" s="35"/>
      <c r="FV10" s="35"/>
      <c r="FW10" s="35"/>
      <c r="FX10" s="21"/>
      <c r="FY10" s="21"/>
      <c r="FZ10" s="21"/>
      <c r="GA10" s="21"/>
      <c r="GB10" s="21"/>
      <c r="GC10" s="18"/>
    </row>
    <row r="11" spans="1:185" customFormat="1" ht="17.100000000000001" customHeight="1" x14ac:dyDescent="0.2">
      <c r="A11" s="32" t="s">
        <v>43</v>
      </c>
      <c r="B11" s="18"/>
      <c r="C11" s="18"/>
      <c r="D11" s="18"/>
      <c r="E11" s="33" t="s">
        <v>35</v>
      </c>
      <c r="F11" s="18" t="s">
        <v>35</v>
      </c>
      <c r="G11" s="18" t="s">
        <v>35</v>
      </c>
      <c r="H11" s="33" t="s">
        <v>35</v>
      </c>
      <c r="I11" s="35" t="s">
        <v>35</v>
      </c>
      <c r="J11" s="18"/>
      <c r="K11" s="35"/>
      <c r="L11" s="35"/>
      <c r="M11" s="35"/>
      <c r="N11" s="35"/>
      <c r="O11" s="35"/>
      <c r="P11" s="18"/>
      <c r="Q11" s="18"/>
      <c r="R11" s="18" t="s">
        <v>37</v>
      </c>
      <c r="S11" s="33" t="s">
        <v>37</v>
      </c>
      <c r="T11" s="20" t="s">
        <v>37</v>
      </c>
      <c r="U11" s="33" t="s">
        <v>37</v>
      </c>
      <c r="V11" s="20" t="s">
        <v>37</v>
      </c>
      <c r="W11" s="35"/>
      <c r="X11" s="18"/>
      <c r="Y11" s="33" t="s">
        <v>37</v>
      </c>
      <c r="Z11" s="18" t="s">
        <v>37</v>
      </c>
      <c r="AA11" s="33" t="s">
        <v>37</v>
      </c>
      <c r="AB11" s="18" t="s">
        <v>37</v>
      </c>
      <c r="AC11" s="20" t="s">
        <v>30</v>
      </c>
      <c r="AD11" s="18"/>
      <c r="AE11" s="35"/>
      <c r="AF11" s="20" t="s">
        <v>30</v>
      </c>
      <c r="AG11" s="20" t="s">
        <v>30</v>
      </c>
      <c r="AH11" s="18"/>
      <c r="AI11" s="20" t="s">
        <v>30</v>
      </c>
      <c r="AJ11" s="20" t="s">
        <v>30</v>
      </c>
      <c r="AK11" s="20" t="s">
        <v>30</v>
      </c>
      <c r="AL11" s="35"/>
      <c r="AM11" s="20" t="s">
        <v>30</v>
      </c>
      <c r="AN11" s="21" t="s">
        <v>30</v>
      </c>
      <c r="AO11" s="20" t="s">
        <v>30</v>
      </c>
      <c r="AP11" s="20" t="s">
        <v>30</v>
      </c>
      <c r="AQ11" s="20" t="s">
        <v>30</v>
      </c>
      <c r="AR11" s="18"/>
      <c r="AS11" s="35"/>
      <c r="AT11" s="18"/>
      <c r="AU11" s="33" t="s">
        <v>35</v>
      </c>
      <c r="AV11" s="18" t="s">
        <v>35</v>
      </c>
      <c r="AW11" s="18" t="s">
        <v>35</v>
      </c>
      <c r="AX11" s="33" t="s">
        <v>35</v>
      </c>
      <c r="AY11" s="35" t="s">
        <v>35</v>
      </c>
      <c r="AZ11" s="18"/>
      <c r="BA11" s="35" t="s">
        <v>38</v>
      </c>
      <c r="BB11" s="21" t="s">
        <v>39</v>
      </c>
      <c r="BC11" s="21" t="s">
        <v>39</v>
      </c>
      <c r="BD11" s="21" t="s">
        <v>39</v>
      </c>
      <c r="BE11" s="21" t="s">
        <v>39</v>
      </c>
      <c r="BF11" s="18"/>
      <c r="BG11" s="18"/>
      <c r="BH11" s="18"/>
      <c r="BI11" s="18" t="s">
        <v>37</v>
      </c>
      <c r="BJ11" s="33" t="s">
        <v>37</v>
      </c>
      <c r="BK11" s="18" t="s">
        <v>37</v>
      </c>
      <c r="BL11" s="18" t="s">
        <v>37</v>
      </c>
      <c r="BM11" s="35" t="s">
        <v>40</v>
      </c>
      <c r="BN11" s="35"/>
      <c r="BO11" s="18" t="s">
        <v>37</v>
      </c>
      <c r="BP11" s="18" t="s">
        <v>37</v>
      </c>
      <c r="BQ11" s="33" t="s">
        <v>37</v>
      </c>
      <c r="BR11" s="18" t="s">
        <v>37</v>
      </c>
      <c r="BS11" s="18" t="s">
        <v>37</v>
      </c>
      <c r="BT11" s="18"/>
      <c r="BU11" s="35"/>
      <c r="BV11" s="33" t="s">
        <v>35</v>
      </c>
      <c r="BW11" s="18" t="s">
        <v>35</v>
      </c>
      <c r="BX11" s="18"/>
      <c r="BY11" s="18" t="s">
        <v>35</v>
      </c>
      <c r="BZ11" s="33" t="s">
        <v>35</v>
      </c>
      <c r="CA11" s="18" t="s">
        <v>29</v>
      </c>
      <c r="CB11" s="35"/>
      <c r="CC11" s="34" t="s">
        <v>37</v>
      </c>
      <c r="CD11" s="18" t="s">
        <v>37</v>
      </c>
      <c r="CE11" s="18" t="s">
        <v>37</v>
      </c>
      <c r="CF11" s="33" t="s">
        <v>37</v>
      </c>
      <c r="CG11" s="18" t="s">
        <v>37</v>
      </c>
      <c r="CH11" s="18"/>
      <c r="CI11" s="35"/>
      <c r="CJ11" s="18"/>
      <c r="CK11" s="33" t="s">
        <v>35</v>
      </c>
      <c r="CL11" s="18" t="s">
        <v>35</v>
      </c>
      <c r="CM11" s="18" t="s">
        <v>35</v>
      </c>
      <c r="CN11" s="33" t="s">
        <v>35</v>
      </c>
      <c r="CO11" s="35" t="s">
        <v>35</v>
      </c>
      <c r="CP11" s="18" t="s">
        <v>37</v>
      </c>
      <c r="CQ11" s="35"/>
      <c r="CR11" s="35"/>
      <c r="CS11" s="18"/>
      <c r="CT11" s="18"/>
      <c r="CU11" s="33"/>
      <c r="CV11" s="18"/>
      <c r="CW11" s="18"/>
      <c r="CX11" s="18"/>
      <c r="CY11" s="35"/>
      <c r="CZ11" s="33"/>
      <c r="DA11" s="18"/>
      <c r="DB11" s="18"/>
      <c r="DC11" s="18"/>
      <c r="DD11" s="33"/>
      <c r="DE11" s="18"/>
      <c r="DF11" s="35"/>
      <c r="DG11" s="34"/>
      <c r="DH11" s="18"/>
      <c r="DI11" s="18"/>
      <c r="DJ11" s="33"/>
      <c r="DK11" s="18"/>
      <c r="DL11" s="18"/>
      <c r="DM11" s="35"/>
      <c r="DN11" s="18"/>
      <c r="DO11" s="33"/>
      <c r="DP11" s="18"/>
      <c r="DQ11" s="18"/>
      <c r="DR11" s="33"/>
      <c r="DS11" s="35"/>
      <c r="DT11" s="35"/>
      <c r="DU11" s="18"/>
      <c r="DV11" s="35"/>
      <c r="DW11" s="35"/>
      <c r="DX11" s="18"/>
      <c r="DY11" s="18"/>
      <c r="DZ11" s="33"/>
      <c r="EA11" s="18"/>
      <c r="EB11" s="18"/>
      <c r="EC11" s="18"/>
      <c r="ED11" s="35"/>
      <c r="EE11" s="33"/>
      <c r="EF11" s="18"/>
      <c r="EG11" s="18"/>
      <c r="EH11" s="18"/>
      <c r="EI11" s="33"/>
      <c r="EJ11" s="18"/>
      <c r="EK11" s="35"/>
      <c r="EL11" s="34"/>
      <c r="EM11" s="18"/>
      <c r="EN11" s="18"/>
      <c r="EO11" s="33"/>
      <c r="EP11" s="18"/>
      <c r="EQ11" s="18"/>
      <c r="ER11" s="35"/>
      <c r="ES11" s="18"/>
      <c r="ET11" s="33"/>
      <c r="EU11" s="18"/>
      <c r="EV11" s="18"/>
      <c r="EW11" s="33"/>
      <c r="EX11" s="35"/>
      <c r="EY11" s="18"/>
      <c r="EZ11" s="35"/>
      <c r="FA11" s="35"/>
      <c r="FB11" s="18"/>
      <c r="FC11" s="18"/>
      <c r="FD11" s="33"/>
      <c r="FE11" s="18"/>
      <c r="FF11" s="18"/>
      <c r="FG11" s="18"/>
      <c r="FH11" s="35"/>
      <c r="FI11" s="33"/>
      <c r="FJ11" s="18"/>
      <c r="FK11" s="18"/>
      <c r="FL11" s="18"/>
      <c r="FM11" s="33"/>
      <c r="FN11" s="18"/>
      <c r="FO11" s="35"/>
      <c r="FP11" s="34"/>
      <c r="FQ11" s="18"/>
      <c r="FR11" s="18"/>
      <c r="FS11" s="33"/>
      <c r="FT11" s="18"/>
      <c r="FU11" s="18"/>
      <c r="FV11" s="35"/>
      <c r="FW11" s="18"/>
      <c r="FX11" s="33"/>
      <c r="FY11" s="18"/>
      <c r="FZ11" s="18"/>
      <c r="GA11" s="33"/>
      <c r="GB11" s="33"/>
      <c r="GC11" s="35"/>
    </row>
    <row r="12" spans="1:185" customFormat="1" ht="17.100000000000001" customHeight="1" x14ac:dyDescent="0.2">
      <c r="A12" s="32" t="s">
        <v>44</v>
      </c>
      <c r="B12" s="18" t="s">
        <v>35</v>
      </c>
      <c r="C12" s="18"/>
      <c r="D12" s="21"/>
      <c r="E12" s="21"/>
      <c r="F12" s="21"/>
      <c r="G12" s="21"/>
      <c r="H12" s="21"/>
      <c r="I12" s="18"/>
      <c r="J12" s="18"/>
      <c r="K12" s="18"/>
      <c r="L12" s="47" t="s">
        <v>31</v>
      </c>
      <c r="M12" s="47" t="s">
        <v>31</v>
      </c>
      <c r="N12" s="55" t="s">
        <v>45</v>
      </c>
      <c r="O12" s="34" t="s">
        <v>35</v>
      </c>
      <c r="P12" s="35" t="s">
        <v>35</v>
      </c>
      <c r="Q12" s="18"/>
      <c r="R12" s="34" t="s">
        <v>35</v>
      </c>
      <c r="S12" s="35" t="s">
        <v>35</v>
      </c>
      <c r="T12" s="34" t="s">
        <v>35</v>
      </c>
      <c r="U12" s="35" t="s">
        <v>35</v>
      </c>
      <c r="V12" s="34" t="s">
        <v>35</v>
      </c>
      <c r="W12" s="18"/>
      <c r="X12" s="18"/>
      <c r="Y12" s="18"/>
      <c r="Z12" s="18" t="s">
        <v>35</v>
      </c>
      <c r="AA12" s="18" t="s">
        <v>35</v>
      </c>
      <c r="AB12" s="18" t="s">
        <v>35</v>
      </c>
      <c r="AC12" s="34" t="s">
        <v>35</v>
      </c>
      <c r="AD12" s="35" t="s">
        <v>35</v>
      </c>
      <c r="AE12" s="18"/>
      <c r="AF12" s="18" t="s">
        <v>30</v>
      </c>
      <c r="AG12" s="20" t="s">
        <v>30</v>
      </c>
      <c r="AH12" s="21" t="s">
        <v>30</v>
      </c>
      <c r="AI12" s="20" t="s">
        <v>30</v>
      </c>
      <c r="AJ12" s="20" t="s">
        <v>30</v>
      </c>
      <c r="AK12" s="20"/>
      <c r="AL12" s="35"/>
      <c r="AM12" s="20" t="s">
        <v>30</v>
      </c>
      <c r="AN12" s="21" t="s">
        <v>30</v>
      </c>
      <c r="AO12" s="18"/>
      <c r="AP12" s="20" t="s">
        <v>30</v>
      </c>
      <c r="AQ12" s="21" t="s">
        <v>30</v>
      </c>
      <c r="AR12" s="18" t="s">
        <v>30</v>
      </c>
      <c r="AS12" s="18"/>
      <c r="AT12" s="20" t="s">
        <v>30</v>
      </c>
      <c r="AU12" s="22" t="s">
        <v>31</v>
      </c>
      <c r="AV12" s="20" t="s">
        <v>30</v>
      </c>
      <c r="AW12" s="20" t="s">
        <v>30</v>
      </c>
      <c r="AX12" s="20" t="s">
        <v>30</v>
      </c>
      <c r="AY12" s="18"/>
      <c r="AZ12" s="18"/>
      <c r="BA12" s="18"/>
      <c r="BB12" s="33" t="s">
        <v>35</v>
      </c>
      <c r="BC12" s="18" t="s">
        <v>35</v>
      </c>
      <c r="BD12" s="18" t="s">
        <v>35</v>
      </c>
      <c r="BE12" s="34" t="s">
        <v>35</v>
      </c>
      <c r="BF12" s="35" t="s">
        <v>35</v>
      </c>
      <c r="BG12" s="18"/>
      <c r="BH12" s="35" t="s">
        <v>38</v>
      </c>
      <c r="BI12" s="21" t="s">
        <v>39</v>
      </c>
      <c r="BJ12" s="21" t="s">
        <v>39</v>
      </c>
      <c r="BK12" s="21" t="s">
        <v>39</v>
      </c>
      <c r="BL12" s="21" t="s">
        <v>39</v>
      </c>
      <c r="BM12" s="18"/>
      <c r="BN12" s="35"/>
      <c r="BO12" s="18"/>
      <c r="BP12" s="33" t="s">
        <v>37</v>
      </c>
      <c r="BQ12" s="18" t="s">
        <v>37</v>
      </c>
      <c r="BR12" s="18" t="s">
        <v>37</v>
      </c>
      <c r="BS12" s="35" t="s">
        <v>37</v>
      </c>
      <c r="BT12" s="35" t="s">
        <v>40</v>
      </c>
      <c r="BU12" s="18"/>
      <c r="BV12" s="18" t="s">
        <v>37</v>
      </c>
      <c r="BW12" s="33" t="s">
        <v>37</v>
      </c>
      <c r="BX12" s="18" t="s">
        <v>37</v>
      </c>
      <c r="BY12" s="18" t="s">
        <v>37</v>
      </c>
      <c r="BZ12" s="33" t="s">
        <v>37</v>
      </c>
      <c r="CA12" s="18"/>
      <c r="CB12" s="35"/>
      <c r="CC12" s="18" t="s">
        <v>35</v>
      </c>
      <c r="CD12" s="33" t="s">
        <v>35</v>
      </c>
      <c r="CE12" s="55" t="s">
        <v>45</v>
      </c>
      <c r="CF12" s="18" t="s">
        <v>35</v>
      </c>
      <c r="CG12" s="33" t="s">
        <v>35</v>
      </c>
      <c r="CH12" s="18" t="s">
        <v>29</v>
      </c>
      <c r="CI12" s="18"/>
      <c r="CJ12" s="33" t="s">
        <v>37</v>
      </c>
      <c r="CK12" s="18" t="s">
        <v>37</v>
      </c>
      <c r="CL12" s="18" t="s">
        <v>37</v>
      </c>
      <c r="CM12" s="33" t="s">
        <v>37</v>
      </c>
      <c r="CN12" s="18" t="s">
        <v>37</v>
      </c>
      <c r="CO12" s="18"/>
      <c r="CP12" s="21" t="s">
        <v>39</v>
      </c>
      <c r="CQ12" s="18"/>
      <c r="CR12" s="35"/>
      <c r="CS12" s="18"/>
      <c r="CT12" s="33"/>
      <c r="CU12" s="18"/>
      <c r="CV12" s="18"/>
      <c r="CW12" s="35"/>
      <c r="CX12" s="35"/>
      <c r="CY12" s="18"/>
      <c r="CZ12" s="18"/>
      <c r="DA12" s="33"/>
      <c r="DB12" s="18"/>
      <c r="DC12" s="18"/>
      <c r="DD12" s="33"/>
      <c r="DE12" s="18"/>
      <c r="DF12" s="35"/>
      <c r="DG12" s="18"/>
      <c r="DH12" s="33"/>
      <c r="DI12" s="55"/>
      <c r="DJ12" s="18"/>
      <c r="DK12" s="33"/>
      <c r="DL12" s="18"/>
      <c r="DM12" s="18"/>
      <c r="DN12" s="33"/>
      <c r="DO12" s="18"/>
      <c r="DP12" s="18"/>
      <c r="DQ12" s="33"/>
      <c r="DR12" s="18"/>
      <c r="DS12" s="18"/>
      <c r="DT12" s="18"/>
      <c r="DU12" s="21"/>
      <c r="DV12" s="18"/>
      <c r="DW12" s="35"/>
      <c r="DX12" s="18"/>
      <c r="DY12" s="33"/>
      <c r="DZ12" s="18"/>
      <c r="EA12" s="18"/>
      <c r="EB12" s="35"/>
      <c r="EC12" s="35"/>
      <c r="ED12" s="18"/>
      <c r="EE12" s="18"/>
      <c r="EF12" s="33"/>
      <c r="EG12" s="18"/>
      <c r="EH12" s="18"/>
      <c r="EI12" s="33"/>
      <c r="EJ12" s="18"/>
      <c r="EK12" s="35"/>
      <c r="EL12" s="18"/>
      <c r="EM12" s="33"/>
      <c r="EN12" s="55"/>
      <c r="EO12" s="18"/>
      <c r="EP12" s="33"/>
      <c r="EQ12" s="18"/>
      <c r="ER12" s="18"/>
      <c r="ES12" s="33"/>
      <c r="ET12" s="18"/>
      <c r="EU12" s="18"/>
      <c r="EV12" s="33"/>
      <c r="EW12" s="18"/>
      <c r="EX12" s="18"/>
      <c r="EY12" s="21"/>
      <c r="EZ12" s="18"/>
      <c r="FA12" s="35"/>
      <c r="FB12" s="18"/>
      <c r="FC12" s="33"/>
      <c r="FD12" s="18"/>
      <c r="FE12" s="18"/>
      <c r="FF12" s="35"/>
      <c r="FG12" s="35"/>
      <c r="FH12" s="18"/>
      <c r="FI12" s="18"/>
      <c r="FJ12" s="33"/>
      <c r="FK12" s="18"/>
      <c r="FL12" s="18"/>
      <c r="FM12" s="33"/>
      <c r="FN12" s="18"/>
      <c r="FO12" s="35"/>
      <c r="FP12" s="18"/>
      <c r="FQ12" s="33"/>
      <c r="FR12" s="55"/>
      <c r="FS12" s="18"/>
      <c r="FT12" s="33"/>
      <c r="FU12" s="18"/>
      <c r="FV12" s="18"/>
      <c r="FW12" s="33"/>
      <c r="FX12" s="18"/>
      <c r="FY12" s="18"/>
      <c r="FZ12" s="33"/>
      <c r="GA12" s="18"/>
      <c r="GB12" s="18"/>
      <c r="GC12" s="18"/>
    </row>
    <row r="13" spans="1:185" customFormat="1" ht="17.100000000000001" customHeight="1" x14ac:dyDescent="0.2">
      <c r="A13" s="32" t="s">
        <v>46</v>
      </c>
      <c r="B13" s="18"/>
      <c r="C13" s="18"/>
      <c r="D13" s="21"/>
      <c r="E13" s="21"/>
      <c r="F13" s="18"/>
      <c r="G13" s="33" t="s">
        <v>35</v>
      </c>
      <c r="H13" s="18" t="s">
        <v>35</v>
      </c>
      <c r="I13" s="18" t="s">
        <v>35</v>
      </c>
      <c r="J13" s="18"/>
      <c r="K13" s="18" t="s">
        <v>37</v>
      </c>
      <c r="L13" s="33" t="s">
        <v>37</v>
      </c>
      <c r="M13" s="18" t="s">
        <v>37</v>
      </c>
      <c r="N13" s="33" t="s">
        <v>37</v>
      </c>
      <c r="O13" s="34" t="s">
        <v>37</v>
      </c>
      <c r="P13" s="18"/>
      <c r="Q13" s="18"/>
      <c r="R13" s="18"/>
      <c r="S13" s="20" t="s">
        <v>30</v>
      </c>
      <c r="T13" s="21" t="s">
        <v>30</v>
      </c>
      <c r="U13" s="20" t="s">
        <v>30</v>
      </c>
      <c r="V13" s="20" t="s">
        <v>30</v>
      </c>
      <c r="W13" s="20" t="s">
        <v>30</v>
      </c>
      <c r="X13" s="18"/>
      <c r="Y13" s="20" t="s">
        <v>30</v>
      </c>
      <c r="Z13" s="21" t="s">
        <v>30</v>
      </c>
      <c r="AA13" s="20" t="s">
        <v>30</v>
      </c>
      <c r="AB13" s="20" t="s">
        <v>30</v>
      </c>
      <c r="AC13" s="20" t="s">
        <v>30</v>
      </c>
      <c r="AD13" s="18"/>
      <c r="AE13" s="35"/>
      <c r="AF13" s="18"/>
      <c r="AG13" s="33" t="s">
        <v>35</v>
      </c>
      <c r="AH13" s="18" t="s">
        <v>35</v>
      </c>
      <c r="AI13" s="18" t="s">
        <v>35</v>
      </c>
      <c r="AJ13" s="33" t="s">
        <v>35</v>
      </c>
      <c r="AK13" s="35" t="s">
        <v>35</v>
      </c>
      <c r="AL13" s="18"/>
      <c r="AM13" s="18" t="s">
        <v>29</v>
      </c>
      <c r="AN13" s="18" t="s">
        <v>29</v>
      </c>
      <c r="AO13" s="18" t="s">
        <v>29</v>
      </c>
      <c r="AP13" s="18" t="s">
        <v>29</v>
      </c>
      <c r="AQ13" s="18" t="s">
        <v>29</v>
      </c>
      <c r="AR13" s="18"/>
      <c r="AS13" s="18"/>
      <c r="AT13" s="18" t="s">
        <v>35</v>
      </c>
      <c r="AU13" s="18" t="s">
        <v>35</v>
      </c>
      <c r="AV13" s="18"/>
      <c r="AW13" s="33" t="s">
        <v>35</v>
      </c>
      <c r="AX13" s="18" t="s">
        <v>35</v>
      </c>
      <c r="AY13" s="18" t="s">
        <v>29</v>
      </c>
      <c r="AZ13" s="18"/>
      <c r="BA13" s="18" t="s">
        <v>37</v>
      </c>
      <c r="BB13" s="33" t="s">
        <v>37</v>
      </c>
      <c r="BC13" s="18" t="s">
        <v>37</v>
      </c>
      <c r="BD13" s="18" t="s">
        <v>37</v>
      </c>
      <c r="BE13" s="34" t="s">
        <v>37</v>
      </c>
      <c r="BF13" s="18"/>
      <c r="BG13" s="18"/>
      <c r="BH13" s="18"/>
      <c r="BI13" s="18" t="s">
        <v>35</v>
      </c>
      <c r="BJ13" s="33" t="s">
        <v>35</v>
      </c>
      <c r="BK13" s="18" t="s">
        <v>35</v>
      </c>
      <c r="BL13" s="18" t="s">
        <v>35</v>
      </c>
      <c r="BM13" s="35" t="s">
        <v>35</v>
      </c>
      <c r="BN13" s="18"/>
      <c r="BO13" s="35" t="s">
        <v>38</v>
      </c>
      <c r="BP13" s="21" t="s">
        <v>39</v>
      </c>
      <c r="BQ13" s="21" t="s">
        <v>39</v>
      </c>
      <c r="BR13" s="21" t="s">
        <v>39</v>
      </c>
      <c r="BS13" s="21" t="s">
        <v>39</v>
      </c>
      <c r="BT13" s="18"/>
      <c r="BU13" s="35"/>
      <c r="BV13" s="18"/>
      <c r="BW13" s="18" t="s">
        <v>37</v>
      </c>
      <c r="BX13" s="34" t="s">
        <v>37</v>
      </c>
      <c r="BY13" s="18" t="s">
        <v>37</v>
      </c>
      <c r="BZ13" s="18" t="s">
        <v>37</v>
      </c>
      <c r="CA13" s="35" t="s">
        <v>40</v>
      </c>
      <c r="CB13" s="18"/>
      <c r="CC13" s="18" t="s">
        <v>37</v>
      </c>
      <c r="CD13" s="18" t="s">
        <v>37</v>
      </c>
      <c r="CE13" s="33" t="s">
        <v>37</v>
      </c>
      <c r="CF13" s="18" t="s">
        <v>37</v>
      </c>
      <c r="CG13" s="18" t="s">
        <v>37</v>
      </c>
      <c r="CH13" s="18"/>
      <c r="CI13" s="18"/>
      <c r="CJ13" s="18" t="s">
        <v>35</v>
      </c>
      <c r="CK13" s="18" t="s">
        <v>35</v>
      </c>
      <c r="CL13" s="18"/>
      <c r="CM13" s="33" t="s">
        <v>35</v>
      </c>
      <c r="CN13" s="18" t="s">
        <v>35</v>
      </c>
      <c r="CO13" s="18" t="s">
        <v>29</v>
      </c>
      <c r="CP13" s="18" t="s">
        <v>35</v>
      </c>
      <c r="CQ13" s="35"/>
      <c r="CR13" s="18"/>
      <c r="CS13" s="35"/>
      <c r="CT13" s="21"/>
      <c r="CU13" s="21"/>
      <c r="CV13" s="21"/>
      <c r="CW13" s="21"/>
      <c r="CX13" s="18"/>
      <c r="CY13" s="35"/>
      <c r="CZ13" s="18"/>
      <c r="DA13" s="18"/>
      <c r="DB13" s="34"/>
      <c r="DC13" s="18"/>
      <c r="DD13" s="18"/>
      <c r="DE13" s="35"/>
      <c r="DF13" s="18"/>
      <c r="DG13" s="18"/>
      <c r="DH13" s="18"/>
      <c r="DI13" s="33"/>
      <c r="DJ13" s="18"/>
      <c r="DK13" s="18"/>
      <c r="DL13" s="18"/>
      <c r="DM13" s="18"/>
      <c r="DN13" s="18"/>
      <c r="DO13" s="18"/>
      <c r="DP13" s="18"/>
      <c r="DQ13" s="33"/>
      <c r="DR13" s="18"/>
      <c r="DS13" s="18"/>
      <c r="DT13" s="18"/>
      <c r="DU13" s="18"/>
      <c r="DV13" s="35"/>
      <c r="DW13" s="18"/>
      <c r="DX13" s="35"/>
      <c r="DY13" s="21"/>
      <c r="DZ13" s="21"/>
      <c r="EA13" s="21"/>
      <c r="EB13" s="21"/>
      <c r="EC13" s="18"/>
      <c r="ED13" s="35"/>
      <c r="EE13" s="18"/>
      <c r="EF13" s="18"/>
      <c r="EG13" s="34"/>
      <c r="EH13" s="18"/>
      <c r="EI13" s="18"/>
      <c r="EJ13" s="35"/>
      <c r="EK13" s="18"/>
      <c r="EL13" s="18"/>
      <c r="EM13" s="18"/>
      <c r="EN13" s="33"/>
      <c r="EO13" s="18"/>
      <c r="EP13" s="18"/>
      <c r="EQ13" s="18"/>
      <c r="ER13" s="18"/>
      <c r="ES13" s="18"/>
      <c r="ET13" s="18"/>
      <c r="EU13" s="18"/>
      <c r="EV13" s="33"/>
      <c r="EW13" s="18"/>
      <c r="EX13" s="18"/>
      <c r="EY13" s="18"/>
      <c r="EZ13" s="35"/>
      <c r="FA13" s="18"/>
      <c r="FB13" s="35"/>
      <c r="FC13" s="21"/>
      <c r="FD13" s="21"/>
      <c r="FE13" s="21"/>
      <c r="FF13" s="21"/>
      <c r="FG13" s="18"/>
      <c r="FH13" s="35"/>
      <c r="FI13" s="18"/>
      <c r="FJ13" s="18"/>
      <c r="FK13" s="34"/>
      <c r="FL13" s="18"/>
      <c r="FM13" s="18"/>
      <c r="FN13" s="35"/>
      <c r="FO13" s="18"/>
      <c r="FP13" s="18"/>
      <c r="FQ13" s="18"/>
      <c r="FR13" s="33"/>
      <c r="FS13" s="18"/>
      <c r="FT13" s="18"/>
      <c r="FU13" s="18"/>
      <c r="FV13" s="18"/>
      <c r="FW13" s="18"/>
      <c r="FX13" s="18"/>
      <c r="FY13" s="18"/>
      <c r="FZ13" s="33"/>
      <c r="GA13" s="18"/>
      <c r="GB13" s="18"/>
      <c r="GC13" s="18"/>
    </row>
    <row r="14" spans="1:185" customFormat="1" ht="17.100000000000001" customHeight="1" x14ac:dyDescent="0.2">
      <c r="A14" s="32" t="s">
        <v>47</v>
      </c>
      <c r="B14" s="35"/>
      <c r="C14" s="18"/>
      <c r="D14" s="20" t="s">
        <v>37</v>
      </c>
      <c r="E14" s="34" t="s">
        <v>37</v>
      </c>
      <c r="F14" s="20" t="s">
        <v>37</v>
      </c>
      <c r="G14" s="33" t="s">
        <v>37</v>
      </c>
      <c r="H14" s="20" t="s">
        <v>37</v>
      </c>
      <c r="I14" s="18"/>
      <c r="J14" s="18"/>
      <c r="K14" s="20" t="s">
        <v>35</v>
      </c>
      <c r="L14" s="33" t="s">
        <v>35</v>
      </c>
      <c r="M14" s="18"/>
      <c r="N14" s="33" t="s">
        <v>35</v>
      </c>
      <c r="O14" s="35" t="s">
        <v>35</v>
      </c>
      <c r="P14" s="18" t="s">
        <v>35</v>
      </c>
      <c r="Q14" s="18"/>
      <c r="R14" s="35"/>
      <c r="S14" s="35"/>
      <c r="T14" s="35"/>
      <c r="U14" s="35"/>
      <c r="V14" s="35"/>
      <c r="W14" s="18"/>
      <c r="X14" s="18"/>
      <c r="Y14" s="18" t="s">
        <v>35</v>
      </c>
      <c r="Z14" s="18" t="s">
        <v>35</v>
      </c>
      <c r="AA14" s="18" t="s">
        <v>35</v>
      </c>
      <c r="AB14" s="18" t="s">
        <v>35</v>
      </c>
      <c r="AC14" s="18" t="s">
        <v>37</v>
      </c>
      <c r="AD14" s="18"/>
      <c r="AE14" s="18"/>
      <c r="AF14" s="18" t="s">
        <v>35</v>
      </c>
      <c r="AG14" s="18" t="s">
        <v>35</v>
      </c>
      <c r="AH14" s="33" t="s">
        <v>35</v>
      </c>
      <c r="AI14" s="18" t="s">
        <v>35</v>
      </c>
      <c r="AJ14" s="18" t="s">
        <v>35</v>
      </c>
      <c r="AK14" s="18"/>
      <c r="AL14" s="18"/>
      <c r="AM14" s="18" t="s">
        <v>37</v>
      </c>
      <c r="AN14" s="33" t="s">
        <v>37</v>
      </c>
      <c r="AO14" s="18" t="s">
        <v>37</v>
      </c>
      <c r="AP14" s="33" t="s">
        <v>37</v>
      </c>
      <c r="AQ14" s="18" t="s">
        <v>37</v>
      </c>
      <c r="AR14" s="35"/>
      <c r="AS14" s="18"/>
      <c r="AT14" s="18" t="s">
        <v>37</v>
      </c>
      <c r="AU14" s="33" t="s">
        <v>37</v>
      </c>
      <c r="AV14" s="18" t="s">
        <v>37</v>
      </c>
      <c r="AW14" s="18" t="s">
        <v>37</v>
      </c>
      <c r="AX14" s="33" t="s">
        <v>37</v>
      </c>
      <c r="AY14" s="18"/>
      <c r="AZ14" s="18"/>
      <c r="BA14" s="18" t="s">
        <v>35</v>
      </c>
      <c r="BB14" s="18" t="s">
        <v>35</v>
      </c>
      <c r="BC14" s="18"/>
      <c r="BD14" s="33" t="s">
        <v>35</v>
      </c>
      <c r="BE14" s="18" t="s">
        <v>35</v>
      </c>
      <c r="BF14" s="18" t="s">
        <v>29</v>
      </c>
      <c r="BG14" s="36"/>
      <c r="BH14" s="18" t="s">
        <v>37</v>
      </c>
      <c r="BI14" s="34" t="s">
        <v>37</v>
      </c>
      <c r="BJ14" s="18" t="s">
        <v>37</v>
      </c>
      <c r="BK14" s="18" t="s">
        <v>37</v>
      </c>
      <c r="BL14" s="33" t="s">
        <v>37</v>
      </c>
      <c r="BM14" s="18"/>
      <c r="BN14" s="18"/>
      <c r="BO14" s="18"/>
      <c r="BP14" s="18" t="s">
        <v>35</v>
      </c>
      <c r="BQ14" s="33" t="s">
        <v>35</v>
      </c>
      <c r="BR14" s="18" t="s">
        <v>35</v>
      </c>
      <c r="BS14" s="18" t="s">
        <v>35</v>
      </c>
      <c r="BT14" s="35" t="s">
        <v>35</v>
      </c>
      <c r="BU14" s="18"/>
      <c r="BV14" s="35" t="s">
        <v>38</v>
      </c>
      <c r="BW14" s="21" t="s">
        <v>39</v>
      </c>
      <c r="BX14" s="21" t="s">
        <v>39</v>
      </c>
      <c r="BY14" s="21" t="s">
        <v>39</v>
      </c>
      <c r="BZ14" s="21" t="s">
        <v>39</v>
      </c>
      <c r="CA14" s="18"/>
      <c r="CB14" s="18"/>
      <c r="CC14" s="18"/>
      <c r="CD14" s="33" t="s">
        <v>37</v>
      </c>
      <c r="CE14" s="18" t="s">
        <v>37</v>
      </c>
      <c r="CF14" s="18" t="s">
        <v>37</v>
      </c>
      <c r="CG14" s="33" t="s">
        <v>37</v>
      </c>
      <c r="CH14" s="35" t="s">
        <v>40</v>
      </c>
      <c r="CI14" s="18"/>
      <c r="CJ14" s="18" t="s">
        <v>37</v>
      </c>
      <c r="CK14" s="33" t="s">
        <v>37</v>
      </c>
      <c r="CL14" s="18" t="s">
        <v>37</v>
      </c>
      <c r="CM14" s="18" t="s">
        <v>37</v>
      </c>
      <c r="CN14" s="33" t="s">
        <v>37</v>
      </c>
      <c r="CO14" s="18"/>
      <c r="CP14" s="33" t="s">
        <v>37</v>
      </c>
      <c r="CQ14" s="18"/>
      <c r="CR14" s="18"/>
      <c r="CS14" s="18"/>
      <c r="CT14" s="18"/>
      <c r="CU14" s="33"/>
      <c r="CV14" s="18"/>
      <c r="CW14" s="18"/>
      <c r="CX14" s="35"/>
      <c r="CY14" s="18"/>
      <c r="CZ14" s="35"/>
      <c r="DA14" s="21"/>
      <c r="DB14" s="21"/>
      <c r="DC14" s="21"/>
      <c r="DD14" s="21"/>
      <c r="DE14" s="18"/>
      <c r="DF14" s="18"/>
      <c r="DG14" s="18"/>
      <c r="DH14" s="33"/>
      <c r="DI14" s="18"/>
      <c r="DJ14" s="18"/>
      <c r="DK14" s="33"/>
      <c r="DL14" s="35"/>
      <c r="DM14" s="18"/>
      <c r="DN14" s="18"/>
      <c r="DO14" s="33"/>
      <c r="DP14" s="18"/>
      <c r="DQ14" s="18"/>
      <c r="DR14" s="33"/>
      <c r="DS14" s="18"/>
      <c r="DT14" s="18"/>
      <c r="DU14" s="33"/>
      <c r="DV14" s="18"/>
      <c r="DW14" s="18"/>
      <c r="DX14" s="18"/>
      <c r="DY14" s="18"/>
      <c r="DZ14" s="33"/>
      <c r="EA14" s="18"/>
      <c r="EB14" s="18"/>
      <c r="EC14" s="35"/>
      <c r="ED14" s="18"/>
      <c r="EE14" s="35"/>
      <c r="EF14" s="21"/>
      <c r="EG14" s="21"/>
      <c r="EH14" s="21"/>
      <c r="EI14" s="21"/>
      <c r="EJ14" s="18"/>
      <c r="EK14" s="18"/>
      <c r="EL14" s="18"/>
      <c r="EM14" s="33"/>
      <c r="EN14" s="18"/>
      <c r="EO14" s="18"/>
      <c r="EP14" s="33"/>
      <c r="EQ14" s="35"/>
      <c r="ER14" s="18"/>
      <c r="ES14" s="18"/>
      <c r="ET14" s="33"/>
      <c r="EU14" s="18"/>
      <c r="EV14" s="18"/>
      <c r="EW14" s="33"/>
      <c r="EX14" s="18"/>
      <c r="EY14" s="33"/>
      <c r="EZ14" s="18"/>
      <c r="FA14" s="18"/>
      <c r="FB14" s="18"/>
      <c r="FC14" s="18"/>
      <c r="FD14" s="33"/>
      <c r="FE14" s="18"/>
      <c r="FF14" s="18"/>
      <c r="FG14" s="35"/>
      <c r="FH14" s="18"/>
      <c r="FI14" s="35"/>
      <c r="FJ14" s="21"/>
      <c r="FK14" s="21"/>
      <c r="FL14" s="21"/>
      <c r="FM14" s="21"/>
      <c r="FN14" s="18"/>
      <c r="FO14" s="18"/>
      <c r="FP14" s="18"/>
      <c r="FQ14" s="33"/>
      <c r="FR14" s="18"/>
      <c r="FS14" s="18"/>
      <c r="FT14" s="33"/>
      <c r="FU14" s="35"/>
      <c r="FV14" s="18"/>
      <c r="FW14" s="18"/>
      <c r="FX14" s="33"/>
      <c r="FY14" s="18"/>
      <c r="FZ14" s="18"/>
      <c r="GA14" s="33"/>
      <c r="GB14" s="33"/>
      <c r="GC14" s="18"/>
    </row>
    <row r="15" spans="1:185" customFormat="1" ht="17.100000000000001" customHeight="1" x14ac:dyDescent="0.2">
      <c r="A15" s="32" t="s">
        <v>48</v>
      </c>
      <c r="B15" s="18"/>
      <c r="C15" s="18"/>
      <c r="D15" s="18" t="s">
        <v>29</v>
      </c>
      <c r="E15" s="18" t="s">
        <v>29</v>
      </c>
      <c r="F15" s="18" t="s">
        <v>29</v>
      </c>
      <c r="G15" s="18" t="s">
        <v>29</v>
      </c>
      <c r="H15" s="18" t="s">
        <v>29</v>
      </c>
      <c r="I15" s="18"/>
      <c r="J15" s="18"/>
      <c r="K15" s="18" t="s">
        <v>29</v>
      </c>
      <c r="L15" s="18" t="s">
        <v>29</v>
      </c>
      <c r="M15" s="20" t="s">
        <v>35</v>
      </c>
      <c r="N15" s="18" t="s">
        <v>29</v>
      </c>
      <c r="O15" s="35" t="s">
        <v>29</v>
      </c>
      <c r="P15" s="18"/>
      <c r="Q15" s="18"/>
      <c r="R15" s="18" t="s">
        <v>29</v>
      </c>
      <c r="S15" s="18" t="s">
        <v>29</v>
      </c>
      <c r="T15" s="18" t="s">
        <v>35</v>
      </c>
      <c r="U15" s="18" t="s">
        <v>29</v>
      </c>
      <c r="V15" s="18" t="s">
        <v>29</v>
      </c>
      <c r="W15" s="56" t="s">
        <v>35</v>
      </c>
      <c r="X15" s="18"/>
      <c r="Y15" s="20" t="s">
        <v>30</v>
      </c>
      <c r="Z15" s="21" t="s">
        <v>30</v>
      </c>
      <c r="AA15" s="20" t="s">
        <v>30</v>
      </c>
      <c r="AB15" s="20" t="s">
        <v>30</v>
      </c>
      <c r="AC15" s="20" t="s">
        <v>30</v>
      </c>
      <c r="AD15" s="18"/>
      <c r="AE15" s="18"/>
      <c r="AF15" s="18" t="s">
        <v>30</v>
      </c>
      <c r="AG15" s="20" t="s">
        <v>30</v>
      </c>
      <c r="AH15" s="21" t="s">
        <v>30</v>
      </c>
      <c r="AI15" s="20" t="s">
        <v>30</v>
      </c>
      <c r="AJ15" s="20" t="s">
        <v>30</v>
      </c>
      <c r="AK15" s="18"/>
      <c r="AL15" s="18"/>
      <c r="AM15" s="20" t="s">
        <v>30</v>
      </c>
      <c r="AN15" s="21" t="s">
        <v>30</v>
      </c>
      <c r="AO15" s="20" t="s">
        <v>30</v>
      </c>
      <c r="AP15" s="20" t="s">
        <v>30</v>
      </c>
      <c r="AQ15" s="20" t="s">
        <v>30</v>
      </c>
      <c r="AR15" s="18"/>
      <c r="AS15" s="18"/>
      <c r="AT15" s="20" t="s">
        <v>30</v>
      </c>
      <c r="AU15" s="22" t="s">
        <v>31</v>
      </c>
      <c r="AV15" s="18" t="s">
        <v>29</v>
      </c>
      <c r="AW15" s="18" t="s">
        <v>29</v>
      </c>
      <c r="AX15" s="18" t="s">
        <v>29</v>
      </c>
      <c r="AY15" s="18"/>
      <c r="AZ15" s="18"/>
      <c r="BA15" s="18" t="s">
        <v>29</v>
      </c>
      <c r="BB15" s="18" t="s">
        <v>29</v>
      </c>
      <c r="BC15" s="18" t="s">
        <v>29</v>
      </c>
      <c r="BD15" s="18" t="s">
        <v>29</v>
      </c>
      <c r="BE15" s="18" t="s">
        <v>29</v>
      </c>
      <c r="BF15" s="18"/>
      <c r="BG15" s="18"/>
      <c r="BH15" s="18" t="s">
        <v>29</v>
      </c>
      <c r="BI15" s="18" t="s">
        <v>29</v>
      </c>
      <c r="BJ15" s="18" t="s">
        <v>29</v>
      </c>
      <c r="BK15" s="18" t="s">
        <v>29</v>
      </c>
      <c r="BL15" s="18" t="s">
        <v>29</v>
      </c>
      <c r="BM15" s="18"/>
      <c r="BN15" s="18"/>
      <c r="BO15" s="18" t="s">
        <v>29</v>
      </c>
      <c r="BP15" s="18" t="s">
        <v>29</v>
      </c>
      <c r="BQ15" s="18" t="s">
        <v>29</v>
      </c>
      <c r="BR15" s="18" t="s">
        <v>29</v>
      </c>
      <c r="BS15" s="18" t="s">
        <v>29</v>
      </c>
      <c r="BT15" s="18"/>
      <c r="BU15" s="18"/>
      <c r="BV15" s="18" t="s">
        <v>29</v>
      </c>
      <c r="BW15" s="18" t="s">
        <v>29</v>
      </c>
      <c r="BX15" s="18" t="s">
        <v>29</v>
      </c>
      <c r="BY15" s="18" t="s">
        <v>29</v>
      </c>
      <c r="BZ15" s="18" t="s">
        <v>29</v>
      </c>
      <c r="CA15" s="18"/>
      <c r="CB15" s="18"/>
      <c r="CC15" s="18" t="s">
        <v>29</v>
      </c>
      <c r="CD15" s="18" t="s">
        <v>29</v>
      </c>
      <c r="CE15" s="18" t="s">
        <v>29</v>
      </c>
      <c r="CF15" s="18" t="s">
        <v>29</v>
      </c>
      <c r="CG15" s="18" t="s">
        <v>29</v>
      </c>
      <c r="CH15" s="18"/>
      <c r="CI15" s="18"/>
      <c r="CJ15" s="18" t="s">
        <v>29</v>
      </c>
      <c r="CK15" s="18" t="s">
        <v>29</v>
      </c>
      <c r="CL15" s="18" t="s">
        <v>29</v>
      </c>
      <c r="CM15" s="18" t="s">
        <v>29</v>
      </c>
      <c r="CN15" s="18" t="s">
        <v>29</v>
      </c>
      <c r="CO15" s="18"/>
      <c r="CP15" s="18" t="s">
        <v>29</v>
      </c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</row>
    <row r="16" spans="1:185" customFormat="1" ht="17.100000000000001" customHeight="1" x14ac:dyDescent="0.2">
      <c r="A16" s="32" t="s">
        <v>49</v>
      </c>
      <c r="B16" s="18"/>
      <c r="C16" s="18"/>
      <c r="D16" s="18" t="s">
        <v>79</v>
      </c>
      <c r="E16" s="18" t="s">
        <v>79</v>
      </c>
      <c r="F16" s="18" t="s">
        <v>79</v>
      </c>
      <c r="G16" s="18" t="s">
        <v>79</v>
      </c>
      <c r="H16" s="18" t="s">
        <v>79</v>
      </c>
      <c r="I16" s="18"/>
      <c r="J16" s="18"/>
      <c r="K16" s="18" t="s">
        <v>34</v>
      </c>
      <c r="L16" s="18" t="s">
        <v>34</v>
      </c>
      <c r="M16" s="18" t="s">
        <v>34</v>
      </c>
      <c r="N16" s="18" t="s">
        <v>34</v>
      </c>
      <c r="O16" s="35" t="s">
        <v>34</v>
      </c>
      <c r="P16" s="18"/>
      <c r="Q16" s="18"/>
      <c r="R16" s="18" t="s">
        <v>34</v>
      </c>
      <c r="S16" s="18" t="s">
        <v>34</v>
      </c>
      <c r="T16" s="18" t="s">
        <v>34</v>
      </c>
      <c r="U16" s="18" t="s">
        <v>34</v>
      </c>
      <c r="V16" s="18" t="s">
        <v>34</v>
      </c>
      <c r="W16" s="18"/>
      <c r="X16" s="18"/>
      <c r="Y16" s="18" t="s">
        <v>34</v>
      </c>
      <c r="Z16" s="18" t="s">
        <v>34</v>
      </c>
      <c r="AA16" s="18" t="s">
        <v>34</v>
      </c>
      <c r="AB16" s="18" t="s">
        <v>34</v>
      </c>
      <c r="AC16" s="18" t="s">
        <v>34</v>
      </c>
      <c r="AD16" s="18"/>
      <c r="AE16" s="18"/>
      <c r="AF16" s="33" t="s">
        <v>37</v>
      </c>
      <c r="AG16" s="18" t="s">
        <v>37</v>
      </c>
      <c r="AH16" s="33" t="s">
        <v>37</v>
      </c>
      <c r="AI16" s="18" t="s">
        <v>37</v>
      </c>
      <c r="AJ16" s="33" t="s">
        <v>37</v>
      </c>
      <c r="AK16" s="18"/>
      <c r="AL16" s="18"/>
      <c r="AM16" s="18" t="s">
        <v>34</v>
      </c>
      <c r="AN16" s="18" t="s">
        <v>34</v>
      </c>
      <c r="AO16" s="18" t="s">
        <v>34</v>
      </c>
      <c r="AP16" s="18" t="s">
        <v>34</v>
      </c>
      <c r="AQ16" s="18" t="s">
        <v>34</v>
      </c>
      <c r="AR16" s="18"/>
      <c r="AS16" s="18"/>
      <c r="AT16" s="20" t="s">
        <v>30</v>
      </c>
      <c r="AU16" s="22" t="s">
        <v>31</v>
      </c>
      <c r="AV16" s="20" t="s">
        <v>30</v>
      </c>
      <c r="AW16" s="20" t="s">
        <v>30</v>
      </c>
      <c r="AX16" s="20" t="s">
        <v>30</v>
      </c>
      <c r="AY16" s="18"/>
      <c r="AZ16" s="18"/>
      <c r="BA16" s="20" t="s">
        <v>30</v>
      </c>
      <c r="BB16" s="21" t="s">
        <v>30</v>
      </c>
      <c r="BC16" s="20" t="s">
        <v>30</v>
      </c>
      <c r="BD16" s="20" t="s">
        <v>30</v>
      </c>
      <c r="BE16" s="20" t="s">
        <v>30</v>
      </c>
      <c r="BF16" s="18"/>
      <c r="BG16" s="36"/>
      <c r="BH16" s="20" t="s">
        <v>30</v>
      </c>
      <c r="BI16" s="21" t="s">
        <v>30</v>
      </c>
      <c r="BJ16" s="20" t="s">
        <v>30</v>
      </c>
      <c r="BK16" s="20" t="s">
        <v>30</v>
      </c>
      <c r="BL16" s="20" t="s">
        <v>30</v>
      </c>
      <c r="BM16" s="18"/>
      <c r="BN16" s="18"/>
      <c r="BO16" s="18" t="s">
        <v>34</v>
      </c>
      <c r="BP16" s="18" t="s">
        <v>34</v>
      </c>
      <c r="BQ16" s="18" t="s">
        <v>34</v>
      </c>
      <c r="BR16" s="18" t="s">
        <v>34</v>
      </c>
      <c r="BS16" s="18" t="s">
        <v>34</v>
      </c>
      <c r="BT16" s="18"/>
      <c r="BU16" s="18"/>
      <c r="BV16" s="18" t="s">
        <v>34</v>
      </c>
      <c r="BW16" s="18" t="s">
        <v>34</v>
      </c>
      <c r="BX16" s="18" t="s">
        <v>34</v>
      </c>
      <c r="BY16" s="18" t="s">
        <v>34</v>
      </c>
      <c r="BZ16" s="18" t="s">
        <v>34</v>
      </c>
      <c r="CA16" s="18"/>
      <c r="CB16" s="18"/>
      <c r="CC16" s="18" t="s">
        <v>34</v>
      </c>
      <c r="CD16" s="18" t="s">
        <v>34</v>
      </c>
      <c r="CE16" s="18" t="s">
        <v>34</v>
      </c>
      <c r="CF16" s="18" t="s">
        <v>34</v>
      </c>
      <c r="CG16" s="18" t="s">
        <v>34</v>
      </c>
      <c r="CH16" s="18"/>
      <c r="CI16" s="18"/>
      <c r="CJ16" s="18" t="s">
        <v>34</v>
      </c>
      <c r="CK16" s="18" t="s">
        <v>34</v>
      </c>
      <c r="CL16" s="18" t="s">
        <v>34</v>
      </c>
      <c r="CM16" s="18" t="s">
        <v>34</v>
      </c>
      <c r="CN16" s="18" t="s">
        <v>34</v>
      </c>
      <c r="CO16" s="18"/>
      <c r="CP16" s="20" t="s">
        <v>30</v>
      </c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20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20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</row>
    <row r="17" spans="1:185" customFormat="1" ht="17.100000000000001" customHeight="1" x14ac:dyDescent="0.2">
      <c r="A17" s="32" t="s">
        <v>50</v>
      </c>
      <c r="B17" s="18"/>
      <c r="C17" s="18"/>
      <c r="D17" s="18" t="s">
        <v>34</v>
      </c>
      <c r="E17" s="18" t="s">
        <v>34</v>
      </c>
      <c r="F17" s="18" t="s">
        <v>34</v>
      </c>
      <c r="G17" s="18" t="s">
        <v>34</v>
      </c>
      <c r="H17" s="18" t="s">
        <v>34</v>
      </c>
      <c r="I17" s="18"/>
      <c r="J17" s="18"/>
      <c r="K17" s="18" t="s">
        <v>34</v>
      </c>
      <c r="L17" s="18" t="s">
        <v>34</v>
      </c>
      <c r="M17" s="18" t="s">
        <v>34</v>
      </c>
      <c r="N17" s="18" t="s">
        <v>34</v>
      </c>
      <c r="O17" s="35" t="s">
        <v>34</v>
      </c>
      <c r="P17" s="18"/>
      <c r="Q17" s="18"/>
      <c r="R17" s="18" t="s">
        <v>34</v>
      </c>
      <c r="S17" s="18" t="s">
        <v>34</v>
      </c>
      <c r="T17" s="18" t="s">
        <v>34</v>
      </c>
      <c r="U17" s="18" t="s">
        <v>34</v>
      </c>
      <c r="V17" s="18" t="s">
        <v>34</v>
      </c>
      <c r="W17" s="18"/>
      <c r="X17" s="18"/>
      <c r="Y17" s="18" t="s">
        <v>34</v>
      </c>
      <c r="Z17" s="18" t="s">
        <v>34</v>
      </c>
      <c r="AA17" s="18" t="s">
        <v>34</v>
      </c>
      <c r="AB17" s="18" t="s">
        <v>34</v>
      </c>
      <c r="AC17" s="18" t="s">
        <v>34</v>
      </c>
      <c r="AD17" s="18"/>
      <c r="AE17" s="18"/>
      <c r="AF17" s="18" t="s">
        <v>37</v>
      </c>
      <c r="AG17" s="33" t="s">
        <v>37</v>
      </c>
      <c r="AH17" s="18" t="s">
        <v>37</v>
      </c>
      <c r="AI17" s="33" t="s">
        <v>37</v>
      </c>
      <c r="AJ17" s="18" t="s">
        <v>37</v>
      </c>
      <c r="AK17" s="18"/>
      <c r="AL17" s="18"/>
      <c r="AM17" s="18" t="s">
        <v>34</v>
      </c>
      <c r="AN17" s="18" t="s">
        <v>34</v>
      </c>
      <c r="AO17" s="18" t="s">
        <v>34</v>
      </c>
      <c r="AP17" s="18" t="s">
        <v>34</v>
      </c>
      <c r="AQ17" s="18" t="s">
        <v>34</v>
      </c>
      <c r="AR17" s="18"/>
      <c r="AS17" s="18"/>
      <c r="AT17" s="18" t="s">
        <v>34</v>
      </c>
      <c r="AU17" s="18" t="s">
        <v>34</v>
      </c>
      <c r="AV17" s="18" t="s">
        <v>34</v>
      </c>
      <c r="AW17" s="18" t="s">
        <v>34</v>
      </c>
      <c r="AX17" s="18" t="s">
        <v>34</v>
      </c>
      <c r="AY17" s="18"/>
      <c r="AZ17" s="18"/>
      <c r="BA17" s="18" t="s">
        <v>34</v>
      </c>
      <c r="BB17" s="18" t="s">
        <v>34</v>
      </c>
      <c r="BC17" s="18" t="s">
        <v>34</v>
      </c>
      <c r="BD17" s="18" t="s">
        <v>34</v>
      </c>
      <c r="BE17" s="18" t="s">
        <v>34</v>
      </c>
      <c r="BF17" s="18"/>
      <c r="BG17" s="18"/>
      <c r="BH17" s="18" t="s">
        <v>34</v>
      </c>
      <c r="BI17" s="18" t="s">
        <v>34</v>
      </c>
      <c r="BJ17" s="18" t="s">
        <v>34</v>
      </c>
      <c r="BK17" s="18" t="s">
        <v>34</v>
      </c>
      <c r="BL17" s="18" t="s">
        <v>34</v>
      </c>
      <c r="BM17" s="18"/>
      <c r="BN17" s="18"/>
      <c r="BO17" s="20" t="s">
        <v>30</v>
      </c>
      <c r="BP17" s="21" t="s">
        <v>30</v>
      </c>
      <c r="BQ17" s="20" t="s">
        <v>30</v>
      </c>
      <c r="BR17" s="20" t="s">
        <v>30</v>
      </c>
      <c r="BS17" s="20" t="s">
        <v>30</v>
      </c>
      <c r="BT17" s="18"/>
      <c r="BU17" s="18"/>
      <c r="BV17" s="20" t="s">
        <v>30</v>
      </c>
      <c r="BW17" s="21" t="s">
        <v>30</v>
      </c>
      <c r="BX17" s="20" t="s">
        <v>30</v>
      </c>
      <c r="BY17" s="20" t="s">
        <v>30</v>
      </c>
      <c r="BZ17" s="20" t="s">
        <v>30</v>
      </c>
      <c r="CA17" s="18"/>
      <c r="CB17" s="18"/>
      <c r="CC17" s="20" t="s">
        <v>30</v>
      </c>
      <c r="CD17" s="21" t="s">
        <v>30</v>
      </c>
      <c r="CE17" s="20" t="s">
        <v>30</v>
      </c>
      <c r="CF17" s="20" t="s">
        <v>30</v>
      </c>
      <c r="CG17" s="20" t="s">
        <v>30</v>
      </c>
      <c r="CH17" s="18"/>
      <c r="CI17" s="18"/>
      <c r="CJ17" s="18" t="s">
        <v>34</v>
      </c>
      <c r="CK17" s="18" t="s">
        <v>34</v>
      </c>
      <c r="CL17" s="18" t="s">
        <v>34</v>
      </c>
      <c r="CM17" s="18" t="s">
        <v>34</v>
      </c>
      <c r="CN17" s="18" t="s">
        <v>34</v>
      </c>
      <c r="CO17" s="18"/>
      <c r="CP17" s="18" t="s">
        <v>34</v>
      </c>
      <c r="CQ17" s="18"/>
      <c r="CR17" s="18"/>
      <c r="CS17" s="20"/>
      <c r="CT17" s="21"/>
      <c r="CU17" s="20"/>
      <c r="CV17" s="20"/>
      <c r="CW17" s="20"/>
      <c r="CX17" s="18"/>
      <c r="CY17" s="18"/>
      <c r="CZ17" s="20"/>
      <c r="DA17" s="21"/>
      <c r="DB17" s="20"/>
      <c r="DC17" s="20"/>
      <c r="DD17" s="20"/>
      <c r="DE17" s="18"/>
      <c r="DF17" s="18"/>
      <c r="DG17" s="20"/>
      <c r="DH17" s="21"/>
      <c r="DI17" s="20"/>
      <c r="DJ17" s="20"/>
      <c r="DK17" s="20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20"/>
      <c r="DY17" s="21"/>
      <c r="DZ17" s="20"/>
      <c r="EA17" s="20"/>
      <c r="EB17" s="20"/>
      <c r="EC17" s="18"/>
      <c r="ED17" s="18"/>
      <c r="EE17" s="20"/>
      <c r="EF17" s="21"/>
      <c r="EG17" s="20"/>
      <c r="EH17" s="20"/>
      <c r="EI17" s="20"/>
      <c r="EJ17" s="18"/>
      <c r="EK17" s="18"/>
      <c r="EL17" s="20"/>
      <c r="EM17" s="21"/>
      <c r="EN17" s="20"/>
      <c r="EO17" s="20"/>
      <c r="EP17" s="20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20"/>
      <c r="FC17" s="21"/>
      <c r="FD17" s="20"/>
      <c r="FE17" s="20"/>
      <c r="FF17" s="20"/>
      <c r="FG17" s="18"/>
      <c r="FH17" s="18"/>
      <c r="FI17" s="20"/>
      <c r="FJ17" s="21"/>
      <c r="FK17" s="20"/>
      <c r="FL17" s="20"/>
      <c r="FM17" s="20"/>
      <c r="FN17" s="18"/>
      <c r="FO17" s="18"/>
      <c r="FP17" s="20"/>
      <c r="FQ17" s="21"/>
      <c r="FR17" s="20"/>
      <c r="FS17" s="20"/>
      <c r="FT17" s="20"/>
      <c r="FU17" s="18"/>
      <c r="FV17" s="18"/>
      <c r="FW17" s="18"/>
      <c r="FX17" s="18"/>
      <c r="FY17" s="18"/>
      <c r="FZ17" s="18"/>
      <c r="GA17" s="18"/>
      <c r="GB17" s="18"/>
      <c r="GC17" s="18"/>
    </row>
    <row r="18" spans="1:185" customFormat="1" ht="17.100000000000001" customHeight="1" x14ac:dyDescent="0.2">
      <c r="A18" s="32" t="s">
        <v>51</v>
      </c>
      <c r="B18" s="18"/>
      <c r="C18" s="18"/>
      <c r="D18" s="18" t="s">
        <v>34</v>
      </c>
      <c r="E18" s="18" t="s">
        <v>34</v>
      </c>
      <c r="F18" s="18" t="s">
        <v>34</v>
      </c>
      <c r="G18" s="18" t="s">
        <v>34</v>
      </c>
      <c r="H18" s="18" t="s">
        <v>34</v>
      </c>
      <c r="I18" s="18"/>
      <c r="J18" s="18"/>
      <c r="K18" s="18" t="s">
        <v>34</v>
      </c>
      <c r="L18" s="18" t="s">
        <v>34</v>
      </c>
      <c r="M18" s="18" t="s">
        <v>34</v>
      </c>
      <c r="N18" s="18" t="s">
        <v>34</v>
      </c>
      <c r="O18" s="35" t="s">
        <v>34</v>
      </c>
      <c r="P18" s="18"/>
      <c r="Q18" s="18"/>
      <c r="R18" s="18" t="s">
        <v>34</v>
      </c>
      <c r="S18" s="18" t="s">
        <v>34</v>
      </c>
      <c r="T18" s="18" t="s">
        <v>34</v>
      </c>
      <c r="U18" s="18" t="s">
        <v>34</v>
      </c>
      <c r="V18" s="18" t="s">
        <v>34</v>
      </c>
      <c r="W18" s="18"/>
      <c r="X18" s="18"/>
      <c r="Y18" s="18" t="s">
        <v>34</v>
      </c>
      <c r="Z18" s="18" t="s">
        <v>34</v>
      </c>
      <c r="AA18" s="18" t="s">
        <v>34</v>
      </c>
      <c r="AB18" s="18" t="s">
        <v>34</v>
      </c>
      <c r="AC18" s="18" t="s">
        <v>34</v>
      </c>
      <c r="AD18" s="18"/>
      <c r="AE18" s="18"/>
      <c r="AF18" s="18" t="s">
        <v>34</v>
      </c>
      <c r="AG18" s="18" t="s">
        <v>34</v>
      </c>
      <c r="AH18" s="18" t="s">
        <v>34</v>
      </c>
      <c r="AI18" s="18" t="s">
        <v>34</v>
      </c>
      <c r="AJ18" s="18" t="s">
        <v>34</v>
      </c>
      <c r="AK18" s="18"/>
      <c r="AL18" s="18"/>
      <c r="AM18" s="33" t="s">
        <v>37</v>
      </c>
      <c r="AN18" s="18" t="s">
        <v>37</v>
      </c>
      <c r="AO18" s="33" t="s">
        <v>37</v>
      </c>
      <c r="AP18" s="18" t="s">
        <v>37</v>
      </c>
      <c r="AQ18" s="33" t="s">
        <v>37</v>
      </c>
      <c r="AR18" s="18"/>
      <c r="AS18" s="18"/>
      <c r="AT18" s="20" t="s">
        <v>30</v>
      </c>
      <c r="AU18" s="22" t="s">
        <v>31</v>
      </c>
      <c r="AV18" s="20" t="s">
        <v>30</v>
      </c>
      <c r="AW18" s="20" t="s">
        <v>30</v>
      </c>
      <c r="AX18" s="20" t="s">
        <v>30</v>
      </c>
      <c r="AY18" s="18"/>
      <c r="AZ18" s="18"/>
      <c r="BA18" s="20" t="s">
        <v>30</v>
      </c>
      <c r="BB18" s="21" t="s">
        <v>30</v>
      </c>
      <c r="BC18" s="20" t="s">
        <v>30</v>
      </c>
      <c r="BD18" s="20" t="s">
        <v>30</v>
      </c>
      <c r="BE18" s="20" t="s">
        <v>30</v>
      </c>
      <c r="BF18" s="18"/>
      <c r="BG18" s="18"/>
      <c r="BH18" s="20" t="s">
        <v>30</v>
      </c>
      <c r="BI18" s="21" t="s">
        <v>30</v>
      </c>
      <c r="BJ18" s="20" t="s">
        <v>30</v>
      </c>
      <c r="BK18" s="20" t="s">
        <v>30</v>
      </c>
      <c r="BL18" s="20" t="s">
        <v>30</v>
      </c>
      <c r="BM18" s="18"/>
      <c r="BN18" s="18"/>
      <c r="BO18" s="18" t="s">
        <v>34</v>
      </c>
      <c r="BP18" s="18" t="s">
        <v>34</v>
      </c>
      <c r="BQ18" s="18" t="s">
        <v>34</v>
      </c>
      <c r="BR18" s="18" t="s">
        <v>34</v>
      </c>
      <c r="BS18" s="18" t="s">
        <v>34</v>
      </c>
      <c r="BT18" s="18"/>
      <c r="BU18" s="18"/>
      <c r="BV18" s="18" t="s">
        <v>34</v>
      </c>
      <c r="BW18" s="18" t="s">
        <v>34</v>
      </c>
      <c r="BX18" s="18" t="s">
        <v>34</v>
      </c>
      <c r="BY18" s="18" t="s">
        <v>34</v>
      </c>
      <c r="BZ18" s="18" t="s">
        <v>34</v>
      </c>
      <c r="CA18" s="18"/>
      <c r="CB18" s="18"/>
      <c r="CC18" s="18" t="s">
        <v>34</v>
      </c>
      <c r="CD18" s="18" t="s">
        <v>34</v>
      </c>
      <c r="CE18" s="18" t="s">
        <v>34</v>
      </c>
      <c r="CF18" s="18" t="s">
        <v>34</v>
      </c>
      <c r="CG18" s="18" t="s">
        <v>34</v>
      </c>
      <c r="CH18" s="18"/>
      <c r="CI18" s="18"/>
      <c r="CJ18" s="18" t="s">
        <v>34</v>
      </c>
      <c r="CK18" s="18" t="s">
        <v>34</v>
      </c>
      <c r="CL18" s="18" t="s">
        <v>34</v>
      </c>
      <c r="CM18" s="18" t="s">
        <v>34</v>
      </c>
      <c r="CN18" s="18" t="s">
        <v>34</v>
      </c>
      <c r="CO18" s="18"/>
      <c r="CP18" s="20" t="s">
        <v>30</v>
      </c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20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20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</row>
    <row r="19" spans="1:185" customFormat="1" ht="17.100000000000001" customHeight="1" x14ac:dyDescent="0.2">
      <c r="A19" s="32" t="s">
        <v>52</v>
      </c>
      <c r="B19" s="18"/>
      <c r="C19" s="18"/>
      <c r="D19" s="18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/>
      <c r="J19" s="18"/>
      <c r="K19" s="33" t="s">
        <v>37</v>
      </c>
      <c r="L19" s="18" t="s">
        <v>37</v>
      </c>
      <c r="M19" s="33" t="s">
        <v>37</v>
      </c>
      <c r="N19" s="18" t="s">
        <v>37</v>
      </c>
      <c r="O19" s="35" t="s">
        <v>37</v>
      </c>
      <c r="P19" s="18"/>
      <c r="Q19" s="18"/>
      <c r="R19" s="18" t="s">
        <v>34</v>
      </c>
      <c r="S19" s="18" t="s">
        <v>34</v>
      </c>
      <c r="T19" s="18" t="s">
        <v>34</v>
      </c>
      <c r="U19" s="18" t="s">
        <v>34</v>
      </c>
      <c r="V19" s="18" t="s">
        <v>34</v>
      </c>
      <c r="W19" s="18"/>
      <c r="X19" s="18"/>
      <c r="Y19" s="18" t="s">
        <v>37</v>
      </c>
      <c r="Z19" s="33" t="s">
        <v>37</v>
      </c>
      <c r="AA19" s="18" t="s">
        <v>37</v>
      </c>
      <c r="AB19" s="33" t="s">
        <v>37</v>
      </c>
      <c r="AC19" s="18" t="s">
        <v>37</v>
      </c>
      <c r="AD19" s="18"/>
      <c r="AE19" s="18"/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/>
      <c r="AL19" s="18"/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/>
      <c r="AS19" s="18"/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/>
      <c r="AZ19" s="18"/>
      <c r="BA19" s="18" t="s">
        <v>34</v>
      </c>
      <c r="BB19" s="18" t="s">
        <v>34</v>
      </c>
      <c r="BC19" s="18" t="s">
        <v>34</v>
      </c>
      <c r="BD19" s="18" t="s">
        <v>34</v>
      </c>
      <c r="BE19" s="18" t="s">
        <v>34</v>
      </c>
      <c r="BF19" s="18"/>
      <c r="BG19" s="18"/>
      <c r="BH19" s="18" t="s">
        <v>30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/>
      <c r="BN19" s="18"/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8"/>
      <c r="BU19" s="18"/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/>
      <c r="CB19" s="18"/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/>
      <c r="CI19" s="18"/>
      <c r="CJ19" s="18" t="s">
        <v>34</v>
      </c>
      <c r="CK19" s="18" t="s">
        <v>34</v>
      </c>
      <c r="CL19" s="18" t="s">
        <v>34</v>
      </c>
      <c r="CM19" s="18" t="s">
        <v>34</v>
      </c>
      <c r="CN19" s="18" t="s">
        <v>34</v>
      </c>
      <c r="CO19" s="18"/>
      <c r="CP19" s="18" t="s">
        <v>34</v>
      </c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</row>
    <row r="20" spans="1:185" s="41" customFormat="1" ht="17.100000000000001" customHeight="1" x14ac:dyDescent="0.2">
      <c r="A20" s="39" t="s">
        <v>62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  <c r="FN20" s="40"/>
      <c r="FO20" s="40"/>
      <c r="FP20" s="40"/>
      <c r="FQ20" s="40"/>
      <c r="FR20" s="40"/>
      <c r="FS20" s="40"/>
      <c r="FT20" s="40"/>
      <c r="FU20" s="40"/>
      <c r="FV20" s="40"/>
      <c r="FW20" s="40"/>
      <c r="FX20" s="40"/>
      <c r="FY20" s="40"/>
      <c r="FZ20" s="40"/>
      <c r="GA20" s="40"/>
      <c r="GB20" s="40"/>
      <c r="GC20" s="40"/>
    </row>
    <row r="21" spans="1:185" customFormat="1" ht="17.100000000000001" customHeight="1" x14ac:dyDescent="0.2">
      <c r="A21" s="17" t="s">
        <v>53</v>
      </c>
      <c r="B21" s="35"/>
      <c r="C21" s="18"/>
      <c r="D21" s="20" t="s">
        <v>30</v>
      </c>
      <c r="E21" s="21" t="s">
        <v>30</v>
      </c>
      <c r="F21" s="20" t="s">
        <v>30</v>
      </c>
      <c r="G21" s="20" t="s">
        <v>30</v>
      </c>
      <c r="H21" s="20" t="s">
        <v>30</v>
      </c>
      <c r="I21" s="18"/>
      <c r="J21" s="18"/>
      <c r="K21" s="20" t="s">
        <v>30</v>
      </c>
      <c r="L21" s="21" t="s">
        <v>30</v>
      </c>
      <c r="M21" s="20" t="s">
        <v>30</v>
      </c>
      <c r="N21" s="20" t="s">
        <v>30</v>
      </c>
      <c r="O21" s="21" t="s">
        <v>30</v>
      </c>
      <c r="P21" s="35"/>
      <c r="Q21" s="18"/>
      <c r="R21" s="20" t="s">
        <v>30</v>
      </c>
      <c r="S21" s="21" t="s">
        <v>30</v>
      </c>
      <c r="T21" s="20" t="s">
        <v>30</v>
      </c>
      <c r="U21" s="20" t="s">
        <v>30</v>
      </c>
      <c r="V21" s="20" t="s">
        <v>30</v>
      </c>
      <c r="W21" s="18"/>
      <c r="X21" s="18"/>
      <c r="Y21" s="18" t="s">
        <v>35</v>
      </c>
      <c r="Z21" s="18" t="s">
        <v>35</v>
      </c>
      <c r="AA21" s="18" t="s">
        <v>35</v>
      </c>
      <c r="AB21" s="18" t="s">
        <v>35</v>
      </c>
      <c r="AC21" s="18" t="s">
        <v>35</v>
      </c>
      <c r="AD21" s="35"/>
      <c r="AE21" s="18"/>
      <c r="AF21" s="20" t="s">
        <v>37</v>
      </c>
      <c r="AG21" s="21" t="s">
        <v>37</v>
      </c>
      <c r="AH21" s="20" t="s">
        <v>37</v>
      </c>
      <c r="AI21" s="20" t="s">
        <v>37</v>
      </c>
      <c r="AJ21" s="20" t="s">
        <v>37</v>
      </c>
      <c r="AK21" s="18"/>
      <c r="AL21" s="18"/>
      <c r="AM21" s="18" t="s">
        <v>35</v>
      </c>
      <c r="AN21" s="18" t="s">
        <v>35</v>
      </c>
      <c r="AO21" s="18" t="s">
        <v>35</v>
      </c>
      <c r="AP21" s="18" t="s">
        <v>35</v>
      </c>
      <c r="AQ21" s="18" t="s">
        <v>35</v>
      </c>
      <c r="AR21" s="35"/>
      <c r="AS21" s="18"/>
      <c r="AT21" s="20" t="s">
        <v>37</v>
      </c>
      <c r="AU21" s="21" t="s">
        <v>37</v>
      </c>
      <c r="AV21" s="20" t="s">
        <v>37</v>
      </c>
      <c r="AW21" s="20" t="s">
        <v>37</v>
      </c>
      <c r="AX21" s="20" t="s">
        <v>37</v>
      </c>
      <c r="AY21" s="18"/>
      <c r="AZ21" s="18"/>
      <c r="BA21" s="18" t="s">
        <v>35</v>
      </c>
      <c r="BB21" s="18" t="s">
        <v>35</v>
      </c>
      <c r="BC21" s="18" t="s">
        <v>35</v>
      </c>
      <c r="BD21" s="18" t="s">
        <v>35</v>
      </c>
      <c r="BE21" s="18" t="s">
        <v>35</v>
      </c>
      <c r="BF21" s="35"/>
      <c r="BG21" s="18"/>
      <c r="BH21" s="20" t="s">
        <v>37</v>
      </c>
      <c r="BI21" s="21" t="s">
        <v>37</v>
      </c>
      <c r="BJ21" s="20" t="s">
        <v>37</v>
      </c>
      <c r="BK21" s="20" t="s">
        <v>37</v>
      </c>
      <c r="BL21" s="20" t="s">
        <v>37</v>
      </c>
      <c r="BM21" s="18"/>
      <c r="BN21" s="18"/>
      <c r="BO21" s="18" t="s">
        <v>35</v>
      </c>
      <c r="BP21" s="18" t="s">
        <v>35</v>
      </c>
      <c r="BQ21" s="18" t="s">
        <v>35</v>
      </c>
      <c r="BR21" s="18" t="s">
        <v>35</v>
      </c>
      <c r="BS21" s="18" t="s">
        <v>35</v>
      </c>
      <c r="BT21" s="35"/>
      <c r="BU21" s="18"/>
      <c r="BV21" s="20" t="s">
        <v>37</v>
      </c>
      <c r="BW21" s="21" t="s">
        <v>37</v>
      </c>
      <c r="BX21" s="20" t="s">
        <v>37</v>
      </c>
      <c r="BY21" s="20" t="s">
        <v>37</v>
      </c>
      <c r="BZ21" s="20" t="s">
        <v>37</v>
      </c>
      <c r="CA21" s="18"/>
      <c r="CB21" s="18"/>
      <c r="CC21" s="18" t="s">
        <v>35</v>
      </c>
      <c r="CD21" s="18" t="s">
        <v>35</v>
      </c>
      <c r="CE21" s="18" t="s">
        <v>35</v>
      </c>
      <c r="CF21" s="18" t="s">
        <v>35</v>
      </c>
      <c r="CG21" s="18" t="s">
        <v>35</v>
      </c>
      <c r="CH21" s="35"/>
      <c r="CI21" s="18"/>
      <c r="CJ21" s="20" t="s">
        <v>37</v>
      </c>
      <c r="CK21" s="21" t="s">
        <v>37</v>
      </c>
      <c r="CL21" s="20" t="s">
        <v>37</v>
      </c>
      <c r="CM21" s="20" t="s">
        <v>37</v>
      </c>
      <c r="CN21" s="20" t="s">
        <v>37</v>
      </c>
      <c r="CO21" s="18"/>
      <c r="CP21" s="20" t="s">
        <v>37</v>
      </c>
      <c r="CQ21" s="18"/>
      <c r="CR21" s="18"/>
      <c r="CS21" s="18"/>
      <c r="CT21" s="18"/>
      <c r="CU21" s="18"/>
      <c r="CV21" s="18"/>
      <c r="CW21" s="18"/>
      <c r="CX21" s="35"/>
      <c r="CY21" s="18"/>
      <c r="CZ21" s="20"/>
      <c r="DA21" s="21"/>
      <c r="DB21" s="20"/>
      <c r="DC21" s="20"/>
      <c r="DD21" s="20"/>
      <c r="DE21" s="18"/>
      <c r="DF21" s="18"/>
      <c r="DG21" s="18"/>
      <c r="DH21" s="18"/>
      <c r="DI21" s="18"/>
      <c r="DJ21" s="18"/>
      <c r="DK21" s="18"/>
      <c r="DL21" s="35"/>
      <c r="DM21" s="18"/>
      <c r="DN21" s="20"/>
      <c r="DO21" s="21"/>
      <c r="DP21" s="20"/>
      <c r="DQ21" s="20"/>
      <c r="DR21" s="20"/>
      <c r="DS21" s="18"/>
      <c r="DT21" s="18"/>
      <c r="DU21" s="20"/>
      <c r="DV21" s="18"/>
      <c r="DW21" s="18"/>
      <c r="DX21" s="18"/>
      <c r="DY21" s="18"/>
      <c r="DZ21" s="18"/>
      <c r="EA21" s="18"/>
      <c r="EB21" s="18"/>
      <c r="EC21" s="35"/>
      <c r="ED21" s="18"/>
      <c r="EE21" s="20"/>
      <c r="EF21" s="21"/>
      <c r="EG21" s="20"/>
      <c r="EH21" s="20"/>
      <c r="EI21" s="20"/>
      <c r="EJ21" s="18"/>
      <c r="EK21" s="18"/>
      <c r="EL21" s="18"/>
      <c r="EM21" s="18"/>
      <c r="EN21" s="18"/>
      <c r="EO21" s="18"/>
      <c r="EP21" s="18"/>
      <c r="EQ21" s="35"/>
      <c r="ER21" s="18"/>
      <c r="ES21" s="20"/>
      <c r="ET21" s="21"/>
      <c r="EU21" s="20"/>
      <c r="EV21" s="20"/>
      <c r="EW21" s="20"/>
      <c r="EX21" s="18"/>
      <c r="EY21" s="20"/>
      <c r="EZ21" s="18"/>
      <c r="FA21" s="18"/>
      <c r="FB21" s="18"/>
      <c r="FC21" s="18"/>
      <c r="FD21" s="18"/>
      <c r="FE21" s="18"/>
      <c r="FF21" s="18"/>
      <c r="FG21" s="35"/>
      <c r="FH21" s="18"/>
      <c r="FI21" s="20"/>
      <c r="FJ21" s="21"/>
      <c r="FK21" s="20"/>
      <c r="FL21" s="20"/>
      <c r="FM21" s="20"/>
      <c r="FN21" s="18"/>
      <c r="FO21" s="18"/>
      <c r="FP21" s="18"/>
      <c r="FQ21" s="18"/>
      <c r="FR21" s="18"/>
      <c r="FS21" s="18"/>
      <c r="FT21" s="18"/>
      <c r="FU21" s="35"/>
      <c r="FV21" s="18"/>
      <c r="FW21" s="20"/>
      <c r="FX21" s="21"/>
      <c r="FY21" s="20"/>
      <c r="FZ21" s="20"/>
      <c r="GA21" s="20"/>
      <c r="GB21" s="20"/>
      <c r="GC21" s="18"/>
    </row>
    <row r="22" spans="1:185" customFormat="1" ht="17.100000000000001" customHeight="1" x14ac:dyDescent="0.2">
      <c r="A22" s="17" t="s">
        <v>54</v>
      </c>
      <c r="B22" s="18"/>
      <c r="C22" s="18"/>
      <c r="D22" s="42" t="s">
        <v>80</v>
      </c>
      <c r="E22" s="56" t="s">
        <v>80</v>
      </c>
      <c r="F22" s="18" t="s">
        <v>35</v>
      </c>
      <c r="G22" s="18" t="s">
        <v>35</v>
      </c>
      <c r="H22" s="18" t="s">
        <v>35</v>
      </c>
      <c r="I22" s="35"/>
      <c r="J22" s="18"/>
      <c r="K22" s="20" t="s">
        <v>37</v>
      </c>
      <c r="L22" s="20" t="s">
        <v>37</v>
      </c>
      <c r="M22" s="20" t="s">
        <v>37</v>
      </c>
      <c r="N22" s="20" t="s">
        <v>37</v>
      </c>
      <c r="O22" s="20" t="s">
        <v>37</v>
      </c>
      <c r="P22" s="18"/>
      <c r="Q22" s="18"/>
      <c r="R22" s="18" t="s">
        <v>35</v>
      </c>
      <c r="S22" s="18" t="s">
        <v>35</v>
      </c>
      <c r="T22" s="18" t="s">
        <v>35</v>
      </c>
      <c r="U22" s="18" t="s">
        <v>35</v>
      </c>
      <c r="V22" s="18" t="s">
        <v>35</v>
      </c>
      <c r="W22" s="35"/>
      <c r="X22" s="18"/>
      <c r="Y22" s="20" t="s">
        <v>30</v>
      </c>
      <c r="Z22" s="21" t="s">
        <v>30</v>
      </c>
      <c r="AA22" s="20" t="s">
        <v>30</v>
      </c>
      <c r="AB22" s="20" t="s">
        <v>30</v>
      </c>
      <c r="AC22" s="20" t="s">
        <v>30</v>
      </c>
      <c r="AD22" s="18"/>
      <c r="AE22" s="18"/>
      <c r="AF22" s="18" t="s">
        <v>30</v>
      </c>
      <c r="AG22" s="20" t="s">
        <v>30</v>
      </c>
      <c r="AH22" s="21" t="s">
        <v>30</v>
      </c>
      <c r="AI22" s="20" t="s">
        <v>30</v>
      </c>
      <c r="AJ22" s="20" t="s">
        <v>30</v>
      </c>
      <c r="AK22" s="35"/>
      <c r="AL22" s="18"/>
      <c r="AM22" s="20" t="s">
        <v>30</v>
      </c>
      <c r="AN22" s="21" t="s">
        <v>30</v>
      </c>
      <c r="AO22" s="20" t="s">
        <v>30</v>
      </c>
      <c r="AP22" s="20" t="s">
        <v>30</v>
      </c>
      <c r="AQ22" s="20" t="s">
        <v>30</v>
      </c>
      <c r="AR22" s="18"/>
      <c r="AS22" s="18"/>
      <c r="AT22" s="18" t="s">
        <v>35</v>
      </c>
      <c r="AU22" s="18" t="s">
        <v>35</v>
      </c>
      <c r="AV22" s="18" t="s">
        <v>35</v>
      </c>
      <c r="AW22" s="18" t="s">
        <v>35</v>
      </c>
      <c r="AX22" s="18" t="s">
        <v>35</v>
      </c>
      <c r="AY22" s="35"/>
      <c r="AZ22" s="18"/>
      <c r="BA22" s="20" t="s">
        <v>37</v>
      </c>
      <c r="BB22" s="21" t="s">
        <v>37</v>
      </c>
      <c r="BC22" s="20" t="s">
        <v>37</v>
      </c>
      <c r="BD22" s="20" t="s">
        <v>37</v>
      </c>
      <c r="BE22" s="20" t="s">
        <v>37</v>
      </c>
      <c r="BF22" s="18"/>
      <c r="BG22" s="18"/>
      <c r="BH22" s="18" t="s">
        <v>35</v>
      </c>
      <c r="BI22" s="18" t="s">
        <v>35</v>
      </c>
      <c r="BJ22" s="18" t="s">
        <v>35</v>
      </c>
      <c r="BK22" s="18" t="s">
        <v>35</v>
      </c>
      <c r="BL22" s="18" t="s">
        <v>35</v>
      </c>
      <c r="BM22" s="35"/>
      <c r="BN22" s="18"/>
      <c r="BO22" s="20" t="s">
        <v>37</v>
      </c>
      <c r="BP22" s="21" t="s">
        <v>37</v>
      </c>
      <c r="BQ22" s="20" t="s">
        <v>37</v>
      </c>
      <c r="BR22" s="20" t="s">
        <v>37</v>
      </c>
      <c r="BS22" s="20" t="s">
        <v>37</v>
      </c>
      <c r="BT22" s="18"/>
      <c r="BU22" s="18"/>
      <c r="BV22" s="18" t="s">
        <v>35</v>
      </c>
      <c r="BW22" s="18" t="s">
        <v>35</v>
      </c>
      <c r="BX22" s="18" t="s">
        <v>35</v>
      </c>
      <c r="BY22" s="18" t="s">
        <v>35</v>
      </c>
      <c r="BZ22" s="18" t="s">
        <v>35</v>
      </c>
      <c r="CA22" s="35"/>
      <c r="CB22" s="18"/>
      <c r="CC22" s="20" t="s">
        <v>37</v>
      </c>
      <c r="CD22" s="21" t="s">
        <v>37</v>
      </c>
      <c r="CE22" s="20" t="s">
        <v>37</v>
      </c>
      <c r="CF22" s="20" t="s">
        <v>37</v>
      </c>
      <c r="CG22" s="20" t="s">
        <v>37</v>
      </c>
      <c r="CH22" s="18"/>
      <c r="CI22" s="18"/>
      <c r="CJ22" s="18" t="s">
        <v>35</v>
      </c>
      <c r="CK22" s="18" t="s">
        <v>35</v>
      </c>
      <c r="CL22" s="18" t="s">
        <v>35</v>
      </c>
      <c r="CM22" s="18" t="s">
        <v>35</v>
      </c>
      <c r="CN22" s="18" t="s">
        <v>35</v>
      </c>
      <c r="CO22" s="35"/>
      <c r="CP22" s="18" t="s">
        <v>35</v>
      </c>
      <c r="CQ22" s="35"/>
      <c r="CR22" s="18"/>
      <c r="CS22" s="20"/>
      <c r="CT22" s="21"/>
      <c r="CU22" s="20"/>
      <c r="CV22" s="20"/>
      <c r="CW22" s="20"/>
      <c r="CX22" s="18"/>
      <c r="CY22" s="18"/>
      <c r="CZ22" s="18"/>
      <c r="DA22" s="18"/>
      <c r="DB22" s="18"/>
      <c r="DC22" s="18"/>
      <c r="DD22" s="18"/>
      <c r="DE22" s="35"/>
      <c r="DF22" s="18"/>
      <c r="DG22" s="20"/>
      <c r="DH22" s="21"/>
      <c r="DI22" s="20"/>
      <c r="DJ22" s="20"/>
      <c r="DK22" s="20"/>
      <c r="DL22" s="18"/>
      <c r="DM22" s="18"/>
      <c r="DN22" s="18"/>
      <c r="DO22" s="18"/>
      <c r="DP22" s="18"/>
      <c r="DQ22" s="18"/>
      <c r="DR22" s="18"/>
      <c r="DS22" s="35"/>
      <c r="DT22" s="35"/>
      <c r="DU22" s="18"/>
      <c r="DV22" s="35"/>
      <c r="DW22" s="18"/>
      <c r="DX22" s="20"/>
      <c r="DY22" s="21"/>
      <c r="DZ22" s="20"/>
      <c r="EA22" s="20"/>
      <c r="EB22" s="20"/>
      <c r="EC22" s="18"/>
      <c r="ED22" s="18"/>
      <c r="EE22" s="18"/>
      <c r="EF22" s="18"/>
      <c r="EG22" s="18"/>
      <c r="EH22" s="18"/>
      <c r="EI22" s="18"/>
      <c r="EJ22" s="35"/>
      <c r="EK22" s="18"/>
      <c r="EL22" s="20"/>
      <c r="EM22" s="21"/>
      <c r="EN22" s="20"/>
      <c r="EO22" s="20"/>
      <c r="EP22" s="20"/>
      <c r="EQ22" s="18"/>
      <c r="ER22" s="18"/>
      <c r="ES22" s="18"/>
      <c r="ET22" s="18"/>
      <c r="EU22" s="18"/>
      <c r="EV22" s="18"/>
      <c r="EW22" s="18"/>
      <c r="EX22" s="35"/>
      <c r="EY22" s="18"/>
      <c r="EZ22" s="35"/>
      <c r="FA22" s="18"/>
      <c r="FB22" s="20"/>
      <c r="FC22" s="21"/>
      <c r="FD22" s="20"/>
      <c r="FE22" s="20"/>
      <c r="FF22" s="20"/>
      <c r="FG22" s="18"/>
      <c r="FH22" s="18"/>
      <c r="FI22" s="18"/>
      <c r="FJ22" s="18"/>
      <c r="FK22" s="18"/>
      <c r="FL22" s="18"/>
      <c r="FM22" s="18"/>
      <c r="FN22" s="35"/>
      <c r="FO22" s="18"/>
      <c r="FP22" s="20"/>
      <c r="FQ22" s="21"/>
      <c r="FR22" s="20"/>
      <c r="FS22" s="20"/>
      <c r="FT22" s="20"/>
      <c r="FU22" s="18"/>
      <c r="FV22" s="18"/>
      <c r="FW22" s="18"/>
      <c r="FX22" s="18"/>
      <c r="FY22" s="18"/>
      <c r="FZ22" s="18"/>
      <c r="GA22" s="18"/>
      <c r="GB22" s="18"/>
      <c r="GC22" s="35"/>
    </row>
    <row r="23" spans="1:185" customFormat="1" ht="17.100000000000001" hidden="1" customHeight="1" x14ac:dyDescent="0.2">
      <c r="A23" s="37" t="s">
        <v>55</v>
      </c>
      <c r="B23" s="35"/>
      <c r="C23" s="18"/>
      <c r="D23" s="20"/>
      <c r="E23" s="21"/>
      <c r="F23" s="20"/>
      <c r="G23" s="20"/>
      <c r="H23" s="20"/>
      <c r="I23" s="18"/>
      <c r="J23" s="18"/>
      <c r="K23" s="20"/>
      <c r="L23" s="21"/>
      <c r="M23" s="20"/>
      <c r="N23" s="20"/>
      <c r="O23" s="20"/>
      <c r="P23" s="35"/>
      <c r="Q23" s="18"/>
      <c r="R23" s="20"/>
      <c r="S23" s="21"/>
      <c r="T23" s="20"/>
      <c r="U23" s="20"/>
      <c r="V23" s="20"/>
      <c r="W23" s="18"/>
      <c r="X23" s="18"/>
      <c r="Y23" s="18"/>
      <c r="Z23" s="18"/>
      <c r="AA23" s="18"/>
      <c r="AB23" s="18"/>
      <c r="AC23" s="18"/>
      <c r="AD23" s="35"/>
      <c r="AE23" s="18"/>
      <c r="AF23" s="20"/>
      <c r="AG23" s="21"/>
      <c r="AH23" s="20"/>
      <c r="AI23" s="20"/>
      <c r="AJ23" s="20"/>
      <c r="AK23" s="18"/>
      <c r="AL23" s="18"/>
      <c r="AM23" s="18"/>
      <c r="AN23" s="18"/>
      <c r="AO23" s="18"/>
      <c r="AP23" s="18"/>
      <c r="AQ23" s="18"/>
      <c r="AR23" s="35"/>
      <c r="AS23" s="18"/>
      <c r="AT23" s="20"/>
      <c r="AU23" s="21"/>
      <c r="AV23" s="20"/>
      <c r="AW23" s="20"/>
      <c r="AX23" s="20"/>
      <c r="AY23" s="18"/>
      <c r="AZ23" s="18"/>
      <c r="BA23" s="18"/>
      <c r="BB23" s="18"/>
      <c r="BC23" s="18"/>
      <c r="BD23" s="18"/>
      <c r="BE23" s="18"/>
      <c r="BF23" s="35"/>
      <c r="BG23" s="18"/>
      <c r="BH23" s="20"/>
      <c r="BI23" s="21"/>
      <c r="BJ23" s="20"/>
      <c r="BK23" s="20"/>
      <c r="BL23" s="20"/>
      <c r="BM23" s="18"/>
      <c r="BN23" s="18"/>
      <c r="BO23" s="18"/>
      <c r="BP23" s="18"/>
      <c r="BQ23" s="18"/>
      <c r="BR23" s="18"/>
      <c r="BS23" s="18"/>
      <c r="BT23" s="35"/>
      <c r="BU23" s="18"/>
      <c r="BV23" s="20"/>
      <c r="BW23" s="21"/>
      <c r="BX23" s="20"/>
      <c r="BY23" s="20"/>
      <c r="BZ23" s="20"/>
      <c r="CA23" s="18"/>
      <c r="CB23" s="18"/>
      <c r="CC23" s="18"/>
      <c r="CD23" s="18"/>
      <c r="CE23" s="18"/>
      <c r="CF23" s="18"/>
      <c r="CG23" s="18"/>
      <c r="CH23" s="35"/>
      <c r="CI23" s="18"/>
      <c r="CJ23" s="20"/>
      <c r="CK23" s="21"/>
      <c r="CL23" s="20"/>
      <c r="CM23" s="20"/>
      <c r="CN23" s="20"/>
      <c r="CO23" s="18"/>
      <c r="CP23" s="20"/>
      <c r="CQ23" s="18"/>
      <c r="CR23" s="18"/>
      <c r="CS23" s="18"/>
      <c r="CT23" s="18"/>
      <c r="CU23" s="18"/>
      <c r="CV23" s="18"/>
      <c r="CW23" s="18"/>
      <c r="CX23" s="35"/>
      <c r="CY23" s="18"/>
      <c r="CZ23" s="20"/>
      <c r="DA23" s="21"/>
      <c r="DB23" s="20"/>
      <c r="DC23" s="20"/>
      <c r="DD23" s="20"/>
      <c r="DE23" s="18"/>
      <c r="DF23" s="18"/>
      <c r="DG23" s="18"/>
      <c r="DH23" s="18"/>
      <c r="DI23" s="18"/>
      <c r="DJ23" s="18"/>
      <c r="DK23" s="18"/>
      <c r="DL23" s="35"/>
      <c r="DM23" s="18"/>
      <c r="DN23" s="20"/>
      <c r="DO23" s="21"/>
      <c r="DP23" s="20"/>
      <c r="DQ23" s="20"/>
      <c r="DR23" s="20"/>
      <c r="DS23" s="18"/>
      <c r="DT23" s="18"/>
      <c r="DU23" s="20"/>
      <c r="DV23" s="18"/>
      <c r="DW23" s="18"/>
      <c r="DX23" s="18"/>
      <c r="DY23" s="18"/>
      <c r="DZ23" s="18"/>
      <c r="EA23" s="18"/>
      <c r="EB23" s="18"/>
      <c r="EC23" s="35"/>
      <c r="ED23" s="18"/>
      <c r="EE23" s="20"/>
      <c r="EF23" s="21"/>
      <c r="EG23" s="20"/>
      <c r="EH23" s="20"/>
      <c r="EI23" s="20"/>
      <c r="EJ23" s="18"/>
      <c r="EK23" s="18"/>
      <c r="EL23" s="18"/>
      <c r="EM23" s="18"/>
      <c r="EN23" s="18"/>
      <c r="EO23" s="18"/>
      <c r="EP23" s="18"/>
      <c r="EQ23" s="35"/>
      <c r="ER23" s="18"/>
      <c r="ES23" s="20"/>
      <c r="ET23" s="21"/>
      <c r="EU23" s="20"/>
      <c r="EV23" s="20"/>
      <c r="EW23" s="20"/>
      <c r="EX23" s="18"/>
      <c r="EY23" s="20"/>
      <c r="EZ23" s="18"/>
      <c r="FA23" s="18"/>
      <c r="FB23" s="18"/>
      <c r="FC23" s="18"/>
      <c r="FD23" s="18"/>
      <c r="FE23" s="18"/>
      <c r="FF23" s="18"/>
      <c r="FG23" s="35"/>
      <c r="FH23" s="18"/>
      <c r="FI23" s="20"/>
      <c r="FJ23" s="21"/>
      <c r="FK23" s="20"/>
      <c r="FL23" s="20"/>
      <c r="FM23" s="20"/>
      <c r="FN23" s="18"/>
      <c r="FO23" s="18"/>
      <c r="FP23" s="18"/>
      <c r="FQ23" s="18"/>
      <c r="FR23" s="18"/>
      <c r="FS23" s="18"/>
      <c r="FT23" s="18"/>
      <c r="FU23" s="35"/>
      <c r="FV23" s="18"/>
      <c r="FW23" s="20"/>
      <c r="FX23" s="21"/>
      <c r="FY23" s="20"/>
      <c r="FZ23" s="20"/>
      <c r="GA23" s="20"/>
      <c r="GB23" s="20"/>
      <c r="GC23" s="18"/>
    </row>
    <row r="24" spans="1:185" customFormat="1" ht="17.100000000000001" hidden="1" customHeight="1" x14ac:dyDescent="0.2">
      <c r="A24" s="37" t="s">
        <v>56</v>
      </c>
      <c r="B24" s="18"/>
      <c r="C24" s="18"/>
      <c r="D24" s="18"/>
      <c r="E24" s="18"/>
      <c r="F24" s="18"/>
      <c r="G24" s="18"/>
      <c r="H24" s="18"/>
      <c r="I24" s="35"/>
      <c r="J24" s="18"/>
      <c r="K24" s="20"/>
      <c r="L24" s="21"/>
      <c r="M24" s="20"/>
      <c r="N24" s="20"/>
      <c r="O24" s="20"/>
      <c r="P24" s="18"/>
      <c r="Q24" s="18"/>
      <c r="R24" s="18"/>
      <c r="S24" s="18"/>
      <c r="T24" s="18"/>
      <c r="U24" s="18"/>
      <c r="V24" s="18"/>
      <c r="W24" s="35"/>
      <c r="X24" s="18"/>
      <c r="Y24" s="20"/>
      <c r="Z24" s="21"/>
      <c r="AA24" s="20"/>
      <c r="AB24" s="20"/>
      <c r="AC24" s="20"/>
      <c r="AD24" s="18"/>
      <c r="AE24" s="18"/>
      <c r="AF24" s="18"/>
      <c r="AG24" s="20"/>
      <c r="AH24" s="21"/>
      <c r="AI24" s="20"/>
      <c r="AJ24" s="20"/>
      <c r="AK24" s="35"/>
      <c r="AL24" s="18"/>
      <c r="AM24" s="20"/>
      <c r="AN24" s="21"/>
      <c r="AO24" s="20"/>
      <c r="AP24" s="20"/>
      <c r="AQ24" s="20"/>
      <c r="AR24" s="18"/>
      <c r="AS24" s="18"/>
      <c r="AT24" s="18"/>
      <c r="AU24" s="18"/>
      <c r="AV24" s="18"/>
      <c r="AW24" s="18"/>
      <c r="AX24" s="18"/>
      <c r="AY24" s="35"/>
      <c r="AZ24" s="18"/>
      <c r="BA24" s="20"/>
      <c r="BB24" s="21"/>
      <c r="BC24" s="20"/>
      <c r="BD24" s="20"/>
      <c r="BE24" s="20"/>
      <c r="BF24" s="18"/>
      <c r="BG24" s="18"/>
      <c r="BH24" s="18"/>
      <c r="BI24" s="18"/>
      <c r="BJ24" s="18"/>
      <c r="BK24" s="18"/>
      <c r="BL24" s="18"/>
      <c r="BM24" s="35"/>
      <c r="BN24" s="18"/>
      <c r="BO24" s="20"/>
      <c r="BP24" s="21"/>
      <c r="BQ24" s="20"/>
      <c r="BR24" s="20"/>
      <c r="BS24" s="20"/>
      <c r="BT24" s="18"/>
      <c r="BU24" s="18"/>
      <c r="BV24" s="18"/>
      <c r="BW24" s="18"/>
      <c r="BX24" s="18"/>
      <c r="BY24" s="18"/>
      <c r="BZ24" s="18"/>
      <c r="CA24" s="35"/>
      <c r="CB24" s="18"/>
      <c r="CC24" s="20"/>
      <c r="CD24" s="21"/>
      <c r="CE24" s="20"/>
      <c r="CF24" s="20"/>
      <c r="CG24" s="20"/>
      <c r="CH24" s="18"/>
      <c r="CI24" s="18"/>
      <c r="CJ24" s="18"/>
      <c r="CK24" s="18"/>
      <c r="CL24" s="18"/>
      <c r="CM24" s="18"/>
      <c r="CN24" s="18"/>
      <c r="CO24" s="35"/>
      <c r="CP24" s="18"/>
      <c r="CQ24" s="35"/>
      <c r="CR24" s="18"/>
      <c r="CS24" s="20"/>
      <c r="CT24" s="21"/>
      <c r="CU24" s="20"/>
      <c r="CV24" s="20"/>
      <c r="CW24" s="20"/>
      <c r="CX24" s="18"/>
      <c r="CY24" s="18"/>
      <c r="CZ24" s="18"/>
      <c r="DA24" s="18"/>
      <c r="DB24" s="18"/>
      <c r="DC24" s="18"/>
      <c r="DD24" s="18"/>
      <c r="DE24" s="35"/>
      <c r="DF24" s="18"/>
      <c r="DG24" s="20"/>
      <c r="DH24" s="21"/>
      <c r="DI24" s="20"/>
      <c r="DJ24" s="20"/>
      <c r="DK24" s="20"/>
      <c r="DL24" s="18"/>
      <c r="DM24" s="18"/>
      <c r="DN24" s="18"/>
      <c r="DO24" s="18"/>
      <c r="DP24" s="18"/>
      <c r="DQ24" s="18"/>
      <c r="DR24" s="18"/>
      <c r="DS24" s="35"/>
      <c r="DT24" s="35"/>
      <c r="DU24" s="18"/>
      <c r="DV24" s="35"/>
      <c r="DW24" s="18"/>
      <c r="DX24" s="20"/>
      <c r="DY24" s="21"/>
      <c r="DZ24" s="20"/>
      <c r="EA24" s="20"/>
      <c r="EB24" s="20"/>
      <c r="EC24" s="18"/>
      <c r="ED24" s="18"/>
      <c r="EE24" s="18"/>
      <c r="EF24" s="18"/>
      <c r="EG24" s="18"/>
      <c r="EH24" s="18"/>
      <c r="EI24" s="18"/>
      <c r="EJ24" s="35"/>
      <c r="EK24" s="18"/>
      <c r="EL24" s="20"/>
      <c r="EM24" s="21"/>
      <c r="EN24" s="20"/>
      <c r="EO24" s="20"/>
      <c r="EP24" s="20"/>
      <c r="EQ24" s="18"/>
      <c r="ER24" s="18"/>
      <c r="ES24" s="18"/>
      <c r="ET24" s="18"/>
      <c r="EU24" s="18"/>
      <c r="EV24" s="18"/>
      <c r="EW24" s="18"/>
      <c r="EX24" s="35"/>
      <c r="EY24" s="18"/>
      <c r="EZ24" s="35"/>
      <c r="FA24" s="18"/>
      <c r="FB24" s="20"/>
      <c r="FC24" s="21"/>
      <c r="FD24" s="20"/>
      <c r="FE24" s="20"/>
      <c r="FF24" s="20"/>
      <c r="FG24" s="18"/>
      <c r="FH24" s="18"/>
      <c r="FI24" s="18"/>
      <c r="FJ24" s="18"/>
      <c r="FK24" s="18"/>
      <c r="FL24" s="18"/>
      <c r="FM24" s="18"/>
      <c r="FN24" s="35"/>
      <c r="FO24" s="18"/>
      <c r="FP24" s="20"/>
      <c r="FQ24" s="21"/>
      <c r="FR24" s="20"/>
      <c r="FS24" s="20"/>
      <c r="FT24" s="20"/>
      <c r="FU24" s="18"/>
      <c r="FV24" s="18"/>
      <c r="FW24" s="18"/>
      <c r="FX24" s="18"/>
      <c r="FY24" s="18"/>
      <c r="FZ24" s="18"/>
      <c r="GA24" s="18"/>
      <c r="GB24" s="18"/>
      <c r="GC24" s="35"/>
    </row>
    <row r="25" spans="1:185" s="43" customFormat="1" ht="15" x14ac:dyDescent="0.2">
      <c r="A25" s="44" t="s">
        <v>57</v>
      </c>
      <c r="B25" s="38">
        <f>COUNTIF(B6:B19,"M")+COUNTIF(B6:B19,"M1")+COUNTIF(B6:B19,"M2")</f>
        <v>2</v>
      </c>
      <c r="C25" s="38">
        <f t="shared" ref="C25:Q25" si="11">COUNTIF(C6:C19,"M")+COUNTIF(C6:C19,"M1")+COUNTIF(C6:C19,"M2")</f>
        <v>0</v>
      </c>
      <c r="D25" s="38">
        <f t="shared" si="11"/>
        <v>1</v>
      </c>
      <c r="E25" s="38">
        <f t="shared" si="11"/>
        <v>2</v>
      </c>
      <c r="F25" s="38">
        <f t="shared" si="11"/>
        <v>2</v>
      </c>
      <c r="G25" s="38">
        <f t="shared" si="11"/>
        <v>3</v>
      </c>
      <c r="H25" s="38">
        <f t="shared" si="11"/>
        <v>3</v>
      </c>
      <c r="I25" s="38">
        <f t="shared" si="11"/>
        <v>2</v>
      </c>
      <c r="J25" s="38">
        <f t="shared" si="11"/>
        <v>0</v>
      </c>
      <c r="K25" s="38">
        <f t="shared" si="11"/>
        <v>2</v>
      </c>
      <c r="L25" s="38">
        <f t="shared" si="11"/>
        <v>2</v>
      </c>
      <c r="M25" s="38">
        <f t="shared" si="11"/>
        <v>2</v>
      </c>
      <c r="N25" s="38">
        <f t="shared" si="11"/>
        <v>2</v>
      </c>
      <c r="O25" s="38">
        <f t="shared" si="11"/>
        <v>3</v>
      </c>
      <c r="P25" s="38">
        <f t="shared" si="11"/>
        <v>2</v>
      </c>
      <c r="Q25" s="38">
        <f t="shared" si="11"/>
        <v>0</v>
      </c>
      <c r="R25" s="38">
        <f t="shared" ref="R25:CC25" si="12">COUNTIF(R6:R19,"M")+COUNTIF(R6:R19,"M1")+COUNTIF(R6:R19,"M2")</f>
        <v>2</v>
      </c>
      <c r="S25" s="38">
        <f t="shared" si="12"/>
        <v>2</v>
      </c>
      <c r="T25" s="38">
        <f t="shared" si="12"/>
        <v>2</v>
      </c>
      <c r="U25" s="38">
        <f t="shared" si="12"/>
        <v>2</v>
      </c>
      <c r="V25" s="38">
        <f t="shared" si="12"/>
        <v>2</v>
      </c>
      <c r="W25" s="38">
        <f t="shared" si="12"/>
        <v>2</v>
      </c>
      <c r="X25" s="38">
        <f t="shared" si="12"/>
        <v>0</v>
      </c>
      <c r="Y25" s="38">
        <f t="shared" si="12"/>
        <v>2</v>
      </c>
      <c r="Z25" s="38">
        <f t="shared" si="12"/>
        <v>2</v>
      </c>
      <c r="AA25" s="38">
        <f t="shared" si="12"/>
        <v>2</v>
      </c>
      <c r="AB25" s="38">
        <f t="shared" si="12"/>
        <v>3</v>
      </c>
      <c r="AC25" s="38">
        <f t="shared" si="12"/>
        <v>2</v>
      </c>
      <c r="AD25" s="38">
        <f t="shared" si="12"/>
        <v>2</v>
      </c>
      <c r="AE25" s="38">
        <f t="shared" si="12"/>
        <v>0</v>
      </c>
      <c r="AF25" s="38">
        <f t="shared" si="12"/>
        <v>2</v>
      </c>
      <c r="AG25" s="38">
        <f t="shared" si="12"/>
        <v>3</v>
      </c>
      <c r="AH25" s="38">
        <f t="shared" si="12"/>
        <v>2</v>
      </c>
      <c r="AI25" s="38">
        <f t="shared" si="12"/>
        <v>3</v>
      </c>
      <c r="AJ25" s="38">
        <f t="shared" si="12"/>
        <v>3</v>
      </c>
      <c r="AK25" s="38">
        <f t="shared" si="12"/>
        <v>2</v>
      </c>
      <c r="AL25" s="38">
        <f t="shared" si="12"/>
        <v>0</v>
      </c>
      <c r="AM25" s="38">
        <f t="shared" si="12"/>
        <v>2</v>
      </c>
      <c r="AN25" s="38">
        <f t="shared" si="12"/>
        <v>2</v>
      </c>
      <c r="AO25" s="38">
        <f t="shared" si="12"/>
        <v>2</v>
      </c>
      <c r="AP25" s="38">
        <f t="shared" si="12"/>
        <v>2</v>
      </c>
      <c r="AQ25" s="38">
        <f t="shared" si="12"/>
        <v>2</v>
      </c>
      <c r="AR25" s="38">
        <f t="shared" si="12"/>
        <v>0</v>
      </c>
      <c r="AS25" s="38">
        <f t="shared" si="12"/>
        <v>0</v>
      </c>
      <c r="AT25" s="38">
        <f t="shared" si="12"/>
        <v>2</v>
      </c>
      <c r="AU25" s="38">
        <f t="shared" si="12"/>
        <v>3</v>
      </c>
      <c r="AV25" s="38">
        <f t="shared" si="12"/>
        <v>2</v>
      </c>
      <c r="AW25" s="38">
        <f t="shared" si="12"/>
        <v>3</v>
      </c>
      <c r="AX25" s="38">
        <f t="shared" si="12"/>
        <v>3</v>
      </c>
      <c r="AY25" s="38">
        <f t="shared" si="12"/>
        <v>1</v>
      </c>
      <c r="AZ25" s="38">
        <f t="shared" si="12"/>
        <v>0</v>
      </c>
      <c r="BA25" s="38">
        <f t="shared" si="12"/>
        <v>2</v>
      </c>
      <c r="BB25" s="38">
        <f t="shared" si="12"/>
        <v>3</v>
      </c>
      <c r="BC25" s="38">
        <f t="shared" si="12"/>
        <v>2</v>
      </c>
      <c r="BD25" s="38">
        <f t="shared" si="12"/>
        <v>3</v>
      </c>
      <c r="BE25" s="38">
        <f t="shared" si="12"/>
        <v>3</v>
      </c>
      <c r="BF25" s="38">
        <f t="shared" si="12"/>
        <v>1</v>
      </c>
      <c r="BG25" s="38">
        <f t="shared" si="12"/>
        <v>0</v>
      </c>
      <c r="BH25" s="38">
        <f t="shared" si="12"/>
        <v>2</v>
      </c>
      <c r="BI25" s="38">
        <f t="shared" si="12"/>
        <v>3</v>
      </c>
      <c r="BJ25" s="38">
        <f t="shared" si="12"/>
        <v>2</v>
      </c>
      <c r="BK25" s="38">
        <f t="shared" si="12"/>
        <v>3</v>
      </c>
      <c r="BL25" s="38">
        <f t="shared" si="12"/>
        <v>3</v>
      </c>
      <c r="BM25" s="38">
        <f t="shared" si="12"/>
        <v>1</v>
      </c>
      <c r="BN25" s="38">
        <f t="shared" si="12"/>
        <v>0</v>
      </c>
      <c r="BO25" s="38">
        <f t="shared" si="12"/>
        <v>2</v>
      </c>
      <c r="BP25" s="38">
        <f t="shared" si="12"/>
        <v>3</v>
      </c>
      <c r="BQ25" s="38">
        <f t="shared" si="12"/>
        <v>2</v>
      </c>
      <c r="BR25" s="38">
        <f t="shared" si="12"/>
        <v>3</v>
      </c>
      <c r="BS25" s="38">
        <f t="shared" si="12"/>
        <v>3</v>
      </c>
      <c r="BT25" s="38">
        <f t="shared" si="12"/>
        <v>1</v>
      </c>
      <c r="BU25" s="38">
        <f t="shared" si="12"/>
        <v>0</v>
      </c>
      <c r="BV25" s="38">
        <f t="shared" si="12"/>
        <v>2</v>
      </c>
      <c r="BW25" s="38">
        <f t="shared" si="12"/>
        <v>2</v>
      </c>
      <c r="BX25" s="38">
        <f t="shared" si="12"/>
        <v>1</v>
      </c>
      <c r="BY25" s="38">
        <f t="shared" si="12"/>
        <v>2</v>
      </c>
      <c r="BZ25" s="38">
        <f t="shared" si="12"/>
        <v>2</v>
      </c>
      <c r="CA25" s="38">
        <f t="shared" si="12"/>
        <v>0</v>
      </c>
      <c r="CB25" s="38">
        <f t="shared" si="12"/>
        <v>0</v>
      </c>
      <c r="CC25" s="38">
        <f t="shared" si="12"/>
        <v>2</v>
      </c>
      <c r="CD25" s="38">
        <f t="shared" ref="CD25:EO25" si="13">COUNTIF(CD6:CD19,"M")+COUNTIF(CD6:CD19,"M1")+COUNTIF(CD6:CD19,"M2")</f>
        <v>3</v>
      </c>
      <c r="CE25" s="38">
        <f t="shared" si="13"/>
        <v>2</v>
      </c>
      <c r="CF25" s="38">
        <f t="shared" si="13"/>
        <v>3</v>
      </c>
      <c r="CG25" s="38">
        <f t="shared" si="13"/>
        <v>3</v>
      </c>
      <c r="CH25" s="38">
        <f t="shared" si="13"/>
        <v>1</v>
      </c>
      <c r="CI25" s="38">
        <f t="shared" si="13"/>
        <v>0</v>
      </c>
      <c r="CJ25" s="38">
        <f t="shared" si="13"/>
        <v>2</v>
      </c>
      <c r="CK25" s="38">
        <f t="shared" si="13"/>
        <v>3</v>
      </c>
      <c r="CL25" s="38">
        <f t="shared" si="13"/>
        <v>2</v>
      </c>
      <c r="CM25" s="38">
        <f t="shared" si="13"/>
        <v>3</v>
      </c>
      <c r="CN25" s="38">
        <f t="shared" si="13"/>
        <v>3</v>
      </c>
      <c r="CO25" s="38">
        <f t="shared" si="13"/>
        <v>1</v>
      </c>
      <c r="CP25" s="38">
        <f t="shared" si="13"/>
        <v>3</v>
      </c>
      <c r="CQ25" s="38">
        <f t="shared" si="13"/>
        <v>0</v>
      </c>
      <c r="CR25" s="38">
        <f t="shared" si="13"/>
        <v>0</v>
      </c>
      <c r="CS25" s="38">
        <f t="shared" si="13"/>
        <v>0</v>
      </c>
      <c r="CT25" s="38">
        <f t="shared" si="13"/>
        <v>0</v>
      </c>
      <c r="CU25" s="38">
        <f t="shared" si="13"/>
        <v>0</v>
      </c>
      <c r="CV25" s="38">
        <f t="shared" si="13"/>
        <v>0</v>
      </c>
      <c r="CW25" s="38">
        <f t="shared" si="13"/>
        <v>0</v>
      </c>
      <c r="CX25" s="38">
        <f t="shared" si="13"/>
        <v>0</v>
      </c>
      <c r="CY25" s="38">
        <f t="shared" si="13"/>
        <v>0</v>
      </c>
      <c r="CZ25" s="38">
        <f t="shared" si="13"/>
        <v>0</v>
      </c>
      <c r="DA25" s="38">
        <f t="shared" si="13"/>
        <v>0</v>
      </c>
      <c r="DB25" s="38">
        <f t="shared" si="13"/>
        <v>0</v>
      </c>
      <c r="DC25" s="38">
        <f t="shared" si="13"/>
        <v>0</v>
      </c>
      <c r="DD25" s="38">
        <f t="shared" si="13"/>
        <v>0</v>
      </c>
      <c r="DE25" s="38">
        <f t="shared" si="13"/>
        <v>0</v>
      </c>
      <c r="DF25" s="38">
        <f t="shared" si="13"/>
        <v>0</v>
      </c>
      <c r="DG25" s="38">
        <f t="shared" si="13"/>
        <v>0</v>
      </c>
      <c r="DH25" s="38">
        <f t="shared" si="13"/>
        <v>0</v>
      </c>
      <c r="DI25" s="38">
        <f t="shared" si="13"/>
        <v>0</v>
      </c>
      <c r="DJ25" s="38">
        <f t="shared" si="13"/>
        <v>0</v>
      </c>
      <c r="DK25" s="38">
        <f t="shared" si="13"/>
        <v>0</v>
      </c>
      <c r="DL25" s="38">
        <f t="shared" si="13"/>
        <v>0</v>
      </c>
      <c r="DM25" s="38">
        <f t="shared" si="13"/>
        <v>0</v>
      </c>
      <c r="DN25" s="38">
        <f t="shared" si="13"/>
        <v>0</v>
      </c>
      <c r="DO25" s="38">
        <f t="shared" si="13"/>
        <v>0</v>
      </c>
      <c r="DP25" s="38">
        <f t="shared" si="13"/>
        <v>0</v>
      </c>
      <c r="DQ25" s="38">
        <f t="shared" si="13"/>
        <v>0</v>
      </c>
      <c r="DR25" s="38">
        <f t="shared" si="13"/>
        <v>0</v>
      </c>
      <c r="DS25" s="38">
        <f t="shared" si="13"/>
        <v>0</v>
      </c>
      <c r="DT25" s="38">
        <f t="shared" si="13"/>
        <v>0</v>
      </c>
      <c r="DU25" s="38">
        <f t="shared" si="13"/>
        <v>0</v>
      </c>
      <c r="DV25" s="38">
        <f t="shared" si="13"/>
        <v>0</v>
      </c>
      <c r="DW25" s="38">
        <f t="shared" si="13"/>
        <v>0</v>
      </c>
      <c r="DX25" s="38">
        <f t="shared" si="13"/>
        <v>0</v>
      </c>
      <c r="DY25" s="38">
        <f t="shared" si="13"/>
        <v>0</v>
      </c>
      <c r="DZ25" s="38">
        <f t="shared" si="13"/>
        <v>0</v>
      </c>
      <c r="EA25" s="38">
        <f t="shared" si="13"/>
        <v>0</v>
      </c>
      <c r="EB25" s="38">
        <f t="shared" si="13"/>
        <v>0</v>
      </c>
      <c r="EC25" s="38">
        <f t="shared" si="13"/>
        <v>0</v>
      </c>
      <c r="ED25" s="38">
        <f t="shared" si="13"/>
        <v>0</v>
      </c>
      <c r="EE25" s="38">
        <f t="shared" si="13"/>
        <v>0</v>
      </c>
      <c r="EF25" s="38">
        <f t="shared" si="13"/>
        <v>0</v>
      </c>
      <c r="EG25" s="38">
        <f t="shared" si="13"/>
        <v>0</v>
      </c>
      <c r="EH25" s="38">
        <f t="shared" si="13"/>
        <v>0</v>
      </c>
      <c r="EI25" s="38">
        <f t="shared" si="13"/>
        <v>0</v>
      </c>
      <c r="EJ25" s="38">
        <f t="shared" si="13"/>
        <v>0</v>
      </c>
      <c r="EK25" s="38">
        <f t="shared" si="13"/>
        <v>0</v>
      </c>
      <c r="EL25" s="38">
        <f t="shared" si="13"/>
        <v>0</v>
      </c>
      <c r="EM25" s="38">
        <f t="shared" si="13"/>
        <v>0</v>
      </c>
      <c r="EN25" s="38">
        <f t="shared" si="13"/>
        <v>0</v>
      </c>
      <c r="EO25" s="38">
        <f t="shared" si="13"/>
        <v>0</v>
      </c>
      <c r="EP25" s="38">
        <f t="shared" ref="EP25:GC25" si="14">COUNTIF(EP6:EP19,"M")+COUNTIF(EP6:EP19,"M1")+COUNTIF(EP6:EP19,"M2")</f>
        <v>0</v>
      </c>
      <c r="EQ25" s="38">
        <f t="shared" si="14"/>
        <v>0</v>
      </c>
      <c r="ER25" s="38">
        <f t="shared" si="14"/>
        <v>0</v>
      </c>
      <c r="ES25" s="38">
        <f t="shared" si="14"/>
        <v>0</v>
      </c>
      <c r="ET25" s="38">
        <f t="shared" si="14"/>
        <v>0</v>
      </c>
      <c r="EU25" s="38">
        <f t="shared" si="14"/>
        <v>0</v>
      </c>
      <c r="EV25" s="38">
        <f t="shared" si="14"/>
        <v>0</v>
      </c>
      <c r="EW25" s="38">
        <f t="shared" si="14"/>
        <v>0</v>
      </c>
      <c r="EX25" s="38">
        <f t="shared" si="14"/>
        <v>0</v>
      </c>
      <c r="EY25" s="38">
        <f t="shared" si="14"/>
        <v>0</v>
      </c>
      <c r="EZ25" s="38">
        <f t="shared" si="14"/>
        <v>0</v>
      </c>
      <c r="FA25" s="38">
        <f t="shared" si="14"/>
        <v>0</v>
      </c>
      <c r="FB25" s="38">
        <f t="shared" si="14"/>
        <v>0</v>
      </c>
      <c r="FC25" s="38">
        <f t="shared" si="14"/>
        <v>0</v>
      </c>
      <c r="FD25" s="38">
        <f t="shared" si="14"/>
        <v>0</v>
      </c>
      <c r="FE25" s="38">
        <f t="shared" si="14"/>
        <v>0</v>
      </c>
      <c r="FF25" s="38">
        <f t="shared" si="14"/>
        <v>0</v>
      </c>
      <c r="FG25" s="38">
        <f t="shared" si="14"/>
        <v>0</v>
      </c>
      <c r="FH25" s="38">
        <f t="shared" si="14"/>
        <v>0</v>
      </c>
      <c r="FI25" s="38">
        <f t="shared" si="14"/>
        <v>0</v>
      </c>
      <c r="FJ25" s="38">
        <f t="shared" si="14"/>
        <v>0</v>
      </c>
      <c r="FK25" s="38">
        <f t="shared" si="14"/>
        <v>0</v>
      </c>
      <c r="FL25" s="38">
        <f t="shared" si="14"/>
        <v>0</v>
      </c>
      <c r="FM25" s="38">
        <f t="shared" si="14"/>
        <v>0</v>
      </c>
      <c r="FN25" s="38">
        <f t="shared" si="14"/>
        <v>0</v>
      </c>
      <c r="FO25" s="38">
        <f t="shared" si="14"/>
        <v>0</v>
      </c>
      <c r="FP25" s="38">
        <f t="shared" si="14"/>
        <v>0</v>
      </c>
      <c r="FQ25" s="38">
        <f t="shared" si="14"/>
        <v>0</v>
      </c>
      <c r="FR25" s="38">
        <f t="shared" si="14"/>
        <v>0</v>
      </c>
      <c r="FS25" s="38">
        <f t="shared" si="14"/>
        <v>0</v>
      </c>
      <c r="FT25" s="38">
        <f t="shared" si="14"/>
        <v>0</v>
      </c>
      <c r="FU25" s="38">
        <f t="shared" si="14"/>
        <v>0</v>
      </c>
      <c r="FV25" s="38">
        <f t="shared" si="14"/>
        <v>0</v>
      </c>
      <c r="FW25" s="38">
        <f t="shared" si="14"/>
        <v>0</v>
      </c>
      <c r="FX25" s="38">
        <f t="shared" si="14"/>
        <v>0</v>
      </c>
      <c r="FY25" s="38">
        <f t="shared" si="14"/>
        <v>0</v>
      </c>
      <c r="FZ25" s="38">
        <f t="shared" si="14"/>
        <v>0</v>
      </c>
      <c r="GA25" s="38">
        <f t="shared" si="14"/>
        <v>0</v>
      </c>
      <c r="GB25" s="38">
        <f t="shared" si="14"/>
        <v>0</v>
      </c>
      <c r="GC25" s="38">
        <f t="shared" si="14"/>
        <v>0</v>
      </c>
    </row>
    <row r="26" spans="1:185" s="43" customFormat="1" ht="15" x14ac:dyDescent="0.2">
      <c r="A26" s="44" t="s">
        <v>58</v>
      </c>
      <c r="B26" s="38">
        <f>COUNTIF(B6:B19,"AM")+COUNTIF(B6:B19,"AMH")</f>
        <v>0</v>
      </c>
      <c r="C26" s="38">
        <f t="shared" ref="C26:Q26" si="15">COUNTIF(C6:C19,"AM")+COUNTIF(C6:C19,"AMH")</f>
        <v>0</v>
      </c>
      <c r="D26" s="38">
        <f t="shared" si="15"/>
        <v>2</v>
      </c>
      <c r="E26" s="38">
        <f t="shared" si="15"/>
        <v>2</v>
      </c>
      <c r="F26" s="38">
        <f t="shared" si="15"/>
        <v>2</v>
      </c>
      <c r="G26" s="38">
        <f t="shared" si="15"/>
        <v>2</v>
      </c>
      <c r="H26" s="38">
        <f t="shared" si="15"/>
        <v>2</v>
      </c>
      <c r="I26" s="38">
        <f t="shared" si="15"/>
        <v>0</v>
      </c>
      <c r="J26" s="38">
        <f t="shared" si="15"/>
        <v>0</v>
      </c>
      <c r="K26" s="38">
        <f t="shared" si="15"/>
        <v>2</v>
      </c>
      <c r="L26" s="38">
        <f t="shared" si="15"/>
        <v>2</v>
      </c>
      <c r="M26" s="38">
        <f t="shared" si="15"/>
        <v>2</v>
      </c>
      <c r="N26" s="38">
        <f t="shared" si="15"/>
        <v>2</v>
      </c>
      <c r="O26" s="38">
        <f t="shared" si="15"/>
        <v>2</v>
      </c>
      <c r="P26" s="38">
        <f t="shared" si="15"/>
        <v>0</v>
      </c>
      <c r="Q26" s="38">
        <f t="shared" si="15"/>
        <v>0</v>
      </c>
      <c r="R26" s="38">
        <f t="shared" ref="R26:CC26" si="16">COUNTIF(R6:R19,"AM")+COUNTIF(R6:R19,"AMH")</f>
        <v>2</v>
      </c>
      <c r="S26" s="38">
        <f t="shared" si="16"/>
        <v>2</v>
      </c>
      <c r="T26" s="38">
        <f t="shared" si="16"/>
        <v>2</v>
      </c>
      <c r="U26" s="38">
        <f t="shared" si="16"/>
        <v>2</v>
      </c>
      <c r="V26" s="38">
        <f t="shared" si="16"/>
        <v>2</v>
      </c>
      <c r="W26" s="38">
        <f t="shared" si="16"/>
        <v>0</v>
      </c>
      <c r="X26" s="38">
        <f t="shared" si="16"/>
        <v>0</v>
      </c>
      <c r="Y26" s="38">
        <f t="shared" si="16"/>
        <v>2</v>
      </c>
      <c r="Z26" s="38">
        <f t="shared" si="16"/>
        <v>2</v>
      </c>
      <c r="AA26" s="38">
        <f t="shared" si="16"/>
        <v>2</v>
      </c>
      <c r="AB26" s="38">
        <f t="shared" si="16"/>
        <v>2</v>
      </c>
      <c r="AC26" s="38">
        <f t="shared" si="16"/>
        <v>2</v>
      </c>
      <c r="AD26" s="38">
        <f t="shared" si="16"/>
        <v>0</v>
      </c>
      <c r="AE26" s="38">
        <f t="shared" si="16"/>
        <v>0</v>
      </c>
      <c r="AF26" s="38">
        <f t="shared" si="16"/>
        <v>2</v>
      </c>
      <c r="AG26" s="38">
        <f t="shared" si="16"/>
        <v>2</v>
      </c>
      <c r="AH26" s="38">
        <f t="shared" si="16"/>
        <v>2</v>
      </c>
      <c r="AI26" s="38">
        <f t="shared" si="16"/>
        <v>2</v>
      </c>
      <c r="AJ26" s="38">
        <f t="shared" si="16"/>
        <v>2</v>
      </c>
      <c r="AK26" s="38">
        <f t="shared" si="16"/>
        <v>0</v>
      </c>
      <c r="AL26" s="38">
        <f t="shared" si="16"/>
        <v>0</v>
      </c>
      <c r="AM26" s="38">
        <f t="shared" si="16"/>
        <v>2</v>
      </c>
      <c r="AN26" s="38">
        <f t="shared" si="16"/>
        <v>2</v>
      </c>
      <c r="AO26" s="38">
        <f t="shared" si="16"/>
        <v>2</v>
      </c>
      <c r="AP26" s="38">
        <f t="shared" si="16"/>
        <v>2</v>
      </c>
      <c r="AQ26" s="38">
        <f t="shared" si="16"/>
        <v>2</v>
      </c>
      <c r="AR26" s="38">
        <f t="shared" si="16"/>
        <v>0</v>
      </c>
      <c r="AS26" s="38">
        <f t="shared" si="16"/>
        <v>0</v>
      </c>
      <c r="AT26" s="38">
        <f t="shared" si="16"/>
        <v>1</v>
      </c>
      <c r="AU26" s="38">
        <f t="shared" si="16"/>
        <v>2</v>
      </c>
      <c r="AV26" s="38">
        <f t="shared" si="16"/>
        <v>2</v>
      </c>
      <c r="AW26" s="38">
        <f t="shared" si="16"/>
        <v>2</v>
      </c>
      <c r="AX26" s="38">
        <f t="shared" si="16"/>
        <v>2</v>
      </c>
      <c r="AY26" s="38">
        <f t="shared" si="16"/>
        <v>1</v>
      </c>
      <c r="AZ26" s="38">
        <f t="shared" si="16"/>
        <v>0</v>
      </c>
      <c r="BA26" s="38">
        <f t="shared" si="16"/>
        <v>2</v>
      </c>
      <c r="BB26" s="38">
        <f t="shared" si="16"/>
        <v>3</v>
      </c>
      <c r="BC26" s="38">
        <f t="shared" si="16"/>
        <v>3</v>
      </c>
      <c r="BD26" s="38">
        <f t="shared" si="16"/>
        <v>3</v>
      </c>
      <c r="BE26" s="38">
        <f t="shared" si="16"/>
        <v>3</v>
      </c>
      <c r="BF26" s="38">
        <f t="shared" si="16"/>
        <v>1</v>
      </c>
      <c r="BG26" s="38">
        <f t="shared" si="16"/>
        <v>0</v>
      </c>
      <c r="BH26" s="38">
        <f t="shared" si="16"/>
        <v>2</v>
      </c>
      <c r="BI26" s="38">
        <f t="shared" si="16"/>
        <v>3</v>
      </c>
      <c r="BJ26" s="38">
        <f t="shared" si="16"/>
        <v>3</v>
      </c>
      <c r="BK26" s="38">
        <f t="shared" si="16"/>
        <v>3</v>
      </c>
      <c r="BL26" s="38">
        <f t="shared" si="16"/>
        <v>3</v>
      </c>
      <c r="BM26" s="38">
        <f t="shared" si="16"/>
        <v>1</v>
      </c>
      <c r="BN26" s="38">
        <f t="shared" si="16"/>
        <v>0</v>
      </c>
      <c r="BO26" s="38">
        <f t="shared" si="16"/>
        <v>1</v>
      </c>
      <c r="BP26" s="38">
        <f t="shared" si="16"/>
        <v>2</v>
      </c>
      <c r="BQ26" s="38">
        <f t="shared" si="16"/>
        <v>2</v>
      </c>
      <c r="BR26" s="38">
        <f t="shared" si="16"/>
        <v>2</v>
      </c>
      <c r="BS26" s="38">
        <f t="shared" si="16"/>
        <v>2</v>
      </c>
      <c r="BT26" s="38">
        <f t="shared" si="16"/>
        <v>1</v>
      </c>
      <c r="BU26" s="38">
        <f t="shared" si="16"/>
        <v>0</v>
      </c>
      <c r="BV26" s="38">
        <f t="shared" si="16"/>
        <v>2</v>
      </c>
      <c r="BW26" s="38">
        <f t="shared" si="16"/>
        <v>3</v>
      </c>
      <c r="BX26" s="38">
        <f t="shared" si="16"/>
        <v>3</v>
      </c>
      <c r="BY26" s="38">
        <f t="shared" si="16"/>
        <v>3</v>
      </c>
      <c r="BZ26" s="38">
        <f t="shared" si="16"/>
        <v>3</v>
      </c>
      <c r="CA26" s="38">
        <f t="shared" si="16"/>
        <v>1</v>
      </c>
      <c r="CB26" s="38">
        <f t="shared" si="16"/>
        <v>0</v>
      </c>
      <c r="CC26" s="38">
        <f t="shared" si="16"/>
        <v>2</v>
      </c>
      <c r="CD26" s="38">
        <f t="shared" ref="CD26:EO26" si="17">COUNTIF(CD6:CD19,"AM")+COUNTIF(CD6:CD19,"AMH")</f>
        <v>3</v>
      </c>
      <c r="CE26" s="38">
        <f t="shared" si="17"/>
        <v>3</v>
      </c>
      <c r="CF26" s="38">
        <f t="shared" si="17"/>
        <v>3</v>
      </c>
      <c r="CG26" s="38">
        <f t="shared" si="17"/>
        <v>3</v>
      </c>
      <c r="CH26" s="38">
        <f t="shared" si="17"/>
        <v>1</v>
      </c>
      <c r="CI26" s="38">
        <f t="shared" si="17"/>
        <v>0</v>
      </c>
      <c r="CJ26" s="38">
        <f t="shared" si="17"/>
        <v>2</v>
      </c>
      <c r="CK26" s="38">
        <f t="shared" si="17"/>
        <v>3</v>
      </c>
      <c r="CL26" s="38">
        <f t="shared" si="17"/>
        <v>3</v>
      </c>
      <c r="CM26" s="38">
        <f t="shared" si="17"/>
        <v>3</v>
      </c>
      <c r="CN26" s="38">
        <f t="shared" si="17"/>
        <v>3</v>
      </c>
      <c r="CO26" s="38">
        <f t="shared" si="17"/>
        <v>1</v>
      </c>
      <c r="CP26" s="38">
        <f t="shared" si="17"/>
        <v>3</v>
      </c>
      <c r="CQ26" s="38">
        <f t="shared" si="17"/>
        <v>0</v>
      </c>
      <c r="CR26" s="38">
        <f t="shared" si="17"/>
        <v>0</v>
      </c>
      <c r="CS26" s="38">
        <f t="shared" si="17"/>
        <v>0</v>
      </c>
      <c r="CT26" s="38">
        <f t="shared" si="17"/>
        <v>0</v>
      </c>
      <c r="CU26" s="38">
        <f t="shared" si="17"/>
        <v>0</v>
      </c>
      <c r="CV26" s="38">
        <f t="shared" si="17"/>
        <v>0</v>
      </c>
      <c r="CW26" s="38">
        <f t="shared" si="17"/>
        <v>0</v>
      </c>
      <c r="CX26" s="38">
        <f t="shared" si="17"/>
        <v>0</v>
      </c>
      <c r="CY26" s="38">
        <f t="shared" si="17"/>
        <v>0</v>
      </c>
      <c r="CZ26" s="38">
        <f t="shared" si="17"/>
        <v>0</v>
      </c>
      <c r="DA26" s="38">
        <f t="shared" si="17"/>
        <v>0</v>
      </c>
      <c r="DB26" s="38">
        <f t="shared" si="17"/>
        <v>0</v>
      </c>
      <c r="DC26" s="38">
        <f t="shared" si="17"/>
        <v>0</v>
      </c>
      <c r="DD26" s="38">
        <f t="shared" si="17"/>
        <v>0</v>
      </c>
      <c r="DE26" s="38">
        <f t="shared" si="17"/>
        <v>0</v>
      </c>
      <c r="DF26" s="38">
        <f t="shared" si="17"/>
        <v>0</v>
      </c>
      <c r="DG26" s="38">
        <f t="shared" si="17"/>
        <v>0</v>
      </c>
      <c r="DH26" s="38">
        <f t="shared" si="17"/>
        <v>0</v>
      </c>
      <c r="DI26" s="38">
        <f t="shared" si="17"/>
        <v>0</v>
      </c>
      <c r="DJ26" s="38">
        <f t="shared" si="17"/>
        <v>0</v>
      </c>
      <c r="DK26" s="38">
        <f t="shared" si="17"/>
        <v>0</v>
      </c>
      <c r="DL26" s="38">
        <f t="shared" si="17"/>
        <v>0</v>
      </c>
      <c r="DM26" s="38">
        <f t="shared" si="17"/>
        <v>0</v>
      </c>
      <c r="DN26" s="38">
        <f t="shared" si="17"/>
        <v>0</v>
      </c>
      <c r="DO26" s="38">
        <f t="shared" si="17"/>
        <v>0</v>
      </c>
      <c r="DP26" s="38">
        <f t="shared" si="17"/>
        <v>0</v>
      </c>
      <c r="DQ26" s="38">
        <f t="shared" si="17"/>
        <v>0</v>
      </c>
      <c r="DR26" s="38">
        <f t="shared" si="17"/>
        <v>0</v>
      </c>
      <c r="DS26" s="38">
        <f t="shared" si="17"/>
        <v>0</v>
      </c>
      <c r="DT26" s="38">
        <f t="shared" si="17"/>
        <v>0</v>
      </c>
      <c r="DU26" s="38">
        <f t="shared" si="17"/>
        <v>0</v>
      </c>
      <c r="DV26" s="38">
        <f t="shared" si="17"/>
        <v>0</v>
      </c>
      <c r="DW26" s="38">
        <f t="shared" si="17"/>
        <v>0</v>
      </c>
      <c r="DX26" s="38">
        <f t="shared" si="17"/>
        <v>0</v>
      </c>
      <c r="DY26" s="38">
        <f t="shared" si="17"/>
        <v>0</v>
      </c>
      <c r="DZ26" s="38">
        <f t="shared" si="17"/>
        <v>0</v>
      </c>
      <c r="EA26" s="38">
        <f t="shared" si="17"/>
        <v>0</v>
      </c>
      <c r="EB26" s="38">
        <f t="shared" si="17"/>
        <v>0</v>
      </c>
      <c r="EC26" s="38">
        <f t="shared" si="17"/>
        <v>0</v>
      </c>
      <c r="ED26" s="38">
        <f t="shared" si="17"/>
        <v>0</v>
      </c>
      <c r="EE26" s="38">
        <f t="shared" si="17"/>
        <v>0</v>
      </c>
      <c r="EF26" s="38">
        <f t="shared" si="17"/>
        <v>0</v>
      </c>
      <c r="EG26" s="38">
        <f t="shared" si="17"/>
        <v>0</v>
      </c>
      <c r="EH26" s="38">
        <f t="shared" si="17"/>
        <v>0</v>
      </c>
      <c r="EI26" s="38">
        <f t="shared" si="17"/>
        <v>0</v>
      </c>
      <c r="EJ26" s="38">
        <f t="shared" si="17"/>
        <v>0</v>
      </c>
      <c r="EK26" s="38">
        <f t="shared" si="17"/>
        <v>0</v>
      </c>
      <c r="EL26" s="38">
        <f t="shared" si="17"/>
        <v>0</v>
      </c>
      <c r="EM26" s="38">
        <f t="shared" si="17"/>
        <v>0</v>
      </c>
      <c r="EN26" s="38">
        <f t="shared" si="17"/>
        <v>0</v>
      </c>
      <c r="EO26" s="38">
        <f t="shared" si="17"/>
        <v>0</v>
      </c>
      <c r="EP26" s="38">
        <f t="shared" ref="EP26:GC26" si="18">COUNTIF(EP6:EP19,"AM")+COUNTIF(EP6:EP19,"AMH")</f>
        <v>0</v>
      </c>
      <c r="EQ26" s="38">
        <f t="shared" si="18"/>
        <v>0</v>
      </c>
      <c r="ER26" s="38">
        <f t="shared" si="18"/>
        <v>0</v>
      </c>
      <c r="ES26" s="38">
        <f t="shared" si="18"/>
        <v>0</v>
      </c>
      <c r="ET26" s="38">
        <f t="shared" si="18"/>
        <v>0</v>
      </c>
      <c r="EU26" s="38">
        <f t="shared" si="18"/>
        <v>0</v>
      </c>
      <c r="EV26" s="38">
        <f t="shared" si="18"/>
        <v>0</v>
      </c>
      <c r="EW26" s="38">
        <f t="shared" si="18"/>
        <v>0</v>
      </c>
      <c r="EX26" s="38">
        <f t="shared" si="18"/>
        <v>0</v>
      </c>
      <c r="EY26" s="38">
        <f t="shared" si="18"/>
        <v>0</v>
      </c>
      <c r="EZ26" s="38">
        <f t="shared" si="18"/>
        <v>0</v>
      </c>
      <c r="FA26" s="38">
        <f t="shared" si="18"/>
        <v>0</v>
      </c>
      <c r="FB26" s="38">
        <f t="shared" si="18"/>
        <v>0</v>
      </c>
      <c r="FC26" s="38">
        <f t="shared" si="18"/>
        <v>0</v>
      </c>
      <c r="FD26" s="38">
        <f t="shared" si="18"/>
        <v>0</v>
      </c>
      <c r="FE26" s="38">
        <f t="shared" si="18"/>
        <v>0</v>
      </c>
      <c r="FF26" s="38">
        <f t="shared" si="18"/>
        <v>0</v>
      </c>
      <c r="FG26" s="38">
        <f t="shared" si="18"/>
        <v>0</v>
      </c>
      <c r="FH26" s="38">
        <f t="shared" si="18"/>
        <v>0</v>
      </c>
      <c r="FI26" s="38">
        <f t="shared" si="18"/>
        <v>0</v>
      </c>
      <c r="FJ26" s="38">
        <f t="shared" si="18"/>
        <v>0</v>
      </c>
      <c r="FK26" s="38">
        <f t="shared" si="18"/>
        <v>0</v>
      </c>
      <c r="FL26" s="38">
        <f t="shared" si="18"/>
        <v>0</v>
      </c>
      <c r="FM26" s="38">
        <f t="shared" si="18"/>
        <v>0</v>
      </c>
      <c r="FN26" s="38">
        <f t="shared" si="18"/>
        <v>0</v>
      </c>
      <c r="FO26" s="38">
        <f t="shared" si="18"/>
        <v>0</v>
      </c>
      <c r="FP26" s="38">
        <f t="shared" si="18"/>
        <v>0</v>
      </c>
      <c r="FQ26" s="38">
        <f t="shared" si="18"/>
        <v>0</v>
      </c>
      <c r="FR26" s="38">
        <f t="shared" si="18"/>
        <v>0</v>
      </c>
      <c r="FS26" s="38">
        <f t="shared" si="18"/>
        <v>0</v>
      </c>
      <c r="FT26" s="38">
        <f t="shared" si="18"/>
        <v>0</v>
      </c>
      <c r="FU26" s="38">
        <f t="shared" si="18"/>
        <v>0</v>
      </c>
      <c r="FV26" s="38">
        <f t="shared" si="18"/>
        <v>0</v>
      </c>
      <c r="FW26" s="38">
        <f t="shared" si="18"/>
        <v>0</v>
      </c>
      <c r="FX26" s="38">
        <f t="shared" si="18"/>
        <v>0</v>
      </c>
      <c r="FY26" s="38">
        <f t="shared" si="18"/>
        <v>0</v>
      </c>
      <c r="FZ26" s="38">
        <f t="shared" si="18"/>
        <v>0</v>
      </c>
      <c r="GA26" s="38">
        <f t="shared" si="18"/>
        <v>0</v>
      </c>
      <c r="GB26" s="38">
        <f t="shared" si="18"/>
        <v>0</v>
      </c>
      <c r="GC26" s="38">
        <f t="shared" si="18"/>
        <v>0</v>
      </c>
    </row>
    <row r="27" spans="1:185" s="43" customFormat="1" ht="15" x14ac:dyDescent="0.2">
      <c r="A27" s="44" t="s">
        <v>59</v>
      </c>
      <c r="B27" s="38">
        <f>COUNTIF(B6:B19,"N")</f>
        <v>0</v>
      </c>
      <c r="C27" s="38">
        <f t="shared" ref="C27:Q27" si="19">COUNTIF(C6:C19,"N")</f>
        <v>0</v>
      </c>
      <c r="D27" s="38">
        <f t="shared" si="19"/>
        <v>3</v>
      </c>
      <c r="E27" s="38">
        <f t="shared" si="19"/>
        <v>3</v>
      </c>
      <c r="F27" s="38">
        <f t="shared" si="19"/>
        <v>3</v>
      </c>
      <c r="G27" s="38">
        <f t="shared" si="19"/>
        <v>3</v>
      </c>
      <c r="H27" s="38">
        <f t="shared" si="19"/>
        <v>3</v>
      </c>
      <c r="I27" s="38">
        <f t="shared" si="19"/>
        <v>0</v>
      </c>
      <c r="J27" s="38">
        <f t="shared" si="19"/>
        <v>0</v>
      </c>
      <c r="K27" s="38">
        <f t="shared" si="19"/>
        <v>3</v>
      </c>
      <c r="L27" s="38">
        <f t="shared" si="19"/>
        <v>3</v>
      </c>
      <c r="M27" s="38">
        <f t="shared" si="19"/>
        <v>3</v>
      </c>
      <c r="N27" s="38">
        <f t="shared" si="19"/>
        <v>3</v>
      </c>
      <c r="O27" s="38">
        <f t="shared" si="19"/>
        <v>3</v>
      </c>
      <c r="P27" s="38">
        <f t="shared" si="19"/>
        <v>0</v>
      </c>
      <c r="Q27" s="38">
        <f t="shared" si="19"/>
        <v>0</v>
      </c>
      <c r="R27" s="38">
        <f t="shared" ref="R27:CC27" si="20">COUNTIF(R6:R19,"N")</f>
        <v>4</v>
      </c>
      <c r="S27" s="38">
        <f t="shared" si="20"/>
        <v>4</v>
      </c>
      <c r="T27" s="38">
        <f t="shared" si="20"/>
        <v>4</v>
      </c>
      <c r="U27" s="38">
        <f t="shared" si="20"/>
        <v>4</v>
      </c>
      <c r="V27" s="38">
        <f t="shared" si="20"/>
        <v>4</v>
      </c>
      <c r="W27" s="38">
        <f t="shared" si="20"/>
        <v>0</v>
      </c>
      <c r="X27" s="38">
        <f t="shared" si="20"/>
        <v>0</v>
      </c>
      <c r="Y27" s="38">
        <f t="shared" si="20"/>
        <v>3</v>
      </c>
      <c r="Z27" s="38">
        <f t="shared" si="20"/>
        <v>3</v>
      </c>
      <c r="AA27" s="38">
        <f t="shared" si="20"/>
        <v>3</v>
      </c>
      <c r="AB27" s="38">
        <f t="shared" si="20"/>
        <v>3</v>
      </c>
      <c r="AC27" s="38">
        <f t="shared" si="20"/>
        <v>3</v>
      </c>
      <c r="AD27" s="38">
        <f t="shared" si="20"/>
        <v>0</v>
      </c>
      <c r="AE27" s="38">
        <f t="shared" si="20"/>
        <v>0</v>
      </c>
      <c r="AF27" s="38">
        <f t="shared" si="20"/>
        <v>2</v>
      </c>
      <c r="AG27" s="38">
        <f t="shared" si="20"/>
        <v>2</v>
      </c>
      <c r="AH27" s="38">
        <f t="shared" si="20"/>
        <v>2</v>
      </c>
      <c r="AI27" s="38">
        <f t="shared" si="20"/>
        <v>2</v>
      </c>
      <c r="AJ27" s="38">
        <f t="shared" si="20"/>
        <v>2</v>
      </c>
      <c r="AK27" s="38">
        <f t="shared" si="20"/>
        <v>0</v>
      </c>
      <c r="AL27" s="38">
        <f t="shared" si="20"/>
        <v>0</v>
      </c>
      <c r="AM27" s="38">
        <f t="shared" si="20"/>
        <v>3</v>
      </c>
      <c r="AN27" s="38">
        <f t="shared" si="20"/>
        <v>3</v>
      </c>
      <c r="AO27" s="38">
        <f t="shared" si="20"/>
        <v>3</v>
      </c>
      <c r="AP27" s="38">
        <f t="shared" si="20"/>
        <v>3</v>
      </c>
      <c r="AQ27" s="38">
        <f t="shared" si="20"/>
        <v>3</v>
      </c>
      <c r="AR27" s="38">
        <f t="shared" si="20"/>
        <v>0</v>
      </c>
      <c r="AS27" s="38">
        <f t="shared" si="20"/>
        <v>0</v>
      </c>
      <c r="AT27" s="38">
        <f t="shared" si="20"/>
        <v>2</v>
      </c>
      <c r="AU27" s="38">
        <f t="shared" si="20"/>
        <v>2</v>
      </c>
      <c r="AV27" s="38">
        <f t="shared" si="20"/>
        <v>2</v>
      </c>
      <c r="AW27" s="38">
        <f t="shared" si="20"/>
        <v>2</v>
      </c>
      <c r="AX27" s="38">
        <f t="shared" si="20"/>
        <v>2</v>
      </c>
      <c r="AY27" s="38">
        <f t="shared" si="20"/>
        <v>0</v>
      </c>
      <c r="AZ27" s="38">
        <f t="shared" si="20"/>
        <v>0</v>
      </c>
      <c r="BA27" s="38">
        <f t="shared" si="20"/>
        <v>2</v>
      </c>
      <c r="BB27" s="38">
        <f t="shared" si="20"/>
        <v>2</v>
      </c>
      <c r="BC27" s="38">
        <f t="shared" si="20"/>
        <v>2</v>
      </c>
      <c r="BD27" s="38">
        <f t="shared" si="20"/>
        <v>2</v>
      </c>
      <c r="BE27" s="38">
        <f t="shared" si="20"/>
        <v>2</v>
      </c>
      <c r="BF27" s="38">
        <f t="shared" si="20"/>
        <v>0</v>
      </c>
      <c r="BG27" s="38">
        <f t="shared" si="20"/>
        <v>0</v>
      </c>
      <c r="BH27" s="38">
        <f t="shared" si="20"/>
        <v>2</v>
      </c>
      <c r="BI27" s="38">
        <f t="shared" si="20"/>
        <v>3</v>
      </c>
      <c r="BJ27" s="38">
        <f t="shared" si="20"/>
        <v>3</v>
      </c>
      <c r="BK27" s="38">
        <f t="shared" si="20"/>
        <v>3</v>
      </c>
      <c r="BL27" s="38">
        <f t="shared" si="20"/>
        <v>3</v>
      </c>
      <c r="BM27" s="38">
        <f t="shared" si="20"/>
        <v>0</v>
      </c>
      <c r="BN27" s="38">
        <f t="shared" si="20"/>
        <v>0</v>
      </c>
      <c r="BO27" s="38">
        <f t="shared" si="20"/>
        <v>4</v>
      </c>
      <c r="BP27" s="38">
        <f t="shared" si="20"/>
        <v>4</v>
      </c>
      <c r="BQ27" s="38">
        <f t="shared" si="20"/>
        <v>4</v>
      </c>
      <c r="BR27" s="38">
        <f t="shared" si="20"/>
        <v>4</v>
      </c>
      <c r="BS27" s="38">
        <f t="shared" si="20"/>
        <v>4</v>
      </c>
      <c r="BT27" s="38">
        <f t="shared" si="20"/>
        <v>0</v>
      </c>
      <c r="BU27" s="38">
        <f t="shared" si="20"/>
        <v>0</v>
      </c>
      <c r="BV27" s="38">
        <f t="shared" si="20"/>
        <v>4</v>
      </c>
      <c r="BW27" s="38">
        <f t="shared" si="20"/>
        <v>4</v>
      </c>
      <c r="BX27" s="38">
        <f t="shared" si="20"/>
        <v>4</v>
      </c>
      <c r="BY27" s="38">
        <f t="shared" si="20"/>
        <v>4</v>
      </c>
      <c r="BZ27" s="38">
        <f t="shared" si="20"/>
        <v>4</v>
      </c>
      <c r="CA27" s="38">
        <f t="shared" si="20"/>
        <v>0</v>
      </c>
      <c r="CB27" s="38">
        <f t="shared" si="20"/>
        <v>0</v>
      </c>
      <c r="CC27" s="38">
        <f t="shared" si="20"/>
        <v>4</v>
      </c>
      <c r="CD27" s="38">
        <f t="shared" ref="CD27:EO27" si="21">COUNTIF(CD6:CD19,"N")</f>
        <v>4</v>
      </c>
      <c r="CE27" s="38">
        <f t="shared" si="21"/>
        <v>4</v>
      </c>
      <c r="CF27" s="38">
        <f t="shared" si="21"/>
        <v>4</v>
      </c>
      <c r="CG27" s="38">
        <f t="shared" si="21"/>
        <v>4</v>
      </c>
      <c r="CH27" s="38">
        <f t="shared" si="21"/>
        <v>0</v>
      </c>
      <c r="CI27" s="38">
        <f t="shared" si="21"/>
        <v>0</v>
      </c>
      <c r="CJ27" s="38">
        <f t="shared" si="21"/>
        <v>5</v>
      </c>
      <c r="CK27" s="38">
        <f t="shared" si="21"/>
        <v>5</v>
      </c>
      <c r="CL27" s="38">
        <f t="shared" si="21"/>
        <v>5</v>
      </c>
      <c r="CM27" s="38">
        <f t="shared" si="21"/>
        <v>5</v>
      </c>
      <c r="CN27" s="38">
        <f t="shared" si="21"/>
        <v>5</v>
      </c>
      <c r="CO27" s="38">
        <f t="shared" si="21"/>
        <v>0</v>
      </c>
      <c r="CP27" s="38">
        <f t="shared" si="21"/>
        <v>3</v>
      </c>
      <c r="CQ27" s="38">
        <f t="shared" si="21"/>
        <v>0</v>
      </c>
      <c r="CR27" s="38">
        <f t="shared" si="21"/>
        <v>0</v>
      </c>
      <c r="CS27" s="38">
        <f t="shared" si="21"/>
        <v>0</v>
      </c>
      <c r="CT27" s="38">
        <f t="shared" si="21"/>
        <v>0</v>
      </c>
      <c r="CU27" s="38">
        <f t="shared" si="21"/>
        <v>0</v>
      </c>
      <c r="CV27" s="38">
        <f t="shared" si="21"/>
        <v>0</v>
      </c>
      <c r="CW27" s="38">
        <f t="shared" si="21"/>
        <v>0</v>
      </c>
      <c r="CX27" s="38">
        <f t="shared" si="21"/>
        <v>0</v>
      </c>
      <c r="CY27" s="38">
        <f t="shared" si="21"/>
        <v>0</v>
      </c>
      <c r="CZ27" s="38">
        <f t="shared" si="21"/>
        <v>0</v>
      </c>
      <c r="DA27" s="38">
        <f t="shared" si="21"/>
        <v>0</v>
      </c>
      <c r="DB27" s="38">
        <f t="shared" si="21"/>
        <v>0</v>
      </c>
      <c r="DC27" s="38">
        <f t="shared" si="21"/>
        <v>0</v>
      </c>
      <c r="DD27" s="38">
        <f t="shared" si="21"/>
        <v>0</v>
      </c>
      <c r="DE27" s="38">
        <f t="shared" si="21"/>
        <v>0</v>
      </c>
      <c r="DF27" s="38">
        <f t="shared" si="21"/>
        <v>0</v>
      </c>
      <c r="DG27" s="38">
        <f t="shared" si="21"/>
        <v>0</v>
      </c>
      <c r="DH27" s="38">
        <f t="shared" si="21"/>
        <v>0</v>
      </c>
      <c r="DI27" s="38">
        <f t="shared" si="21"/>
        <v>0</v>
      </c>
      <c r="DJ27" s="38">
        <f t="shared" si="21"/>
        <v>0</v>
      </c>
      <c r="DK27" s="38">
        <f t="shared" si="21"/>
        <v>0</v>
      </c>
      <c r="DL27" s="38">
        <f t="shared" si="21"/>
        <v>0</v>
      </c>
      <c r="DM27" s="38">
        <f t="shared" si="21"/>
        <v>0</v>
      </c>
      <c r="DN27" s="38">
        <f t="shared" si="21"/>
        <v>0</v>
      </c>
      <c r="DO27" s="38">
        <f t="shared" si="21"/>
        <v>0</v>
      </c>
      <c r="DP27" s="38">
        <f t="shared" si="21"/>
        <v>0</v>
      </c>
      <c r="DQ27" s="38">
        <f t="shared" si="21"/>
        <v>0</v>
      </c>
      <c r="DR27" s="38">
        <f t="shared" si="21"/>
        <v>0</v>
      </c>
      <c r="DS27" s="38">
        <f t="shared" si="21"/>
        <v>0</v>
      </c>
      <c r="DT27" s="38">
        <f t="shared" si="21"/>
        <v>0</v>
      </c>
      <c r="DU27" s="38">
        <f t="shared" si="21"/>
        <v>0</v>
      </c>
      <c r="DV27" s="38">
        <f t="shared" si="21"/>
        <v>0</v>
      </c>
      <c r="DW27" s="38">
        <f t="shared" si="21"/>
        <v>0</v>
      </c>
      <c r="DX27" s="38">
        <f t="shared" si="21"/>
        <v>0</v>
      </c>
      <c r="DY27" s="38">
        <f t="shared" si="21"/>
        <v>0</v>
      </c>
      <c r="DZ27" s="38">
        <f t="shared" si="21"/>
        <v>0</v>
      </c>
      <c r="EA27" s="38">
        <f t="shared" si="21"/>
        <v>0</v>
      </c>
      <c r="EB27" s="38">
        <f t="shared" si="21"/>
        <v>0</v>
      </c>
      <c r="EC27" s="38">
        <f t="shared" si="21"/>
        <v>0</v>
      </c>
      <c r="ED27" s="38">
        <f t="shared" si="21"/>
        <v>0</v>
      </c>
      <c r="EE27" s="38">
        <f t="shared" si="21"/>
        <v>0</v>
      </c>
      <c r="EF27" s="38">
        <f t="shared" si="21"/>
        <v>0</v>
      </c>
      <c r="EG27" s="38">
        <f t="shared" si="21"/>
        <v>0</v>
      </c>
      <c r="EH27" s="38">
        <f t="shared" si="21"/>
        <v>0</v>
      </c>
      <c r="EI27" s="38">
        <f t="shared" si="21"/>
        <v>0</v>
      </c>
      <c r="EJ27" s="38">
        <f t="shared" si="21"/>
        <v>0</v>
      </c>
      <c r="EK27" s="38">
        <f t="shared" si="21"/>
        <v>0</v>
      </c>
      <c r="EL27" s="38">
        <f t="shared" si="21"/>
        <v>0</v>
      </c>
      <c r="EM27" s="38">
        <f t="shared" si="21"/>
        <v>0</v>
      </c>
      <c r="EN27" s="38">
        <f t="shared" si="21"/>
        <v>0</v>
      </c>
      <c r="EO27" s="38">
        <f t="shared" si="21"/>
        <v>0</v>
      </c>
      <c r="EP27" s="38">
        <f t="shared" ref="EP27:GC27" si="22">COUNTIF(EP6:EP19,"N")</f>
        <v>0</v>
      </c>
      <c r="EQ27" s="38">
        <f t="shared" si="22"/>
        <v>0</v>
      </c>
      <c r="ER27" s="38">
        <f t="shared" si="22"/>
        <v>0</v>
      </c>
      <c r="ES27" s="38">
        <f t="shared" si="22"/>
        <v>0</v>
      </c>
      <c r="ET27" s="38">
        <f t="shared" si="22"/>
        <v>0</v>
      </c>
      <c r="EU27" s="38">
        <f t="shared" si="22"/>
        <v>0</v>
      </c>
      <c r="EV27" s="38">
        <f t="shared" si="22"/>
        <v>0</v>
      </c>
      <c r="EW27" s="38">
        <f t="shared" si="22"/>
        <v>0</v>
      </c>
      <c r="EX27" s="38">
        <f t="shared" si="22"/>
        <v>0</v>
      </c>
      <c r="EY27" s="38">
        <f t="shared" si="22"/>
        <v>0</v>
      </c>
      <c r="EZ27" s="38">
        <f t="shared" si="22"/>
        <v>0</v>
      </c>
      <c r="FA27" s="38">
        <f t="shared" si="22"/>
        <v>0</v>
      </c>
      <c r="FB27" s="38">
        <f t="shared" si="22"/>
        <v>0</v>
      </c>
      <c r="FC27" s="38">
        <f t="shared" si="22"/>
        <v>0</v>
      </c>
      <c r="FD27" s="38">
        <f t="shared" si="22"/>
        <v>0</v>
      </c>
      <c r="FE27" s="38">
        <f t="shared" si="22"/>
        <v>0</v>
      </c>
      <c r="FF27" s="38">
        <f t="shared" si="22"/>
        <v>0</v>
      </c>
      <c r="FG27" s="38">
        <f t="shared" si="22"/>
        <v>0</v>
      </c>
      <c r="FH27" s="38">
        <f t="shared" si="22"/>
        <v>0</v>
      </c>
      <c r="FI27" s="38">
        <f t="shared" si="22"/>
        <v>0</v>
      </c>
      <c r="FJ27" s="38">
        <f t="shared" si="22"/>
        <v>0</v>
      </c>
      <c r="FK27" s="38">
        <f t="shared" si="22"/>
        <v>0</v>
      </c>
      <c r="FL27" s="38">
        <f t="shared" si="22"/>
        <v>0</v>
      </c>
      <c r="FM27" s="38">
        <f t="shared" si="22"/>
        <v>0</v>
      </c>
      <c r="FN27" s="38">
        <f t="shared" si="22"/>
        <v>0</v>
      </c>
      <c r="FO27" s="38">
        <f t="shared" si="22"/>
        <v>0</v>
      </c>
      <c r="FP27" s="38">
        <f t="shared" si="22"/>
        <v>0</v>
      </c>
      <c r="FQ27" s="38">
        <f t="shared" si="22"/>
        <v>0</v>
      </c>
      <c r="FR27" s="38">
        <f t="shared" si="22"/>
        <v>0</v>
      </c>
      <c r="FS27" s="38">
        <f t="shared" si="22"/>
        <v>0</v>
      </c>
      <c r="FT27" s="38">
        <f t="shared" si="22"/>
        <v>0</v>
      </c>
      <c r="FU27" s="38">
        <f t="shared" si="22"/>
        <v>0</v>
      </c>
      <c r="FV27" s="38">
        <f t="shared" si="22"/>
        <v>0</v>
      </c>
      <c r="FW27" s="38">
        <f t="shared" si="22"/>
        <v>0</v>
      </c>
      <c r="FX27" s="38">
        <f t="shared" si="22"/>
        <v>0</v>
      </c>
      <c r="FY27" s="38">
        <f t="shared" si="22"/>
        <v>0</v>
      </c>
      <c r="FZ27" s="38">
        <f t="shared" si="22"/>
        <v>0</v>
      </c>
      <c r="GA27" s="38">
        <f t="shared" si="22"/>
        <v>0</v>
      </c>
      <c r="GB27" s="38">
        <f t="shared" si="22"/>
        <v>0</v>
      </c>
      <c r="GC27" s="38">
        <f t="shared" si="22"/>
        <v>0</v>
      </c>
    </row>
    <row r="28" spans="1:185" s="43" customFormat="1" ht="15" x14ac:dyDescent="0.2">
      <c r="A28" s="44" t="s">
        <v>60</v>
      </c>
      <c r="B28" s="38">
        <f>COUNTIF(B5:B19,"J")</f>
        <v>0</v>
      </c>
      <c r="C28" s="38">
        <f t="shared" ref="C28:Q28" si="23">COUNTIF(C5:C19,"J")</f>
        <v>0</v>
      </c>
      <c r="D28" s="38">
        <f t="shared" si="23"/>
        <v>3</v>
      </c>
      <c r="E28" s="38">
        <f t="shared" si="23"/>
        <v>3</v>
      </c>
      <c r="F28" s="38">
        <f t="shared" si="23"/>
        <v>4</v>
      </c>
      <c r="G28" s="38">
        <f t="shared" si="23"/>
        <v>3</v>
      </c>
      <c r="H28" s="38">
        <f t="shared" si="23"/>
        <v>3</v>
      </c>
      <c r="I28" s="38">
        <f t="shared" si="23"/>
        <v>0</v>
      </c>
      <c r="J28" s="38">
        <f t="shared" si="23"/>
        <v>0</v>
      </c>
      <c r="K28" s="38">
        <f t="shared" si="23"/>
        <v>3</v>
      </c>
      <c r="L28" s="38">
        <f t="shared" si="23"/>
        <v>3</v>
      </c>
      <c r="M28" s="38">
        <f t="shared" si="23"/>
        <v>3</v>
      </c>
      <c r="N28" s="38">
        <f t="shared" si="23"/>
        <v>3</v>
      </c>
      <c r="O28" s="38">
        <f t="shared" si="23"/>
        <v>3</v>
      </c>
      <c r="P28" s="38">
        <f t="shared" si="23"/>
        <v>0</v>
      </c>
      <c r="Q28" s="38">
        <f t="shared" si="23"/>
        <v>0</v>
      </c>
      <c r="R28" s="38">
        <f t="shared" ref="R28:CC28" si="24">COUNTIF(R5:R19,"J")</f>
        <v>3</v>
      </c>
      <c r="S28" s="38">
        <f t="shared" si="24"/>
        <v>3</v>
      </c>
      <c r="T28" s="38">
        <f t="shared" si="24"/>
        <v>2</v>
      </c>
      <c r="U28" s="38">
        <f t="shared" si="24"/>
        <v>3</v>
      </c>
      <c r="V28" s="38">
        <f t="shared" si="24"/>
        <v>3</v>
      </c>
      <c r="W28" s="38">
        <f t="shared" si="24"/>
        <v>0</v>
      </c>
      <c r="X28" s="38">
        <f t="shared" si="24"/>
        <v>0</v>
      </c>
      <c r="Y28" s="38">
        <f t="shared" si="24"/>
        <v>3</v>
      </c>
      <c r="Z28" s="38">
        <f t="shared" si="24"/>
        <v>3</v>
      </c>
      <c r="AA28" s="38">
        <f t="shared" si="24"/>
        <v>3</v>
      </c>
      <c r="AB28" s="38">
        <f t="shared" si="24"/>
        <v>3</v>
      </c>
      <c r="AC28" s="38">
        <f t="shared" si="24"/>
        <v>2</v>
      </c>
      <c r="AD28" s="38">
        <f t="shared" si="24"/>
        <v>0</v>
      </c>
      <c r="AE28" s="38">
        <f t="shared" si="24"/>
        <v>0</v>
      </c>
      <c r="AF28" s="38">
        <f t="shared" si="24"/>
        <v>2</v>
      </c>
      <c r="AG28" s="38">
        <f t="shared" si="24"/>
        <v>2</v>
      </c>
      <c r="AH28" s="38">
        <f t="shared" si="24"/>
        <v>2</v>
      </c>
      <c r="AI28" s="38">
        <f t="shared" si="24"/>
        <v>2</v>
      </c>
      <c r="AJ28" s="38">
        <f t="shared" si="24"/>
        <v>2</v>
      </c>
      <c r="AK28" s="38">
        <f t="shared" si="24"/>
        <v>0</v>
      </c>
      <c r="AL28" s="38">
        <f t="shared" si="24"/>
        <v>0</v>
      </c>
      <c r="AM28" s="38">
        <f t="shared" si="24"/>
        <v>2</v>
      </c>
      <c r="AN28" s="38">
        <f t="shared" si="24"/>
        <v>2</v>
      </c>
      <c r="AO28" s="38">
        <f t="shared" si="24"/>
        <v>2</v>
      </c>
      <c r="AP28" s="38">
        <f t="shared" si="24"/>
        <v>2</v>
      </c>
      <c r="AQ28" s="38">
        <f t="shared" si="24"/>
        <v>2</v>
      </c>
      <c r="AR28" s="38">
        <f t="shared" si="24"/>
        <v>0</v>
      </c>
      <c r="AS28" s="38">
        <f t="shared" si="24"/>
        <v>0</v>
      </c>
      <c r="AT28" s="38">
        <f t="shared" si="24"/>
        <v>1</v>
      </c>
      <c r="AU28" s="38">
        <f t="shared" si="24"/>
        <v>1</v>
      </c>
      <c r="AV28" s="38">
        <f t="shared" si="24"/>
        <v>2</v>
      </c>
      <c r="AW28" s="38">
        <f t="shared" si="24"/>
        <v>2</v>
      </c>
      <c r="AX28" s="38">
        <f t="shared" si="24"/>
        <v>2</v>
      </c>
      <c r="AY28" s="38">
        <f t="shared" si="24"/>
        <v>1</v>
      </c>
      <c r="AZ28" s="38">
        <f t="shared" si="24"/>
        <v>0</v>
      </c>
      <c r="BA28" s="38">
        <f t="shared" si="24"/>
        <v>2</v>
      </c>
      <c r="BB28" s="38">
        <f t="shared" si="24"/>
        <v>2</v>
      </c>
      <c r="BC28" s="38">
        <f t="shared" si="24"/>
        <v>2</v>
      </c>
      <c r="BD28" s="38">
        <f t="shared" si="24"/>
        <v>3</v>
      </c>
      <c r="BE28" s="38">
        <f t="shared" si="24"/>
        <v>3</v>
      </c>
      <c r="BF28" s="38">
        <f t="shared" si="24"/>
        <v>1</v>
      </c>
      <c r="BG28" s="38">
        <f t="shared" si="24"/>
        <v>0</v>
      </c>
      <c r="BH28" s="38">
        <f t="shared" si="24"/>
        <v>3</v>
      </c>
      <c r="BI28" s="38">
        <f t="shared" si="24"/>
        <v>3</v>
      </c>
      <c r="BJ28" s="38">
        <f t="shared" si="24"/>
        <v>3</v>
      </c>
      <c r="BK28" s="38">
        <f t="shared" si="24"/>
        <v>3</v>
      </c>
      <c r="BL28" s="38">
        <f t="shared" si="24"/>
        <v>3</v>
      </c>
      <c r="BM28" s="38">
        <f t="shared" si="24"/>
        <v>1</v>
      </c>
      <c r="BN28" s="38">
        <f t="shared" si="24"/>
        <v>0</v>
      </c>
      <c r="BO28" s="38">
        <f t="shared" si="24"/>
        <v>3</v>
      </c>
      <c r="BP28" s="38">
        <f t="shared" si="24"/>
        <v>3</v>
      </c>
      <c r="BQ28" s="38">
        <f t="shared" si="24"/>
        <v>3</v>
      </c>
      <c r="BR28" s="38">
        <f t="shared" si="24"/>
        <v>3</v>
      </c>
      <c r="BS28" s="38">
        <f t="shared" si="24"/>
        <v>3</v>
      </c>
      <c r="BT28" s="38">
        <f t="shared" si="24"/>
        <v>1</v>
      </c>
      <c r="BU28" s="38">
        <f t="shared" si="24"/>
        <v>0</v>
      </c>
      <c r="BV28" s="38">
        <f t="shared" si="24"/>
        <v>3</v>
      </c>
      <c r="BW28" s="38">
        <f t="shared" si="24"/>
        <v>3</v>
      </c>
      <c r="BX28" s="38">
        <f t="shared" si="24"/>
        <v>3</v>
      </c>
      <c r="BY28" s="38">
        <f t="shared" si="24"/>
        <v>3</v>
      </c>
      <c r="BZ28" s="38">
        <f t="shared" si="24"/>
        <v>3</v>
      </c>
      <c r="CA28" s="38">
        <f t="shared" si="24"/>
        <v>1</v>
      </c>
      <c r="CB28" s="38">
        <f t="shared" si="24"/>
        <v>0</v>
      </c>
      <c r="CC28" s="38">
        <f t="shared" si="24"/>
        <v>3</v>
      </c>
      <c r="CD28" s="38">
        <f t="shared" ref="CD28:EO28" si="25">COUNTIF(CD5:CD19,"J")</f>
        <v>3</v>
      </c>
      <c r="CE28" s="38">
        <f t="shared" si="25"/>
        <v>3</v>
      </c>
      <c r="CF28" s="38">
        <f t="shared" si="25"/>
        <v>3</v>
      </c>
      <c r="CG28" s="38">
        <f t="shared" si="25"/>
        <v>3</v>
      </c>
      <c r="CH28" s="38">
        <f t="shared" si="25"/>
        <v>1</v>
      </c>
      <c r="CI28" s="38">
        <f t="shared" si="25"/>
        <v>0</v>
      </c>
      <c r="CJ28" s="38">
        <f t="shared" si="25"/>
        <v>3</v>
      </c>
      <c r="CK28" s="38">
        <f t="shared" si="25"/>
        <v>3</v>
      </c>
      <c r="CL28" s="38">
        <f t="shared" si="25"/>
        <v>3</v>
      </c>
      <c r="CM28" s="38">
        <f t="shared" si="25"/>
        <v>3</v>
      </c>
      <c r="CN28" s="38">
        <f t="shared" si="25"/>
        <v>3</v>
      </c>
      <c r="CO28" s="38">
        <f t="shared" si="25"/>
        <v>1</v>
      </c>
      <c r="CP28" s="38">
        <f t="shared" si="25"/>
        <v>3</v>
      </c>
      <c r="CQ28" s="38">
        <f t="shared" si="25"/>
        <v>0</v>
      </c>
      <c r="CR28" s="38">
        <f t="shared" si="25"/>
        <v>0</v>
      </c>
      <c r="CS28" s="38">
        <f t="shared" si="25"/>
        <v>0</v>
      </c>
      <c r="CT28" s="38">
        <f t="shared" si="25"/>
        <v>0</v>
      </c>
      <c r="CU28" s="38">
        <f t="shared" si="25"/>
        <v>0</v>
      </c>
      <c r="CV28" s="38">
        <f t="shared" si="25"/>
        <v>0</v>
      </c>
      <c r="CW28" s="38">
        <f t="shared" si="25"/>
        <v>0</v>
      </c>
      <c r="CX28" s="38">
        <f t="shared" si="25"/>
        <v>0</v>
      </c>
      <c r="CY28" s="38">
        <f t="shared" si="25"/>
        <v>0</v>
      </c>
      <c r="CZ28" s="38">
        <f t="shared" si="25"/>
        <v>0</v>
      </c>
      <c r="DA28" s="38">
        <f t="shared" si="25"/>
        <v>0</v>
      </c>
      <c r="DB28" s="38">
        <f t="shared" si="25"/>
        <v>0</v>
      </c>
      <c r="DC28" s="38">
        <f t="shared" si="25"/>
        <v>0</v>
      </c>
      <c r="DD28" s="38">
        <f t="shared" si="25"/>
        <v>0</v>
      </c>
      <c r="DE28" s="38">
        <f t="shared" si="25"/>
        <v>0</v>
      </c>
      <c r="DF28" s="38">
        <f t="shared" si="25"/>
        <v>0</v>
      </c>
      <c r="DG28" s="38">
        <f t="shared" si="25"/>
        <v>0</v>
      </c>
      <c r="DH28" s="38">
        <f t="shared" si="25"/>
        <v>0</v>
      </c>
      <c r="DI28" s="38">
        <f t="shared" si="25"/>
        <v>0</v>
      </c>
      <c r="DJ28" s="38">
        <f t="shared" si="25"/>
        <v>0</v>
      </c>
      <c r="DK28" s="38">
        <f t="shared" si="25"/>
        <v>0</v>
      </c>
      <c r="DL28" s="38">
        <f t="shared" si="25"/>
        <v>0</v>
      </c>
      <c r="DM28" s="38">
        <f t="shared" si="25"/>
        <v>0</v>
      </c>
      <c r="DN28" s="38">
        <f t="shared" si="25"/>
        <v>0</v>
      </c>
      <c r="DO28" s="38">
        <f t="shared" si="25"/>
        <v>0</v>
      </c>
      <c r="DP28" s="38">
        <f t="shared" si="25"/>
        <v>0</v>
      </c>
      <c r="DQ28" s="38">
        <f t="shared" si="25"/>
        <v>0</v>
      </c>
      <c r="DR28" s="38">
        <f t="shared" si="25"/>
        <v>0</v>
      </c>
      <c r="DS28" s="38">
        <f t="shared" si="25"/>
        <v>0</v>
      </c>
      <c r="DT28" s="38">
        <f t="shared" si="25"/>
        <v>0</v>
      </c>
      <c r="DU28" s="38">
        <f t="shared" si="25"/>
        <v>0</v>
      </c>
      <c r="DV28" s="38">
        <f t="shared" si="25"/>
        <v>0</v>
      </c>
      <c r="DW28" s="38">
        <f t="shared" si="25"/>
        <v>0</v>
      </c>
      <c r="DX28" s="38">
        <f t="shared" si="25"/>
        <v>0</v>
      </c>
      <c r="DY28" s="38">
        <f t="shared" si="25"/>
        <v>0</v>
      </c>
      <c r="DZ28" s="38">
        <f t="shared" si="25"/>
        <v>0</v>
      </c>
      <c r="EA28" s="38">
        <f t="shared" si="25"/>
        <v>0</v>
      </c>
      <c r="EB28" s="38">
        <f t="shared" si="25"/>
        <v>0</v>
      </c>
      <c r="EC28" s="38">
        <f t="shared" si="25"/>
        <v>0</v>
      </c>
      <c r="ED28" s="38">
        <f t="shared" si="25"/>
        <v>0</v>
      </c>
      <c r="EE28" s="38">
        <f t="shared" si="25"/>
        <v>0</v>
      </c>
      <c r="EF28" s="38">
        <f t="shared" si="25"/>
        <v>0</v>
      </c>
      <c r="EG28" s="38">
        <f t="shared" si="25"/>
        <v>0</v>
      </c>
      <c r="EH28" s="38">
        <f t="shared" si="25"/>
        <v>0</v>
      </c>
      <c r="EI28" s="38">
        <f t="shared" si="25"/>
        <v>0</v>
      </c>
      <c r="EJ28" s="38">
        <f t="shared" si="25"/>
        <v>0</v>
      </c>
      <c r="EK28" s="38">
        <f t="shared" si="25"/>
        <v>0</v>
      </c>
      <c r="EL28" s="38">
        <f t="shared" si="25"/>
        <v>0</v>
      </c>
      <c r="EM28" s="38">
        <f t="shared" si="25"/>
        <v>0</v>
      </c>
      <c r="EN28" s="38">
        <f t="shared" si="25"/>
        <v>0</v>
      </c>
      <c r="EO28" s="38">
        <f t="shared" si="25"/>
        <v>0</v>
      </c>
      <c r="EP28" s="38">
        <f t="shared" ref="EP28:GC28" si="26">COUNTIF(EP5:EP19,"J")</f>
        <v>0</v>
      </c>
      <c r="EQ28" s="38">
        <f t="shared" si="26"/>
        <v>0</v>
      </c>
      <c r="ER28" s="38">
        <f t="shared" si="26"/>
        <v>0</v>
      </c>
      <c r="ES28" s="38">
        <f t="shared" si="26"/>
        <v>0</v>
      </c>
      <c r="ET28" s="38">
        <f t="shared" si="26"/>
        <v>0</v>
      </c>
      <c r="EU28" s="38">
        <f t="shared" si="26"/>
        <v>0</v>
      </c>
      <c r="EV28" s="38">
        <f t="shared" si="26"/>
        <v>0</v>
      </c>
      <c r="EW28" s="38">
        <f t="shared" si="26"/>
        <v>0</v>
      </c>
      <c r="EX28" s="38">
        <f t="shared" si="26"/>
        <v>0</v>
      </c>
      <c r="EY28" s="38">
        <f t="shared" si="26"/>
        <v>0</v>
      </c>
      <c r="EZ28" s="38">
        <f t="shared" si="26"/>
        <v>0</v>
      </c>
      <c r="FA28" s="38">
        <f t="shared" si="26"/>
        <v>0</v>
      </c>
      <c r="FB28" s="38">
        <f t="shared" si="26"/>
        <v>0</v>
      </c>
      <c r="FC28" s="38">
        <f t="shared" si="26"/>
        <v>0</v>
      </c>
      <c r="FD28" s="38">
        <f t="shared" si="26"/>
        <v>0</v>
      </c>
      <c r="FE28" s="38">
        <f t="shared" si="26"/>
        <v>0</v>
      </c>
      <c r="FF28" s="38">
        <f t="shared" si="26"/>
        <v>0</v>
      </c>
      <c r="FG28" s="38">
        <f t="shared" si="26"/>
        <v>0</v>
      </c>
      <c r="FH28" s="38">
        <f t="shared" si="26"/>
        <v>0</v>
      </c>
      <c r="FI28" s="38">
        <f t="shared" si="26"/>
        <v>0</v>
      </c>
      <c r="FJ28" s="38">
        <f t="shared" si="26"/>
        <v>0</v>
      </c>
      <c r="FK28" s="38">
        <f t="shared" si="26"/>
        <v>0</v>
      </c>
      <c r="FL28" s="38">
        <f t="shared" si="26"/>
        <v>0</v>
      </c>
      <c r="FM28" s="38">
        <f t="shared" si="26"/>
        <v>0</v>
      </c>
      <c r="FN28" s="38">
        <f t="shared" si="26"/>
        <v>0</v>
      </c>
      <c r="FO28" s="38">
        <f t="shared" si="26"/>
        <v>0</v>
      </c>
      <c r="FP28" s="38">
        <f t="shared" si="26"/>
        <v>0</v>
      </c>
      <c r="FQ28" s="38">
        <f t="shared" si="26"/>
        <v>0</v>
      </c>
      <c r="FR28" s="38">
        <f t="shared" si="26"/>
        <v>0</v>
      </c>
      <c r="FS28" s="38">
        <f t="shared" si="26"/>
        <v>0</v>
      </c>
      <c r="FT28" s="38">
        <f t="shared" si="26"/>
        <v>0</v>
      </c>
      <c r="FU28" s="38">
        <f t="shared" si="26"/>
        <v>0</v>
      </c>
      <c r="FV28" s="38">
        <f t="shared" si="26"/>
        <v>0</v>
      </c>
      <c r="FW28" s="38">
        <f t="shared" si="26"/>
        <v>0</v>
      </c>
      <c r="FX28" s="38">
        <f t="shared" si="26"/>
        <v>0</v>
      </c>
      <c r="FY28" s="38">
        <f t="shared" si="26"/>
        <v>0</v>
      </c>
      <c r="FZ28" s="38">
        <f t="shared" si="26"/>
        <v>0</v>
      </c>
      <c r="GA28" s="38">
        <f t="shared" si="26"/>
        <v>0</v>
      </c>
      <c r="GB28" s="38">
        <f t="shared" si="26"/>
        <v>0</v>
      </c>
      <c r="GC28" s="38">
        <f t="shared" si="26"/>
        <v>0</v>
      </c>
    </row>
    <row r="29" spans="1:185" ht="15" customHeight="1" x14ac:dyDescent="0.2"/>
    <row r="30" spans="1:185" ht="15" customHeight="1" x14ac:dyDescent="0.2">
      <c r="B30" s="56" t="s">
        <v>35</v>
      </c>
      <c r="C30" s="51" t="s">
        <v>63</v>
      </c>
      <c r="D30" s="51"/>
      <c r="E30" s="51"/>
      <c r="F30" s="51"/>
      <c r="G30" s="52"/>
      <c r="H30" s="35" t="s">
        <v>30</v>
      </c>
      <c r="I30" s="53" t="s">
        <v>72</v>
      </c>
      <c r="J30" s="53"/>
      <c r="L30" s="53"/>
      <c r="M30" s="53"/>
      <c r="O30" s="60" t="s">
        <v>64</v>
      </c>
      <c r="P30" s="53"/>
      <c r="Q30" s="52"/>
      <c r="R30" s="52"/>
      <c r="S30" s="52"/>
      <c r="T30" s="51"/>
      <c r="U30" s="52"/>
      <c r="V30" s="52"/>
      <c r="W30" s="51" t="s">
        <v>65</v>
      </c>
      <c r="X30" s="53"/>
      <c r="Y30" s="52"/>
      <c r="Z30" s="52"/>
      <c r="AA30" s="52"/>
      <c r="AB30" s="52"/>
    </row>
    <row r="31" spans="1:185" ht="15" customHeight="1" x14ac:dyDescent="0.2">
      <c r="B31" s="57" t="s">
        <v>29</v>
      </c>
      <c r="C31" s="51" t="s">
        <v>66</v>
      </c>
      <c r="D31" s="51"/>
      <c r="E31" s="51"/>
      <c r="F31" s="51"/>
      <c r="G31" s="52"/>
      <c r="H31" s="35" t="s">
        <v>79</v>
      </c>
      <c r="I31" s="53" t="s">
        <v>81</v>
      </c>
      <c r="J31" s="53"/>
      <c r="K31" s="53"/>
      <c r="L31" s="53"/>
      <c r="M31" s="53"/>
      <c r="O31" s="46" t="s">
        <v>70</v>
      </c>
      <c r="P31" s="53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</row>
    <row r="32" spans="1:185" ht="15" customHeight="1" x14ac:dyDescent="0.2">
      <c r="B32" s="58" t="s">
        <v>37</v>
      </c>
      <c r="C32" s="51" t="s">
        <v>68</v>
      </c>
      <c r="D32" s="51"/>
      <c r="E32" s="51"/>
      <c r="F32" s="51"/>
      <c r="G32" s="52"/>
      <c r="M32" s="53"/>
      <c r="O32" s="46" t="s">
        <v>74</v>
      </c>
      <c r="P32" s="53"/>
      <c r="Q32" s="52"/>
      <c r="R32" s="52"/>
      <c r="S32" s="52"/>
      <c r="T32" s="52"/>
      <c r="U32" s="52"/>
      <c r="V32" s="52"/>
      <c r="W32" s="51"/>
      <c r="X32" s="52"/>
      <c r="Y32" s="52"/>
      <c r="Z32" s="52"/>
      <c r="AA32" s="52"/>
      <c r="AB32" s="52"/>
    </row>
    <row r="33" spans="2:28" ht="15" customHeight="1" x14ac:dyDescent="0.2">
      <c r="B33" s="59" t="s">
        <v>34</v>
      </c>
      <c r="C33" s="51" t="s">
        <v>71</v>
      </c>
      <c r="D33" s="51"/>
      <c r="E33" s="51"/>
      <c r="F33" s="51"/>
      <c r="G33" s="52"/>
      <c r="H33" s="18" t="s">
        <v>42</v>
      </c>
      <c r="I33" s="51" t="s">
        <v>82</v>
      </c>
      <c r="J33" s="51"/>
      <c r="K33" s="51"/>
      <c r="L33" s="51"/>
      <c r="M33" s="53"/>
      <c r="O33" s="46" t="s">
        <v>76</v>
      </c>
      <c r="P33" s="54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</row>
    <row r="34" spans="2:28" ht="15" customHeight="1" x14ac:dyDescent="0.2">
      <c r="B34" s="48" t="s">
        <v>38</v>
      </c>
      <c r="C34" s="53" t="s">
        <v>75</v>
      </c>
      <c r="D34" s="53"/>
      <c r="E34" s="53"/>
      <c r="F34" s="52"/>
      <c r="G34" s="52"/>
      <c r="H34" s="50" t="s">
        <v>45</v>
      </c>
      <c r="I34" s="53" t="s">
        <v>69</v>
      </c>
      <c r="J34" s="53"/>
      <c r="K34" s="53"/>
      <c r="L34" s="52"/>
      <c r="M34" s="52"/>
      <c r="O34" s="45" t="s">
        <v>67</v>
      </c>
      <c r="P34" s="53"/>
      <c r="Q34" s="52"/>
      <c r="T34" s="52"/>
      <c r="U34" s="52"/>
      <c r="V34" s="52"/>
      <c r="W34" s="51"/>
      <c r="X34" s="52"/>
      <c r="Y34" s="52"/>
      <c r="Z34" s="52"/>
      <c r="AA34" s="52"/>
      <c r="AB34" s="52"/>
    </row>
    <row r="35" spans="2:28" ht="15" customHeight="1" x14ac:dyDescent="0.2">
      <c r="B35" s="49" t="s">
        <v>39</v>
      </c>
      <c r="C35" s="53" t="s">
        <v>77</v>
      </c>
      <c r="D35" s="53"/>
      <c r="E35" s="53"/>
      <c r="F35" s="52"/>
      <c r="G35" s="52"/>
      <c r="H35" s="47" t="s">
        <v>31</v>
      </c>
      <c r="I35" s="51" t="s">
        <v>73</v>
      </c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</row>
  </sheetData>
  <mergeCells count="7">
    <mergeCell ref="EY2:GC2"/>
    <mergeCell ref="CP2:DT2"/>
    <mergeCell ref="A3:A4"/>
    <mergeCell ref="B2:AF2"/>
    <mergeCell ref="AG2:BK2"/>
    <mergeCell ref="BL2:CO2"/>
    <mergeCell ref="DU2:EX2"/>
  </mergeCells>
  <phoneticPr fontId="0" type="noConversion"/>
  <conditionalFormatting sqref="B5:CO24">
    <cfRule type="cellIs" dxfId="71" priority="680" stopIfTrue="1" operator="equal">
      <formula>"J"</formula>
    </cfRule>
    <cfRule type="cellIs" dxfId="70" priority="681" stopIfTrue="1" operator="equal">
      <formula>"M"</formula>
    </cfRule>
    <cfRule type="cellIs" dxfId="69" priority="682" stopIfTrue="1" operator="equal">
      <formula>"M1"</formula>
    </cfRule>
    <cfRule type="cellIs" dxfId="68" priority="683" stopIfTrue="1" operator="equal">
      <formula>"M2"</formula>
    </cfRule>
    <cfRule type="cellIs" dxfId="67" priority="684" stopIfTrue="1" operator="equal">
      <formula>"AM"</formula>
    </cfRule>
    <cfRule type="cellIs" dxfId="66" priority="685" stopIfTrue="1" operator="equal">
      <formula>"AMH"</formula>
    </cfRule>
    <cfRule type="cellIs" dxfId="65" priority="686" stopIfTrue="1" operator="equal">
      <formula>"N"</formula>
    </cfRule>
    <cfRule type="cellIs" dxfId="64" priority="759" stopIfTrue="1" operator="equal">
      <formula>"D"</formula>
    </cfRule>
    <cfRule type="cellIs" dxfId="63" priority="760" stopIfTrue="1" operator="equal">
      <formula>"F"</formula>
    </cfRule>
    <cfRule type="cellIs" dxfId="62" priority="761" stopIfTrue="1" operator="equal">
      <formula>"AMZ"</formula>
    </cfRule>
    <cfRule type="cellIs" dxfId="61" priority="762" stopIfTrue="1" operator="equal">
      <formula>"CM"</formula>
    </cfRule>
    <cfRule type="cellIs" dxfId="60" priority="763" stopIfTrue="1" operator="equal">
      <formula>"CJ"</formula>
    </cfRule>
    <cfRule type="cellIs" dxfId="59" priority="764" stopIfTrue="1" operator="equal">
      <formula>"CAM"</formula>
    </cfRule>
    <cfRule type="cellIs" dxfId="58" priority="765" stopIfTrue="1" operator="equal">
      <formula>"VIT"</formula>
    </cfRule>
  </conditionalFormatting>
  <conditionalFormatting sqref="B3:CO4">
    <cfRule type="expression" dxfId="57" priority="65" stopIfTrue="1">
      <formula>COUNTIF(Ferie,B$3)</formula>
    </cfRule>
    <cfRule type="expression" dxfId="56" priority="67" stopIfTrue="1">
      <formula>WEEKDAY(B$3,2)=7</formula>
    </cfRule>
  </conditionalFormatting>
  <conditionalFormatting sqref="B5:CO24 B25:GC28">
    <cfRule type="expression" dxfId="55" priority="66" stopIfTrue="1">
      <formula>COUNTIF(Ferie,B$3)</formula>
    </cfRule>
    <cfRule type="expression" dxfId="54" priority="68" stopIfTrue="1">
      <formula>WEEKDAY(B$3,2)=7</formula>
    </cfRule>
  </conditionalFormatting>
  <conditionalFormatting sqref="CP5:DT24">
    <cfRule type="cellIs" dxfId="53" priority="51" stopIfTrue="1" operator="equal">
      <formula>"J"</formula>
    </cfRule>
    <cfRule type="cellIs" dxfId="52" priority="52" stopIfTrue="1" operator="equal">
      <formula>"M"</formula>
    </cfRule>
    <cfRule type="cellIs" dxfId="51" priority="53" stopIfTrue="1" operator="equal">
      <formula>"M1"</formula>
    </cfRule>
    <cfRule type="cellIs" dxfId="50" priority="54" stopIfTrue="1" operator="equal">
      <formula>"M2"</formula>
    </cfRule>
    <cfRule type="cellIs" dxfId="49" priority="55" stopIfTrue="1" operator="equal">
      <formula>"AM"</formula>
    </cfRule>
    <cfRule type="cellIs" dxfId="48" priority="56" stopIfTrue="1" operator="equal">
      <formula>"AMH"</formula>
    </cfRule>
    <cfRule type="cellIs" dxfId="47" priority="57" stopIfTrue="1" operator="equal">
      <formula>"N"</formula>
    </cfRule>
    <cfRule type="cellIs" dxfId="46" priority="58" stopIfTrue="1" operator="equal">
      <formula>"D"</formula>
    </cfRule>
    <cfRule type="cellIs" dxfId="45" priority="59" stopIfTrue="1" operator="equal">
      <formula>"F"</formula>
    </cfRule>
    <cfRule type="cellIs" dxfId="44" priority="60" stopIfTrue="1" operator="equal">
      <formula>"AMZ"</formula>
    </cfRule>
    <cfRule type="cellIs" dxfId="43" priority="61" stopIfTrue="1" operator="equal">
      <formula>"CM"</formula>
    </cfRule>
    <cfRule type="cellIs" dxfId="42" priority="62" stopIfTrue="1" operator="equal">
      <formula>"CJ"</formula>
    </cfRule>
    <cfRule type="cellIs" dxfId="41" priority="63" stopIfTrue="1" operator="equal">
      <formula>"CAM"</formula>
    </cfRule>
    <cfRule type="cellIs" dxfId="40" priority="64" stopIfTrue="1" operator="equal">
      <formula>"VIT"</formula>
    </cfRule>
  </conditionalFormatting>
  <conditionalFormatting sqref="CP3:DT4">
    <cfRule type="expression" dxfId="39" priority="47" stopIfTrue="1">
      <formula>COUNTIF(Ferie,CP$3)</formula>
    </cfRule>
    <cfRule type="expression" dxfId="38" priority="49" stopIfTrue="1">
      <formula>WEEKDAY(CP$3,2)=7</formula>
    </cfRule>
  </conditionalFormatting>
  <conditionalFormatting sqref="CP5:DT24">
    <cfRule type="expression" dxfId="37" priority="48" stopIfTrue="1">
      <formula>COUNTIF(Ferie,CP$3)</formula>
    </cfRule>
    <cfRule type="expression" dxfId="36" priority="50" stopIfTrue="1">
      <formula>WEEKDAY(CP$3,2)=7</formula>
    </cfRule>
  </conditionalFormatting>
  <conditionalFormatting sqref="DU5:EX24">
    <cfRule type="cellIs" dxfId="35" priority="33" stopIfTrue="1" operator="equal">
      <formula>"J"</formula>
    </cfRule>
    <cfRule type="cellIs" dxfId="34" priority="34" stopIfTrue="1" operator="equal">
      <formula>"M"</formula>
    </cfRule>
    <cfRule type="cellIs" dxfId="33" priority="35" stopIfTrue="1" operator="equal">
      <formula>"M1"</formula>
    </cfRule>
    <cfRule type="cellIs" dxfId="32" priority="36" stopIfTrue="1" operator="equal">
      <formula>"M2"</formula>
    </cfRule>
    <cfRule type="cellIs" dxfId="31" priority="37" stopIfTrue="1" operator="equal">
      <formula>"AM"</formula>
    </cfRule>
    <cfRule type="cellIs" dxfId="30" priority="38" stopIfTrue="1" operator="equal">
      <formula>"AMH"</formula>
    </cfRule>
    <cfRule type="cellIs" dxfId="29" priority="39" stopIfTrue="1" operator="equal">
      <formula>"N"</formula>
    </cfRule>
    <cfRule type="cellIs" dxfId="28" priority="40" stopIfTrue="1" operator="equal">
      <formula>"D"</formula>
    </cfRule>
    <cfRule type="cellIs" dxfId="27" priority="41" stopIfTrue="1" operator="equal">
      <formula>"F"</formula>
    </cfRule>
    <cfRule type="cellIs" dxfId="26" priority="42" stopIfTrue="1" operator="equal">
      <formula>"AMZ"</formula>
    </cfRule>
    <cfRule type="cellIs" dxfId="25" priority="43" stopIfTrue="1" operator="equal">
      <formula>"CM"</formula>
    </cfRule>
    <cfRule type="cellIs" dxfId="24" priority="44" stopIfTrue="1" operator="equal">
      <formula>"CJ"</formula>
    </cfRule>
    <cfRule type="cellIs" dxfId="23" priority="45" stopIfTrue="1" operator="equal">
      <formula>"CAM"</formula>
    </cfRule>
    <cfRule type="cellIs" dxfId="22" priority="46" stopIfTrue="1" operator="equal">
      <formula>"VIT"</formula>
    </cfRule>
  </conditionalFormatting>
  <conditionalFormatting sqref="DU3:EX4">
    <cfRule type="expression" dxfId="21" priority="29" stopIfTrue="1">
      <formula>COUNTIF(Ferie,DU$3)</formula>
    </cfRule>
    <cfRule type="expression" dxfId="20" priority="31" stopIfTrue="1">
      <formula>WEEKDAY(DU$3,2)=7</formula>
    </cfRule>
  </conditionalFormatting>
  <conditionalFormatting sqref="DU5:EX24">
    <cfRule type="expression" dxfId="19" priority="30" stopIfTrue="1">
      <formula>COUNTIF(Ferie,DU$3)</formula>
    </cfRule>
    <cfRule type="expression" dxfId="18" priority="32" stopIfTrue="1">
      <formula>WEEKDAY(DU$3,2)=7</formula>
    </cfRule>
  </conditionalFormatting>
  <conditionalFormatting sqref="EY5:GC24">
    <cfRule type="cellIs" dxfId="17" priority="15" stopIfTrue="1" operator="equal">
      <formula>"J"</formula>
    </cfRule>
    <cfRule type="cellIs" dxfId="16" priority="16" stopIfTrue="1" operator="equal">
      <formula>"M"</formula>
    </cfRule>
    <cfRule type="cellIs" dxfId="15" priority="17" stopIfTrue="1" operator="equal">
      <formula>"M1"</formula>
    </cfRule>
    <cfRule type="cellIs" dxfId="14" priority="18" stopIfTrue="1" operator="equal">
      <formula>"M2"</formula>
    </cfRule>
    <cfRule type="cellIs" dxfId="13" priority="19" stopIfTrue="1" operator="equal">
      <formula>"AM"</formula>
    </cfRule>
    <cfRule type="cellIs" dxfId="12" priority="20" stopIfTrue="1" operator="equal">
      <formula>"AMH"</formula>
    </cfRule>
    <cfRule type="cellIs" dxfId="11" priority="21" stopIfTrue="1" operator="equal">
      <formula>"N"</formula>
    </cfRule>
    <cfRule type="cellIs" dxfId="10" priority="22" stopIfTrue="1" operator="equal">
      <formula>"D"</formula>
    </cfRule>
    <cfRule type="cellIs" dxfId="9" priority="23" stopIfTrue="1" operator="equal">
      <formula>"F"</formula>
    </cfRule>
    <cfRule type="cellIs" dxfId="8" priority="24" stopIfTrue="1" operator="equal">
      <formula>"AMZ"</formula>
    </cfRule>
    <cfRule type="cellIs" dxfId="7" priority="25" stopIfTrue="1" operator="equal">
      <formula>"CM"</formula>
    </cfRule>
    <cfRule type="cellIs" dxfId="6" priority="26" stopIfTrue="1" operator="equal">
      <formula>"CJ"</formula>
    </cfRule>
    <cfRule type="cellIs" dxfId="5" priority="27" stopIfTrue="1" operator="equal">
      <formula>"CAM"</formula>
    </cfRule>
    <cfRule type="cellIs" dxfId="4" priority="28" stopIfTrue="1" operator="equal">
      <formula>"VIT"</formula>
    </cfRule>
  </conditionalFormatting>
  <conditionalFormatting sqref="EY3:GC4">
    <cfRule type="expression" dxfId="3" priority="11" stopIfTrue="1">
      <formula>COUNTIF(Ferie,EY$3)</formula>
    </cfRule>
    <cfRule type="expression" dxfId="2" priority="13" stopIfTrue="1">
      <formula>WEEKDAY(EY$3,2)=7</formula>
    </cfRule>
  </conditionalFormatting>
  <conditionalFormatting sqref="EY5:GC24">
    <cfRule type="expression" dxfId="1" priority="12" stopIfTrue="1">
      <formula>COUNTIF(Ferie,EY$3)</formula>
    </cfRule>
    <cfRule type="expression" dxfId="0" priority="14" stopIfTrue="1">
      <formula>WEEKDAY(EY$3,2)=7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Indices</formula1>
    </dataValidation>
  </dataValidations>
  <printOptions horizontalCentered="1" verticalCentered="1"/>
  <pageMargins left="0.7" right="0.7" top="0.75" bottom="0.75" header="0.3" footer="0.3"/>
  <pageSetup paperSize="9" scale="81" orientation="landscape" horizontalDpi="300" verticalDpi="300" r:id="rId1"/>
  <headerFooter alignWithMargins="0">
    <oddFooter>&amp;L&amp;D&amp;R&amp;F</oddFooter>
  </headerFooter>
  <ignoredErrors>
    <ignoredError sqref="GA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4" name="Button 78">
              <controlPr defaultSize="0" print="0" autoFill="0" autoPict="0" macro="[0]!Enreg_Excel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1181100</xdr:colOff>
                    <xdr:row>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5" name="Button 349">
              <controlPr defaultSize="0" print="0" autoFill="0" autoPict="0" macro="[0]!AfficherMasquerlignesrenforts">
                <anchor moveWithCells="1">
                  <from>
                    <xdr:col>30</xdr:col>
                    <xdr:colOff>9525</xdr:colOff>
                    <xdr:row>31</xdr:row>
                    <xdr:rowOff>9525</xdr:rowOff>
                  </from>
                  <to>
                    <xdr:col>35</xdr:col>
                    <xdr:colOff>123825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6" name="Button 448">
              <controlPr defaultSize="0" print="0" autoFill="0" autoPict="0" macro="[0]!Enreg_PDF">
                <anchor moveWithCells="1" sizeWithCells="1">
                  <from>
                    <xdr:col>30</xdr:col>
                    <xdr:colOff>0</xdr:colOff>
                    <xdr:row>29</xdr:row>
                    <xdr:rowOff>28575</xdr:rowOff>
                  </from>
                  <to>
                    <xdr:col>35</xdr:col>
                    <xdr:colOff>152400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7" name="Button 450">
              <controlPr defaultSize="0" print="0" autoFill="0" autoPict="0" macro="[0]!affichage_formulaire">
                <anchor moveWithCells="1">
                  <from>
                    <xdr:col>30</xdr:col>
                    <xdr:colOff>28575</xdr:colOff>
                    <xdr:row>33</xdr:row>
                    <xdr:rowOff>28575</xdr:rowOff>
                  </from>
                  <to>
                    <xdr:col>35</xdr:col>
                    <xdr:colOff>123825</xdr:colOff>
                    <xdr:row>35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53"/>
  <sheetViews>
    <sheetView topLeftCell="A2" zoomScale="90" zoomScaleNormal="90" workbookViewId="0"/>
  </sheetViews>
  <sheetFormatPr baseColWidth="10" defaultColWidth="13.33203125" defaultRowHeight="12.75" x14ac:dyDescent="0.2"/>
  <cols>
    <col min="1" max="2" width="13.33203125" style="3"/>
    <col min="3" max="3" width="14.33203125" style="3" bestFit="1" customWidth="1"/>
    <col min="4" max="4" width="26.5" style="3" bestFit="1" customWidth="1"/>
    <col min="5" max="5" width="15.83203125" style="3" customWidth="1"/>
    <col min="7" max="7" width="15.83203125" style="3" customWidth="1"/>
    <col min="8" max="16384" width="13.33203125" style="3"/>
  </cols>
  <sheetData>
    <row r="1" spans="1:8" ht="20.100000000000001" customHeight="1" thickBot="1" x14ac:dyDescent="0.25">
      <c r="A1" s="4" t="s">
        <v>0</v>
      </c>
      <c r="B1" s="71" t="s">
        <v>8</v>
      </c>
      <c r="C1" s="86" t="s">
        <v>136</v>
      </c>
      <c r="D1" s="87"/>
      <c r="E1" s="4" t="s">
        <v>84</v>
      </c>
      <c r="H1" s="5"/>
    </row>
    <row r="2" spans="1:8" x14ac:dyDescent="0.2">
      <c r="A2" s="7" t="s">
        <v>23</v>
      </c>
      <c r="B2" s="72">
        <v>2017</v>
      </c>
      <c r="C2" s="10">
        <f>DATE(An,1,1)</f>
        <v>42736</v>
      </c>
      <c r="D2" s="75" t="s">
        <v>12</v>
      </c>
      <c r="E2" s="7" t="s">
        <v>83</v>
      </c>
    </row>
    <row r="3" spans="1:8" x14ac:dyDescent="0.2">
      <c r="A3" s="7" t="s">
        <v>24</v>
      </c>
      <c r="B3" s="73">
        <v>2018</v>
      </c>
      <c r="C3" s="11">
        <f>DATE(An,3,29.56+0.979*MOD(204-11*MOD(An,19),30)-WEEKDAY(DATE(An,3,28.56+0.979*MOD(204-11*MOD(An,19),30))))</f>
        <v>42841</v>
      </c>
      <c r="D3" s="76" t="s">
        <v>1</v>
      </c>
      <c r="E3" s="7" t="s">
        <v>85</v>
      </c>
    </row>
    <row r="4" spans="1:8" x14ac:dyDescent="0.2">
      <c r="A4" s="7" t="s">
        <v>25</v>
      </c>
      <c r="B4" s="73">
        <v>2019</v>
      </c>
      <c r="C4" s="11">
        <f>C3+1</f>
        <v>42842</v>
      </c>
      <c r="D4" s="76" t="s">
        <v>2</v>
      </c>
      <c r="E4" s="7" t="s">
        <v>86</v>
      </c>
    </row>
    <row r="5" spans="1:8" x14ac:dyDescent="0.2">
      <c r="A5" s="7" t="s">
        <v>26</v>
      </c>
      <c r="B5" s="73">
        <v>2020</v>
      </c>
      <c r="C5" s="11">
        <f>DATE(An,5,1)</f>
        <v>42856</v>
      </c>
      <c r="D5" s="76" t="s">
        <v>11</v>
      </c>
      <c r="E5" s="7" t="s">
        <v>87</v>
      </c>
    </row>
    <row r="6" spans="1:8" x14ac:dyDescent="0.2">
      <c r="A6" s="7" t="s">
        <v>27</v>
      </c>
      <c r="B6" s="73">
        <v>2021</v>
      </c>
      <c r="C6" s="11">
        <f>DATE(An,5,8)</f>
        <v>42863</v>
      </c>
      <c r="D6" s="76" t="s">
        <v>13</v>
      </c>
      <c r="E6" s="7" t="s">
        <v>88</v>
      </c>
    </row>
    <row r="7" spans="1:8" x14ac:dyDescent="0.2">
      <c r="A7" s="7" t="s">
        <v>16</v>
      </c>
      <c r="B7" s="73">
        <v>2022</v>
      </c>
      <c r="C7" s="11">
        <f>C3+39</f>
        <v>42880</v>
      </c>
      <c r="D7" s="76" t="s">
        <v>3</v>
      </c>
      <c r="E7" s="7" t="s">
        <v>89</v>
      </c>
    </row>
    <row r="8" spans="1:8" x14ac:dyDescent="0.2">
      <c r="A8" s="7" t="s">
        <v>17</v>
      </c>
      <c r="B8" s="73">
        <v>2023</v>
      </c>
      <c r="C8" s="11">
        <f>C3+49</f>
        <v>42890</v>
      </c>
      <c r="D8" s="76" t="s">
        <v>4</v>
      </c>
      <c r="E8" s="7" t="s">
        <v>90</v>
      </c>
    </row>
    <row r="9" spans="1:8" x14ac:dyDescent="0.2">
      <c r="A9" s="7" t="s">
        <v>18</v>
      </c>
      <c r="B9" s="73">
        <v>2024</v>
      </c>
      <c r="C9" s="11">
        <f>C8+1</f>
        <v>42891</v>
      </c>
      <c r="D9" s="76" t="s">
        <v>14</v>
      </c>
      <c r="E9" s="7" t="s">
        <v>91</v>
      </c>
    </row>
    <row r="10" spans="1:8" x14ac:dyDescent="0.2">
      <c r="A10" s="7" t="s">
        <v>19</v>
      </c>
      <c r="B10" s="73">
        <v>2025</v>
      </c>
      <c r="C10" s="11">
        <f>DATE(An,7,14)</f>
        <v>42930</v>
      </c>
      <c r="D10" s="76" t="s">
        <v>10</v>
      </c>
      <c r="E10" s="7" t="s">
        <v>92</v>
      </c>
    </row>
    <row r="11" spans="1:8" x14ac:dyDescent="0.2">
      <c r="A11" s="7" t="s">
        <v>20</v>
      </c>
      <c r="B11" s="73">
        <v>2026</v>
      </c>
      <c r="C11" s="11">
        <f>DATE(An,8,15)</f>
        <v>42962</v>
      </c>
      <c r="D11" s="76" t="s">
        <v>5</v>
      </c>
      <c r="E11" s="7" t="s">
        <v>93</v>
      </c>
    </row>
    <row r="12" spans="1:8" ht="13.5" thickBot="1" x14ac:dyDescent="0.25">
      <c r="A12" s="7" t="s">
        <v>21</v>
      </c>
      <c r="B12" s="74">
        <v>2027</v>
      </c>
      <c r="C12" s="11">
        <f>DATE(An,11,1)</f>
        <v>43040</v>
      </c>
      <c r="D12" s="76" t="s">
        <v>6</v>
      </c>
      <c r="E12" s="7" t="s">
        <v>94</v>
      </c>
    </row>
    <row r="13" spans="1:8" ht="13.5" thickBot="1" x14ac:dyDescent="0.25">
      <c r="A13" s="8" t="s">
        <v>22</v>
      </c>
      <c r="C13" s="11">
        <f>DATE(An,11,11)</f>
        <v>43050</v>
      </c>
      <c r="D13" s="76" t="s">
        <v>15</v>
      </c>
      <c r="E13" s="7" t="s">
        <v>100</v>
      </c>
    </row>
    <row r="14" spans="1:8" ht="13.5" thickBot="1" x14ac:dyDescent="0.25">
      <c r="A14" s="6"/>
      <c r="C14" s="12">
        <f>DATE(An,12,25)</f>
        <v>43094</v>
      </c>
      <c r="D14" s="77" t="s">
        <v>9</v>
      </c>
      <c r="E14" s="7" t="s">
        <v>101</v>
      </c>
    </row>
    <row r="15" spans="1:8" x14ac:dyDescent="0.2">
      <c r="A15" s="6"/>
      <c r="C15" s="15">
        <f>DATE(An+1,1,1)</f>
        <v>43101</v>
      </c>
      <c r="D15" s="78" t="s">
        <v>12</v>
      </c>
      <c r="E15" s="7" t="s">
        <v>102</v>
      </c>
    </row>
    <row r="16" spans="1:8" x14ac:dyDescent="0.2">
      <c r="A16" s="6"/>
      <c r="C16" s="13">
        <f>DATE(An+1,3,29.56+0.979*MOD(204-11*MOD(An+1,19),30)-WEEKDAY(DATE(An+1,3,28.56+0.979*MOD(204-11*MOD(An+1,19),30))))</f>
        <v>43191</v>
      </c>
      <c r="D16" s="78" t="s">
        <v>1</v>
      </c>
      <c r="E16" s="7" t="s">
        <v>103</v>
      </c>
    </row>
    <row r="17" spans="1:5" x14ac:dyDescent="0.2">
      <c r="A17" s="6"/>
      <c r="C17" s="13">
        <f>C16+1</f>
        <v>43192</v>
      </c>
      <c r="D17" s="78" t="s">
        <v>2</v>
      </c>
      <c r="E17" s="7" t="s">
        <v>104</v>
      </c>
    </row>
    <row r="18" spans="1:5" x14ac:dyDescent="0.2">
      <c r="A18" s="6"/>
      <c r="C18" s="13">
        <f>DATE(An+1,5,1)</f>
        <v>43221</v>
      </c>
      <c r="D18" s="78" t="s">
        <v>11</v>
      </c>
      <c r="E18" s="7" t="s">
        <v>105</v>
      </c>
    </row>
    <row r="19" spans="1:5" x14ac:dyDescent="0.2">
      <c r="A19" s="6"/>
      <c r="C19" s="13">
        <f>DATE(An+1,5,8)</f>
        <v>43228</v>
      </c>
      <c r="D19" s="78" t="s">
        <v>13</v>
      </c>
      <c r="E19" s="7" t="s">
        <v>106</v>
      </c>
    </row>
    <row r="20" spans="1:5" x14ac:dyDescent="0.2">
      <c r="A20" s="6"/>
      <c r="C20" s="13">
        <f>C16+39</f>
        <v>43230</v>
      </c>
      <c r="D20" s="78" t="s">
        <v>3</v>
      </c>
      <c r="E20" s="7" t="s">
        <v>107</v>
      </c>
    </row>
    <row r="21" spans="1:5" x14ac:dyDescent="0.2">
      <c r="A21" s="6"/>
      <c r="C21" s="13">
        <f>C16+49</f>
        <v>43240</v>
      </c>
      <c r="D21" s="78" t="s">
        <v>4</v>
      </c>
      <c r="E21" s="7" t="s">
        <v>109</v>
      </c>
    </row>
    <row r="22" spans="1:5" x14ac:dyDescent="0.2">
      <c r="A22" s="6"/>
      <c r="C22" s="13">
        <f>C21+1</f>
        <v>43241</v>
      </c>
      <c r="D22" s="78" t="s">
        <v>14</v>
      </c>
      <c r="E22" s="7" t="s">
        <v>110</v>
      </c>
    </row>
    <row r="23" spans="1:5" x14ac:dyDescent="0.2">
      <c r="A23" s="6"/>
      <c r="C23" s="13">
        <f>DATE(An+1,7,14)</f>
        <v>43295</v>
      </c>
      <c r="D23" s="78" t="s">
        <v>10</v>
      </c>
      <c r="E23" s="7" t="s">
        <v>111</v>
      </c>
    </row>
    <row r="24" spans="1:5" x14ac:dyDescent="0.2">
      <c r="A24" s="6"/>
      <c r="C24" s="13">
        <f>DATE(An+1,8,15)</f>
        <v>43327</v>
      </c>
      <c r="D24" s="78" t="s">
        <v>5</v>
      </c>
      <c r="E24" s="7" t="s">
        <v>112</v>
      </c>
    </row>
    <row r="25" spans="1:5" x14ac:dyDescent="0.2">
      <c r="A25" s="6"/>
      <c r="C25" s="13">
        <f>DATE(An+1,11,1)</f>
        <v>43405</v>
      </c>
      <c r="D25" s="78" t="s">
        <v>6</v>
      </c>
      <c r="E25" s="7" t="s">
        <v>113</v>
      </c>
    </row>
    <row r="26" spans="1:5" x14ac:dyDescent="0.2">
      <c r="A26" s="6"/>
      <c r="C26" s="13">
        <f>DATE(An+1,11,11)</f>
        <v>43415</v>
      </c>
      <c r="D26" s="78" t="s">
        <v>7</v>
      </c>
      <c r="E26" s="7" t="s">
        <v>108</v>
      </c>
    </row>
    <row r="27" spans="1:5" ht="13.5" thickBot="1" x14ac:dyDescent="0.25">
      <c r="A27" s="6"/>
      <c r="C27" s="14">
        <f>DATE(An+1,12,25)</f>
        <v>43459</v>
      </c>
      <c r="D27" s="79" t="s">
        <v>9</v>
      </c>
      <c r="E27" s="7" t="s">
        <v>114</v>
      </c>
    </row>
    <row r="28" spans="1:5" x14ac:dyDescent="0.2">
      <c r="A28" s="6"/>
      <c r="C28" s="9"/>
      <c r="E28" s="7" t="s">
        <v>95</v>
      </c>
    </row>
    <row r="29" spans="1:5" x14ac:dyDescent="0.2">
      <c r="A29" s="6"/>
      <c r="C29" s="9"/>
      <c r="E29" s="7" t="s">
        <v>96</v>
      </c>
    </row>
    <row r="30" spans="1:5" x14ac:dyDescent="0.2">
      <c r="A30" s="6"/>
      <c r="C30" s="9"/>
      <c r="E30" s="7" t="s">
        <v>97</v>
      </c>
    </row>
    <row r="31" spans="1:5" x14ac:dyDescent="0.2">
      <c r="A31" s="6"/>
      <c r="C31" s="9"/>
      <c r="E31" s="7" t="s">
        <v>98</v>
      </c>
    </row>
    <row r="32" spans="1:5" x14ac:dyDescent="0.2">
      <c r="A32" s="6"/>
      <c r="C32" s="9"/>
      <c r="E32" s="7" t="s">
        <v>99</v>
      </c>
    </row>
    <row r="33" spans="1:5" x14ac:dyDescent="0.2">
      <c r="A33" s="6"/>
      <c r="C33" s="9"/>
      <c r="E33" s="7" t="s">
        <v>115</v>
      </c>
    </row>
    <row r="34" spans="1:5" x14ac:dyDescent="0.2">
      <c r="C34" s="9"/>
      <c r="E34" s="7" t="s">
        <v>116</v>
      </c>
    </row>
    <row r="35" spans="1:5" x14ac:dyDescent="0.2">
      <c r="C35" s="9"/>
      <c r="E35" s="7" t="s">
        <v>117</v>
      </c>
    </row>
    <row r="36" spans="1:5" x14ac:dyDescent="0.2">
      <c r="C36" s="9"/>
      <c r="E36" s="7" t="s">
        <v>118</v>
      </c>
    </row>
    <row r="37" spans="1:5" x14ac:dyDescent="0.2">
      <c r="C37" s="9"/>
      <c r="E37" s="7" t="s">
        <v>119</v>
      </c>
    </row>
    <row r="38" spans="1:5" x14ac:dyDescent="0.2">
      <c r="C38" s="9"/>
      <c r="E38" s="7" t="s">
        <v>120</v>
      </c>
    </row>
    <row r="39" spans="1:5" x14ac:dyDescent="0.2">
      <c r="C39" s="9"/>
      <c r="E39" s="7" t="s">
        <v>121</v>
      </c>
    </row>
    <row r="40" spans="1:5" x14ac:dyDescent="0.2">
      <c r="C40" s="9"/>
      <c r="E40" s="7" t="s">
        <v>122</v>
      </c>
    </row>
    <row r="41" spans="1:5" x14ac:dyDescent="0.2">
      <c r="C41" s="9"/>
      <c r="E41" s="7" t="s">
        <v>123</v>
      </c>
    </row>
    <row r="42" spans="1:5" x14ac:dyDescent="0.2">
      <c r="C42" s="9"/>
      <c r="E42" s="7" t="s">
        <v>124</v>
      </c>
    </row>
    <row r="43" spans="1:5" x14ac:dyDescent="0.2">
      <c r="C43" s="9"/>
      <c r="E43" s="7" t="s">
        <v>125</v>
      </c>
    </row>
    <row r="44" spans="1:5" x14ac:dyDescent="0.2">
      <c r="C44" s="9"/>
      <c r="E44" s="7" t="s">
        <v>126</v>
      </c>
    </row>
    <row r="45" spans="1:5" x14ac:dyDescent="0.2">
      <c r="E45" s="7" t="s">
        <v>127</v>
      </c>
    </row>
    <row r="46" spans="1:5" x14ac:dyDescent="0.2">
      <c r="E46" s="7" t="s">
        <v>128</v>
      </c>
    </row>
    <row r="47" spans="1:5" x14ac:dyDescent="0.2">
      <c r="E47" s="7" t="s">
        <v>129</v>
      </c>
    </row>
    <row r="48" spans="1:5" x14ac:dyDescent="0.2">
      <c r="E48" s="7" t="s">
        <v>130</v>
      </c>
    </row>
    <row r="49" spans="5:5" x14ac:dyDescent="0.2">
      <c r="E49" s="7" t="s">
        <v>131</v>
      </c>
    </row>
    <row r="50" spans="5:5" x14ac:dyDescent="0.2">
      <c r="E50" s="7" t="s">
        <v>132</v>
      </c>
    </row>
    <row r="51" spans="5:5" x14ac:dyDescent="0.2">
      <c r="E51" s="7" t="s">
        <v>133</v>
      </c>
    </row>
    <row r="52" spans="5:5" x14ac:dyDescent="0.2">
      <c r="E52" s="7" t="s">
        <v>134</v>
      </c>
    </row>
    <row r="53" spans="5:5" ht="13.5" thickBot="1" x14ac:dyDescent="0.25">
      <c r="E53" s="80" t="s">
        <v>135</v>
      </c>
    </row>
  </sheetData>
  <mergeCells count="1">
    <mergeCell ref="C1:D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</vt:lpstr>
      <vt:lpstr>Datas</vt:lpstr>
      <vt:lpstr>An</vt:lpstr>
      <vt:lpstr>Années</vt:lpstr>
      <vt:lpstr>Indices</vt:lpstr>
      <vt:lpstr>Mois</vt:lpstr>
      <vt:lpstr>Planning!Zone_d_impression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Fives</dc:creator>
  <cp:lastModifiedBy>patrice phishert</cp:lastModifiedBy>
  <cp:lastPrinted>2017-07-09T14:05:43Z</cp:lastPrinted>
  <dcterms:created xsi:type="dcterms:W3CDTF">2009-05-19T05:49:18Z</dcterms:created>
  <dcterms:modified xsi:type="dcterms:W3CDTF">2017-07-10T20:52:53Z</dcterms:modified>
</cp:coreProperties>
</file>