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customProperty2.bin" ContentType="application/vnd.openxmlformats-officedocument.spreadsheetml.customProperty"/>
  <Override PartName="/xl/drawings/drawing1.xml" ContentType="application/vnd.openxmlformats-officedocument.drawing+xml"/>
  <Override PartName="/xl/customProperty3.bin" ContentType="application/vnd.openxmlformats-officedocument.spreadsheetml.customProperty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omments1.xml" ContentType="application/vnd.openxmlformats-officedocument.spreadsheetml.comments+xml"/>
  <Override PartName="/xl/customProperty4.bin" ContentType="application/vnd.openxmlformats-officedocument.spreadsheetml.customProperty"/>
  <Override PartName="/xl/drawings/drawing3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-105" yWindow="-105" windowWidth="23250" windowHeight="12570" tabRatio="722" activeTab="2"/>
  </bookViews>
  <sheets>
    <sheet name="Data" sheetId="19" r:id="rId1"/>
    <sheet name="Sommaire" sheetId="1" r:id="rId2"/>
    <sheet name="Fich Prod Vide" sheetId="104" r:id="rId3"/>
    <sheet name="BL3-085" sheetId="65" r:id="rId4"/>
  </sheets>
  <definedNames>
    <definedName name="_xlnm._FilterDatabase" localSheetId="1" hidden="1">Sommaire!$F$1:$G$363</definedName>
  </definedNames>
  <calcPr calcId="152511"/>
  <fileRecoveryPr autoRecover="0"/>
</workbook>
</file>

<file path=xl/calcChain.xml><?xml version="1.0" encoding="utf-8"?>
<calcChain xmlns="http://schemas.openxmlformats.org/spreadsheetml/2006/main">
  <c r="H21" i="65" l="1"/>
  <c r="C21" i="65"/>
  <c r="C20" i="65"/>
  <c r="I17" i="65"/>
  <c r="K15" i="65"/>
  <c r="I14" i="65"/>
  <c r="H14" i="65" s="1"/>
  <c r="G8" i="65"/>
  <c r="F8" i="65" s="1"/>
  <c r="F6" i="65"/>
  <c r="F4" i="65"/>
  <c r="F3" i="65"/>
  <c r="F2" i="65"/>
  <c r="C39" i="104" l="1"/>
  <c r="C21" i="104" l="1"/>
  <c r="K15" i="104"/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H363" i="1" l="1"/>
  <c r="H362" i="1"/>
  <c r="H361" i="1"/>
  <c r="H360" i="1"/>
  <c r="H359" i="1"/>
  <c r="H358" i="1"/>
  <c r="H357" i="1"/>
  <c r="H356" i="1"/>
  <c r="H355" i="1"/>
  <c r="H354" i="1"/>
  <c r="H353" i="1"/>
  <c r="H352" i="1"/>
  <c r="H351" i="1"/>
  <c r="H350" i="1"/>
  <c r="H349" i="1"/>
  <c r="H348" i="1"/>
  <c r="H347" i="1"/>
  <c r="H346" i="1"/>
  <c r="H345" i="1"/>
  <c r="H344" i="1"/>
  <c r="H343" i="1"/>
  <c r="H342" i="1"/>
  <c r="H341" i="1"/>
  <c r="H340" i="1"/>
  <c r="H339" i="1"/>
  <c r="H338" i="1"/>
  <c r="H337" i="1"/>
  <c r="H336" i="1"/>
  <c r="H335" i="1"/>
  <c r="H334" i="1"/>
  <c r="H333" i="1"/>
  <c r="H332" i="1"/>
  <c r="H331" i="1"/>
  <c r="H330" i="1"/>
  <c r="H329" i="1"/>
  <c r="H328" i="1"/>
  <c r="H327" i="1"/>
  <c r="H326" i="1"/>
  <c r="H325" i="1"/>
  <c r="H324" i="1"/>
  <c r="H323" i="1"/>
  <c r="H322" i="1"/>
  <c r="H321" i="1"/>
  <c r="H320" i="1"/>
  <c r="H319" i="1"/>
  <c r="H318" i="1"/>
  <c r="H317" i="1"/>
  <c r="H316" i="1"/>
  <c r="H315" i="1"/>
  <c r="H314" i="1"/>
  <c r="H313" i="1"/>
  <c r="H312" i="1"/>
  <c r="H311" i="1"/>
  <c r="H310" i="1"/>
  <c r="H309" i="1"/>
  <c r="H308" i="1"/>
  <c r="H307" i="1"/>
  <c r="H306" i="1"/>
  <c r="H305" i="1"/>
  <c r="H304" i="1"/>
  <c r="H303" i="1"/>
  <c r="H302" i="1"/>
  <c r="H301" i="1"/>
  <c r="H300" i="1"/>
  <c r="H299" i="1"/>
  <c r="H298" i="1"/>
  <c r="H297" i="1"/>
  <c r="H296" i="1"/>
  <c r="H295" i="1"/>
  <c r="H294" i="1"/>
  <c r="H293" i="1"/>
  <c r="H292" i="1"/>
  <c r="H291" i="1"/>
  <c r="H290" i="1"/>
  <c r="H289" i="1"/>
  <c r="H288" i="1"/>
  <c r="H287" i="1"/>
  <c r="H286" i="1"/>
  <c r="H285" i="1"/>
  <c r="H284" i="1"/>
  <c r="H283" i="1"/>
  <c r="H282" i="1"/>
  <c r="H281" i="1"/>
  <c r="H280" i="1"/>
  <c r="H279" i="1"/>
  <c r="H278" i="1"/>
  <c r="H277" i="1"/>
  <c r="H276" i="1"/>
  <c r="H275" i="1"/>
  <c r="H274" i="1"/>
  <c r="H273" i="1"/>
  <c r="H272" i="1"/>
  <c r="H271" i="1"/>
  <c r="H270" i="1"/>
  <c r="H269" i="1"/>
  <c r="H268" i="1"/>
  <c r="H267" i="1"/>
  <c r="H266" i="1"/>
  <c r="H265" i="1"/>
  <c r="H264" i="1"/>
  <c r="H263" i="1"/>
  <c r="H262" i="1"/>
  <c r="H261" i="1"/>
  <c r="H260" i="1"/>
  <c r="H259" i="1"/>
  <c r="H258" i="1"/>
  <c r="H257" i="1"/>
  <c r="H256" i="1"/>
  <c r="H255" i="1"/>
  <c r="H254" i="1"/>
  <c r="H253" i="1"/>
  <c r="H252" i="1"/>
  <c r="H251" i="1"/>
  <c r="H250" i="1"/>
  <c r="H249" i="1"/>
  <c r="H248" i="1"/>
  <c r="H247" i="1"/>
  <c r="H246" i="1"/>
  <c r="H245" i="1"/>
  <c r="H244" i="1"/>
  <c r="H243" i="1"/>
  <c r="H242" i="1"/>
  <c r="H241" i="1"/>
  <c r="H240" i="1"/>
  <c r="H239" i="1"/>
  <c r="H238" i="1"/>
  <c r="H237" i="1"/>
  <c r="H236" i="1"/>
  <c r="H235" i="1"/>
  <c r="H234" i="1"/>
  <c r="H233" i="1"/>
  <c r="H232" i="1"/>
  <c r="H231" i="1"/>
  <c r="H230" i="1"/>
  <c r="H229" i="1"/>
  <c r="H228" i="1"/>
  <c r="H227" i="1"/>
  <c r="H226" i="1"/>
  <c r="H225" i="1"/>
  <c r="H224" i="1"/>
  <c r="H223" i="1"/>
  <c r="H222" i="1"/>
  <c r="H221" i="1"/>
  <c r="H220" i="1"/>
  <c r="H219" i="1"/>
  <c r="H218" i="1"/>
  <c r="H217" i="1"/>
  <c r="H216" i="1"/>
  <c r="H215" i="1"/>
  <c r="H214" i="1"/>
  <c r="H213" i="1"/>
  <c r="H212" i="1"/>
  <c r="H211" i="1"/>
  <c r="H210" i="1"/>
  <c r="H209" i="1"/>
  <c r="H208" i="1"/>
  <c r="H207" i="1"/>
  <c r="H206" i="1"/>
  <c r="H205" i="1"/>
  <c r="H204" i="1"/>
  <c r="H203" i="1"/>
  <c r="H202" i="1"/>
  <c r="H201" i="1"/>
  <c r="H200" i="1"/>
  <c r="H199" i="1"/>
  <c r="H198" i="1"/>
  <c r="H197" i="1"/>
  <c r="H196" i="1"/>
  <c r="H195" i="1"/>
  <c r="H194" i="1"/>
  <c r="H193" i="1"/>
  <c r="H192" i="1"/>
  <c r="H191" i="1"/>
  <c r="H190" i="1"/>
  <c r="H189" i="1"/>
  <c r="H188" i="1"/>
  <c r="H187" i="1"/>
  <c r="H186" i="1"/>
  <c r="H185" i="1"/>
  <c r="H184" i="1"/>
  <c r="H183" i="1"/>
  <c r="H182" i="1"/>
  <c r="H181" i="1"/>
  <c r="H180" i="1"/>
  <c r="H179" i="1"/>
  <c r="H178" i="1"/>
  <c r="H177" i="1"/>
  <c r="H176" i="1"/>
  <c r="H175" i="1"/>
  <c r="H174" i="1"/>
  <c r="H173" i="1"/>
  <c r="H172" i="1"/>
  <c r="H171" i="1"/>
  <c r="H170" i="1"/>
  <c r="H169" i="1"/>
  <c r="H168" i="1"/>
  <c r="H167" i="1"/>
  <c r="H166" i="1"/>
  <c r="H165" i="1"/>
  <c r="H164" i="1"/>
  <c r="H163" i="1"/>
  <c r="H162" i="1"/>
  <c r="H161" i="1"/>
  <c r="H160" i="1"/>
  <c r="H159" i="1"/>
  <c r="H158" i="1"/>
  <c r="H157" i="1"/>
  <c r="H156" i="1"/>
  <c r="H155" i="1"/>
  <c r="H154" i="1"/>
  <c r="H153" i="1"/>
  <c r="H152" i="1"/>
  <c r="H151" i="1"/>
  <c r="H150" i="1"/>
  <c r="H149" i="1"/>
  <c r="H148" i="1"/>
  <c r="H147" i="1"/>
  <c r="H146" i="1"/>
  <c r="H145" i="1"/>
  <c r="H144" i="1"/>
  <c r="H143" i="1"/>
  <c r="H142" i="1"/>
  <c r="H141" i="1"/>
  <c r="H140" i="1"/>
  <c r="H139" i="1"/>
  <c r="H138" i="1"/>
  <c r="H137" i="1"/>
  <c r="H136" i="1"/>
  <c r="H135" i="1"/>
  <c r="H134" i="1"/>
  <c r="H133" i="1"/>
  <c r="H132" i="1"/>
  <c r="H131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3" i="1"/>
  <c r="I14" i="104" l="1"/>
  <c r="G8" i="104"/>
  <c r="C38" i="104" l="1"/>
  <c r="C37" i="104"/>
  <c r="H21" i="104"/>
  <c r="I17" i="104"/>
  <c r="H14" i="104"/>
  <c r="F4" i="104"/>
  <c r="F3" i="104"/>
  <c r="F6" i="104" l="1"/>
  <c r="F2" i="104"/>
  <c r="C20" i="104" l="1"/>
  <c r="F331" i="1"/>
  <c r="E276" i="1"/>
  <c r="E183" i="1"/>
  <c r="F289" i="1"/>
  <c r="F124" i="1"/>
  <c r="E187" i="1"/>
  <c r="F308" i="1"/>
  <c r="E101" i="1"/>
  <c r="E39" i="1"/>
  <c r="E175" i="1"/>
  <c r="F254" i="1"/>
  <c r="E216" i="1"/>
  <c r="F112" i="1"/>
  <c r="F232" i="1"/>
  <c r="E149" i="1"/>
  <c r="F19" i="1"/>
  <c r="E198" i="1"/>
  <c r="E281" i="1"/>
  <c r="F47" i="1"/>
  <c r="E282" i="1"/>
  <c r="F32" i="1"/>
  <c r="F259" i="1"/>
  <c r="F251" i="1"/>
  <c r="E160" i="1"/>
  <c r="F340" i="1"/>
  <c r="E238" i="1"/>
  <c r="F278" i="1"/>
  <c r="E362" i="1"/>
  <c r="F297" i="1"/>
  <c r="E241" i="1"/>
  <c r="F313" i="1"/>
  <c r="E103" i="1"/>
  <c r="E79" i="1"/>
  <c r="E232" i="1"/>
  <c r="F249" i="1"/>
  <c r="F71" i="1"/>
  <c r="E119" i="1"/>
  <c r="F134" i="1"/>
  <c r="E321" i="1"/>
  <c r="E280" i="1"/>
  <c r="F146" i="1"/>
  <c r="E126" i="1"/>
  <c r="F15" i="1"/>
  <c r="F296" i="1"/>
  <c r="E201" i="1"/>
  <c r="F171" i="1"/>
  <c r="E206" i="1"/>
  <c r="F111" i="1"/>
  <c r="F213" i="1"/>
  <c r="F91" i="1"/>
  <c r="F241" i="1"/>
  <c r="F174" i="1"/>
  <c r="F129" i="1"/>
  <c r="E74" i="1"/>
  <c r="F136" i="1"/>
  <c r="F86" i="1"/>
  <c r="E217" i="1"/>
  <c r="E346" i="1"/>
  <c r="F199" i="1"/>
  <c r="E189" i="1"/>
  <c r="E166" i="1"/>
  <c r="E215" i="1"/>
  <c r="E11" i="1"/>
  <c r="E150" i="1"/>
  <c r="E155" i="1"/>
  <c r="F60" i="1"/>
  <c r="E338" i="1"/>
  <c r="E134" i="1"/>
  <c r="F52" i="1"/>
  <c r="F225" i="1"/>
  <c r="F137" i="1"/>
  <c r="F344" i="1"/>
  <c r="E279" i="1"/>
  <c r="E296" i="1"/>
  <c r="F243" i="1"/>
  <c r="F65" i="1"/>
  <c r="E214" i="1"/>
  <c r="F34" i="1"/>
  <c r="E197" i="1"/>
  <c r="F108" i="1"/>
  <c r="F285" i="1"/>
  <c r="E260" i="1"/>
  <c r="E174" i="1"/>
  <c r="E345" i="1"/>
  <c r="F28" i="1"/>
  <c r="F264" i="1"/>
  <c r="E15" i="1"/>
  <c r="F351" i="1"/>
  <c r="F118" i="1"/>
  <c r="F298" i="1"/>
  <c r="E353" i="1"/>
  <c r="E20" i="1"/>
  <c r="F294" i="1"/>
  <c r="F67" i="1"/>
  <c r="E98" i="1"/>
  <c r="F103" i="1"/>
  <c r="E202" i="1"/>
  <c r="F148" i="1"/>
  <c r="E287" i="1"/>
  <c r="E330" i="1"/>
  <c r="E71" i="1"/>
  <c r="E299" i="1"/>
  <c r="E340" i="1"/>
  <c r="E328" i="1"/>
  <c r="E324" i="1"/>
  <c r="E80" i="1"/>
  <c r="E301" i="1"/>
  <c r="E96" i="1"/>
  <c r="F203" i="1"/>
  <c r="F58" i="1"/>
  <c r="F11" i="1"/>
  <c r="F239" i="1"/>
  <c r="E356" i="1"/>
  <c r="F196" i="1"/>
  <c r="E95" i="1"/>
  <c r="E42" i="1"/>
  <c r="E313" i="1"/>
  <c r="F187" i="1"/>
  <c r="E230" i="1"/>
  <c r="E60" i="1"/>
  <c r="E277" i="1"/>
  <c r="E8" i="1"/>
  <c r="E154" i="1"/>
  <c r="E31" i="1"/>
  <c r="F210" i="1"/>
  <c r="F292" i="1"/>
  <c r="F229" i="1"/>
  <c r="E121" i="1"/>
  <c r="E135" i="1"/>
  <c r="E354" i="1"/>
  <c r="E144" i="1"/>
  <c r="F309" i="1"/>
  <c r="E104" i="1"/>
  <c r="E343" i="1"/>
  <c r="F334" i="1"/>
  <c r="E156" i="1"/>
  <c r="E12" i="1"/>
  <c r="E34" i="1"/>
  <c r="E196" i="1"/>
  <c r="F286" i="1"/>
  <c r="E35" i="1"/>
  <c r="E72" i="1"/>
  <c r="F184" i="1"/>
  <c r="E236" i="1"/>
  <c r="F319" i="1"/>
  <c r="E322" i="1"/>
  <c r="F267" i="1"/>
  <c r="F138" i="1"/>
  <c r="E6" i="1"/>
  <c r="F120" i="1"/>
  <c r="F144" i="1"/>
  <c r="F250" i="1"/>
  <c r="E76" i="1"/>
  <c r="F10" i="1"/>
  <c r="E360" i="1"/>
  <c r="E323" i="1"/>
  <c r="E285" i="1"/>
  <c r="E169" i="1"/>
  <c r="E78" i="1"/>
  <c r="E163" i="1"/>
  <c r="E55" i="1"/>
  <c r="E335" i="1"/>
  <c r="F333" i="1"/>
  <c r="F209" i="1"/>
  <c r="E237" i="1"/>
  <c r="F220" i="1"/>
  <c r="F46" i="1"/>
  <c r="E18" i="1"/>
  <c r="F200" i="1"/>
  <c r="E315" i="1"/>
  <c r="F346" i="1"/>
  <c r="F274" i="1"/>
  <c r="F169" i="1"/>
  <c r="F245" i="1"/>
  <c r="E182" i="1"/>
  <c r="E245" i="1"/>
  <c r="E244" i="1"/>
  <c r="E188" i="1"/>
  <c r="E148" i="1"/>
  <c r="F122" i="1"/>
  <c r="F349" i="1"/>
  <c r="E93" i="1"/>
  <c r="F105" i="1"/>
  <c r="F50" i="1"/>
  <c r="F85" i="1"/>
  <c r="F326" i="1"/>
  <c r="F212" i="1"/>
  <c r="E263" i="1"/>
  <c r="E162" i="1"/>
  <c r="F92" i="1"/>
  <c r="F223" i="1"/>
  <c r="F59" i="1"/>
  <c r="F49" i="1"/>
  <c r="E219" i="1"/>
  <c r="E102" i="1"/>
  <c r="E28" i="1"/>
  <c r="E53" i="1"/>
  <c r="F357" i="1"/>
  <c r="F266" i="1"/>
  <c r="F110" i="1"/>
  <c r="E257" i="1"/>
  <c r="F281" i="1"/>
  <c r="F74" i="1"/>
  <c r="E91" i="1"/>
  <c r="E46" i="1"/>
  <c r="E311" i="1"/>
  <c r="E54" i="1"/>
  <c r="F318" i="1"/>
  <c r="F64" i="1"/>
  <c r="E225" i="1"/>
  <c r="E298" i="1"/>
  <c r="E303" i="1"/>
  <c r="E172" i="1"/>
  <c r="E77" i="1"/>
  <c r="E297" i="1"/>
  <c r="F193" i="1"/>
  <c r="F166" i="1"/>
  <c r="F339" i="1"/>
  <c r="E157" i="1"/>
  <c r="F307" i="1"/>
  <c r="E70" i="1"/>
  <c r="F330" i="1"/>
  <c r="E133" i="1"/>
  <c r="E209" i="1"/>
  <c r="F40" i="1"/>
  <c r="F42" i="1"/>
  <c r="E113" i="1"/>
  <c r="F36" i="1"/>
  <c r="E131" i="1"/>
  <c r="E105" i="1"/>
  <c r="F231" i="1"/>
  <c r="F211" i="1"/>
  <c r="F178" i="1"/>
  <c r="F219" i="1"/>
  <c r="F299" i="1"/>
  <c r="E327" i="1"/>
  <c r="F276" i="1"/>
  <c r="F39" i="1"/>
  <c r="F314" i="1"/>
  <c r="F2" i="1"/>
  <c r="E235" i="1"/>
  <c r="E191" i="1"/>
  <c r="E317" i="1"/>
  <c r="E151" i="1"/>
  <c r="F258" i="1"/>
  <c r="F4" i="1"/>
  <c r="E56" i="1"/>
  <c r="F24" i="1"/>
  <c r="F161" i="1"/>
  <c r="F43" i="1"/>
  <c r="F9" i="1"/>
  <c r="F293" i="1"/>
  <c r="E19" i="1"/>
  <c r="F335" i="1"/>
  <c r="F115" i="1"/>
  <c r="E138" i="1"/>
  <c r="F271" i="1"/>
  <c r="E22" i="1"/>
  <c r="F302" i="1"/>
  <c r="F62" i="1"/>
  <c r="E249" i="1"/>
  <c r="F70" i="1"/>
  <c r="F3" i="1"/>
  <c r="E251" i="1"/>
  <c r="E349" i="1"/>
  <c r="E289" i="1"/>
  <c r="E300" i="1"/>
  <c r="F159" i="1"/>
  <c r="E161" i="1"/>
  <c r="E204" i="1"/>
  <c r="E336" i="1"/>
  <c r="E314" i="1"/>
  <c r="F163" i="1"/>
  <c r="F363" i="1"/>
  <c r="E359" i="1"/>
  <c r="E326" i="1"/>
  <c r="F270" i="1"/>
  <c r="E318" i="1"/>
  <c r="E64" i="1"/>
  <c r="F244" i="1"/>
  <c r="F234" i="1"/>
  <c r="F343" i="1"/>
  <c r="F312" i="1"/>
  <c r="E229" i="1"/>
  <c r="F22" i="1"/>
  <c r="E195" i="1"/>
  <c r="F338" i="1"/>
  <c r="F348" i="1"/>
  <c r="F361" i="1"/>
  <c r="E259" i="1"/>
  <c r="F77" i="1"/>
  <c r="F38" i="1"/>
  <c r="E192" i="1"/>
  <c r="E14" i="1"/>
  <c r="E320" i="1"/>
  <c r="E284" i="1"/>
  <c r="F179" i="1"/>
  <c r="F350" i="1"/>
  <c r="E190" i="1"/>
  <c r="E242" i="1"/>
  <c r="E75" i="1"/>
  <c r="F190" i="1"/>
  <c r="F332" i="1"/>
  <c r="F242" i="1"/>
  <c r="F237" i="1"/>
  <c r="E164" i="1"/>
  <c r="F79" i="1"/>
  <c r="E227" i="1"/>
  <c r="F207" i="1"/>
  <c r="E52" i="1"/>
  <c r="F355" i="1"/>
  <c r="F152" i="1"/>
  <c r="E124" i="1"/>
  <c r="F44" i="1"/>
  <c r="F268" i="1"/>
  <c r="E110" i="1"/>
  <c r="E350" i="1"/>
  <c r="E185" i="1"/>
  <c r="F61" i="1"/>
  <c r="F304" i="1"/>
  <c r="E137" i="1"/>
  <c r="F14" i="1"/>
  <c r="F188" i="1"/>
  <c r="F272" i="1"/>
  <c r="E171" i="1"/>
  <c r="F41" i="1"/>
  <c r="E213" i="1"/>
  <c r="F78" i="1"/>
  <c r="F27" i="1"/>
  <c r="E211" i="1"/>
  <c r="F90" i="1"/>
  <c r="E167" i="1"/>
  <c r="E347" i="1"/>
  <c r="E269" i="1"/>
  <c r="E228" i="1"/>
  <c r="F160" i="1"/>
  <c r="E358" i="1"/>
  <c r="F100" i="1"/>
  <c r="F269" i="1"/>
  <c r="E65" i="1"/>
  <c r="E224" i="1"/>
  <c r="E112" i="1"/>
  <c r="F23" i="1"/>
  <c r="F180" i="1"/>
  <c r="F135" i="1"/>
  <c r="E307" i="1"/>
  <c r="E165" i="1"/>
  <c r="E117" i="1"/>
  <c r="F133" i="1"/>
  <c r="F356" i="1"/>
  <c r="F192" i="1"/>
  <c r="E334" i="1"/>
  <c r="E176" i="1"/>
  <c r="E210" i="1"/>
  <c r="E268" i="1"/>
  <c r="E246" i="1"/>
  <c r="E111" i="1"/>
  <c r="F121" i="1"/>
  <c r="E63" i="1"/>
  <c r="F320" i="1"/>
  <c r="F315" i="1"/>
  <c r="E316" i="1"/>
  <c r="E291" i="1"/>
  <c r="F352" i="1"/>
  <c r="E21" i="1"/>
  <c r="F189" i="1"/>
  <c r="F247" i="1"/>
  <c r="E146" i="1"/>
  <c r="E302" i="1"/>
  <c r="E325" i="1"/>
  <c r="F5" i="1"/>
  <c r="E66" i="1"/>
  <c r="F150" i="1"/>
  <c r="E339" i="1"/>
  <c r="F48" i="1"/>
  <c r="E81" i="1"/>
  <c r="F185" i="1"/>
  <c r="E267" i="1"/>
  <c r="E344" i="1"/>
  <c r="E304" i="1"/>
  <c r="E50" i="1"/>
  <c r="E256" i="1"/>
  <c r="F99" i="1"/>
  <c r="F248" i="1"/>
  <c r="E99" i="1"/>
  <c r="F329" i="1"/>
  <c r="F323" i="1"/>
  <c r="E13" i="1"/>
  <c r="E221" i="1"/>
  <c r="E207" i="1"/>
  <c r="E264" i="1"/>
  <c r="F328" i="1"/>
  <c r="F236" i="1"/>
  <c r="E17" i="1"/>
  <c r="F149" i="1"/>
  <c r="F327" i="1"/>
  <c r="F54" i="1"/>
  <c r="F208" i="1"/>
  <c r="F72" i="1"/>
  <c r="F94" i="1"/>
  <c r="F287" i="1"/>
  <c r="E254" i="1"/>
  <c r="F139" i="1"/>
  <c r="F291" i="1"/>
  <c r="E108" i="1"/>
  <c r="F7" i="1"/>
  <c r="F98" i="1"/>
  <c r="F167" i="1"/>
  <c r="F257" i="1"/>
  <c r="F12" i="1"/>
  <c r="E273" i="1"/>
  <c r="F95" i="1"/>
  <c r="F76" i="1"/>
  <c r="E208" i="1"/>
  <c r="F25" i="1"/>
  <c r="F230" i="1"/>
  <c r="E337" i="1"/>
  <c r="E247" i="1"/>
  <c r="F246" i="1"/>
  <c r="E275" i="1"/>
  <c r="E127" i="1"/>
  <c r="F164" i="1"/>
  <c r="F358" i="1"/>
  <c r="F56" i="1"/>
  <c r="E107" i="1"/>
  <c r="F325" i="1"/>
  <c r="F75" i="1"/>
  <c r="E205" i="1"/>
  <c r="E223" i="1"/>
  <c r="F80" i="1"/>
  <c r="E331" i="1"/>
  <c r="F107" i="1"/>
  <c r="F117" i="1"/>
  <c r="F177" i="1"/>
  <c r="E36" i="1"/>
  <c r="F310" i="1"/>
  <c r="F33" i="1"/>
  <c r="F97" i="1"/>
  <c r="E234" i="1"/>
  <c r="E9" i="1"/>
  <c r="E5" i="1"/>
  <c r="E292" i="1"/>
  <c r="E363" i="1"/>
  <c r="E136" i="1"/>
  <c r="E212" i="1"/>
  <c r="F347" i="1"/>
  <c r="F283" i="1"/>
  <c r="F362" i="1"/>
  <c r="E181" i="1"/>
  <c r="E352" i="1"/>
  <c r="F317" i="1"/>
  <c r="E248" i="1"/>
  <c r="E186" i="1"/>
  <c r="E355" i="1"/>
  <c r="F337" i="1"/>
  <c r="E274" i="1"/>
  <c r="F81" i="1"/>
  <c r="F186" i="1"/>
  <c r="E142" i="1"/>
  <c r="E329" i="1"/>
  <c r="F222" i="1"/>
  <c r="F175" i="1"/>
  <c r="F131" i="1"/>
  <c r="F260" i="1"/>
  <c r="E270" i="1"/>
  <c r="E87" i="1"/>
  <c r="E129" i="1"/>
  <c r="F238" i="1"/>
  <c r="E179" i="1"/>
  <c r="F206" i="1"/>
  <c r="E57" i="1"/>
  <c r="F217" i="1"/>
  <c r="F290" i="1"/>
  <c r="E62" i="1"/>
  <c r="F55" i="1"/>
  <c r="E286" i="1"/>
  <c r="E233" i="1"/>
  <c r="F132" i="1"/>
  <c r="F336" i="1"/>
  <c r="E40" i="1"/>
  <c r="E115" i="1"/>
  <c r="F141" i="1"/>
  <c r="E125" i="1"/>
  <c r="F123" i="1"/>
  <c r="F282" i="1"/>
  <c r="F165" i="1"/>
  <c r="F255" i="1"/>
  <c r="F353" i="1"/>
  <c r="F183" i="1"/>
  <c r="F29" i="1"/>
  <c r="E194" i="1"/>
  <c r="E85" i="1"/>
  <c r="E222" i="1"/>
  <c r="E255" i="1"/>
  <c r="E278" i="1"/>
  <c r="E128" i="1"/>
  <c r="E158" i="1"/>
  <c r="F354" i="1"/>
  <c r="F53" i="1"/>
  <c r="F194" i="1"/>
  <c r="E97" i="1"/>
  <c r="F324" i="1"/>
  <c r="F155" i="1"/>
  <c r="E130" i="1"/>
  <c r="E140" i="1"/>
  <c r="F322" i="1"/>
  <c r="E261" i="1"/>
  <c r="E271" i="1"/>
  <c r="E168" i="1"/>
  <c r="F96" i="1"/>
  <c r="E16" i="1"/>
  <c r="E116" i="1"/>
  <c r="E272" i="1"/>
  <c r="E308" i="1"/>
  <c r="E332" i="1"/>
  <c r="E173" i="1"/>
  <c r="E147" i="1"/>
  <c r="F104" i="1"/>
  <c r="F113" i="1"/>
  <c r="E305" i="1"/>
  <c r="F168" i="1"/>
  <c r="E203" i="1"/>
  <c r="E240" i="1"/>
  <c r="E32" i="1"/>
  <c r="E92" i="1"/>
  <c r="F295" i="1"/>
  <c r="E89" i="1"/>
  <c r="F265" i="1"/>
  <c r="E43" i="1"/>
  <c r="F157" i="1"/>
  <c r="E37" i="1"/>
  <c r="E193" i="1"/>
  <c r="F125" i="1"/>
  <c r="F227" i="1"/>
  <c r="F126" i="1"/>
  <c r="F253" i="1"/>
  <c r="E58" i="1"/>
  <c r="E132" i="1"/>
  <c r="F128" i="1"/>
  <c r="E361" i="1"/>
  <c r="F214" i="1"/>
  <c r="E180" i="1"/>
  <c r="F63" i="1"/>
  <c r="F154" i="1"/>
  <c r="E199" i="1"/>
  <c r="F143" i="1"/>
  <c r="F162" i="1"/>
  <c r="F256" i="1"/>
  <c r="E262" i="1"/>
  <c r="F306" i="1"/>
  <c r="E49" i="1"/>
  <c r="E73" i="1"/>
  <c r="F18" i="1"/>
  <c r="E200" i="1"/>
  <c r="F197" i="1"/>
  <c r="F201" i="1"/>
  <c r="F68" i="1"/>
  <c r="F173" i="1"/>
  <c r="E288" i="1"/>
  <c r="F156" i="1"/>
  <c r="E266" i="1"/>
  <c r="F181" i="1"/>
  <c r="F226" i="1"/>
  <c r="F151" i="1"/>
  <c r="E220" i="1"/>
  <c r="E51" i="1"/>
  <c r="F109" i="1"/>
  <c r="F316" i="1"/>
  <c r="E152" i="1"/>
  <c r="F303" i="1"/>
  <c r="E38" i="1"/>
  <c r="E88" i="1"/>
  <c r="F218" i="1"/>
  <c r="E29" i="1"/>
  <c r="F130" i="1"/>
  <c r="F300" i="1"/>
  <c r="E218" i="1"/>
  <c r="E90" i="1"/>
  <c r="E319" i="1"/>
  <c r="F73" i="1"/>
  <c r="E24" i="1"/>
  <c r="F191" i="1"/>
  <c r="F288" i="1"/>
  <c r="E69" i="1"/>
  <c r="E25" i="1"/>
  <c r="E283" i="1"/>
  <c r="F311" i="1"/>
  <c r="E61" i="1"/>
  <c r="F305" i="1"/>
  <c r="F102" i="1"/>
  <c r="F360" i="1"/>
  <c r="E145" i="1"/>
  <c r="E27" i="1"/>
  <c r="F198" i="1"/>
  <c r="E106" i="1"/>
  <c r="E153" i="1"/>
  <c r="F176" i="1"/>
  <c r="F147" i="1"/>
  <c r="E348" i="1"/>
  <c r="E265" i="1"/>
  <c r="F106" i="1"/>
  <c r="F215" i="1"/>
  <c r="F51" i="1"/>
  <c r="E342" i="1"/>
  <c r="E295" i="1"/>
  <c r="E114" i="1"/>
  <c r="F31" i="1"/>
  <c r="E3" i="1"/>
  <c r="F240" i="1"/>
  <c r="F20" i="1"/>
  <c r="F89" i="1"/>
  <c r="F342" i="1"/>
  <c r="E351" i="1"/>
  <c r="E312" i="1"/>
  <c r="E68" i="1"/>
  <c r="F224" i="1"/>
  <c r="F142" i="1"/>
  <c r="F26" i="1"/>
  <c r="F145" i="1"/>
  <c r="F87" i="1"/>
  <c r="F321" i="1"/>
  <c r="F195" i="1"/>
  <c r="F228" i="1"/>
  <c r="F341" i="1"/>
  <c r="F182" i="1"/>
  <c r="E341" i="1"/>
  <c r="E143" i="1"/>
  <c r="E141" i="1"/>
  <c r="E333" i="1"/>
  <c r="E231" i="1"/>
  <c r="F170" i="1"/>
  <c r="E123" i="1"/>
  <c r="F83" i="1"/>
  <c r="E41" i="1"/>
  <c r="F101" i="1"/>
  <c r="F202" i="1"/>
  <c r="F216" i="1"/>
  <c r="E26" i="1"/>
  <c r="E48" i="1"/>
  <c r="E33" i="1"/>
  <c r="F172" i="1"/>
  <c r="F8" i="1"/>
  <c r="F88" i="1"/>
  <c r="F116" i="1"/>
  <c r="F261" i="1"/>
  <c r="E122" i="1"/>
  <c r="F21" i="1"/>
  <c r="E250" i="1"/>
  <c r="F284" i="1"/>
  <c r="E86" i="1"/>
  <c r="E45" i="1"/>
  <c r="E184" i="1"/>
  <c r="E306" i="1"/>
  <c r="F252" i="1"/>
  <c r="F119" i="1"/>
  <c r="E177" i="1"/>
  <c r="E290" i="1"/>
  <c r="E243" i="1"/>
  <c r="E109" i="1"/>
  <c r="F345" i="1"/>
  <c r="F114" i="1"/>
  <c r="F66" i="1"/>
  <c r="F279" i="1"/>
  <c r="E59" i="1"/>
  <c r="F69" i="1"/>
  <c r="A2" i="1"/>
  <c r="E118" i="1"/>
  <c r="E44" i="1"/>
  <c r="E258" i="1"/>
  <c r="E82" i="1"/>
  <c r="E309" i="1"/>
  <c r="F277" i="1"/>
  <c r="F205" i="1"/>
  <c r="E47" i="1"/>
  <c r="F82" i="1"/>
  <c r="E83" i="1"/>
  <c r="E357" i="1"/>
  <c r="F57" i="1"/>
  <c r="E226" i="1"/>
  <c r="F301" i="1"/>
  <c r="F6" i="1"/>
  <c r="E94" i="1"/>
  <c r="F140" i="1"/>
  <c r="E10" i="1"/>
  <c r="E239" i="1"/>
  <c r="F127" i="1"/>
  <c r="E23" i="1"/>
  <c r="E159" i="1"/>
  <c r="E120" i="1"/>
  <c r="E139" i="1"/>
  <c r="F221" i="1"/>
  <c r="F233" i="1"/>
  <c r="F37" i="1"/>
  <c r="F16" i="1"/>
  <c r="F30" i="1"/>
  <c r="E100" i="1"/>
  <c r="E67" i="1"/>
  <c r="E310" i="1"/>
  <c r="F275" i="1"/>
  <c r="F262" i="1"/>
  <c r="E294" i="1"/>
  <c r="F35" i="1"/>
  <c r="F204" i="1"/>
  <c r="F158" i="1"/>
  <c r="F13" i="1"/>
  <c r="F273" i="1"/>
  <c r="E293" i="1"/>
  <c r="E178" i="1"/>
  <c r="E4" i="1"/>
  <c r="E170" i="1"/>
  <c r="E84" i="1"/>
  <c r="F93" i="1"/>
  <c r="F84" i="1"/>
  <c r="F280" i="1"/>
  <c r="E253" i="1"/>
  <c r="F45" i="1"/>
  <c r="F263" i="1"/>
  <c r="F17" i="1"/>
  <c r="E30" i="1"/>
  <c r="E252" i="1"/>
  <c r="F153" i="1"/>
  <c r="F359" i="1"/>
  <c r="F235" i="1"/>
  <c r="E7" i="1"/>
  <c r="H22" i="65" l="1"/>
  <c r="I22" i="65" l="1"/>
  <c r="I2" i="1" l="1"/>
  <c r="H2" i="1"/>
  <c r="C22" i="65" l="1"/>
  <c r="F8" i="104"/>
  <c r="E2" i="1"/>
</calcChain>
</file>

<file path=xl/comments1.xml><?xml version="1.0" encoding="utf-8"?>
<comments xmlns="http://schemas.openxmlformats.org/spreadsheetml/2006/main">
  <authors>
    <author>Benjamin Large</author>
  </authors>
  <commentList>
    <comment ref="F3" authorId="0" shapeId="0">
      <text>
        <r>
          <rPr>
            <sz val="9"/>
            <color indexed="81"/>
            <rFont val="Tahoma"/>
            <family val="2"/>
          </rPr>
          <t>QzZINnx8Vm1wRFJEQXhNREFFQXdJQkFBQUFBQUFBQUFBQUFBQ0FBQUFBQUFNQUZRQUFBRU5vWlcxRWNtRjNJREUzTGpBdU1DNHlNRFlFQWhBQTdFQU9BVWpVZEFBVHZ5c0I2VjZPQUFFSkNBQm5ackgvbXBuVC93SUpDQUFBQU53Q0FBQW9BZzBJQVFBQkNBY0JBQUU2QkFFQUFUc0VBUUFBUlFRQkFBRThCQUVBQUVvRUFRQUFEQVlCQUFFUEJnRUFBUTBHQVFBQVFnUUJBQUJEQkFFQUFFUUVBUUFBQ2dnSUFBTUFZQURJQUFNQUN3Z0lBQU1BQUFESUFBTUFDUWdFQUFDQUFnQUlDQVFBbVprQkFBY0lCQUNabVFBQUJnZ0VBQUFBQWdBRkNBUUFabVlPQUFRSUFnQzBBQU1JQkFBQUFIZ0FJd2dCQUFVTUNBRUFBQ2dJQVFBQktRZ0JBQUVxQ0FFQUFUSUlBUUFBS3dnQkFDZ3NDQUVBQ2kwSUFRQUJMZ2dCQUFBQ0NCQUFBQUFrQUFBQUpBQUFBQ1FBQUFBa0FBRURBZ0FBQUFJREFnQUJBQUFETWdBSUFQLy8vLy8vL3dBQUFBQUFBUC8vQUFBQUFQLy8vLzhBQUFBQS8vOEFBQUFBLy8vLy93QUFBQUQvLy8vL0FBRC8vd0FCRHdBQUFBRUFBd0RrQkFVQVFYSnBZV3dBQ0hnQUFBTUFBQUpZQWxnQUFBQUFHMmdtd1FBQS8vd2JhU2JCQTJVSHdRVjdBQUlBQUFKWUFsZ0FBQUFBRzJnbXdRQUJBQUFBWkFBQUFBRUFBUUVCQUFnQUFTY1BBQUVBQVFBQUFBQUFBQUFBQUFBQUFBQUNBQmtCa0FBQUFBQUNRQUFBQUFBQUFBQUFBQUVBQUFBQUFBQUFBQUFBQUFBQUFBQUF0QXNDQUFBQXRRc1VBQUFBUTJobGJXbGpZV3dnUm05eWJYVnNZVG9ndGdzT0FBQUFSWGhoWTNRZ1RXRnpjem9ndHdzVUFBQUFUVzlzWldOMWJHRnlJRmRsYVdkb2REb2d1QXNIQUFBQWJTOTZPaUM1Q3hZQUFBQkZiR1Z0Wlc1MFlXd2dRVzVoYkhsemFYTTZJTG9MRVFBQUFFSnZhV3hwYm1jZ1VHOXBiblE2SUxzTEVRQUFBRTFsYkhScGJtY2dVRzlwYm5RNklMd0xFUUFBQUVOeWFYUnBZMkZzSUZSbGJYQTZJTDBMRVFBQUFFTnlhWFJwWTJGc0lGQnlaWE02SUw0TEVBQUFBRU55YVhScFkyRnNJRlp2YkRvZ3Z3c1FBQUFBUjJsaVluTWdSVzVsY21kNU9pREFDd2tBQUFCTWIyY2dVRG9nd1FzR0FBQUFUVkk2SU1JTER3QUFBRWhsYm5KNUozTWdUR0YzT2lEREN4QUFBQUJJWldGMElHOW1JRVp2Y20wNklNUUxDQUFBQUhSUVUwRTZJTVVMQ1FBQUFFTk1iMmRRT2lER0N3Y0FBQUJEVFZJNklNY0xDQUFBQUV4dloxTTZJTWdMQndBQUFIQkxZVG9neVFzQ0FBQUFDd3dDQUFFQUNnd0JBQUFKREFFQUFBd01CUUFBQUNnaktRR0FOUUFBQUFRQ0VBQUFBQUFBQUFBQUFBQUEwQUlBQUJ3Q0ZnZ0VBQUFBSkFBWUNBUUFBQUFrQUJrSUFBQVFDQUlBQVFBUENBSUFBUUFEZ0NNQUFBQUVBaEFBN0VBT0FValVkQUFUdnlzQjZWNk9BQW9BQWdBUUFBU0FJQUFBQUFBQ0NBRE56QlVCRlNGMUFBb0FBZ0FPQURjRUFRQUJBQUFFZ0NJQUFBQUFBZ2dBTXpNa0FSVWhkUUFLQUFJQUR3QTNCQUVBQVFBQUJJQWtBQUFBQUFJSUFHWm1Ld0dabVlFQUNnQUNBQkVBTndRQkFBRUFBQVNBSmdBQUFBQUNDQUF6TXlRQkhSS09BQW9BQWdBU0FEY0VBUUFCQUFBRWdDZ0FBQUFBQWdnQXpjd1ZBUjBTamdBS0FBSUFFd0EzQkFFQUFRQUFCSUFxQUFBQUFBSUlBSnFaRGdHWm1ZRUFDZ0FDQUJRQU53UUJBQUVBQUFXQUxBQUFBQW9BQWdBVkFBUUdCQUFnQUFBQUJRWUVBQ0lBQUFBQUJnSUFBZ0FEQmdJQUFRQUxCaEFBTVFBQUFBQUFBQUFBQUFBQUxRQUFBQUFBQllBdEFBQUFDZ0FDQUJZQUJBWUVBQ0lBQUFBRkJnUUFKQUFBQUFvR0FRQUJBQUFGZ0M0QUFBQUtBQUlBRndBRUJnUUFKQUFBQUFVR0JBQW1BQUFBQUFZQ0FBSUFBd1lDQUFFQUN3WVFBQzBBQUFBQUFBQUFBQUFBQUM4QUFBQUFBQVdBTHdBQUFBb0FBZ0FZQUFRR0JBQW1BQUFBQlFZRUFDZ0FBQUFLQmdFQUFRQUFCWUF3QUFBQUNnQUNBQmtBQkFZRUFDZ0FBQUFGQmdRQUtnQUFBQUFHQWdBQ0FBTUdBZ0FCQUFzR0VBQXZBQUFBQUFBQUFBQUFBQUF4QUFBQUFBQUZnREVBQUFBS0FBSUFHZ0FFQmdRQUtnQUFBQVVHQkFBZ0FBQUFDZ1lCQUFFQUFBQUFBQUFBQUFBQQ==</t>
        </r>
      </text>
    </comment>
  </commentList>
</comments>
</file>

<file path=xl/comments2.xml><?xml version="1.0" encoding="utf-8"?>
<comments xmlns="http://schemas.openxmlformats.org/spreadsheetml/2006/main">
  <authors>
    <author>Benjamin Large</author>
  </authors>
  <commentList>
    <comment ref="F3" authorId="0" shapeId="0">
      <text>
        <r>
          <rPr>
            <sz val="9"/>
            <color indexed="81"/>
            <rFont val="Tahoma"/>
            <family val="2"/>
          </rPr>
          <t>QzI0SDE5Tk8zU3xQaWN0dXJlIDR8Vm1wRFJEQXhNREFFQXdJQkFBQUFBQUFBQUFBQUFBQ0FBQUFBQUFNQUZRQUFBRU5vWlcxRWNtRjNJREUzTGpBdU1DNHlNRFlFQWhBQUVuSHhBSzg2MUFBVHZ5Z0I0aDhzQVFFSkNBQm5ackgvbXBuVC93SUpDQUFBQU53Q0FBQW9BZzBJQVFBQkNBY0JBQUU2QkFFQUFUc0VBUUFBUlFRQkFBRThCQUVBQUVvRUFRQUFEQVlCQUFFUEJnRUFBUTBHQVFBQVFnUUJBQUJEQkFFQUFFUUVBUUFBQ2dnSUFBTUFZQURJQUFNQUN3Z0lBQU1BQUFESUFBTUFDUWdFQUFDQUFnQUlDQVFBbVprQkFBY0lCQUNabVFBQUJnZ0VBQUFBQWdBRkNBUUFabVlPQUFRSUFnQzBBQU1JQkFBQUFIZ0FJd2dCQUFVTUNBRUFBQ2dJQVFBQktRZ0JBQUVxQ0FFQUFUSUlBUUFBS3dnQkFDZ3NDQUVBQ2kwSUFRQUJMZ2dCQUFBQ0NCQUFBQUFrQUFBQUpBQUFBQ1FBQUFBa0FBRURBZ0FBQUFJREFnQUJBQUFETWdBSUFQLy8vLy8vL3dBQUFBQUFBUC8vQUFBQUFQLy8vLzhBQUFBQS8vOEFBQUFBLy8vLy93QUFBQUQvLy8vL0FBRC8vd0FCRHdBQUFBRUFBd0RrQkFVQVFYSnBZV3dBQ0hnQUFBTUFBQUpZQWxnQUFBQUFHMmdtd1FBQS8vd2JhU2JCQTJVSHdRVjdBQUlBQUFKWUFsZ0FBQUFBRzJnbXdRQUJBQUFBWkFBQUFBRUFBUUVCQUFnQUFTY1BBQUVBQVFBQUFBQUFBQUFBQUFBQUFBQUNBQmtCa0FBQUFBQUNRQUFBQUFBQUFBQUFBQUVBQUFBQUFBQUFBQUFBQUFBQUFBQUF0QXNDQUFBQXRRc1VBQUFBUTJobGJXbGpZV3dnUm05eWJYVnNZVG9ndGdzT0FBQUFSWGhoWTNRZ1RXRnpjem9ndHdzVUFBQUFUVzlzWldOMWJHRnlJRmRsYVdkb2REb2d1QXNIQUFBQWJTOTZPaUM1Q3hZQUFBQkZiR1Z0Wlc1MFlXd2dRVzVoYkhsemFYTTZJTG9MRVFBQUFFSnZhV3hwYm1jZ1VHOXBiblE2SUxzTEVRQUFBRTFsYkhScGJtY2dVRzlwYm5RNklMd0xFUUFBQUVOeWFYUnBZMkZzSUZSbGJYQTZJTDBMRVFBQUFFTnlhWFJwWTJGc0lGQnlaWE02SUw0TEVBQUFBRU55YVhScFkyRnNJRlp2YkRvZ3Z3c1FBQUFBUjJsaVluTWdSVzVsY21kNU9pREFDd2tBQUFCTWIyY2dVRG9nd1FzR0FBQUFUVkk2SU1JTER3QUFBRWhsYm5KNUozTWdUR0YzT2lEREN4QUFBQUJJWldGMElHOW1JRVp2Y20wNklNUUxDQUFBQUhSUVUwRTZJTVVMQ1FBQUFFTk1iMmRRT2lER0N3Y0FBQUJEVFZJNklNY0xDQUFBQUV4dloxTTZJTWdMQndBQUFIQkxZVG9neVFzQ0FBQUFDd3dDQUFFQUNnd0JBQUFKREFFQUFBd01CUUFBQUNnaktRR0FrUUFBQUFRQ0VBQUFBQUFBQUFBQUFBQUEwQUlBQUJ3Q0ZnZ0VBQUFBSkFBWUNBUUFBQUFrQUJrSUFBQVFDQUlBQVFBUENBSUFBUUFEZ0NNQUFBQUVBaEFBRW5IeEFLODYxQUFUdnlnQjRoOHNBUW9BQWdCRkFBU0FJQUFBQUFBQ0NBRE56QklCZklmVUFBb0FBZ0JEQURjRUFRQUJBQUFFZ0NJQUFBQUFBZ2dBTXpNaEFYeUgxQUFLQUFJQVJBQTNCQUVBQVFBQUJJQWtBQUFBQUFJSUFHWm1LQUVBQU9FQUNnQUNBRVlBTndRQkFBRUFBQVNBSmdBQUFBQUNDQUF6TXlFQmczanRBQW9BQWdCSEFBQUFCSUFvQUFBQUFBSUlBTTNNRWdHRGVPMEFDZ0FDQUVnQUFBQUVnQ29BQUFBQUFnZ0FtcGtMQVFBQTRRQUtBQUlBU1FBM0JBRUFBUUFBQklBeUFBQUFBQUlJQUdabUtBRUg4ZmtBQ2dBQ0FGQUFOd1FCQUFFQUFBU0FOQUFBQUFBQ0NBQXpNeUVCaTJrR0FRb0FBZ0JSQURjRUFRQUJBQUFFZ0RZQUFBQUFBZ2dBemN3U0FZdHBCZ0VLQUFJQVVnQUFBQVNBT0FBQUFBQUNDQUNhbVFzQkIvSDVBQW9BQWdCVEFBQUFCSUJkQUFBQUFBSUlBRFF6L1FBSDhma0FDZ0FDQUZrQUFBQUVnRjhBQUFBQUFnZ0FBUUQyQUlONDdRQUtBQUlBV3dBQUJBSUFCUUJJQkFBQU53UUJBQUVEZ0pJQUFBQUVnSGdBQUFBQUFnZ0FBUUQyQUlONDdRQUtBQUlBRHdBQ0JBSUFCd0FyQkFJQUFRQklCQUFBQm9BQUFBQUFBQUlJQUdmbStRQWNFdkVBQkFJUUFONmQ4UUNjb09JQVorYjVBQndTOFFBakNBRUEvd0VIQVFEL0FnY0NBQUFBQlFjQkFBTUFCdzRBQVFBQUFBTUFZQURJQUFBQVRrZ0FBQUFBQklCNUFBQUFBQUlJQU0xTTJRQ0RlTzBBQ2dBQ0FCQUFBQUFFZ0hvQUFBQUFBZ2dBQVNEU0FCVUw0UUFLQUFJQUVRQUFBQVNBZXdBQUFBQUNDQUJueHNNQUZRdmhBQW9BQWdBU0FBQUFCSUI4QUFBQUFBSUlBSnFadkFDRGVPMEFDZ0FDQUJNQUFBQUVnSDBBQUFBQUFnZ0FaOGJEQVBMbCtRQUtBQUlBRkFBQUFBU0FmZ0FBQUFBQ0NBQUJJTklBOHVYNUFBb0FBZ0FWQUFBQUJJQi9BQUFBQUFJSUFBRkFyZ0NEZU8wQUNnQUNBQllBQUFBRWdJQUFBQUFBQWdnQVo2Ym5BSU40N1FBS0FBSUFGd0FDQkFJQUVBQXJCQUlBQUFCSUJBQUFCb0FBQUFBQUFBSUlBTTJNNndCUEplb0FCQUlRQUhnWDR3QlBKZW9BWjZickFNL1E4QUFqQ0FFQUFBSUhBZ0FBQUFBSERRQUJBQUFBQXdCZ0FNZ0FBQUJUQUFBQUFBU0FnUUFBQUFBQ0NBQm5wdWNBNmg3ZkFBb0FBZ0FZQUFJRUFnQUlBQ3NFQWdBQUFFZ0VBQUFHZ0FBQUFBQUFBZ2dBell6ckFJTTQyd0FFQWhBQWVCZmpBSU00MndCbnB1c0FVQVhqQUNNSUFRQUFBZ2NDQUFBQUFBY05BQUVBQUFBREFHQUF5QUFBQUU4QUFBQUFCSUNDQUFBQUFBSUlBR2VtNXdBZDB2c0FDZ0FDQUJrQUFnUUNBQWdBS3dRQ0FBQUFTQVFBQUFhQUFBQUFBQUFDQ0FETmpPc0F0dXYzQUFRQ0VBQjRGK01BdHV2M0FHZW02d0NEdVA4QUFRY0JBQVVDQndJQUFBQUFCdzBBQVFBQUFBTUFZQURJQUFBQVR3QUFBQUFFZ0lNQUFBQUFBZ2dBelN6OUFQTGwrUUFLQUFJQUdnQUFCQUlBREFBQUFBV0FoQUFBQUFvQUFnQWJBQVFHQkFDQUFBQUFCUVlFQUlFQUFBQUFCZ0lBQWdBQUFBV0FoUUFBQUFvQUFnQWNBQVFHQkFDQUFBQUFCUVlFQUlJQUFBQUFCZ0lBQWdBQUFBV0FoZ0FBQUFvQUFnQWRBQVFHQkFCOUFBQUFCUVlFQUg0QUFBQUFCZ0lBQWdBREJnSUFBZ0FMQmhBQUFBQUFBSWNBQUFDTUFBQUFBQUFBQUFBQUJZQ0hBQUFBQ2dBQ0FCNEFCQVlFQUh3QUFBQUZCZ1FBZlFBQUFBQUFCWUNJQUFBQUNnQUNBQjhBQkFZRUFId0FBQUFGQmdRQWZ3QUFBQUFBQllDSkFBQUFDZ0FDQUNBQUJBWUVBSHNBQUFBRkJnUUFmQUFBQUFBR0FnQUNBQU1HQWdBQ0FBc0dFQUFBQUFBQWlnQUFBSWNBQUFDSUFBQUFBQUFGZ0lvQUFBQUtBQUlBSVFBRUJnUUFlZ0FBQUFVR0JBQjdBQUFBQUFBRmdJc0FBQUFLQUFJQUlnQUVCZ1FBZVFBQUFBVUdCQUI2QUFBQUFBWUNBQUlBQXdZQ0FBSUFDd1lRQUkwQUFBQ01BQUFBaWdBQUFBQUFBQUFBQUFXQWpBQUFBQW9BQWdBakFBUUdCQUI1QUFBQUJRWUVBSDRBQUFBQUFBV0FqUUFBQUFvQUFnQWtBQVFHQkFCNUFBQUFCUVlFQUlBQUFBQUFBQVdBamdBQUFBb0FBZ0FsQUFRR0JBQjRBQUFBQlFZRUFJQUFBQUFBQUFXQWp3QUFBQW9BQWdBbUFBUUdCQUNEQUFBQUJRWUVBSGdBQUFBQUFBQUFCb0FBQUFBQUFBSUlBR2ZtK1FBY0V2RUFCQUlRQU42ZDhRRGNoTmNBQVFENkFCd1M4UUFqQ0FFQS93RUhBUUQvQWdjQ0FBQUFCUWNCQUFNQUJ4QUFBUUFBQUFNQVlBRElBQUFBVGtoVWN3QUFBQUFFZ0dFQUFBQUFBZ2dBQVFEMkFJdHBCZ0VLQUFJQVhRQUNCQUlBQ0FBckJBSUFBQUJJQkFBQU53UUJBQUVHZ0FBQUFBQUFBZ2dBWitiNUFDU0RBZ0VFQWhBQUVuSHhBQ1NEQWdFQkFQb0E4VThLQVNNSUFRQUFBZ2NDQUFBQUFBY05BQUVBQUFBREFHQUF5QUFBQUU4QUFBQUFCSUJqQUFBQUFBSUlBSnFaQ3dFUDRoSUJDZ0FDQUY4QUFBQUVnR1VBQUFBQUFnZ0F6Y3dTQVpKYUh3RUtBQUlBWVFBM0JBRUFBUUFBQklCbkFBQUFBQUlJQUpxWkN3RVcweXNCQ2dBQ0FHSUFOd1FCQUFFQUFBU0FhUUFBQUFBQ0NBQTBNLzBBRnRNckFRb0FBZ0JqQURjRUFRQUJBQUFFZ0dzQUFBQUFBZ2dBQUFEMkFKSmFId0VLQUFJQVpBQTNCQUVBQVFBQUJJQnRBQUFBQUFJSUFEUXovUUFQNGhJQkNnQUNBR1VBTndRQkFBRUFBQVdBTEFBQUFBb0FBZ0JLQUFRR0JBQWdBQUFBQlFZRUFDSUFBQUFBQmdJQUFnQURCZ0lBQVFBTEJoQUFNUUFBQUFBQUFBQUFBQUFBTFFBQUFBQUFCWUF0QUFBQUNnQUNBRXNBQkFZRUFDSUFBQUFGQmdRQUpBQUFBQW9HQVFBQkFBQUZnQzRBQUFBS0FBSUFUQUFFQmdRQUpBQUFBQVVHQkFBbUFBQUFBQVlDQUFJQUF3WUNBQUVBQ3dZUUFDMEFBQUFBQUFBQU9nQUFBQzhBQUFBQUFBV0FMd0FBQUFvQUFnQk5BQVFHQkFBbUFBQUFCUVlFQUNnQUFBQUtCZ0VBQVFBQUJZQXdBQUFBQ2dBQ0FFNEFCQVlFQUNnQUFBQUZCZ1FBS2dBQUFBQUdBZ0FDQUFNR0FnQUJBQXNHRUFBdkFBQUFQZ0FBQUFBQUFBQXhBQUFBQUFBRmdERUFBQUFLQUFJQVR3QUVCZ1FBS2dBQUFBVUdCQUFnQUFBQUNnWUJBQUVBQUFXQU9nQUFBQW9BQWdCVUFBUUdCQUFtQUFBQUJRWUVBRElBQUFBS0JnRUFBUUFBQllBN0FBQUFDZ0FDQUZVQUJBWUVBRElBQUFBRkJnUUFOQUFBQUFBR0FnQUNBQU1HQWdBQkFBc0dFQUE2QUFBQUFBQUFBQUFBQUFBOEFBQUFBQUFGZ0R3QUFBQUtBQUlBVmdBRUJnUUFOQUFBQUFVR0JBQTJBQUFBQ2dZQkFBRUFBQVdBUFFBQUFBb0FBZ0JYQUFRR0JBQTJBQUFBQlFZRUFEZ0FBQUFBQmdJQUFnQURCZ0lBQVFBTEJoQUFQQUFBQUdRQUFBQmVBQUFBUGdBQUFBQUFCWUErQUFBQUNnQUNBRmdBQkFZRUFEZ0FBQUFGQmdRQUtBQUFBQW9HQVFBQkFBQUZnRjRBQUFBS0FBSUFXZ0FFQmdRQU9BQUFBQVVHQkFCZEFBQUFDZ1lCQUFFQUFBV0FZQUFBQUFvQUFnQmNBQVFHQkFCZEFBQUFCUVlFQUY4QUFBQUtCZ0VBQVFBQUJZQmlBQUFBQ2dBQ0FGNEFCQVlFQUYwQUFBQUZCZ1FBWVFBQUFBQUdBZ0FDQUFBQUJZQmtBQUFBQ2dBQ0FHQUFCQVlFQURZQUFBQUZCZ1FBWXdBQUFBb0dBUUFCQUFBRmdHOEFBQUFLQUFJQVpnQUVCZ1FBWXdBQUFBVUdCQUJsQUFBQUFBWUNBQUlBQXdZQ0FBRUFDd1lRQUhRQUFBQmtBQUFBQUFBQUFIQUFBQUFBQUFXQWNBQUFBQW9BQWdCbkFBUUdCQUJsQUFBQUJRWUVBR2NBQUFBS0JnRUFBUUFBQllCeEFBQUFDZ0FDQUdnQUJBWUVBR2NBQUFBRkJnUUFhUUFBQUFBR0FnQUNBQU1HQWdBQkFBc0dFQUJ3QUFBQUFBQUFBQUFBQUFCeUFBQUFBQUFGZ0hJQUFBQUtBQUlBYVFBRUJnUUFhUUFBQUFVR0JBQnJBQUFBQ2dZQkFBRUFBQVdBY3dBQUFBb0FBZ0JxQUFRR0JBQnJBQUFBQlFZRUFHMEFBQUFBQmdJQUFnQURCZ0lBQVFBTEJoQUFjZ0FBQUFBQUFBQUFBQUFBZEFBQUFBQUFCWUIwQUFBQUNnQUNBR3NBQkFZRUFHMEFBQUFGQmdRQVl3QUFBQW9HQVFBQkFBQUFBQUFBQUFBQUFBPT0=</t>
        </r>
      </text>
    </comment>
  </commentList>
</comments>
</file>

<file path=xl/sharedStrings.xml><?xml version="1.0" encoding="utf-8"?>
<sst xmlns="http://schemas.openxmlformats.org/spreadsheetml/2006/main" count="152" uniqueCount="105">
  <si>
    <t>Structure</t>
  </si>
  <si>
    <t>IUPAC :</t>
  </si>
  <si>
    <t>Formule Brut :</t>
  </si>
  <si>
    <t>Masse Molaire :</t>
  </si>
  <si>
    <t>Aspect :</t>
  </si>
  <si>
    <t>Point de Fusion :</t>
  </si>
  <si>
    <t>Calculated :</t>
  </si>
  <si>
    <t>Found :</t>
  </si>
  <si>
    <t>Sommaire</t>
  </si>
  <si>
    <t>For :</t>
  </si>
  <si>
    <t>Description</t>
  </si>
  <si>
    <t>Masse :</t>
  </si>
  <si>
    <t>HRMS</t>
  </si>
  <si>
    <t>IR</t>
  </si>
  <si>
    <t>Fichier IR :</t>
  </si>
  <si>
    <t>Fichier RMN :</t>
  </si>
  <si>
    <t>Fichier RX :</t>
  </si>
  <si>
    <t>T° Fusion :</t>
  </si>
  <si>
    <t>Couleur</t>
  </si>
  <si>
    <t>white</t>
  </si>
  <si>
    <t>yellow</t>
  </si>
  <si>
    <t>black</t>
  </si>
  <si>
    <t>pink</t>
  </si>
  <si>
    <t>brown</t>
  </si>
  <si>
    <t>green</t>
  </si>
  <si>
    <t>blue</t>
  </si>
  <si>
    <t>gray</t>
  </si>
  <si>
    <t>Aspect</t>
  </si>
  <si>
    <t>oil</t>
  </si>
  <si>
    <t>powder</t>
  </si>
  <si>
    <t>crystals</t>
  </si>
  <si>
    <t>orange</t>
  </si>
  <si>
    <t>liquid</t>
  </si>
  <si>
    <t>Rf</t>
  </si>
  <si>
    <t>Ratio :</t>
  </si>
  <si>
    <t>Eluant :</t>
  </si>
  <si>
    <t>RMN Div :</t>
  </si>
  <si>
    <t>Rendement isolé :</t>
  </si>
  <si>
    <t>Occurrence :</t>
  </si>
  <si>
    <t>Rendement :</t>
  </si>
  <si>
    <t>Conversion :</t>
  </si>
  <si>
    <t>Ref Litt. :</t>
  </si>
  <si>
    <t>DCM</t>
  </si>
  <si>
    <t>file:///D:\Thèse\Analyses\RMN\RMN traitées\</t>
  </si>
  <si>
    <t>Dossier</t>
  </si>
  <si>
    <t>RMN :</t>
  </si>
  <si>
    <t>file:///D:\Thèse\Analyses\Masses\</t>
  </si>
  <si>
    <t>Fichier</t>
  </si>
  <si>
    <t>Ref</t>
  </si>
  <si>
    <r>
      <t>Pouvoir rotatoire α</t>
    </r>
    <r>
      <rPr>
        <vertAlign val="subscript"/>
        <sz val="11"/>
        <color theme="1"/>
        <rFont val="Calibri"/>
        <family val="2"/>
        <scheme val="minor"/>
      </rPr>
      <t>D</t>
    </r>
    <r>
      <rPr>
        <sz val="11"/>
        <color theme="1"/>
        <rFont val="Calibri"/>
        <family val="2"/>
        <scheme val="minor"/>
      </rPr>
      <t xml:space="preserve"> :</t>
    </r>
  </si>
  <si>
    <r>
      <t xml:space="preserve">RMN </t>
    </r>
    <r>
      <rPr>
        <vertAlign val="superscript"/>
        <sz val="11"/>
        <color theme="1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>H</t>
    </r>
  </si>
  <si>
    <r>
      <t xml:space="preserve">RMN </t>
    </r>
    <r>
      <rPr>
        <vertAlign val="superscript"/>
        <sz val="11"/>
        <color theme="1"/>
        <rFont val="Calibri"/>
        <family val="2"/>
        <scheme val="minor"/>
      </rPr>
      <t>13</t>
    </r>
    <r>
      <rPr>
        <sz val="11"/>
        <color theme="1"/>
        <rFont val="Calibri"/>
        <family val="2"/>
        <scheme val="minor"/>
      </rPr>
      <t>C</t>
    </r>
  </si>
  <si>
    <r>
      <t>α</t>
    </r>
    <r>
      <rPr>
        <vertAlign val="subscript"/>
        <sz val="11"/>
        <color theme="1"/>
        <rFont val="Calibri"/>
        <family val="2"/>
        <scheme val="minor"/>
      </rPr>
      <t>D</t>
    </r>
    <r>
      <rPr>
        <sz val="11"/>
        <color theme="1"/>
        <rFont val="Calibri"/>
        <family val="2"/>
        <scheme val="minor"/>
      </rPr>
      <t xml:space="preserve"> :</t>
    </r>
  </si>
  <si>
    <t>&lt;- Insérer molécule ici</t>
  </si>
  <si>
    <t>Adj</t>
  </si>
  <si>
    <t>pale</t>
  </si>
  <si>
    <t>dark</t>
  </si>
  <si>
    <t>colorless</t>
  </si>
  <si>
    <t>bright</t>
  </si>
  <si>
    <t>Adjectif</t>
  </si>
  <si>
    <t>Type</t>
  </si>
  <si>
    <t>Catégorie</t>
  </si>
  <si>
    <t>Info</t>
  </si>
  <si>
    <t>GD1</t>
  </si>
  <si>
    <t>DCM/AcOEt</t>
  </si>
  <si>
    <t xml:space="preserve"> </t>
  </si>
  <si>
    <t>BL3-085</t>
  </si>
  <si>
    <t>C24H19NO3NaS</t>
  </si>
  <si>
    <t>AcOEt</t>
  </si>
  <si>
    <t>grad</t>
  </si>
  <si>
    <t>1H NMR (300 MHz, CDCl3) δ 8.00 (d, J = 8.6 Hz, 1H), 7.97 – 7.89 (m, 2H), 7.76 (d, J = 8.3 Hz, 2H), 7.64 – 7.55 (m, 2H), 7.49 (d, J = 8.5 Hz, 1H), 7.39 – 7.31 (m, 5H), 7.26 – 7.18 (m, 2H), 2.56 (s, 3H).</t>
  </si>
  <si>
    <t>13C NMR (75 MHz, CDCl3) δ 166.45, 144.93, 138.93, 137.02, 134.95, 132.33, 130.81, 130.13, 129.71, 129.57, 128.86, 128.68, 128.20, 128.09, 127.98, 127.26, 126.89, 124.77, 21.80.</t>
  </si>
  <si>
    <t>red</t>
  </si>
  <si>
    <t>Mode Op :</t>
  </si>
  <si>
    <t>Mode Op</t>
  </si>
  <si>
    <t>synthesis of benzo fluorenones</t>
  </si>
  <si>
    <t>arylation of naphthamides</t>
  </si>
  <si>
    <t>Format Spéciaux</t>
  </si>
  <si>
    <t>ACS</t>
  </si>
  <si>
    <t>Wiley</t>
  </si>
  <si>
    <t>Format :</t>
  </si>
  <si>
    <t>[M+Na]+</t>
  </si>
  <si>
    <t xml:space="preserve">Following the general procedure for the </t>
  </si>
  <si>
    <t>#</t>
  </si>
  <si>
    <t>8a</t>
  </si>
  <si>
    <t>Data were in accordance with the literature. See</t>
  </si>
  <si>
    <t>bronze</t>
  </si>
  <si>
    <t>preparation of palladium complexes</t>
  </si>
  <si>
    <t>alkoxylation of naphthamides</t>
  </si>
  <si>
    <t>EP</t>
  </si>
  <si>
    <t>Solvants</t>
  </si>
  <si>
    <t>MeOH</t>
  </si>
  <si>
    <t>Et2O</t>
  </si>
  <si>
    <t>Toluene</t>
  </si>
  <si>
    <t>arylation of tetralone derivatives</t>
  </si>
  <si>
    <t>Manque :</t>
  </si>
  <si>
    <t>REF LITT ?</t>
  </si>
  <si>
    <t>synthesis of hydrazone derivatives</t>
  </si>
  <si>
    <t>synthesis of dihydronaphtobenzofuran</t>
  </si>
  <si>
    <t>bromation of tetralones</t>
  </si>
  <si>
    <t>aromatisation of tetralones</t>
  </si>
  <si>
    <t>Publi</t>
  </si>
  <si>
    <t>Thèse</t>
  </si>
  <si>
    <t xml:space="preserve">Compound //n°// was prepared from //react// following the general procedure for the </t>
  </si>
  <si>
    <t xml:space="preserve"> //purif// and the desired product was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</si>
</sst>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000"/>
    <numFmt numFmtId="165" formatCode="0.0%"/>
    <numFmt numFmtId="166" formatCode="0\°\C"/>
    <numFmt numFmtId="167" formatCode=";;;"/>
  </numFmts>
  <fonts count="2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theme="1"/>
      <name val="Calibri"/>
      <family val="2"/>
    </font>
    <font>
      <b/>
      <sz val="18"/>
      <color theme="1"/>
      <name val="Calibri"/>
      <family val="2"/>
      <scheme val="minor"/>
    </font>
    <font>
      <sz val="11"/>
      <name val="Calibri"/>
      <family val="2"/>
    </font>
    <font>
      <u/>
      <sz val="11"/>
      <color rgb="FF0000FF"/>
      <name val="Calibri"/>
      <family val="2"/>
      <scheme val="minor"/>
    </font>
    <font>
      <sz val="8"/>
      <color rgb="FF000000"/>
      <name val="Tahoma"/>
      <family val="2"/>
    </font>
    <font>
      <vertAlign val="subscript"/>
      <sz val="11"/>
      <color theme="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rgb="FF0000FF"/>
      <name val="Calibri"/>
      <family val="2"/>
    </font>
    <font>
      <sz val="11"/>
      <name val="Calibri"/>
      <family val="2"/>
    </font>
    <font>
      <b/>
      <sz val="11"/>
      <color theme="1"/>
      <name val="Calibri"/>
      <family val="2"/>
    </font>
    <font>
      <u/>
      <sz val="11"/>
      <color rgb="FF0000FF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45">
    <xf numFmtId="0" fontId="0" fillId="0" borderId="0" xfId="0"/>
    <xf numFmtId="0" fontId="5" fillId="0" borderId="0" xfId="1" applyFont="1" applyFill="1" applyAlignment="1" applyProtection="1">
      <protection locked="0"/>
    </xf>
    <xf numFmtId="0" fontId="0" fillId="0" borderId="0" xfId="0"/>
    <xf numFmtId="0" fontId="2" fillId="0" borderId="0" xfId="1" applyAlignment="1" applyProtection="1"/>
    <xf numFmtId="0" fontId="1" fillId="2" borderId="0" xfId="0" applyFont="1" applyFill="1" applyAlignment="1" applyProtection="1">
      <alignment horizontal="center"/>
    </xf>
    <xf numFmtId="0" fontId="0" fillId="0" borderId="0" xfId="0"/>
    <xf numFmtId="0" fontId="12" fillId="2" borderId="0" xfId="0" applyFont="1" applyFill="1" applyProtection="1"/>
    <xf numFmtId="0" fontId="12" fillId="2" borderId="0" xfId="0" applyFont="1" applyFill="1" applyAlignment="1" applyProtection="1">
      <alignment horizontal="right"/>
    </xf>
    <xf numFmtId="0" fontId="12" fillId="2" borderId="0" xfId="0" applyFont="1" applyFill="1" applyAlignment="1" applyProtection="1">
      <alignment horizontal="left"/>
    </xf>
    <xf numFmtId="0" fontId="14" fillId="2" borderId="7" xfId="0" applyFont="1" applyFill="1" applyBorder="1" applyAlignment="1" applyProtection="1"/>
    <xf numFmtId="0" fontId="12" fillId="2" borderId="0" xfId="0" applyFont="1" applyFill="1" applyAlignment="1" applyProtection="1">
      <protection locked="0"/>
    </xf>
    <xf numFmtId="0" fontId="15" fillId="2" borderId="0" xfId="0" applyFont="1" applyFill="1" applyProtection="1"/>
    <xf numFmtId="0" fontId="12" fillId="2" borderId="0" xfId="0" applyFont="1" applyFill="1" applyAlignment="1" applyProtection="1">
      <alignment horizontal="left"/>
      <protection locked="0"/>
    </xf>
    <xf numFmtId="0" fontId="12" fillId="0" borderId="0" xfId="0" applyFont="1" applyFill="1" applyAlignment="1" applyProtection="1">
      <protection locked="0"/>
    </xf>
    <xf numFmtId="0" fontId="12" fillId="0" borderId="0" xfId="0" applyFont="1" applyFill="1" applyProtection="1"/>
    <xf numFmtId="165" fontId="12" fillId="2" borderId="0" xfId="0" applyNumberFormat="1" applyFont="1" applyFill="1" applyAlignment="1" applyProtection="1">
      <protection locked="0"/>
    </xf>
    <xf numFmtId="0" fontId="16" fillId="2" borderId="0" xfId="1" applyFont="1" applyFill="1" applyAlignment="1" applyProtection="1">
      <alignment horizontal="center"/>
    </xf>
    <xf numFmtId="0" fontId="17" fillId="0" borderId="0" xfId="1" applyFont="1" applyFill="1" applyAlignment="1" applyProtection="1">
      <protection locked="0"/>
    </xf>
    <xf numFmtId="0" fontId="13" fillId="0" borderId="0" xfId="1" applyFont="1" applyFill="1" applyAlignment="1" applyProtection="1">
      <protection locked="0"/>
    </xf>
    <xf numFmtId="0" fontId="13" fillId="2" borderId="0" xfId="1" applyFont="1" applyFill="1" applyAlignment="1" applyProtection="1">
      <protection locked="0"/>
    </xf>
    <xf numFmtId="0" fontId="14" fillId="2" borderId="7" xfId="0" applyFont="1" applyFill="1" applyBorder="1" applyAlignment="1" applyProtection="1">
      <alignment horizontal="center"/>
    </xf>
    <xf numFmtId="0" fontId="14" fillId="2" borderId="0" xfId="0" applyFont="1" applyFill="1" applyAlignment="1" applyProtection="1">
      <alignment horizontal="center"/>
    </xf>
    <xf numFmtId="0" fontId="19" fillId="2" borderId="7" xfId="0" applyFont="1" applyFill="1" applyBorder="1" applyAlignment="1" applyProtection="1">
      <alignment horizontal="center"/>
    </xf>
    <xf numFmtId="0" fontId="12" fillId="2" borderId="0" xfId="0" applyFont="1" applyFill="1" applyBorder="1" applyAlignment="1" applyProtection="1">
      <alignment horizontal="center"/>
    </xf>
    <xf numFmtId="0" fontId="13" fillId="2" borderId="0" xfId="1" applyFont="1" applyFill="1" applyAlignment="1" applyProtection="1"/>
    <xf numFmtId="0" fontId="17" fillId="2" borderId="0" xfId="1" applyFont="1" applyFill="1" applyAlignment="1" applyProtection="1">
      <protection locked="0"/>
    </xf>
    <xf numFmtId="0" fontId="21" fillId="2" borderId="0" xfId="0" applyFont="1" applyFill="1" applyProtection="1"/>
    <xf numFmtId="0" fontId="21" fillId="0" borderId="0" xfId="0" applyFont="1" applyFill="1" applyProtection="1"/>
    <xf numFmtId="10" fontId="12" fillId="2" borderId="0" xfId="0" applyNumberFormat="1" applyFont="1" applyFill="1" applyProtection="1"/>
    <xf numFmtId="0" fontId="14" fillId="2" borderId="13" xfId="0" applyFont="1" applyFill="1" applyBorder="1" applyAlignment="1" applyProtection="1">
      <alignment horizontal="right"/>
    </xf>
    <xf numFmtId="0" fontId="14" fillId="2" borderId="4" xfId="0" applyFont="1" applyFill="1" applyBorder="1" applyAlignment="1" applyProtection="1">
      <alignment horizontal="center" vertical="center"/>
    </xf>
    <xf numFmtId="0" fontId="14" fillId="2" borderId="5" xfId="0" applyFont="1" applyFill="1" applyBorder="1" applyAlignment="1" applyProtection="1">
      <alignment horizontal="center" vertical="center"/>
    </xf>
    <xf numFmtId="0" fontId="14" fillId="2" borderId="6" xfId="0" applyFont="1" applyFill="1" applyBorder="1" applyAlignment="1" applyProtection="1">
      <alignment horizontal="center" vertical="center"/>
    </xf>
    <xf numFmtId="0" fontId="12" fillId="2" borderId="7" xfId="0" applyFont="1" applyFill="1" applyBorder="1" applyProtection="1"/>
    <xf numFmtId="165" fontId="12" fillId="0" borderId="0" xfId="0" applyNumberFormat="1" applyFont="1" applyFill="1" applyBorder="1" applyProtection="1"/>
    <xf numFmtId="0" fontId="12" fillId="0" borderId="8" xfId="0" applyFont="1" applyFill="1" applyBorder="1" applyProtection="1"/>
    <xf numFmtId="0" fontId="12" fillId="0" borderId="7" xfId="0" applyFont="1" applyFill="1" applyBorder="1" applyProtection="1"/>
    <xf numFmtId="0" fontId="14" fillId="2" borderId="13" xfId="0" applyFont="1" applyFill="1" applyBorder="1" applyAlignment="1" applyProtection="1">
      <alignment horizontal="right" vertical="center"/>
    </xf>
    <xf numFmtId="0" fontId="18" fillId="2" borderId="0" xfId="0" applyFont="1" applyFill="1" applyAlignment="1" applyProtection="1">
      <alignment horizontal="right"/>
    </xf>
    <xf numFmtId="0" fontId="12" fillId="0" borderId="9" xfId="0" applyFont="1" applyFill="1" applyBorder="1" applyProtection="1"/>
    <xf numFmtId="165" fontId="12" fillId="0" borderId="10" xfId="0" applyNumberFormat="1" applyFont="1" applyFill="1" applyBorder="1" applyProtection="1"/>
    <xf numFmtId="0" fontId="12" fillId="0" borderId="11" xfId="0" applyFont="1" applyFill="1" applyBorder="1" applyProtection="1"/>
    <xf numFmtId="0" fontId="14" fillId="2" borderId="16" xfId="0" applyFont="1" applyFill="1" applyBorder="1" applyProtection="1"/>
    <xf numFmtId="0" fontId="1" fillId="0" borderId="0" xfId="0" applyFont="1"/>
    <xf numFmtId="0" fontId="23" fillId="0" borderId="0" xfId="0" applyFont="1" applyFill="1" applyBorder="1" applyAlignment="1">
      <alignment horizontal="center" vertical="center"/>
    </xf>
    <xf numFmtId="0" fontId="23" fillId="2" borderId="12" xfId="0" applyFont="1" applyFill="1" applyBorder="1" applyAlignment="1">
      <alignment horizontal="center" vertical="center"/>
    </xf>
    <xf numFmtId="0" fontId="24" fillId="0" borderId="0" xfId="0" applyFont="1" applyFill="1" applyBorder="1" applyAlignment="1">
      <alignment horizontal="center" vertical="center"/>
    </xf>
    <xf numFmtId="0" fontId="24" fillId="2" borderId="12" xfId="0" applyFont="1" applyFill="1" applyBorder="1" applyAlignment="1">
      <alignment horizontal="center" vertical="center"/>
    </xf>
    <xf numFmtId="0" fontId="0" fillId="0" borderId="0" xfId="0" applyFont="1" applyFill="1" applyProtection="1"/>
    <xf numFmtId="0" fontId="1" fillId="2" borderId="12" xfId="0" applyFont="1" applyFill="1" applyBorder="1" applyAlignment="1">
      <alignment horizontal="center" vertical="center" wrapText="1"/>
    </xf>
    <xf numFmtId="0" fontId="24" fillId="2" borderId="12" xfId="0" applyFont="1" applyFill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/>
    </xf>
    <xf numFmtId="166" fontId="5" fillId="0" borderId="0" xfId="1" applyNumberFormat="1" applyFont="1" applyFill="1" applyAlignment="1" applyProtection="1">
      <protection locked="0"/>
    </xf>
    <xf numFmtId="0" fontId="0" fillId="2" borderId="0" xfId="0" applyFont="1" applyFill="1" applyProtection="1"/>
    <xf numFmtId="0" fontId="0" fillId="0" borderId="0" xfId="0" applyFont="1" applyFill="1" applyBorder="1" applyAlignment="1">
      <alignment horizontal="center" vertical="center"/>
    </xf>
    <xf numFmtId="9" fontId="1" fillId="0" borderId="0" xfId="0" applyNumberFormat="1" applyFont="1" applyFill="1" applyBorder="1" applyAlignment="1">
      <alignment horizontal="center" vertical="center"/>
    </xf>
    <xf numFmtId="0" fontId="14" fillId="2" borderId="0" xfId="0" applyFont="1" applyFill="1" applyAlignment="1" applyProtection="1">
      <alignment horizontal="right"/>
    </xf>
    <xf numFmtId="0" fontId="2" fillId="0" borderId="0" xfId="1" applyFill="1" applyAlignment="1" applyProtection="1">
      <alignment horizontal="center" vertical="center"/>
    </xf>
    <xf numFmtId="0" fontId="0" fillId="0" borderId="0" xfId="0"/>
    <xf numFmtId="0" fontId="20" fillId="2" borderId="0" xfId="0" applyFont="1" applyFill="1" applyBorder="1" applyAlignment="1" applyProtection="1">
      <alignment horizontal="center" vertical="center"/>
      <protection locked="0"/>
    </xf>
    <xf numFmtId="0" fontId="0" fillId="0" borderId="0" xfId="0" applyFont="1"/>
    <xf numFmtId="0" fontId="14" fillId="2" borderId="0" xfId="0" applyFont="1" applyFill="1" applyBorder="1" applyAlignment="1" applyProtection="1">
      <alignment horizontal="right" vertical="center" textRotation="90"/>
    </xf>
    <xf numFmtId="0" fontId="1" fillId="2" borderId="0" xfId="0" applyFont="1" applyFill="1" applyAlignment="1" applyProtection="1">
      <alignment horizontal="right"/>
    </xf>
    <xf numFmtId="0" fontId="0" fillId="0" borderId="19" xfId="0" applyFont="1" applyFill="1" applyBorder="1" applyProtection="1"/>
    <xf numFmtId="0" fontId="4" fillId="2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horizontal="right" vertical="center"/>
    </xf>
    <xf numFmtId="0" fontId="23" fillId="0" borderId="12" xfId="0" applyFont="1" applyFill="1" applyBorder="1" applyAlignment="1">
      <alignment horizontal="center" vertical="center"/>
    </xf>
    <xf numFmtId="0" fontId="1" fillId="2" borderId="16" xfId="0" applyFont="1" applyFill="1" applyBorder="1" applyProtection="1"/>
    <xf numFmtId="0" fontId="23" fillId="2" borderId="0" xfId="0" applyFont="1" applyFill="1" applyBorder="1" applyAlignment="1">
      <alignment horizontal="center" vertical="center"/>
    </xf>
    <xf numFmtId="0" fontId="24" fillId="2" borderId="0" xfId="0" applyFont="1" applyFill="1" applyBorder="1" applyAlignment="1">
      <alignment horizontal="center" vertical="center"/>
    </xf>
    <xf numFmtId="167" fontId="24" fillId="2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0" fontId="0" fillId="0" borderId="12" xfId="0" applyFont="1" applyFill="1" applyBorder="1" applyAlignment="1">
      <alignment horizontal="center" vertical="center"/>
    </xf>
    <xf numFmtId="0" fontId="24" fillId="0" borderId="12" xfId="0" applyFont="1" applyFill="1" applyBorder="1" applyAlignment="1">
      <alignment horizontal="center" vertical="center"/>
    </xf>
    <xf numFmtId="0" fontId="5" fillId="2" borderId="0" xfId="1" applyFont="1" applyFill="1" applyAlignment="1" applyProtection="1">
      <alignment horizontal="center"/>
      <protection locked="0"/>
    </xf>
    <xf numFmtId="0" fontId="6" fillId="2" borderId="7" xfId="0" applyFont="1" applyFill="1" applyBorder="1" applyAlignment="1" applyProtection="1">
      <alignment horizontal="center" wrapText="1"/>
    </xf>
    <xf numFmtId="0" fontId="0" fillId="2" borderId="12" xfId="0" applyFont="1" applyFill="1" applyBorder="1" applyAlignment="1">
      <alignment horizontal="center" vertical="center" wrapText="1"/>
    </xf>
    <xf numFmtId="49" fontId="0" fillId="0" borderId="8" xfId="0" applyNumberFormat="1" applyFont="1" applyFill="1" applyBorder="1" applyAlignment="1" applyProtection="1">
      <alignment horizontal="right"/>
    </xf>
    <xf numFmtId="49" fontId="12" fillId="0" borderId="8" xfId="0" applyNumberFormat="1" applyFont="1" applyFill="1" applyBorder="1" applyAlignment="1" applyProtection="1">
      <alignment horizontal="right"/>
    </xf>
    <xf numFmtId="49" fontId="12" fillId="0" borderId="11" xfId="0" applyNumberFormat="1" applyFont="1" applyFill="1" applyBorder="1" applyAlignment="1" applyProtection="1">
      <alignment horizontal="right"/>
    </xf>
    <xf numFmtId="0" fontId="1" fillId="2" borderId="0" xfId="0" applyFont="1" applyFill="1" applyAlignment="1" applyProtection="1">
      <alignment horizontal="right"/>
    </xf>
    <xf numFmtId="0" fontId="3" fillId="2" borderId="0" xfId="0" applyFont="1" applyFill="1" applyAlignment="1" applyProtection="1">
      <alignment horizontal="right"/>
    </xf>
    <xf numFmtId="0" fontId="14" fillId="2" borderId="0" xfId="0" applyFont="1" applyFill="1" applyAlignment="1" applyProtection="1">
      <alignment horizontal="right"/>
    </xf>
    <xf numFmtId="0" fontId="14" fillId="2" borderId="0" xfId="0" applyFont="1" applyFill="1" applyBorder="1" applyAlignment="1" applyProtection="1">
      <alignment horizontal="right" vertical="center" textRotation="90"/>
    </xf>
    <xf numFmtId="0" fontId="1" fillId="2" borderId="0" xfId="0" applyFont="1" applyFill="1" applyBorder="1" applyAlignment="1" applyProtection="1">
      <alignment horizontal="center"/>
    </xf>
    <xf numFmtId="0" fontId="24" fillId="2" borderId="12" xfId="0" applyFont="1" applyFill="1" applyBorder="1" applyAlignment="1">
      <alignment horizontal="justify" vertical="top" wrapText="1"/>
    </xf>
    <xf numFmtId="0" fontId="0" fillId="0" borderId="0" xfId="0"/>
    <xf numFmtId="0" fontId="23" fillId="3" borderId="12" xfId="0" applyFont="1" applyFill="1" applyBorder="1" applyAlignment="1">
      <alignment horizontal="center" vertical="center"/>
    </xf>
    <xf numFmtId="0" fontId="11" fillId="2" borderId="0" xfId="0" applyFont="1" applyFill="1" applyAlignment="1" applyProtection="1">
      <alignment horizontal="left"/>
      <protection locked="0"/>
    </xf>
    <xf numFmtId="0" fontId="14" fillId="2" borderId="7" xfId="0" applyFont="1" applyFill="1" applyBorder="1" applyAlignment="1" applyProtection="1">
      <alignment horizontal="right"/>
    </xf>
    <xf numFmtId="0" fontId="14" fillId="2" borderId="0" xfId="0" applyFont="1" applyFill="1" applyAlignment="1" applyProtection="1">
      <alignment horizontal="right"/>
    </xf>
    <xf numFmtId="0" fontId="1" fillId="2" borderId="7" xfId="0" applyFont="1" applyFill="1" applyBorder="1" applyAlignment="1" applyProtection="1">
      <alignment horizontal="right"/>
    </xf>
    <xf numFmtId="0" fontId="14" fillId="2" borderId="0" xfId="0" applyFont="1" applyFill="1" applyBorder="1" applyAlignment="1" applyProtection="1">
      <alignment horizontal="right"/>
    </xf>
    <xf numFmtId="0" fontId="13" fillId="2" borderId="0" xfId="1" applyFont="1" applyFill="1" applyAlignment="1" applyProtection="1">
      <alignment horizontal="center"/>
    </xf>
    <xf numFmtId="0" fontId="11" fillId="0" borderId="1" xfId="0" applyFont="1" applyFill="1" applyBorder="1" applyAlignment="1" applyProtection="1">
      <alignment horizontal="center"/>
    </xf>
    <xf numFmtId="0" fontId="12" fillId="0" borderId="2" xfId="0" applyFont="1" applyFill="1" applyBorder="1" applyAlignment="1" applyProtection="1">
      <alignment horizontal="center"/>
    </xf>
    <xf numFmtId="0" fontId="12" fillId="0" borderId="3" xfId="0" applyFont="1" applyFill="1" applyBorder="1" applyAlignment="1" applyProtection="1">
      <alignment horizontal="center"/>
    </xf>
    <xf numFmtId="0" fontId="18" fillId="2" borderId="7" xfId="0" applyFont="1" applyFill="1" applyBorder="1" applyAlignment="1" applyProtection="1">
      <alignment horizontal="right"/>
    </xf>
    <xf numFmtId="0" fontId="18" fillId="2" borderId="0" xfId="0" applyFont="1" applyFill="1" applyBorder="1" applyAlignment="1" applyProtection="1">
      <alignment horizontal="right"/>
    </xf>
    <xf numFmtId="0" fontId="14" fillId="2" borderId="0" xfId="0" applyFont="1" applyFill="1" applyBorder="1" applyAlignment="1" applyProtection="1">
      <alignment horizontal="right" vertical="center" textRotation="90"/>
    </xf>
    <xf numFmtId="164" fontId="17" fillId="0" borderId="0" xfId="1" applyNumberFormat="1" applyFont="1" applyFill="1" applyAlignment="1" applyProtection="1">
      <alignment horizontal="left"/>
      <protection locked="0"/>
    </xf>
    <xf numFmtId="164" fontId="17" fillId="0" borderId="8" xfId="1" applyNumberFormat="1" applyFont="1" applyFill="1" applyBorder="1" applyAlignment="1" applyProtection="1">
      <alignment horizontal="left"/>
      <protection locked="0"/>
    </xf>
    <xf numFmtId="0" fontId="5" fillId="0" borderId="0" xfId="1" applyFont="1" applyFill="1" applyAlignment="1" applyProtection="1">
      <alignment horizontal="left"/>
      <protection locked="0"/>
    </xf>
    <xf numFmtId="0" fontId="5" fillId="0" borderId="20" xfId="1" applyFont="1" applyFill="1" applyBorder="1" applyAlignment="1" applyProtection="1">
      <alignment horizontal="left"/>
      <protection locked="0"/>
    </xf>
    <xf numFmtId="0" fontId="17" fillId="0" borderId="0" xfId="1" applyFont="1" applyFill="1" applyAlignment="1" applyProtection="1">
      <alignment horizontal="left" vertical="top"/>
      <protection locked="0"/>
    </xf>
    <xf numFmtId="0" fontId="14" fillId="2" borderId="12" xfId="0" applyFont="1" applyFill="1" applyBorder="1" applyAlignment="1" applyProtection="1">
      <alignment horizontal="center" vertical="center" textRotation="90"/>
    </xf>
    <xf numFmtId="0" fontId="22" fillId="2" borderId="4" xfId="0" applyFont="1" applyFill="1" applyBorder="1" applyAlignment="1" applyProtection="1">
      <alignment horizontal="left" vertical="top" wrapText="1"/>
    </xf>
    <xf numFmtId="0" fontId="22" fillId="2" borderId="5" xfId="0" applyFont="1" applyFill="1" applyBorder="1" applyAlignment="1" applyProtection="1">
      <alignment horizontal="left" vertical="top" wrapText="1"/>
    </xf>
    <xf numFmtId="0" fontId="22" fillId="2" borderId="6" xfId="0" applyFont="1" applyFill="1" applyBorder="1" applyAlignment="1" applyProtection="1">
      <alignment horizontal="left" vertical="top" wrapText="1"/>
    </xf>
    <xf numFmtId="0" fontId="14" fillId="2" borderId="14" xfId="0" applyFont="1" applyFill="1" applyBorder="1" applyAlignment="1" applyProtection="1">
      <alignment horizontal="right" vertical="center"/>
    </xf>
    <xf numFmtId="0" fontId="14" fillId="2" borderId="15" xfId="0" applyFont="1" applyFill="1" applyBorder="1" applyAlignment="1" applyProtection="1">
      <alignment horizontal="right" vertical="center"/>
    </xf>
    <xf numFmtId="0" fontId="12" fillId="2" borderId="7" xfId="0" applyFont="1" applyFill="1" applyBorder="1" applyAlignment="1" applyProtection="1">
      <alignment horizontal="left" vertical="top" wrapText="1"/>
    </xf>
    <xf numFmtId="0" fontId="12" fillId="2" borderId="0" xfId="0" applyFont="1" applyFill="1" applyBorder="1" applyAlignment="1" applyProtection="1">
      <alignment horizontal="left" vertical="top" wrapText="1"/>
    </xf>
    <xf numFmtId="0" fontId="12" fillId="2" borderId="8" xfId="0" applyFont="1" applyFill="1" applyBorder="1" applyAlignment="1" applyProtection="1">
      <alignment horizontal="left" vertical="top" wrapText="1"/>
    </xf>
    <xf numFmtId="0" fontId="14" fillId="2" borderId="13" xfId="0" applyFont="1" applyFill="1" applyBorder="1" applyAlignment="1" applyProtection="1">
      <alignment horizontal="right" vertical="center" textRotation="90"/>
    </xf>
    <xf numFmtId="0" fontId="0" fillId="0" borderId="7" xfId="0" applyFont="1" applyFill="1" applyBorder="1" applyAlignment="1" applyProtection="1">
      <alignment horizontal="left" vertical="top" wrapText="1"/>
      <protection locked="0"/>
    </xf>
    <xf numFmtId="0" fontId="0" fillId="0" borderId="0" xfId="0" applyFont="1" applyFill="1" applyBorder="1" applyAlignment="1" applyProtection="1">
      <alignment horizontal="left" vertical="top" wrapText="1"/>
      <protection locked="0"/>
    </xf>
    <xf numFmtId="0" fontId="0" fillId="0" borderId="8" xfId="0" applyFont="1" applyFill="1" applyBorder="1" applyAlignment="1" applyProtection="1">
      <alignment horizontal="left" vertical="top" wrapText="1"/>
      <protection locked="0"/>
    </xf>
    <xf numFmtId="0" fontId="12" fillId="0" borderId="0" xfId="0" applyFont="1" applyFill="1" applyBorder="1" applyAlignment="1" applyProtection="1">
      <alignment horizontal="left" vertical="top" wrapText="1"/>
      <protection locked="0"/>
    </xf>
    <xf numFmtId="0" fontId="12" fillId="0" borderId="8" xfId="0" applyFont="1" applyFill="1" applyBorder="1" applyAlignment="1" applyProtection="1">
      <alignment horizontal="left" vertical="top" wrapText="1"/>
      <protection locked="0"/>
    </xf>
    <xf numFmtId="0" fontId="12" fillId="0" borderId="7" xfId="0" applyFont="1" applyFill="1" applyBorder="1" applyAlignment="1" applyProtection="1">
      <alignment horizontal="left" vertical="top" wrapText="1"/>
      <protection locked="0"/>
    </xf>
    <xf numFmtId="0" fontId="4" fillId="0" borderId="1" xfId="0" applyFont="1" applyFill="1" applyBorder="1" applyAlignment="1" applyProtection="1">
      <alignment horizontal="center" vertical="center"/>
      <protection locked="0"/>
    </xf>
    <xf numFmtId="0" fontId="20" fillId="0" borderId="3" xfId="0" applyFont="1" applyFill="1" applyBorder="1" applyAlignment="1" applyProtection="1">
      <alignment horizontal="center" vertical="center"/>
      <protection locked="0"/>
    </xf>
    <xf numFmtId="0" fontId="0" fillId="0" borderId="17" xfId="0" applyFont="1" applyFill="1" applyBorder="1" applyAlignment="1" applyProtection="1">
      <alignment horizontal="left"/>
    </xf>
    <xf numFmtId="0" fontId="12" fillId="0" borderId="17" xfId="0" applyFont="1" applyFill="1" applyBorder="1" applyAlignment="1" applyProtection="1">
      <alignment horizontal="left"/>
    </xf>
    <xf numFmtId="0" fontId="12" fillId="0" borderId="18" xfId="0" applyFont="1" applyFill="1" applyBorder="1" applyAlignment="1" applyProtection="1">
      <alignment horizontal="left"/>
    </xf>
    <xf numFmtId="0" fontId="12" fillId="2" borderId="7" xfId="0" applyFont="1" applyFill="1" applyBorder="1" applyAlignment="1" applyProtection="1">
      <alignment horizontal="left" vertical="center" wrapText="1"/>
    </xf>
    <xf numFmtId="0" fontId="12" fillId="2" borderId="0" xfId="0" applyFont="1" applyFill="1" applyBorder="1" applyAlignment="1" applyProtection="1">
      <alignment horizontal="left" vertical="center" wrapText="1"/>
    </xf>
    <xf numFmtId="0" fontId="12" fillId="2" borderId="8" xfId="0" applyFont="1" applyFill="1" applyBorder="1" applyAlignment="1" applyProtection="1">
      <alignment horizontal="left" vertical="center" wrapText="1"/>
    </xf>
    <xf numFmtId="0" fontId="12" fillId="2" borderId="9" xfId="0" applyFont="1" applyFill="1" applyBorder="1" applyAlignment="1" applyProtection="1">
      <alignment horizontal="left" vertical="center"/>
    </xf>
    <xf numFmtId="0" fontId="12" fillId="2" borderId="10" xfId="0" applyFont="1" applyFill="1" applyBorder="1" applyAlignment="1" applyProtection="1">
      <alignment horizontal="left" vertical="center"/>
    </xf>
    <xf numFmtId="0" fontId="12" fillId="2" borderId="11" xfId="0" applyFont="1" applyFill="1" applyBorder="1" applyAlignment="1" applyProtection="1">
      <alignment horizontal="left" vertical="center"/>
    </xf>
    <xf numFmtId="0" fontId="11" fillId="0" borderId="0" xfId="0" applyFont="1" applyFill="1" applyAlignment="1" applyProtection="1">
      <alignment horizontal="left"/>
      <protection locked="0"/>
    </xf>
    <xf numFmtId="0" fontId="12" fillId="0" borderId="0" xfId="0" applyFont="1" applyFill="1" applyAlignment="1" applyProtection="1">
      <alignment horizontal="left"/>
      <protection locked="0"/>
    </xf>
    <xf numFmtId="0" fontId="12" fillId="0" borderId="1" xfId="0" applyFont="1" applyFill="1" applyBorder="1" applyAlignment="1" applyProtection="1">
      <alignment horizontal="center" vertical="center"/>
    </xf>
    <xf numFmtId="0" fontId="12" fillId="0" borderId="2" xfId="0" applyFont="1" applyFill="1" applyBorder="1" applyAlignment="1" applyProtection="1">
      <alignment horizontal="center" vertical="center"/>
    </xf>
    <xf numFmtId="0" fontId="12" fillId="0" borderId="3" xfId="0" applyFont="1" applyFill="1" applyBorder="1" applyAlignment="1" applyProtection="1">
      <alignment horizontal="center" vertical="center"/>
    </xf>
    <xf numFmtId="0" fontId="12" fillId="0" borderId="0" xfId="0" applyFont="1"/>
    <xf numFmtId="0" fontId="12" fillId="2" borderId="7" xfId="0" applyFont="1" applyFill="1" applyBorder="1" applyAlignment="1" applyProtection="1">
      <alignment horizontal="center" vertical="top" wrapText="1"/>
    </xf>
    <xf numFmtId="0" fontId="12" fillId="2" borderId="0" xfId="0" applyFont="1" applyFill="1" applyBorder="1" applyAlignment="1" applyProtection="1">
      <alignment horizontal="center" vertical="top" wrapText="1"/>
    </xf>
    <xf numFmtId="0" fontId="12" fillId="2" borderId="8" xfId="0" applyFont="1" applyFill="1" applyBorder="1" applyAlignment="1" applyProtection="1">
      <alignment horizontal="center" vertical="top" wrapText="1"/>
    </xf>
    <xf numFmtId="0" fontId="17" fillId="0" borderId="0" xfId="1" applyFont="1" applyFill="1" applyAlignment="1" applyProtection="1">
      <alignment horizontal="left"/>
      <protection locked="0"/>
    </xf>
    <xf numFmtId="0" fontId="17" fillId="0" borderId="8" xfId="1" applyFont="1" applyFill="1" applyBorder="1" applyAlignment="1" applyProtection="1">
      <alignment horizontal="left"/>
      <protection locked="0"/>
    </xf>
    <xf numFmtId="0" fontId="17" fillId="0" borderId="0" xfId="1" applyFont="1" applyFill="1" applyAlignment="1" applyProtection="1">
      <alignment horizontal="left" vertical="center"/>
      <protection locked="0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0000FF"/>
      <color rgb="FF00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CheckBox" checked="Checked" lockText="1" noThreeD="1"/>
</file>

<file path=xl/ctrlProps/ctrlProp11.xml><?xml version="1.0" encoding="utf-8"?>
<formControlPr xmlns="http://schemas.microsoft.com/office/spreadsheetml/2009/9/main" objectType="CheckBox" checked="Checked" lockText="1" noThreeD="1"/>
</file>

<file path=xl/ctrlProps/ctrlProp12.xml><?xml version="1.0" encoding="utf-8"?>
<formControlPr xmlns="http://schemas.microsoft.com/office/spreadsheetml/2009/9/main" objectType="CheckBox" checked="Checked" lockText="1" noThreeD="1"/>
</file>

<file path=xl/ctrlProps/ctrlProp13.xml><?xml version="1.0" encoding="utf-8"?>
<formControlPr xmlns="http://schemas.microsoft.com/office/spreadsheetml/2009/9/main" objectType="CheckBox" checked="Checked" lockText="1" noThreeD="1"/>
</file>

<file path=xl/ctrlProps/ctrlProp14.xml><?xml version="1.0" encoding="utf-8"?>
<formControlPr xmlns="http://schemas.microsoft.com/office/spreadsheetml/2009/9/main" objectType="CheckBox" checked="Checked" lockText="1" noThreeD="1"/>
</file>

<file path=xl/ctrlProps/ctrlProp15.xml><?xml version="1.0" encoding="utf-8"?>
<formControlPr xmlns="http://schemas.microsoft.com/office/spreadsheetml/2009/9/main" objectType="CheckBox" checked="Checked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403412</xdr:colOff>
      <xdr:row>1</xdr:row>
      <xdr:rowOff>242047</xdr:rowOff>
    </xdr:from>
    <xdr:to>
      <xdr:col>2</xdr:col>
      <xdr:colOff>1945342</xdr:colOff>
      <xdr:row>1</xdr:row>
      <xdr:rowOff>1183470</xdr:rowOff>
    </xdr:to>
    <xdr:pic>
      <xdr:nvPicPr>
        <xdr:cNvPr id="118" name="Image 117">
          <a:extLst>
            <a:ext uri="{FF2B5EF4-FFF2-40B4-BE49-F238E27FC236}">
              <a16:creationId xmlns:a16="http://schemas.microsoft.com/office/drawing/2014/main" xmlns="" id="{00000000-0008-0000-0100-00007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46094" y="421341"/>
          <a:ext cx="1541930" cy="941423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762000</xdr:colOff>
      <xdr:row>3</xdr:row>
      <xdr:rowOff>137160</xdr:rowOff>
    </xdr:from>
    <xdr:to>
      <xdr:col>8</xdr:col>
      <xdr:colOff>777240</xdr:colOff>
      <xdr:row>11</xdr:row>
      <xdr:rowOff>38100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/>
      </xdr:nvSpPr>
      <xdr:spPr>
        <a:xfrm>
          <a:off x="7459980" y="609600"/>
          <a:ext cx="807720" cy="136398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0</xdr:colOff>
      <xdr:row>7</xdr:row>
      <xdr:rowOff>99060</xdr:rowOff>
    </xdr:from>
    <xdr:to>
      <xdr:col>7</xdr:col>
      <xdr:colOff>731520</xdr:colOff>
      <xdr:row>7</xdr:row>
      <xdr:rowOff>99060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CxnSpPr/>
      </xdr:nvCxnSpPr>
      <xdr:spPr>
        <a:xfrm>
          <a:off x="6697980" y="1303020"/>
          <a:ext cx="731520" cy="0"/>
        </a:xfrm>
        <a:prstGeom prst="straightConnector1">
          <a:avLst/>
        </a:prstGeom>
        <a:ln w="190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3</xdr:row>
          <xdr:rowOff>171450</xdr:rowOff>
        </xdr:from>
        <xdr:to>
          <xdr:col>9</xdr:col>
          <xdr:colOff>85725</xdr:colOff>
          <xdr:row>5</xdr:row>
          <xdr:rowOff>19050</xdr:rowOff>
        </xdr:to>
        <xdr:sp macro="" textlink="">
          <xdr:nvSpPr>
            <xdr:cNvPr id="245761" name="Case à cocher 1" hidden="1">
              <a:extLst>
                <a:ext uri="{63B3BB69-23CF-44E3-9099-C40C66FF867C}">
                  <a14:compatExt spid="_x0000_s245761"/>
                </a:ext>
                <a:ext uri="{FF2B5EF4-FFF2-40B4-BE49-F238E27FC236}">
                  <a16:creationId xmlns:a16="http://schemas.microsoft.com/office/drawing/2014/main" xmlns="" id="{00000000-0008-0000-0200-000001C003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1H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5</xdr:row>
          <xdr:rowOff>0</xdr:rowOff>
        </xdr:from>
        <xdr:to>
          <xdr:col>9</xdr:col>
          <xdr:colOff>85725</xdr:colOff>
          <xdr:row>6</xdr:row>
          <xdr:rowOff>19050</xdr:rowOff>
        </xdr:to>
        <xdr:sp macro="" textlink="">
          <xdr:nvSpPr>
            <xdr:cNvPr id="245762" name="Case à cocher 2" hidden="1">
              <a:extLst>
                <a:ext uri="{63B3BB69-23CF-44E3-9099-C40C66FF867C}">
                  <a14:compatExt spid="_x0000_s245762"/>
                </a:ext>
                <a:ext uri="{FF2B5EF4-FFF2-40B4-BE49-F238E27FC236}">
                  <a16:creationId xmlns:a16="http://schemas.microsoft.com/office/drawing/2014/main" xmlns="" id="{00000000-0008-0000-0200-000002C003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13C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5</xdr:row>
          <xdr:rowOff>171450</xdr:rowOff>
        </xdr:from>
        <xdr:to>
          <xdr:col>9</xdr:col>
          <xdr:colOff>85725</xdr:colOff>
          <xdr:row>7</xdr:row>
          <xdr:rowOff>19050</xdr:rowOff>
        </xdr:to>
        <xdr:sp macro="" textlink="">
          <xdr:nvSpPr>
            <xdr:cNvPr id="245763" name="Case à cocher 3" hidden="1">
              <a:extLst>
                <a:ext uri="{63B3BB69-23CF-44E3-9099-C40C66FF867C}">
                  <a14:compatExt spid="_x0000_s245763"/>
                </a:ext>
                <a:ext uri="{FF2B5EF4-FFF2-40B4-BE49-F238E27FC236}">
                  <a16:creationId xmlns:a16="http://schemas.microsoft.com/office/drawing/2014/main" xmlns="" id="{00000000-0008-0000-0200-000003C003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COSY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7</xdr:row>
          <xdr:rowOff>171450</xdr:rowOff>
        </xdr:from>
        <xdr:to>
          <xdr:col>9</xdr:col>
          <xdr:colOff>85725</xdr:colOff>
          <xdr:row>9</xdr:row>
          <xdr:rowOff>9525</xdr:rowOff>
        </xdr:to>
        <xdr:sp macro="" textlink="">
          <xdr:nvSpPr>
            <xdr:cNvPr id="245764" name="Case à cocher 4" hidden="1">
              <a:extLst>
                <a:ext uri="{63B3BB69-23CF-44E3-9099-C40C66FF867C}">
                  <a14:compatExt spid="_x0000_s245764"/>
                </a:ext>
                <a:ext uri="{FF2B5EF4-FFF2-40B4-BE49-F238E27FC236}">
                  <a16:creationId xmlns:a16="http://schemas.microsoft.com/office/drawing/2014/main" xmlns="" id="{00000000-0008-0000-0200-000004C003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HMBC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8</xdr:row>
          <xdr:rowOff>171450</xdr:rowOff>
        </xdr:from>
        <xdr:to>
          <xdr:col>9</xdr:col>
          <xdr:colOff>85725</xdr:colOff>
          <xdr:row>10</xdr:row>
          <xdr:rowOff>19050</xdr:rowOff>
        </xdr:to>
        <xdr:sp macro="" textlink="">
          <xdr:nvSpPr>
            <xdr:cNvPr id="245765" name="Case à cocher 5" hidden="1">
              <a:extLst>
                <a:ext uri="{63B3BB69-23CF-44E3-9099-C40C66FF867C}">
                  <a14:compatExt spid="_x0000_s245765"/>
                </a:ext>
                <a:ext uri="{FF2B5EF4-FFF2-40B4-BE49-F238E27FC236}">
                  <a16:creationId xmlns:a16="http://schemas.microsoft.com/office/drawing/2014/main" xmlns="" id="{00000000-0008-0000-0200-000005C003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HSQC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7</xdr:row>
          <xdr:rowOff>0</xdr:rowOff>
        </xdr:from>
        <xdr:to>
          <xdr:col>9</xdr:col>
          <xdr:colOff>85725</xdr:colOff>
          <xdr:row>8</xdr:row>
          <xdr:rowOff>19050</xdr:rowOff>
        </xdr:to>
        <xdr:sp macro="" textlink="">
          <xdr:nvSpPr>
            <xdr:cNvPr id="245766" name="Case à cocher 6" hidden="1">
              <a:extLst>
                <a:ext uri="{63B3BB69-23CF-44E3-9099-C40C66FF867C}">
                  <a14:compatExt spid="_x0000_s245766"/>
                </a:ext>
                <a:ext uri="{FF2B5EF4-FFF2-40B4-BE49-F238E27FC236}">
                  <a16:creationId xmlns:a16="http://schemas.microsoft.com/office/drawing/2014/main" xmlns="" id="{00000000-0008-0000-0200-000006C003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DEPT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9</xdr:row>
          <xdr:rowOff>171450</xdr:rowOff>
        </xdr:from>
        <xdr:to>
          <xdr:col>9</xdr:col>
          <xdr:colOff>85725</xdr:colOff>
          <xdr:row>11</xdr:row>
          <xdr:rowOff>19050</xdr:rowOff>
        </xdr:to>
        <xdr:sp macro="" textlink="">
          <xdr:nvSpPr>
            <xdr:cNvPr id="245767" name="Case à cocher 7" hidden="1">
              <a:extLst>
                <a:ext uri="{63B3BB69-23CF-44E3-9099-C40C66FF867C}">
                  <a14:compatExt spid="_x0000_s245767"/>
                </a:ext>
                <a:ext uri="{FF2B5EF4-FFF2-40B4-BE49-F238E27FC236}">
                  <a16:creationId xmlns:a16="http://schemas.microsoft.com/office/drawing/2014/main" xmlns="" id="{00000000-0008-0000-0200-000007C003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Autre :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781050</xdr:colOff>
          <xdr:row>8</xdr:row>
          <xdr:rowOff>152400</xdr:rowOff>
        </xdr:from>
        <xdr:to>
          <xdr:col>7</xdr:col>
          <xdr:colOff>476250</xdr:colOff>
          <xdr:row>10</xdr:row>
          <xdr:rowOff>19050</xdr:rowOff>
        </xdr:to>
        <xdr:sp macro="" textlink="">
          <xdr:nvSpPr>
            <xdr:cNvPr id="245768" name="Case à cocher 8" hidden="1">
              <a:extLst>
                <a:ext uri="{63B3BB69-23CF-44E3-9099-C40C66FF867C}">
                  <a14:compatExt spid="_x0000_s245768"/>
                </a:ext>
                <a:ext uri="{FF2B5EF4-FFF2-40B4-BE49-F238E27FC236}">
                  <a16:creationId xmlns:a16="http://schemas.microsoft.com/office/drawing/2014/main" xmlns="" id="{00000000-0008-0000-0200-000008C003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.cif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1</xdr:row>
          <xdr:rowOff>38100</xdr:rowOff>
        </xdr:from>
        <xdr:to>
          <xdr:col>11</xdr:col>
          <xdr:colOff>685800</xdr:colOff>
          <xdr:row>2</xdr:row>
          <xdr:rowOff>104775</xdr:rowOff>
        </xdr:to>
        <xdr:sp macro="" textlink="">
          <xdr:nvSpPr>
            <xdr:cNvPr id="245771" name="Button 11" hidden="1">
              <a:extLst>
                <a:ext uri="{63B3BB69-23CF-44E3-9099-C40C66FF867C}">
                  <a14:compatExt spid="_x0000_s2457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 formules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762000</xdr:colOff>
      <xdr:row>3</xdr:row>
      <xdr:rowOff>137160</xdr:rowOff>
    </xdr:from>
    <xdr:to>
      <xdr:col>8</xdr:col>
      <xdr:colOff>777240</xdr:colOff>
      <xdr:row>11</xdr:row>
      <xdr:rowOff>38100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/>
      </xdr:nvSpPr>
      <xdr:spPr>
        <a:xfrm>
          <a:off x="7459980" y="609600"/>
          <a:ext cx="807720" cy="136398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0</xdr:colOff>
      <xdr:row>7</xdr:row>
      <xdr:rowOff>99060</xdr:rowOff>
    </xdr:from>
    <xdr:to>
      <xdr:col>7</xdr:col>
      <xdr:colOff>731520</xdr:colOff>
      <xdr:row>7</xdr:row>
      <xdr:rowOff>99060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CxnSpPr/>
      </xdr:nvCxnSpPr>
      <xdr:spPr>
        <a:xfrm>
          <a:off x="6697980" y="1303020"/>
          <a:ext cx="731520" cy="0"/>
        </a:xfrm>
        <a:prstGeom prst="straightConnector1">
          <a:avLst/>
        </a:prstGeom>
        <a:ln w="190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3</xdr:row>
          <xdr:rowOff>171450</xdr:rowOff>
        </xdr:from>
        <xdr:to>
          <xdr:col>9</xdr:col>
          <xdr:colOff>85725</xdr:colOff>
          <xdr:row>5</xdr:row>
          <xdr:rowOff>19050</xdr:rowOff>
        </xdr:to>
        <xdr:sp macro="" textlink="">
          <xdr:nvSpPr>
            <xdr:cNvPr id="129025" name="Check Box 1" hidden="1">
              <a:extLst>
                <a:ext uri="{63B3BB69-23CF-44E3-9099-C40C66FF867C}">
                  <a14:compatExt spid="_x0000_s129025"/>
                </a:ext>
                <a:ext uri="{FF2B5EF4-FFF2-40B4-BE49-F238E27FC236}">
                  <a16:creationId xmlns:a16="http://schemas.microsoft.com/office/drawing/2014/main" xmlns="" id="{00000000-0008-0000-0300-000001F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1H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5</xdr:row>
          <xdr:rowOff>0</xdr:rowOff>
        </xdr:from>
        <xdr:to>
          <xdr:col>9</xdr:col>
          <xdr:colOff>85725</xdr:colOff>
          <xdr:row>6</xdr:row>
          <xdr:rowOff>19050</xdr:rowOff>
        </xdr:to>
        <xdr:sp macro="" textlink="">
          <xdr:nvSpPr>
            <xdr:cNvPr id="129026" name="Check Box 2" hidden="1">
              <a:extLst>
                <a:ext uri="{63B3BB69-23CF-44E3-9099-C40C66FF867C}">
                  <a14:compatExt spid="_x0000_s129026"/>
                </a:ext>
                <a:ext uri="{FF2B5EF4-FFF2-40B4-BE49-F238E27FC236}">
                  <a16:creationId xmlns:a16="http://schemas.microsoft.com/office/drawing/2014/main" xmlns="" id="{00000000-0008-0000-0300-000002F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13C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5</xdr:row>
          <xdr:rowOff>171450</xdr:rowOff>
        </xdr:from>
        <xdr:to>
          <xdr:col>9</xdr:col>
          <xdr:colOff>85725</xdr:colOff>
          <xdr:row>7</xdr:row>
          <xdr:rowOff>19050</xdr:rowOff>
        </xdr:to>
        <xdr:sp macro="" textlink="">
          <xdr:nvSpPr>
            <xdr:cNvPr id="129027" name="Check Box 3" hidden="1">
              <a:extLst>
                <a:ext uri="{63B3BB69-23CF-44E3-9099-C40C66FF867C}">
                  <a14:compatExt spid="_x0000_s129027"/>
                </a:ext>
                <a:ext uri="{FF2B5EF4-FFF2-40B4-BE49-F238E27FC236}">
                  <a16:creationId xmlns:a16="http://schemas.microsoft.com/office/drawing/2014/main" xmlns="" id="{00000000-0008-0000-0300-000003F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COSY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7</xdr:row>
          <xdr:rowOff>171450</xdr:rowOff>
        </xdr:from>
        <xdr:to>
          <xdr:col>9</xdr:col>
          <xdr:colOff>85725</xdr:colOff>
          <xdr:row>9</xdr:row>
          <xdr:rowOff>9525</xdr:rowOff>
        </xdr:to>
        <xdr:sp macro="" textlink="">
          <xdr:nvSpPr>
            <xdr:cNvPr id="129028" name="Check Box 4" hidden="1">
              <a:extLst>
                <a:ext uri="{63B3BB69-23CF-44E3-9099-C40C66FF867C}">
                  <a14:compatExt spid="_x0000_s129028"/>
                </a:ext>
                <a:ext uri="{FF2B5EF4-FFF2-40B4-BE49-F238E27FC236}">
                  <a16:creationId xmlns:a16="http://schemas.microsoft.com/office/drawing/2014/main" xmlns="" id="{00000000-0008-0000-0300-000004F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HMBC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8</xdr:row>
          <xdr:rowOff>171450</xdr:rowOff>
        </xdr:from>
        <xdr:to>
          <xdr:col>9</xdr:col>
          <xdr:colOff>85725</xdr:colOff>
          <xdr:row>10</xdr:row>
          <xdr:rowOff>19050</xdr:rowOff>
        </xdr:to>
        <xdr:sp macro="" textlink="">
          <xdr:nvSpPr>
            <xdr:cNvPr id="129029" name="Check Box 5" hidden="1">
              <a:extLst>
                <a:ext uri="{63B3BB69-23CF-44E3-9099-C40C66FF867C}">
                  <a14:compatExt spid="_x0000_s129029"/>
                </a:ext>
                <a:ext uri="{FF2B5EF4-FFF2-40B4-BE49-F238E27FC236}">
                  <a16:creationId xmlns:a16="http://schemas.microsoft.com/office/drawing/2014/main" xmlns="" id="{00000000-0008-0000-0300-000005F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HSQC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6</xdr:row>
          <xdr:rowOff>171450</xdr:rowOff>
        </xdr:from>
        <xdr:to>
          <xdr:col>9</xdr:col>
          <xdr:colOff>85725</xdr:colOff>
          <xdr:row>8</xdr:row>
          <xdr:rowOff>19050</xdr:rowOff>
        </xdr:to>
        <xdr:sp macro="" textlink="">
          <xdr:nvSpPr>
            <xdr:cNvPr id="129030" name="Check Box 6" hidden="1">
              <a:extLst>
                <a:ext uri="{63B3BB69-23CF-44E3-9099-C40C66FF867C}">
                  <a14:compatExt spid="_x0000_s129030"/>
                </a:ext>
                <a:ext uri="{FF2B5EF4-FFF2-40B4-BE49-F238E27FC236}">
                  <a16:creationId xmlns:a16="http://schemas.microsoft.com/office/drawing/2014/main" xmlns="" id="{00000000-0008-0000-0300-000006F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DEPT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9</xdr:row>
          <xdr:rowOff>171450</xdr:rowOff>
        </xdr:from>
        <xdr:to>
          <xdr:col>9</xdr:col>
          <xdr:colOff>85725</xdr:colOff>
          <xdr:row>11</xdr:row>
          <xdr:rowOff>19050</xdr:rowOff>
        </xdr:to>
        <xdr:sp macro="" textlink="">
          <xdr:nvSpPr>
            <xdr:cNvPr id="129031" name="Check Box 7" hidden="1">
              <a:extLst>
                <a:ext uri="{63B3BB69-23CF-44E3-9099-C40C66FF867C}">
                  <a14:compatExt spid="_x0000_s129031"/>
                </a:ext>
                <a:ext uri="{FF2B5EF4-FFF2-40B4-BE49-F238E27FC236}">
                  <a16:creationId xmlns:a16="http://schemas.microsoft.com/office/drawing/2014/main" xmlns="" id="{00000000-0008-0000-0300-000007F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Autre :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781050</xdr:colOff>
          <xdr:row>8</xdr:row>
          <xdr:rowOff>152400</xdr:rowOff>
        </xdr:from>
        <xdr:to>
          <xdr:col>7</xdr:col>
          <xdr:colOff>476250</xdr:colOff>
          <xdr:row>10</xdr:row>
          <xdr:rowOff>19050</xdr:rowOff>
        </xdr:to>
        <xdr:sp macro="" textlink="">
          <xdr:nvSpPr>
            <xdr:cNvPr id="129032" name="Check Box 8" hidden="1">
              <a:extLst>
                <a:ext uri="{63B3BB69-23CF-44E3-9099-C40C66FF867C}">
                  <a14:compatExt spid="_x0000_s129032"/>
                </a:ext>
                <a:ext uri="{FF2B5EF4-FFF2-40B4-BE49-F238E27FC236}">
                  <a16:creationId xmlns:a16="http://schemas.microsoft.com/office/drawing/2014/main" xmlns="" id="{00000000-0008-0000-0300-000008F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.cif</a:t>
              </a:r>
            </a:p>
          </xdr:txBody>
        </xdr:sp>
        <xdr:clientData/>
      </xdr:twoCellAnchor>
    </mc:Choice>
    <mc:Fallback/>
  </mc:AlternateContent>
  <xdr:twoCellAnchor>
    <xdr:from>
      <xdr:col>2</xdr:col>
      <xdr:colOff>223520</xdr:colOff>
      <xdr:row>3</xdr:row>
      <xdr:rowOff>179496</xdr:rowOff>
    </xdr:from>
    <xdr:to>
      <xdr:col>2</xdr:col>
      <xdr:colOff>2171700</xdr:colOff>
      <xdr:row>10</xdr:row>
      <xdr:rowOff>88794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00000000-0008-0000-03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15060" y="651936"/>
          <a:ext cx="1948180" cy="118945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ustomProperty" Target="../customProperty1.bin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sses\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customProperty" Target="../customProperty2.bin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13" Type="http://schemas.openxmlformats.org/officeDocument/2006/relationships/ctrlProp" Target="../ctrlProps/ctrlProp9.xml"/><Relationship Id="rId3" Type="http://schemas.openxmlformats.org/officeDocument/2006/relationships/drawing" Target="../drawings/drawing2.xml"/><Relationship Id="rId7" Type="http://schemas.openxmlformats.org/officeDocument/2006/relationships/ctrlProp" Target="../ctrlProps/ctrlProp3.xml"/><Relationship Id="rId12" Type="http://schemas.openxmlformats.org/officeDocument/2006/relationships/ctrlProp" Target="../ctrlProps/ctrlProp8.xml"/><Relationship Id="rId2" Type="http://schemas.openxmlformats.org/officeDocument/2006/relationships/customProperty" Target="../customProperty3.bin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5" Type="http://schemas.openxmlformats.org/officeDocument/2006/relationships/ctrlProp" Target="../ctrlProps/ctrlProp1.xml"/><Relationship Id="rId10" Type="http://schemas.openxmlformats.org/officeDocument/2006/relationships/ctrlProp" Target="../ctrlProps/ctrlProp6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5.xml"/><Relationship Id="rId1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3.xml"/><Relationship Id="rId13" Type="http://schemas.openxmlformats.org/officeDocument/2006/relationships/comments" Target="../comments2.xml"/><Relationship Id="rId3" Type="http://schemas.openxmlformats.org/officeDocument/2006/relationships/drawing" Target="../drawings/drawing3.xml"/><Relationship Id="rId7" Type="http://schemas.openxmlformats.org/officeDocument/2006/relationships/ctrlProp" Target="../ctrlProps/ctrlProp12.xml"/><Relationship Id="rId12" Type="http://schemas.openxmlformats.org/officeDocument/2006/relationships/ctrlProp" Target="../ctrlProps/ctrlProp17.xml"/><Relationship Id="rId2" Type="http://schemas.openxmlformats.org/officeDocument/2006/relationships/customProperty" Target="../customProperty4.bin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1.xml"/><Relationship Id="rId11" Type="http://schemas.openxmlformats.org/officeDocument/2006/relationships/ctrlProp" Target="../ctrlProps/ctrlProp16.xml"/><Relationship Id="rId5" Type="http://schemas.openxmlformats.org/officeDocument/2006/relationships/ctrlProp" Target="../ctrlProps/ctrlProp10.xml"/><Relationship Id="rId10" Type="http://schemas.openxmlformats.org/officeDocument/2006/relationships/ctrlProp" Target="../ctrlProps/ctrlProp15.xml"/><Relationship Id="rId4" Type="http://schemas.openxmlformats.org/officeDocument/2006/relationships/vmlDrawing" Target="../drawings/vmlDrawing2.vml"/><Relationship Id="rId9" Type="http://schemas.openxmlformats.org/officeDocument/2006/relationships/ctrlProp" Target="../ctrlProps/ctrlProp1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3"/>
  <sheetViews>
    <sheetView workbookViewId="0">
      <selection activeCell="H14" sqref="H14"/>
    </sheetView>
  </sheetViews>
  <sheetFormatPr baseColWidth="10" defaultRowHeight="15" x14ac:dyDescent="0.25"/>
  <cols>
    <col min="1" max="1" width="11.5703125" style="5"/>
    <col min="4" max="4" width="11.5703125" style="2"/>
    <col min="15" max="15" width="11.5703125" style="87"/>
  </cols>
  <sheetData>
    <row r="1" spans="1:17" x14ac:dyDescent="0.25">
      <c r="A1" s="5" t="s">
        <v>54</v>
      </c>
      <c r="B1" t="s">
        <v>18</v>
      </c>
      <c r="C1" t="s">
        <v>27</v>
      </c>
      <c r="F1" s="43" t="s">
        <v>44</v>
      </c>
      <c r="J1" s="43" t="s">
        <v>74</v>
      </c>
      <c r="N1" s="43" t="s">
        <v>77</v>
      </c>
      <c r="O1" s="43"/>
      <c r="Q1" s="43" t="s">
        <v>90</v>
      </c>
    </row>
    <row r="2" spans="1:17" x14ac:dyDescent="0.25">
      <c r="A2" s="43" t="s">
        <v>59</v>
      </c>
      <c r="B2" s="43" t="s">
        <v>18</v>
      </c>
      <c r="C2" s="43" t="s">
        <v>60</v>
      </c>
      <c r="J2" s="60" t="s">
        <v>75</v>
      </c>
      <c r="N2" t="s">
        <v>78</v>
      </c>
      <c r="O2" s="87" t="s">
        <v>101</v>
      </c>
      <c r="Q2" t="s">
        <v>68</v>
      </c>
    </row>
    <row r="3" spans="1:17" x14ac:dyDescent="0.25">
      <c r="A3" s="5" t="s">
        <v>55</v>
      </c>
      <c r="B3" t="s">
        <v>19</v>
      </c>
      <c r="C3" t="s">
        <v>28</v>
      </c>
      <c r="E3" s="43" t="s">
        <v>45</v>
      </c>
      <c r="F3" t="s">
        <v>43</v>
      </c>
      <c r="J3" s="60" t="s">
        <v>76</v>
      </c>
      <c r="N3" t="s">
        <v>79</v>
      </c>
      <c r="O3" s="87" t="s">
        <v>102</v>
      </c>
      <c r="Q3" t="s">
        <v>89</v>
      </c>
    </row>
    <row r="4" spans="1:17" x14ac:dyDescent="0.25">
      <c r="A4" s="5" t="s">
        <v>56</v>
      </c>
      <c r="B4" t="s">
        <v>21</v>
      </c>
      <c r="C4" t="s">
        <v>29</v>
      </c>
      <c r="E4" s="43" t="s">
        <v>11</v>
      </c>
      <c r="F4" s="3" t="s">
        <v>46</v>
      </c>
      <c r="J4" s="60" t="s">
        <v>88</v>
      </c>
      <c r="Q4" t="s">
        <v>42</v>
      </c>
    </row>
    <row r="5" spans="1:17" x14ac:dyDescent="0.25">
      <c r="A5" s="5" t="s">
        <v>58</v>
      </c>
      <c r="B5" t="s">
        <v>23</v>
      </c>
      <c r="C5" t="s">
        <v>32</v>
      </c>
      <c r="J5" s="60" t="s">
        <v>87</v>
      </c>
      <c r="Q5" t="s">
        <v>91</v>
      </c>
    </row>
    <row r="6" spans="1:17" x14ac:dyDescent="0.25">
      <c r="B6" t="s">
        <v>26</v>
      </c>
      <c r="C6" t="s">
        <v>30</v>
      </c>
      <c r="J6" s="60" t="s">
        <v>94</v>
      </c>
      <c r="Q6" t="s">
        <v>92</v>
      </c>
    </row>
    <row r="7" spans="1:17" x14ac:dyDescent="0.25">
      <c r="B7" t="s">
        <v>57</v>
      </c>
      <c r="E7" t="s">
        <v>85</v>
      </c>
      <c r="J7" s="60" t="s">
        <v>97</v>
      </c>
      <c r="Q7" t="s">
        <v>93</v>
      </c>
    </row>
    <row r="8" spans="1:17" x14ac:dyDescent="0.25">
      <c r="B8" t="s">
        <v>72</v>
      </c>
      <c r="J8" s="60" t="s">
        <v>98</v>
      </c>
    </row>
    <row r="9" spans="1:17" x14ac:dyDescent="0.25">
      <c r="B9" t="s">
        <v>31</v>
      </c>
      <c r="E9" t="s">
        <v>82</v>
      </c>
      <c r="J9" s="60" t="s">
        <v>99</v>
      </c>
    </row>
    <row r="10" spans="1:17" x14ac:dyDescent="0.25">
      <c r="B10" t="s">
        <v>86</v>
      </c>
      <c r="E10" t="s">
        <v>103</v>
      </c>
      <c r="F10" t="s">
        <v>104</v>
      </c>
      <c r="J10" s="60" t="s">
        <v>100</v>
      </c>
    </row>
    <row r="11" spans="1:17" x14ac:dyDescent="0.25">
      <c r="B11" t="s">
        <v>20</v>
      </c>
    </row>
    <row r="12" spans="1:17" s="58" customFormat="1" x14ac:dyDescent="0.25">
      <c r="B12" t="s">
        <v>24</v>
      </c>
      <c r="O12" s="87"/>
    </row>
    <row r="13" spans="1:17" x14ac:dyDescent="0.25">
      <c r="B13" t="s">
        <v>25</v>
      </c>
    </row>
  </sheetData>
  <hyperlinks>
    <hyperlink ref="F4" r:id="rId1"/>
  </hyperlinks>
  <pageMargins left="0.7" right="0.7" top="0.75" bottom="0.75" header="0.3" footer="0.3"/>
  <pageSetup paperSize="9" orientation="portrait" r:id="rId2"/>
  <customProperties>
    <customPr name="cdxldocument" r:id="rId3"/>
  </customPropertie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411"/>
  <sheetViews>
    <sheetView zoomScale="85" zoomScaleNormal="85" workbookViewId="0">
      <pane xSplit="3" ySplit="1" topLeftCell="D2" activePane="bottomRight" state="frozen"/>
      <selection pane="topRight" activeCell="C1" sqref="C1"/>
      <selection pane="bottomLeft" activeCell="A2" sqref="A2"/>
      <selection pane="bottomRight" activeCell="E3" sqref="E3"/>
    </sheetView>
  </sheetViews>
  <sheetFormatPr baseColWidth="10" defaultColWidth="11.5703125" defaultRowHeight="100.15" customHeight="1" x14ac:dyDescent="0.25"/>
  <cols>
    <col min="1" max="1" width="0.7109375" style="69" customWidth="1"/>
    <col min="2" max="2" width="11.5703125" style="46"/>
    <col min="3" max="3" width="34.42578125" style="46" customWidth="1"/>
    <col min="4" max="4" width="4.5703125" style="46" customWidth="1"/>
    <col min="5" max="5" width="100.7109375" style="86" customWidth="1"/>
    <col min="6" max="6" width="19.28515625" style="50" customWidth="1"/>
    <col min="7" max="7" width="18.7109375" style="74" customWidth="1"/>
    <col min="8" max="9" width="11.140625" style="50" customWidth="1"/>
    <col min="10" max="16384" width="11.5703125" style="47"/>
  </cols>
  <sheetData>
    <row r="1" spans="1:12" s="45" customFormat="1" ht="15" x14ac:dyDescent="0.25">
      <c r="A1" s="68"/>
      <c r="B1" s="55" t="s">
        <v>65</v>
      </c>
      <c r="C1" s="44" t="s">
        <v>0</v>
      </c>
      <c r="D1" s="71" t="s">
        <v>83</v>
      </c>
      <c r="E1" s="49" t="s">
        <v>10</v>
      </c>
      <c r="F1" s="49" t="s">
        <v>61</v>
      </c>
      <c r="G1" s="72" t="s">
        <v>62</v>
      </c>
      <c r="H1" s="49" t="s">
        <v>95</v>
      </c>
      <c r="I1" s="49" t="s">
        <v>96</v>
      </c>
      <c r="J1" s="51" t="s">
        <v>80</v>
      </c>
      <c r="K1" s="66" t="s">
        <v>79</v>
      </c>
      <c r="L1" s="88" t="s">
        <v>101</v>
      </c>
    </row>
    <row r="2" spans="1:12" ht="113.45" customHeight="1" x14ac:dyDescent="0.25">
      <c r="A2" s="70">
        <f t="shared" ref="A2" ca="1" si="0">IF(B2="","",
      IF(
           OR(INDIRECT("'"&amp;B2&amp;"'"&amp;"!C23")="",
                    INDIRECT("'"&amp;B2&amp;"'"&amp;"!C27")="",
                    INDIRECT("'"&amp;B2&amp;"'"&amp;"!C39")="",
                    INDIRECT("'"&amp;B2&amp;"'"&amp;"!H5")="",
                    INDIRECT("'"&amp;B2&amp;"'"&amp;"!C20")="",
                    INDIRECT("'"&amp;B2&amp;"'"&amp;"!I21")="",
                    IF(OR(INDIRECT("'"&amp;B2&amp;"'"&amp;"!H5")="powder",
                               INDIRECT("'"&amp;B2&amp;"'"&amp;"!H5")="crystals"),
                        IF(INDIRECT("'"&amp;B2&amp;"'"&amp;"!C37")="",TRUE,FALSE),
                        FALSE),
                  IF(COUNTIF(INDIRECT("'"&amp;B2&amp;"'"&amp;"!F3"),"*F*"),
                        IF(INDIRECT("'"&amp;B2&amp;"'"&amp;"!C31")="",TRUE,FALSE),FALSE)),
           IF(INDIRECT("'"&amp;B2&amp;"'"&amp;"!C41")="",0,1),
           2))</f>
        <v>0</v>
      </c>
      <c r="B2" s="57" t="s">
        <v>66</v>
      </c>
      <c r="D2" s="54" t="s">
        <v>84</v>
      </c>
      <c r="E2" s="86" t="str">
        <f ca="1">VLOOKUP("IUPAC :",INDIRECT("'"&amp;B2&amp;"'"&amp;"!B21:F42"),2,FALSE)&amp;IF(D2="",""," ("&amp;D2&amp;")")&amp;
IF(VLOOKUP("Aspect :",INDIRECT("'"&amp;B2&amp;"'"&amp;"!B21:F42"),2,FALSE)="","","
"&amp;VLOOKUP("Aspect :",INDIRECT("'"&amp;B2&amp;"'"&amp;"!B21:F42"),2,FALSE))&amp;
IF(VLOOKUP("RMN 1H",INDIRECT("'"&amp;B2&amp;"'"&amp;"!B21:F42"),2,FALSE)="","","
"&amp;VLOOKUP("RMN 1H",INDIRECT("'"&amp;B2&amp;"'"&amp;"!B21:F42"),2,FALSE))&amp;
IF(VLOOKUP("RMN 13C",INDIRECT("'"&amp;B2&amp;"'"&amp;"!B21:F42"),2,FALSE)="","","
"&amp;VLOOKUP("RMN 13C",INDIRECT("'"&amp;B2&amp;"'"&amp;"!B21:F42"),2,FALSE))&amp;
IF(VLOOKUP("RMN Div :",INDIRECT("'"&amp;B2&amp;"'"&amp;"!B21:F42"),2,FALSE)="","","
"&amp;VLOOKUP("RMN Div :",INDIRECT("'"&amp;B2&amp;"'"&amp;"!B21:F42"),2,FALSE))&amp;
IF(VLOOKUP("IR",INDIRECT("'"&amp;B2&amp;"'"&amp;"!B21:F42"),2,FALSE)="","","
"&amp;VLOOKUP("IR",INDIRECT("'"&amp;B2&amp;"'"&amp;"!B21:F42"),2,FALSE))&amp;
IF(VLOOKUP("T° Fusion :",INDIRECT("'"&amp;B2&amp;"'"&amp;"!B21:F42"),2,FALSE)="","","
"&amp;VLOOKUP("T° Fusion :",INDIRECT("'"&amp;B2&amp;"'"&amp;"!B21:F42"),2,FALSE))&amp;
 IF(VLOOKUP("αD :",INDIRECT("'"&amp;B2&amp;"'"&amp;"!B21:F42"),2,FALSE)="","","
"&amp;VLOOKUP("αD :",INDIRECT("'"&amp;B2&amp;"'"&amp;"!B21:F42"),2,FALSE))&amp;
 IF(VLOOKUP("Masse :",INDIRECT("'"&amp;B2&amp;"'"&amp;"!B21:F42"),2,FALSE)="","","
"&amp;VLOOKUP("Masse :",INDIRECT("'"&amp;B2&amp;"'"&amp;"!B21:F42"),2,FALSE))&amp;
IF(VLOOKUP("Ref Litt. :",INDIRECT("'"&amp;B2&amp;"'"&amp;"!B21:F42"),2,FALSE)="","","
"&amp;Data!$E$7&amp;" "&amp;VLOOKUP("Ref Litt. :",INDIRECT("'"&amp;B2&amp;"'"&amp;"!B21:F42"),2,FALSE))</f>
        <v>Following the general procedure for the arylation of naphthamides, obtained as a pale pink powder (8a)
Following the general procedure for the arylation of naphthamides, obtained as a pale pink powder
1H NMR (300 MHz, CDCl3) δ 8.00 (d, J = 8.6 Hz, 1H), 7.97 – 7.89 (m, 2H), 7.76 (d, J = 8.3 Hz, 2H), 7.64 – 7.55 (m, 2H), 7.49 (d, J = 8.5 Hz, 1H), 7.39 – 7.31 (m, 5H), 7.26 – 7.18 (m, 2H), 2.56 (s, 3H).
13C NMR (75 MHz, CDCl3) δ 166.45, 144.93, 138.93, 137.02, 134.95, 132.33, 130.81, 130.13, 129.71, 129.57, 128.86, 128.68, 128.20, 128.09, 127.98, 127.26, 126.89, 124.77, 21.80.</v>
      </c>
      <c r="F2" s="77" t="str">
        <f t="shared" ref="F2" ca="1" si="1">IF(INDIRECT("'"&amp;B2&amp;"'"&amp;"!F18:H18")="","Mode Op ?",INDIRECT("'"&amp;B2&amp;"'"&amp;"!F18:H18"))</f>
        <v>arylation of naphthamides</v>
      </c>
      <c r="G2" s="73" t="s">
        <v>63</v>
      </c>
      <c r="H2" s="50" t="e">
        <f t="shared" ref="H2" ca="1" si="2">IF(A2&lt;&gt;2,
      IF(INDIRECT("'"&amp;B2&amp;"'"&amp;"!C21")="","IUPAC ","")&amp;
      IF(INDIRECT("'"&amp;B2&amp;"'"&amp;"!H5")="","Aspect ","")&amp;
      IF(INDIRECT("'"&amp;B2&amp;"'"&amp;"!C23")="","1H ","")&amp;
      IF(INDIRECT("'"&amp;B2&amp;"'"&amp;"!C27")="","13C ","")&amp;
      IF(INDIRECT("'"&amp;B2&amp;"'"&amp;"!I22")="","Rendement ","")&amp;
      IF(INDIRECT("'"&amp;B2&amp;"'"&amp;"!H5")="crystals",
          IF(INDIRECT("'"&amp;B2&amp;"'"&amp;"!C37")="","Tfus ","")&amp;IF(INDIRECT("'"&amp;B2&amp;"'"&amp;"!F10")="","RX ",""),"")&amp;
      IF(INDIRECT("'"&amp;B2&amp;"'"&amp;"!H5")="powder",
          IF(INDIRECT("'"&amp;B2&amp;"'"&amp;"!C37")="","Tfus ",""),"")&amp;
      IF(INDIRECT("'"&amp;B2&amp;"'"&amp;"!C39")="","Masse ","")&amp;
      IF(COUNTIF(INDIRECT("'"&amp;B2&amp;"'"&amp;"!F3"),"*F*"),
           IF(INDIRECT("'"&amp;B2&amp;"'"&amp;"!C31")="","RMN Div",""),""),"")</f>
        <v>#VALUE!</v>
      </c>
      <c r="I2" s="77" t="str">
        <f t="shared" ref="I2" ca="1" si="3">IF(A2=1,"REF LITT","")</f>
        <v/>
      </c>
    </row>
    <row r="3" spans="1:12" ht="145.15" customHeight="1" x14ac:dyDescent="0.25">
      <c r="A3" s="70" t="str">
        <f t="shared" ref="A3:A52" ca="1" si="4">IF(B3="","",
      IF(
           OR(INDIRECT("'"&amp;B3&amp;"'"&amp;"!C23")="",
                    INDIRECT("'"&amp;B3&amp;"'"&amp;"!C27")="",
                    INDIRECT("'"&amp;B3&amp;"'"&amp;"!C39")="",
                    INDIRECT("'"&amp;B3&amp;"'"&amp;"!H5")="",
                    INDIRECT("'"&amp;B3&amp;"'"&amp;"!C20")="",
                    INDIRECT("'"&amp;B3&amp;"'"&amp;"!I21")="",
                    IF(OR(INDIRECT("'"&amp;B3&amp;"'"&amp;"!H5")="powder",
                               INDIRECT("'"&amp;B3&amp;"'"&amp;"!H5")="crystals"),
                        IF(INDIRECT("'"&amp;B3&amp;"'"&amp;"!C37")="",TRUE,FALSE),
                        FALSE),
                  IF(COUNTIF(INDIRECT("'"&amp;B3&amp;"'"&amp;"!F3"),"*F*"),
                        IF(INDIRECT("'"&amp;B3&amp;"'"&amp;"!C31")="",TRUE,FALSE),FALSE)),
           IF(INDIRECT("'"&amp;B3&amp;"'"&amp;"!C41")="",0,1),
           2))</f>
        <v/>
      </c>
      <c r="E3" s="86" t="e">
        <f ca="1">VLOOKUP("IUPAC :",INDIRECT("'"&amp;B3&amp;"'"&amp;"!B20:F42"),2,FALSE)&amp;IF(D3="",""," ("&amp;D3&amp;")")&amp;
IF(VLOOKUP("Aspect :",INDIRECT("'"&amp;B3&amp;"'"&amp;"!B20:F42"),2,FALSE)="","","
"&amp;VLOOKUP("Aspect :",INDIRECT("'"&amp;B3&amp;"'"&amp;"!B20:F42"),2,FALSE))&amp;
IF(VLOOKUP("RMN 1H",INDIRECT("'"&amp;B3&amp;"'"&amp;"!B20:F42"),2,FALSE)="","","
"&amp;VLOOKUP("RMN 1H",INDIRECT("'"&amp;B3&amp;"'"&amp;"!B20:F42"),2,FALSE))&amp;
IF(VLOOKUP("RMN 13C",INDIRECT("'"&amp;B3&amp;"'"&amp;"!B20:F42"),2,FALSE)="","","
"&amp;VLOOKUP("RMN 13C",INDIRECT("'"&amp;B3&amp;"'"&amp;"!B20:F42"),2,FALSE))&amp;
IF(VLOOKUP("RMN Div :",INDIRECT("'"&amp;B3&amp;"'"&amp;"!B20:F42"),2,FALSE)="","","
"&amp;VLOOKUP("RMN Div :",INDIRECT("'"&amp;B3&amp;"'"&amp;"!B20:F42"),2,FALSE))&amp;
IF(VLOOKUP("IR",INDIRECT("'"&amp;B3&amp;"'"&amp;"!B20:F42"),2,FALSE)="","","
"&amp;VLOOKUP("IR",INDIRECT("'"&amp;B3&amp;"'"&amp;"!B20:F42"),2,FALSE))&amp;
IF(VLOOKUP("T° Fusion :",INDIRECT("'"&amp;B3&amp;"'"&amp;"!B20:F42"),2,FALSE)="","","
"&amp;VLOOKUP("T° Fusion :",INDIRECT("'"&amp;B3&amp;"'"&amp;"!B20:F42"),2,FALSE))&amp;
 IF(VLOOKUP("αD :",INDIRECT("'"&amp;B3&amp;"'"&amp;"!B20:F42"),2,FALSE)="","","
"&amp;VLOOKUP("αD :",INDIRECT("'"&amp;B3&amp;"'"&amp;"!B20:F42"),2,FALSE))&amp;
 IF(VLOOKUP("Masse :",INDIRECT("'"&amp;B3&amp;"'"&amp;"!B20:F42"),2,FALSE)="","","
"&amp;VLOOKUP("Masse :",INDIRECT("'"&amp;B3&amp;"'"&amp;"!B20:F42"),2,FALSE))&amp;
IF(VLOOKUP("Ref Litt. :",INDIRECT("'"&amp;B3&amp;"'"&amp;"!B20:F42"),2,FALSE)="","","
"&amp;Data!$E$7&amp;" "&amp;VLOOKUP("Ref Litt. :",INDIRECT("'"&amp;B3&amp;"'"&amp;"!B20:F42"),2,FALSE))</f>
        <v>#REF!</v>
      </c>
      <c r="F3" s="77" t="e">
        <f t="shared" ref="F3:F58" ca="1" si="5">IF(INDIRECT("'"&amp;B3&amp;"'"&amp;"!F18:H18")="","Mode Op ?",INDIRECT("'"&amp;B3&amp;"'"&amp;"!F18:H18"))</f>
        <v>#REF!</v>
      </c>
      <c r="H3" s="50" t="str">
        <f t="shared" ref="H3:H61" ca="1" si="6">IF(A3=0,
      IF(INDIRECT("'"&amp;B3&amp;"'"&amp;"!C20")="","IUPAC ","")&amp;
      IF(INDIRECT("'"&amp;B3&amp;"'"&amp;"!H5")="","Aspect ","")&amp;
      IF(INDIRECT("'"&amp;B3&amp;"'"&amp;"!C23")="","1H ","")&amp;
      IF(INDIRECT("'"&amp;B3&amp;"'"&amp;"!C27")="","13C ","")&amp;
      IF(INDIRECT("'"&amp;B3&amp;"'"&amp;"!I21")="","Rendement ","")&amp;
      IF(OR(INDIRECT("'"&amp;B3&amp;"'"&amp;"!H5")="crystals",
                  INDIRECT("'"&amp;B3&amp;"'"&amp;"!H5")="powder"),
          IF(INDIRECT("'"&amp;B3&amp;"'"&amp;"!C37")="","Tfus ",""),"")&amp;
      IF(INDIRECT("'"&amp;B3&amp;"'"&amp;"!C39")="","Masse ","")&amp;
      IF(COUNTIF(INDIRECT("'"&amp;B3&amp;"'"&amp;"!F3"),"*F*"),
           IF(INDIRECT("'"&amp;B3&amp;"'"&amp;"!C31")="","RMN Div",""),""),"")</f>
        <v/>
      </c>
    </row>
    <row r="4" spans="1:12" ht="145.15" customHeight="1" x14ac:dyDescent="0.25">
      <c r="A4" s="70" t="str">
        <f t="shared" ca="1" si="4"/>
        <v/>
      </c>
      <c r="E4" s="86" t="e">
        <f ca="1">VLOOKUP("IUPAC :",INDIRECT("'"&amp;B4&amp;"'"&amp;"!B20:F42"),2,FALSE)&amp;IF(D4="",""," ("&amp;D4&amp;")")&amp;
IF(VLOOKUP("Aspect :",INDIRECT("'"&amp;B4&amp;"'"&amp;"!B20:F42"),2,FALSE)="","","
"&amp;VLOOKUP("Aspect :",INDIRECT("'"&amp;B4&amp;"'"&amp;"!B20:F42"),2,FALSE))&amp;
IF(VLOOKUP("RMN 1H",INDIRECT("'"&amp;B4&amp;"'"&amp;"!B20:F42"),2,FALSE)="","","
"&amp;VLOOKUP("RMN 1H",INDIRECT("'"&amp;B4&amp;"'"&amp;"!B20:F42"),2,FALSE))&amp;
IF(VLOOKUP("RMN 13C",INDIRECT("'"&amp;B4&amp;"'"&amp;"!B20:F42"),2,FALSE)="","","
"&amp;VLOOKUP("RMN 13C",INDIRECT("'"&amp;B4&amp;"'"&amp;"!B20:F42"),2,FALSE))&amp;
IF(VLOOKUP("RMN Div :",INDIRECT("'"&amp;B4&amp;"'"&amp;"!B20:F42"),2,FALSE)="","","
"&amp;VLOOKUP("RMN Div :",INDIRECT("'"&amp;B4&amp;"'"&amp;"!B20:F42"),2,FALSE))&amp;
IF(VLOOKUP("IR",INDIRECT("'"&amp;B4&amp;"'"&amp;"!B20:F42"),2,FALSE)="","","
"&amp;VLOOKUP("IR",INDIRECT("'"&amp;B4&amp;"'"&amp;"!B20:F42"),2,FALSE))&amp;
IF(VLOOKUP("T° Fusion :",INDIRECT("'"&amp;B4&amp;"'"&amp;"!B20:F42"),2,FALSE)="","","
"&amp;VLOOKUP("T° Fusion :",INDIRECT("'"&amp;B4&amp;"'"&amp;"!B20:F42"),2,FALSE))&amp;
 IF(VLOOKUP("αD :",INDIRECT("'"&amp;B4&amp;"'"&amp;"!B20:F42"),2,FALSE)="","","
"&amp;VLOOKUP("αD :",INDIRECT("'"&amp;B4&amp;"'"&amp;"!B20:F42"),2,FALSE))&amp;
 IF(VLOOKUP("Masse :",INDIRECT("'"&amp;B4&amp;"'"&amp;"!B20:F42"),2,FALSE)="","","
"&amp;VLOOKUP("Masse :",INDIRECT("'"&amp;B4&amp;"'"&amp;"!B20:F42"),2,FALSE))&amp;
IF(VLOOKUP("Ref Litt. :",INDIRECT("'"&amp;B4&amp;"'"&amp;"!B20:F42"),2,FALSE)="","","
"&amp;Data!$E$7&amp;" "&amp;VLOOKUP("Ref Litt. :",INDIRECT("'"&amp;B4&amp;"'"&amp;"!B20:F42"),2,FALSE))</f>
        <v>#REF!</v>
      </c>
      <c r="F4" s="77" t="e">
        <f t="shared" ca="1" si="5"/>
        <v>#REF!</v>
      </c>
      <c r="H4" s="50" t="str">
        <f t="shared" ca="1" si="6"/>
        <v/>
      </c>
    </row>
    <row r="5" spans="1:12" ht="145.15" customHeight="1" x14ac:dyDescent="0.25">
      <c r="A5" s="70" t="str">
        <f t="shared" ca="1" si="4"/>
        <v/>
      </c>
      <c r="E5" s="86" t="e">
        <f ca="1">VLOOKUP("IUPAC :",INDIRECT("'"&amp;B5&amp;"'"&amp;"!B20:F42"),2,FALSE)&amp;IF(D5="",""," ("&amp;D5&amp;")")&amp;
IF(VLOOKUP("Aspect :",INDIRECT("'"&amp;B5&amp;"'"&amp;"!B20:F42"),2,FALSE)="","","
"&amp;VLOOKUP("Aspect :",INDIRECT("'"&amp;B5&amp;"'"&amp;"!B20:F42"),2,FALSE))&amp;
IF(VLOOKUP("RMN 1H",INDIRECT("'"&amp;B5&amp;"'"&amp;"!B20:F42"),2,FALSE)="","","
"&amp;VLOOKUP("RMN 1H",INDIRECT("'"&amp;B5&amp;"'"&amp;"!B20:F42"),2,FALSE))&amp;
IF(VLOOKUP("RMN 13C",INDIRECT("'"&amp;B5&amp;"'"&amp;"!B20:F42"),2,FALSE)="","","
"&amp;VLOOKUP("RMN 13C",INDIRECT("'"&amp;B5&amp;"'"&amp;"!B20:F42"),2,FALSE))&amp;
IF(VLOOKUP("RMN Div :",INDIRECT("'"&amp;B5&amp;"'"&amp;"!B20:F42"),2,FALSE)="","","
"&amp;VLOOKUP("RMN Div :",INDIRECT("'"&amp;B5&amp;"'"&amp;"!B20:F42"),2,FALSE))&amp;
IF(VLOOKUP("IR",INDIRECT("'"&amp;B5&amp;"'"&amp;"!B20:F42"),2,FALSE)="","","
"&amp;VLOOKUP("IR",INDIRECT("'"&amp;B5&amp;"'"&amp;"!B20:F42"),2,FALSE))&amp;
IF(VLOOKUP("T° Fusion :",INDIRECT("'"&amp;B5&amp;"'"&amp;"!B20:F42"),2,FALSE)="","","
"&amp;VLOOKUP("T° Fusion :",INDIRECT("'"&amp;B5&amp;"'"&amp;"!B20:F42"),2,FALSE))&amp;
 IF(VLOOKUP("αD :",INDIRECT("'"&amp;B5&amp;"'"&amp;"!B20:F42"),2,FALSE)="","","
"&amp;VLOOKUP("αD :",INDIRECT("'"&amp;B5&amp;"'"&amp;"!B20:F42"),2,FALSE))&amp;
 IF(VLOOKUP("Masse :",INDIRECT("'"&amp;B5&amp;"'"&amp;"!B20:F42"),2,FALSE)="","","
"&amp;VLOOKUP("Masse :",INDIRECT("'"&amp;B5&amp;"'"&amp;"!B20:F42"),2,FALSE))&amp;
IF(VLOOKUP("Ref Litt. :",INDIRECT("'"&amp;B5&amp;"'"&amp;"!B20:F42"),2,FALSE)="","","
"&amp;Data!$E$7&amp;" "&amp;VLOOKUP("Ref Litt. :",INDIRECT("'"&amp;B5&amp;"'"&amp;"!B20:F42"),2,FALSE))</f>
        <v>#REF!</v>
      </c>
      <c r="F5" s="77" t="e">
        <f t="shared" ca="1" si="5"/>
        <v>#REF!</v>
      </c>
      <c r="H5" s="50" t="str">
        <f t="shared" ca="1" si="6"/>
        <v/>
      </c>
    </row>
    <row r="6" spans="1:12" ht="145.15" customHeight="1" x14ac:dyDescent="0.25">
      <c r="A6" s="70" t="str">
        <f t="shared" ca="1" si="4"/>
        <v/>
      </c>
      <c r="E6" s="86" t="e">
        <f ca="1">VLOOKUP("IUPAC :",INDIRECT("'"&amp;B6&amp;"'"&amp;"!B20:F42"),2,FALSE)&amp;IF(D6="",""," ("&amp;D6&amp;")")&amp;
IF(VLOOKUP("Aspect :",INDIRECT("'"&amp;B6&amp;"'"&amp;"!B20:F42"),2,FALSE)="","","
"&amp;VLOOKUP("Aspect :",INDIRECT("'"&amp;B6&amp;"'"&amp;"!B20:F42"),2,FALSE))&amp;
IF(VLOOKUP("RMN 1H",INDIRECT("'"&amp;B6&amp;"'"&amp;"!B20:F42"),2,FALSE)="","","
"&amp;VLOOKUP("RMN 1H",INDIRECT("'"&amp;B6&amp;"'"&amp;"!B20:F42"),2,FALSE))&amp;
IF(VLOOKUP("RMN 13C",INDIRECT("'"&amp;B6&amp;"'"&amp;"!B20:F42"),2,FALSE)="","","
"&amp;VLOOKUP("RMN 13C",INDIRECT("'"&amp;B6&amp;"'"&amp;"!B20:F42"),2,FALSE))&amp;
IF(VLOOKUP("RMN Div :",INDIRECT("'"&amp;B6&amp;"'"&amp;"!B20:F42"),2,FALSE)="","","
"&amp;VLOOKUP("RMN Div :",INDIRECT("'"&amp;B6&amp;"'"&amp;"!B20:F42"),2,FALSE))&amp;
IF(VLOOKUP("IR",INDIRECT("'"&amp;B6&amp;"'"&amp;"!B20:F42"),2,FALSE)="","","
"&amp;VLOOKUP("IR",INDIRECT("'"&amp;B6&amp;"'"&amp;"!B20:F42"),2,FALSE))&amp;
IF(VLOOKUP("T° Fusion :",INDIRECT("'"&amp;B6&amp;"'"&amp;"!B20:F42"),2,FALSE)="","","
"&amp;VLOOKUP("T° Fusion :",INDIRECT("'"&amp;B6&amp;"'"&amp;"!B20:F42"),2,FALSE))&amp;
 IF(VLOOKUP("αD :",INDIRECT("'"&amp;B6&amp;"'"&amp;"!B20:F42"),2,FALSE)="","","
"&amp;VLOOKUP("αD :",INDIRECT("'"&amp;B6&amp;"'"&amp;"!B20:F42"),2,FALSE))&amp;
 IF(VLOOKUP("Masse :",INDIRECT("'"&amp;B6&amp;"'"&amp;"!B20:F42"),2,FALSE)="","","
"&amp;VLOOKUP("Masse :",INDIRECT("'"&amp;B6&amp;"'"&amp;"!B20:F42"),2,FALSE))&amp;
IF(VLOOKUP("Ref Litt. :",INDIRECT("'"&amp;B6&amp;"'"&amp;"!B20:F42"),2,FALSE)="","","
"&amp;Data!$E$7&amp;" "&amp;VLOOKUP("Ref Litt. :",INDIRECT("'"&amp;B6&amp;"'"&amp;"!B20:F42"),2,FALSE))</f>
        <v>#REF!</v>
      </c>
      <c r="F6" s="77" t="e">
        <f t="shared" ca="1" si="5"/>
        <v>#REF!</v>
      </c>
      <c r="H6" s="50" t="str">
        <f t="shared" ca="1" si="6"/>
        <v/>
      </c>
    </row>
    <row r="7" spans="1:12" ht="145.15" customHeight="1" x14ac:dyDescent="0.25">
      <c r="A7" s="70" t="str">
        <f t="shared" ca="1" si="4"/>
        <v/>
      </c>
      <c r="E7" s="86" t="e">
        <f ca="1">VLOOKUP("IUPAC :",INDIRECT("'"&amp;B7&amp;"'"&amp;"!B20:F42"),2,FALSE)&amp;IF(D7="",""," ("&amp;D7&amp;")")&amp;
IF(VLOOKUP("Aspect :",INDIRECT("'"&amp;B7&amp;"'"&amp;"!B20:F42"),2,FALSE)="","","
"&amp;VLOOKUP("Aspect :",INDIRECT("'"&amp;B7&amp;"'"&amp;"!B20:F42"),2,FALSE))&amp;
IF(VLOOKUP("RMN 1H",INDIRECT("'"&amp;B7&amp;"'"&amp;"!B20:F42"),2,FALSE)="","","
"&amp;VLOOKUP("RMN 1H",INDIRECT("'"&amp;B7&amp;"'"&amp;"!B20:F42"),2,FALSE))&amp;
IF(VLOOKUP("RMN 13C",INDIRECT("'"&amp;B7&amp;"'"&amp;"!B20:F42"),2,FALSE)="","","
"&amp;VLOOKUP("RMN 13C",INDIRECT("'"&amp;B7&amp;"'"&amp;"!B20:F42"),2,FALSE))&amp;
IF(VLOOKUP("RMN Div :",INDIRECT("'"&amp;B7&amp;"'"&amp;"!B20:F42"),2,FALSE)="","","
"&amp;VLOOKUP("RMN Div :",INDIRECT("'"&amp;B7&amp;"'"&amp;"!B20:F42"),2,FALSE))&amp;
IF(VLOOKUP("IR",INDIRECT("'"&amp;B7&amp;"'"&amp;"!B20:F42"),2,FALSE)="","","
"&amp;VLOOKUP("IR",INDIRECT("'"&amp;B7&amp;"'"&amp;"!B20:F42"),2,FALSE))&amp;
IF(VLOOKUP("T° Fusion :",INDIRECT("'"&amp;B7&amp;"'"&amp;"!B20:F42"),2,FALSE)="","","
"&amp;VLOOKUP("T° Fusion :",INDIRECT("'"&amp;B7&amp;"'"&amp;"!B20:F42"),2,FALSE))&amp;
 IF(VLOOKUP("αD :",INDIRECT("'"&amp;B7&amp;"'"&amp;"!B20:F42"),2,FALSE)="","","
"&amp;VLOOKUP("αD :",INDIRECT("'"&amp;B7&amp;"'"&amp;"!B20:F42"),2,FALSE))&amp;
 IF(VLOOKUP("Masse :",INDIRECT("'"&amp;B7&amp;"'"&amp;"!B20:F42"),2,FALSE)="","","
"&amp;VLOOKUP("Masse :",INDIRECT("'"&amp;B7&amp;"'"&amp;"!B20:F42"),2,FALSE))&amp;
IF(VLOOKUP("Ref Litt. :",INDIRECT("'"&amp;B7&amp;"'"&amp;"!B20:F42"),2,FALSE)="","","
"&amp;Data!$E$7&amp;" "&amp;VLOOKUP("Ref Litt. :",INDIRECT("'"&amp;B7&amp;"'"&amp;"!B20:F42"),2,FALSE))</f>
        <v>#REF!</v>
      </c>
      <c r="F7" s="77" t="e">
        <f t="shared" ca="1" si="5"/>
        <v>#REF!</v>
      </c>
      <c r="H7" s="50" t="str">
        <f t="shared" ca="1" si="6"/>
        <v/>
      </c>
    </row>
    <row r="8" spans="1:12" ht="145.15" customHeight="1" x14ac:dyDescent="0.25">
      <c r="A8" s="70" t="str">
        <f t="shared" ca="1" si="4"/>
        <v/>
      </c>
      <c r="E8" s="86" t="e">
        <f ca="1">VLOOKUP("IUPAC :",INDIRECT("'"&amp;B8&amp;"'"&amp;"!B20:F42"),2,FALSE)&amp;IF(D8="",""," ("&amp;D8&amp;")")&amp;
IF(VLOOKUP("Aspect :",INDIRECT("'"&amp;B8&amp;"'"&amp;"!B20:F42"),2,FALSE)="","","
"&amp;VLOOKUP("Aspect :",INDIRECT("'"&amp;B8&amp;"'"&amp;"!B20:F42"),2,FALSE))&amp;
IF(VLOOKUP("RMN 1H",INDIRECT("'"&amp;B8&amp;"'"&amp;"!B20:F42"),2,FALSE)="","","
"&amp;VLOOKUP("RMN 1H",INDIRECT("'"&amp;B8&amp;"'"&amp;"!B20:F42"),2,FALSE))&amp;
IF(VLOOKUP("RMN 13C",INDIRECT("'"&amp;B8&amp;"'"&amp;"!B20:F42"),2,FALSE)="","","
"&amp;VLOOKUP("RMN 13C",INDIRECT("'"&amp;B8&amp;"'"&amp;"!B20:F42"),2,FALSE))&amp;
IF(VLOOKUP("RMN Div :",INDIRECT("'"&amp;B8&amp;"'"&amp;"!B20:F42"),2,FALSE)="","","
"&amp;VLOOKUP("RMN Div :",INDIRECT("'"&amp;B8&amp;"'"&amp;"!B20:F42"),2,FALSE))&amp;
IF(VLOOKUP("IR",INDIRECT("'"&amp;B8&amp;"'"&amp;"!B20:F42"),2,FALSE)="","","
"&amp;VLOOKUP("IR",INDIRECT("'"&amp;B8&amp;"'"&amp;"!B20:F42"),2,FALSE))&amp;
IF(VLOOKUP("T° Fusion :",INDIRECT("'"&amp;B8&amp;"'"&amp;"!B20:F42"),2,FALSE)="","","
"&amp;VLOOKUP("T° Fusion :",INDIRECT("'"&amp;B8&amp;"'"&amp;"!B20:F42"),2,FALSE))&amp;
 IF(VLOOKUP("αD :",INDIRECT("'"&amp;B8&amp;"'"&amp;"!B20:F42"),2,FALSE)="","","
"&amp;VLOOKUP("αD :",INDIRECT("'"&amp;B8&amp;"'"&amp;"!B20:F42"),2,FALSE))&amp;
 IF(VLOOKUP("Masse :",INDIRECT("'"&amp;B8&amp;"'"&amp;"!B20:F42"),2,FALSE)="","","
"&amp;VLOOKUP("Masse :",INDIRECT("'"&amp;B8&amp;"'"&amp;"!B20:F42"),2,FALSE))&amp;
IF(VLOOKUP("Ref Litt. :",INDIRECT("'"&amp;B8&amp;"'"&amp;"!B20:F42"),2,FALSE)="","","
"&amp;Data!$E$7&amp;" "&amp;VLOOKUP("Ref Litt. :",INDIRECT("'"&amp;B8&amp;"'"&amp;"!B20:F42"),2,FALSE))</f>
        <v>#REF!</v>
      </c>
      <c r="F8" s="77" t="e">
        <f t="shared" ca="1" si="5"/>
        <v>#REF!</v>
      </c>
      <c r="H8" s="50" t="str">
        <f t="shared" ca="1" si="6"/>
        <v/>
      </c>
    </row>
    <row r="9" spans="1:12" ht="145.15" customHeight="1" x14ac:dyDescent="0.25">
      <c r="A9" s="70" t="str">
        <f t="shared" ca="1" si="4"/>
        <v/>
      </c>
      <c r="E9" s="86" t="e">
        <f ca="1">VLOOKUP("IUPAC :",INDIRECT("'"&amp;B9&amp;"'"&amp;"!B20:F42"),2,FALSE)&amp;IF(D9="",""," ("&amp;D9&amp;")")&amp;
IF(VLOOKUP("Aspect :",INDIRECT("'"&amp;B9&amp;"'"&amp;"!B20:F42"),2,FALSE)="","","
"&amp;VLOOKUP("Aspect :",INDIRECT("'"&amp;B9&amp;"'"&amp;"!B20:F42"),2,FALSE))&amp;
IF(VLOOKUP("RMN 1H",INDIRECT("'"&amp;B9&amp;"'"&amp;"!B20:F42"),2,FALSE)="","","
"&amp;VLOOKUP("RMN 1H",INDIRECT("'"&amp;B9&amp;"'"&amp;"!B20:F42"),2,FALSE))&amp;
IF(VLOOKUP("RMN 13C",INDIRECT("'"&amp;B9&amp;"'"&amp;"!B20:F42"),2,FALSE)="","","
"&amp;VLOOKUP("RMN 13C",INDIRECT("'"&amp;B9&amp;"'"&amp;"!B20:F42"),2,FALSE))&amp;
IF(VLOOKUP("RMN Div :",INDIRECT("'"&amp;B9&amp;"'"&amp;"!B20:F42"),2,FALSE)="","","
"&amp;VLOOKUP("RMN Div :",INDIRECT("'"&amp;B9&amp;"'"&amp;"!B20:F42"),2,FALSE))&amp;
IF(VLOOKUP("IR",INDIRECT("'"&amp;B9&amp;"'"&amp;"!B20:F42"),2,FALSE)="","","
"&amp;VLOOKUP("IR",INDIRECT("'"&amp;B9&amp;"'"&amp;"!B20:F42"),2,FALSE))&amp;
IF(VLOOKUP("T° Fusion :",INDIRECT("'"&amp;B9&amp;"'"&amp;"!B20:F42"),2,FALSE)="","","
"&amp;VLOOKUP("T° Fusion :",INDIRECT("'"&amp;B9&amp;"'"&amp;"!B20:F42"),2,FALSE))&amp;
 IF(VLOOKUP("αD :",INDIRECT("'"&amp;B9&amp;"'"&amp;"!B20:F42"),2,FALSE)="","","
"&amp;VLOOKUP("αD :",INDIRECT("'"&amp;B9&amp;"'"&amp;"!B20:F42"),2,FALSE))&amp;
 IF(VLOOKUP("Masse :",INDIRECT("'"&amp;B9&amp;"'"&amp;"!B20:F42"),2,FALSE)="","","
"&amp;VLOOKUP("Masse :",INDIRECT("'"&amp;B9&amp;"'"&amp;"!B20:F42"),2,FALSE))&amp;
IF(VLOOKUP("Ref Litt. :",INDIRECT("'"&amp;B9&amp;"'"&amp;"!B20:F42"),2,FALSE)="","","
"&amp;Data!$E$7&amp;" "&amp;VLOOKUP("Ref Litt. :",INDIRECT("'"&amp;B9&amp;"'"&amp;"!B20:F42"),2,FALSE))</f>
        <v>#REF!</v>
      </c>
      <c r="F9" s="77" t="e">
        <f t="shared" ca="1" si="5"/>
        <v>#REF!</v>
      </c>
      <c r="H9" s="50" t="str">
        <f t="shared" ca="1" si="6"/>
        <v/>
      </c>
    </row>
    <row r="10" spans="1:12" ht="145.15" customHeight="1" x14ac:dyDescent="0.25">
      <c r="A10" s="70" t="str">
        <f t="shared" ca="1" si="4"/>
        <v/>
      </c>
      <c r="E10" s="86" t="e">
        <f ca="1">VLOOKUP("IUPAC :",INDIRECT("'"&amp;B10&amp;"'"&amp;"!B20:F42"),2,FALSE)&amp;IF(D10="",""," ("&amp;D10&amp;")")&amp;
IF(VLOOKUP("Aspect :",INDIRECT("'"&amp;B10&amp;"'"&amp;"!B20:F42"),2,FALSE)="","","
"&amp;VLOOKUP("Aspect :",INDIRECT("'"&amp;B10&amp;"'"&amp;"!B20:F42"),2,FALSE))&amp;
IF(VLOOKUP("RMN 1H",INDIRECT("'"&amp;B10&amp;"'"&amp;"!B20:F42"),2,FALSE)="","","
"&amp;VLOOKUP("RMN 1H",INDIRECT("'"&amp;B10&amp;"'"&amp;"!B20:F42"),2,FALSE))&amp;
IF(VLOOKUP("RMN 13C",INDIRECT("'"&amp;B10&amp;"'"&amp;"!B20:F42"),2,FALSE)="","","
"&amp;VLOOKUP("RMN 13C",INDIRECT("'"&amp;B10&amp;"'"&amp;"!B20:F42"),2,FALSE))&amp;
IF(VLOOKUP("RMN Div :",INDIRECT("'"&amp;B10&amp;"'"&amp;"!B20:F42"),2,FALSE)="","","
"&amp;VLOOKUP("RMN Div :",INDIRECT("'"&amp;B10&amp;"'"&amp;"!B20:F42"),2,FALSE))&amp;
IF(VLOOKUP("IR",INDIRECT("'"&amp;B10&amp;"'"&amp;"!B20:F42"),2,FALSE)="","","
"&amp;VLOOKUP("IR",INDIRECT("'"&amp;B10&amp;"'"&amp;"!B20:F42"),2,FALSE))&amp;
IF(VLOOKUP("T° Fusion :",INDIRECT("'"&amp;B10&amp;"'"&amp;"!B20:F42"),2,FALSE)="","","
"&amp;VLOOKUP("T° Fusion :",INDIRECT("'"&amp;B10&amp;"'"&amp;"!B20:F42"),2,FALSE))&amp;
 IF(VLOOKUP("αD :",INDIRECT("'"&amp;B10&amp;"'"&amp;"!B20:F42"),2,FALSE)="","","
"&amp;VLOOKUP("αD :",INDIRECT("'"&amp;B10&amp;"'"&amp;"!B20:F42"),2,FALSE))&amp;
 IF(VLOOKUP("Masse :",INDIRECT("'"&amp;B10&amp;"'"&amp;"!B20:F42"),2,FALSE)="","","
"&amp;VLOOKUP("Masse :",INDIRECT("'"&amp;B10&amp;"'"&amp;"!B20:F42"),2,FALSE))&amp;
IF(VLOOKUP("Ref Litt. :",INDIRECT("'"&amp;B10&amp;"'"&amp;"!B20:F42"),2,FALSE)="","","
"&amp;Data!$E$7&amp;" "&amp;VLOOKUP("Ref Litt. :",INDIRECT("'"&amp;B10&amp;"'"&amp;"!B20:F42"),2,FALSE))</f>
        <v>#REF!</v>
      </c>
      <c r="F10" s="77" t="e">
        <f t="shared" ca="1" si="5"/>
        <v>#REF!</v>
      </c>
      <c r="H10" s="50" t="str">
        <f t="shared" ca="1" si="6"/>
        <v/>
      </c>
    </row>
    <row r="11" spans="1:12" ht="145.15" customHeight="1" x14ac:dyDescent="0.25">
      <c r="A11" s="70" t="str">
        <f t="shared" ca="1" si="4"/>
        <v/>
      </c>
      <c r="E11" s="86" t="e">
        <f ca="1">VLOOKUP("IUPAC :",INDIRECT("'"&amp;B11&amp;"'"&amp;"!B20:F42"),2,FALSE)&amp;IF(D11="",""," ("&amp;D11&amp;")")&amp;
IF(VLOOKUP("Aspect :",INDIRECT("'"&amp;B11&amp;"'"&amp;"!B20:F42"),2,FALSE)="","","
"&amp;VLOOKUP("Aspect :",INDIRECT("'"&amp;B11&amp;"'"&amp;"!B20:F42"),2,FALSE))&amp;
IF(VLOOKUP("RMN 1H",INDIRECT("'"&amp;B11&amp;"'"&amp;"!B20:F42"),2,FALSE)="","","
"&amp;VLOOKUP("RMN 1H",INDIRECT("'"&amp;B11&amp;"'"&amp;"!B20:F42"),2,FALSE))&amp;
IF(VLOOKUP("RMN 13C",INDIRECT("'"&amp;B11&amp;"'"&amp;"!B20:F42"),2,FALSE)="","","
"&amp;VLOOKUP("RMN 13C",INDIRECT("'"&amp;B11&amp;"'"&amp;"!B20:F42"),2,FALSE))&amp;
IF(VLOOKUP("RMN Div :",INDIRECT("'"&amp;B11&amp;"'"&amp;"!B20:F42"),2,FALSE)="","","
"&amp;VLOOKUP("RMN Div :",INDIRECT("'"&amp;B11&amp;"'"&amp;"!B20:F42"),2,FALSE))&amp;
IF(VLOOKUP("IR",INDIRECT("'"&amp;B11&amp;"'"&amp;"!B20:F42"),2,FALSE)="","","
"&amp;VLOOKUP("IR",INDIRECT("'"&amp;B11&amp;"'"&amp;"!B20:F42"),2,FALSE))&amp;
IF(VLOOKUP("T° Fusion :",INDIRECT("'"&amp;B11&amp;"'"&amp;"!B20:F42"),2,FALSE)="","","
"&amp;VLOOKUP("T° Fusion :",INDIRECT("'"&amp;B11&amp;"'"&amp;"!B20:F42"),2,FALSE))&amp;
 IF(VLOOKUP("αD :",INDIRECT("'"&amp;B11&amp;"'"&amp;"!B20:F42"),2,FALSE)="","","
"&amp;VLOOKUP("αD :",INDIRECT("'"&amp;B11&amp;"'"&amp;"!B20:F42"),2,FALSE))&amp;
 IF(VLOOKUP("Masse :",INDIRECT("'"&amp;B11&amp;"'"&amp;"!B20:F42"),2,FALSE)="","","
"&amp;VLOOKUP("Masse :",INDIRECT("'"&amp;B11&amp;"'"&amp;"!B20:F42"),2,FALSE))&amp;
IF(VLOOKUP("Ref Litt. :",INDIRECT("'"&amp;B11&amp;"'"&amp;"!B20:F42"),2,FALSE)="","","
"&amp;Data!$E$7&amp;" "&amp;VLOOKUP("Ref Litt. :",INDIRECT("'"&amp;B11&amp;"'"&amp;"!B20:F42"),2,FALSE))</f>
        <v>#REF!</v>
      </c>
      <c r="F11" s="77" t="e">
        <f t="shared" ca="1" si="5"/>
        <v>#REF!</v>
      </c>
      <c r="H11" s="50" t="str">
        <f t="shared" ca="1" si="6"/>
        <v/>
      </c>
    </row>
    <row r="12" spans="1:12" ht="145.15" customHeight="1" x14ac:dyDescent="0.25">
      <c r="A12" s="70" t="str">
        <f t="shared" ca="1" si="4"/>
        <v/>
      </c>
      <c r="E12" s="86" t="e">
        <f ca="1">VLOOKUP("IUPAC :",INDIRECT("'"&amp;B12&amp;"'"&amp;"!B20:F42"),2,FALSE)&amp;IF(D12="",""," ("&amp;D12&amp;")")&amp;
IF(VLOOKUP("Aspect :",INDIRECT("'"&amp;B12&amp;"'"&amp;"!B20:F42"),2,FALSE)="","","
"&amp;VLOOKUP("Aspect :",INDIRECT("'"&amp;B12&amp;"'"&amp;"!B20:F42"),2,FALSE))&amp;
IF(VLOOKUP("RMN 1H",INDIRECT("'"&amp;B12&amp;"'"&amp;"!B20:F42"),2,FALSE)="","","
"&amp;VLOOKUP("RMN 1H",INDIRECT("'"&amp;B12&amp;"'"&amp;"!B20:F42"),2,FALSE))&amp;
IF(VLOOKUP("RMN 13C",INDIRECT("'"&amp;B12&amp;"'"&amp;"!B20:F42"),2,FALSE)="","","
"&amp;VLOOKUP("RMN 13C",INDIRECT("'"&amp;B12&amp;"'"&amp;"!B20:F42"),2,FALSE))&amp;
IF(VLOOKUP("RMN Div :",INDIRECT("'"&amp;B12&amp;"'"&amp;"!B20:F42"),2,FALSE)="","","
"&amp;VLOOKUP("RMN Div :",INDIRECT("'"&amp;B12&amp;"'"&amp;"!B20:F42"),2,FALSE))&amp;
IF(VLOOKUP("IR",INDIRECT("'"&amp;B12&amp;"'"&amp;"!B20:F42"),2,FALSE)="","","
"&amp;VLOOKUP("IR",INDIRECT("'"&amp;B12&amp;"'"&amp;"!B20:F42"),2,FALSE))&amp;
IF(VLOOKUP("T° Fusion :",INDIRECT("'"&amp;B12&amp;"'"&amp;"!B20:F42"),2,FALSE)="","","
"&amp;VLOOKUP("T° Fusion :",INDIRECT("'"&amp;B12&amp;"'"&amp;"!B20:F42"),2,FALSE))&amp;
 IF(VLOOKUP("αD :",INDIRECT("'"&amp;B12&amp;"'"&amp;"!B20:F42"),2,FALSE)="","","
"&amp;VLOOKUP("αD :",INDIRECT("'"&amp;B12&amp;"'"&amp;"!B20:F42"),2,FALSE))&amp;
 IF(VLOOKUP("Masse :",INDIRECT("'"&amp;B12&amp;"'"&amp;"!B20:F42"),2,FALSE)="","","
"&amp;VLOOKUP("Masse :",INDIRECT("'"&amp;B12&amp;"'"&amp;"!B20:F42"),2,FALSE))&amp;
IF(VLOOKUP("Ref Litt. :",INDIRECT("'"&amp;B12&amp;"'"&amp;"!B20:F42"),2,FALSE)="","","
"&amp;Data!$E$7&amp;" "&amp;VLOOKUP("Ref Litt. :",INDIRECT("'"&amp;B12&amp;"'"&amp;"!B20:F42"),2,FALSE))</f>
        <v>#REF!</v>
      </c>
      <c r="F12" s="77" t="e">
        <f t="shared" ca="1" si="5"/>
        <v>#REF!</v>
      </c>
      <c r="H12" s="50" t="str">
        <f t="shared" ca="1" si="6"/>
        <v/>
      </c>
    </row>
    <row r="13" spans="1:12" ht="145.15" customHeight="1" x14ac:dyDescent="0.25">
      <c r="A13" s="70" t="str">
        <f t="shared" ca="1" si="4"/>
        <v/>
      </c>
      <c r="E13" s="86" t="e">
        <f ca="1">VLOOKUP("IUPAC :",INDIRECT("'"&amp;B13&amp;"'"&amp;"!B20:F42"),2,FALSE)&amp;IF(D13="",""," ("&amp;D13&amp;")")&amp;
IF(VLOOKUP("Aspect :",INDIRECT("'"&amp;B13&amp;"'"&amp;"!B20:F42"),2,FALSE)="","","
"&amp;VLOOKUP("Aspect :",INDIRECT("'"&amp;B13&amp;"'"&amp;"!B20:F42"),2,FALSE))&amp;
IF(VLOOKUP("RMN 1H",INDIRECT("'"&amp;B13&amp;"'"&amp;"!B20:F42"),2,FALSE)="","","
"&amp;VLOOKUP("RMN 1H",INDIRECT("'"&amp;B13&amp;"'"&amp;"!B20:F42"),2,FALSE))&amp;
IF(VLOOKUP("RMN 13C",INDIRECT("'"&amp;B13&amp;"'"&amp;"!B20:F42"),2,FALSE)="","","
"&amp;VLOOKUP("RMN 13C",INDIRECT("'"&amp;B13&amp;"'"&amp;"!B20:F42"),2,FALSE))&amp;
IF(VLOOKUP("RMN Div :",INDIRECT("'"&amp;B13&amp;"'"&amp;"!B20:F42"),2,FALSE)="","","
"&amp;VLOOKUP("RMN Div :",INDIRECT("'"&amp;B13&amp;"'"&amp;"!B20:F42"),2,FALSE))&amp;
IF(VLOOKUP("IR",INDIRECT("'"&amp;B13&amp;"'"&amp;"!B20:F42"),2,FALSE)="","","
"&amp;VLOOKUP("IR",INDIRECT("'"&amp;B13&amp;"'"&amp;"!B20:F42"),2,FALSE))&amp;
IF(VLOOKUP("T° Fusion :",INDIRECT("'"&amp;B13&amp;"'"&amp;"!B20:F42"),2,FALSE)="","","
"&amp;VLOOKUP("T° Fusion :",INDIRECT("'"&amp;B13&amp;"'"&amp;"!B20:F42"),2,FALSE))&amp;
 IF(VLOOKUP("αD :",INDIRECT("'"&amp;B13&amp;"'"&amp;"!B20:F42"),2,FALSE)="","","
"&amp;VLOOKUP("αD :",INDIRECT("'"&amp;B13&amp;"'"&amp;"!B20:F42"),2,FALSE))&amp;
 IF(VLOOKUP("Masse :",INDIRECT("'"&amp;B13&amp;"'"&amp;"!B20:F42"),2,FALSE)="","","
"&amp;VLOOKUP("Masse :",INDIRECT("'"&amp;B13&amp;"'"&amp;"!B20:F42"),2,FALSE))&amp;
IF(VLOOKUP("Ref Litt. :",INDIRECT("'"&amp;B13&amp;"'"&amp;"!B20:F42"),2,FALSE)="","","
"&amp;Data!$E$7&amp;" "&amp;VLOOKUP("Ref Litt. :",INDIRECT("'"&amp;B13&amp;"'"&amp;"!B20:F42"),2,FALSE))</f>
        <v>#REF!</v>
      </c>
      <c r="F13" s="77" t="e">
        <f t="shared" ca="1" si="5"/>
        <v>#REF!</v>
      </c>
      <c r="H13" s="50" t="str">
        <f t="shared" ca="1" si="6"/>
        <v/>
      </c>
    </row>
    <row r="14" spans="1:12" ht="145.15" customHeight="1" x14ac:dyDescent="0.25">
      <c r="A14" s="70" t="str">
        <f t="shared" ca="1" si="4"/>
        <v/>
      </c>
      <c r="E14" s="86" t="e">
        <f ca="1">VLOOKUP("IUPAC :",INDIRECT("'"&amp;B14&amp;"'"&amp;"!B20:F42"),2,FALSE)&amp;IF(D14="",""," ("&amp;D14&amp;")")&amp;
IF(VLOOKUP("Aspect :",INDIRECT("'"&amp;B14&amp;"'"&amp;"!B20:F42"),2,FALSE)="","","
"&amp;VLOOKUP("Aspect :",INDIRECT("'"&amp;B14&amp;"'"&amp;"!B20:F42"),2,FALSE))&amp;
IF(VLOOKUP("RMN 1H",INDIRECT("'"&amp;B14&amp;"'"&amp;"!B20:F42"),2,FALSE)="","","
"&amp;VLOOKUP("RMN 1H",INDIRECT("'"&amp;B14&amp;"'"&amp;"!B20:F42"),2,FALSE))&amp;
IF(VLOOKUP("RMN 13C",INDIRECT("'"&amp;B14&amp;"'"&amp;"!B20:F42"),2,FALSE)="","","
"&amp;VLOOKUP("RMN 13C",INDIRECT("'"&amp;B14&amp;"'"&amp;"!B20:F42"),2,FALSE))&amp;
IF(VLOOKUP("RMN Div :",INDIRECT("'"&amp;B14&amp;"'"&amp;"!B20:F42"),2,FALSE)="","","
"&amp;VLOOKUP("RMN Div :",INDIRECT("'"&amp;B14&amp;"'"&amp;"!B20:F42"),2,FALSE))&amp;
IF(VLOOKUP("IR",INDIRECT("'"&amp;B14&amp;"'"&amp;"!B20:F42"),2,FALSE)="","","
"&amp;VLOOKUP("IR",INDIRECT("'"&amp;B14&amp;"'"&amp;"!B20:F42"),2,FALSE))&amp;
IF(VLOOKUP("T° Fusion :",INDIRECT("'"&amp;B14&amp;"'"&amp;"!B20:F42"),2,FALSE)="","","
"&amp;VLOOKUP("T° Fusion :",INDIRECT("'"&amp;B14&amp;"'"&amp;"!B20:F42"),2,FALSE))&amp;
 IF(VLOOKUP("αD :",INDIRECT("'"&amp;B14&amp;"'"&amp;"!B20:F42"),2,FALSE)="","","
"&amp;VLOOKUP("αD :",INDIRECT("'"&amp;B14&amp;"'"&amp;"!B20:F42"),2,FALSE))&amp;
 IF(VLOOKUP("Masse :",INDIRECT("'"&amp;B14&amp;"'"&amp;"!B20:F42"),2,FALSE)="","","
"&amp;VLOOKUP("Masse :",INDIRECT("'"&amp;B14&amp;"'"&amp;"!B20:F42"),2,FALSE))&amp;
IF(VLOOKUP("Ref Litt. :",INDIRECT("'"&amp;B14&amp;"'"&amp;"!B20:F42"),2,FALSE)="","","
"&amp;Data!$E$7&amp;" "&amp;VLOOKUP("Ref Litt. :",INDIRECT("'"&amp;B14&amp;"'"&amp;"!B20:F42"),2,FALSE))</f>
        <v>#REF!</v>
      </c>
      <c r="F14" s="77" t="e">
        <f t="shared" ca="1" si="5"/>
        <v>#REF!</v>
      </c>
      <c r="H14" s="50" t="str">
        <f t="shared" ca="1" si="6"/>
        <v/>
      </c>
    </row>
    <row r="15" spans="1:12" ht="145.15" customHeight="1" x14ac:dyDescent="0.25">
      <c r="A15" s="70" t="str">
        <f t="shared" ca="1" si="4"/>
        <v/>
      </c>
      <c r="E15" s="86" t="e">
        <f ca="1">VLOOKUP("IUPAC :",INDIRECT("'"&amp;B15&amp;"'"&amp;"!B20:F42"),2,FALSE)&amp;IF(D15="",""," ("&amp;D15&amp;")")&amp;
IF(VLOOKUP("Aspect :",INDIRECT("'"&amp;B15&amp;"'"&amp;"!B20:F42"),2,FALSE)="","","
"&amp;VLOOKUP("Aspect :",INDIRECT("'"&amp;B15&amp;"'"&amp;"!B20:F42"),2,FALSE))&amp;
IF(VLOOKUP("RMN 1H",INDIRECT("'"&amp;B15&amp;"'"&amp;"!B20:F42"),2,FALSE)="","","
"&amp;VLOOKUP("RMN 1H",INDIRECT("'"&amp;B15&amp;"'"&amp;"!B20:F42"),2,FALSE))&amp;
IF(VLOOKUP("RMN 13C",INDIRECT("'"&amp;B15&amp;"'"&amp;"!B20:F42"),2,FALSE)="","","
"&amp;VLOOKUP("RMN 13C",INDIRECT("'"&amp;B15&amp;"'"&amp;"!B20:F42"),2,FALSE))&amp;
IF(VLOOKUP("RMN Div :",INDIRECT("'"&amp;B15&amp;"'"&amp;"!B20:F42"),2,FALSE)="","","
"&amp;VLOOKUP("RMN Div :",INDIRECT("'"&amp;B15&amp;"'"&amp;"!B20:F42"),2,FALSE))&amp;
IF(VLOOKUP("IR",INDIRECT("'"&amp;B15&amp;"'"&amp;"!B20:F42"),2,FALSE)="","","
"&amp;VLOOKUP("IR",INDIRECT("'"&amp;B15&amp;"'"&amp;"!B20:F42"),2,FALSE))&amp;
IF(VLOOKUP("T° Fusion :",INDIRECT("'"&amp;B15&amp;"'"&amp;"!B20:F42"),2,FALSE)="","","
"&amp;VLOOKUP("T° Fusion :",INDIRECT("'"&amp;B15&amp;"'"&amp;"!B20:F42"),2,FALSE))&amp;
 IF(VLOOKUP("αD :",INDIRECT("'"&amp;B15&amp;"'"&amp;"!B20:F42"),2,FALSE)="","","
"&amp;VLOOKUP("αD :",INDIRECT("'"&amp;B15&amp;"'"&amp;"!B20:F42"),2,FALSE))&amp;
 IF(VLOOKUP("Masse :",INDIRECT("'"&amp;B15&amp;"'"&amp;"!B20:F42"),2,FALSE)="","","
"&amp;VLOOKUP("Masse :",INDIRECT("'"&amp;B15&amp;"'"&amp;"!B20:F42"),2,FALSE))&amp;
IF(VLOOKUP("Ref Litt. :",INDIRECT("'"&amp;B15&amp;"'"&amp;"!B20:F42"),2,FALSE)="","","
"&amp;Data!$E$7&amp;" "&amp;VLOOKUP("Ref Litt. :",INDIRECT("'"&amp;B15&amp;"'"&amp;"!B20:F42"),2,FALSE))</f>
        <v>#REF!</v>
      </c>
      <c r="F15" s="77" t="e">
        <f t="shared" ca="1" si="5"/>
        <v>#REF!</v>
      </c>
      <c r="H15" s="50" t="str">
        <f t="shared" ca="1" si="6"/>
        <v/>
      </c>
    </row>
    <row r="16" spans="1:12" ht="145.15" customHeight="1" x14ac:dyDescent="0.25">
      <c r="A16" s="70" t="str">
        <f t="shared" ca="1" si="4"/>
        <v/>
      </c>
      <c r="E16" s="86" t="e">
        <f ca="1">VLOOKUP("IUPAC :",INDIRECT("'"&amp;B16&amp;"'"&amp;"!B20:F42"),2,FALSE)&amp;IF(D16="",""," ("&amp;D16&amp;")")&amp;
IF(VLOOKUP("Aspect :",INDIRECT("'"&amp;B16&amp;"'"&amp;"!B20:F42"),2,FALSE)="","","
"&amp;VLOOKUP("Aspect :",INDIRECT("'"&amp;B16&amp;"'"&amp;"!B20:F42"),2,FALSE))&amp;
IF(VLOOKUP("RMN 1H",INDIRECT("'"&amp;B16&amp;"'"&amp;"!B20:F42"),2,FALSE)="","","
"&amp;VLOOKUP("RMN 1H",INDIRECT("'"&amp;B16&amp;"'"&amp;"!B20:F42"),2,FALSE))&amp;
IF(VLOOKUP("RMN 13C",INDIRECT("'"&amp;B16&amp;"'"&amp;"!B20:F42"),2,FALSE)="","","
"&amp;VLOOKUP("RMN 13C",INDIRECT("'"&amp;B16&amp;"'"&amp;"!B20:F42"),2,FALSE))&amp;
IF(VLOOKUP("RMN Div :",INDIRECT("'"&amp;B16&amp;"'"&amp;"!B20:F42"),2,FALSE)="","","
"&amp;VLOOKUP("RMN Div :",INDIRECT("'"&amp;B16&amp;"'"&amp;"!B20:F42"),2,FALSE))&amp;
IF(VLOOKUP("IR",INDIRECT("'"&amp;B16&amp;"'"&amp;"!B20:F42"),2,FALSE)="","","
"&amp;VLOOKUP("IR",INDIRECT("'"&amp;B16&amp;"'"&amp;"!B20:F42"),2,FALSE))&amp;
IF(VLOOKUP("T° Fusion :",INDIRECT("'"&amp;B16&amp;"'"&amp;"!B20:F42"),2,FALSE)="","","
"&amp;VLOOKUP("T° Fusion :",INDIRECT("'"&amp;B16&amp;"'"&amp;"!B20:F42"),2,FALSE))&amp;
 IF(VLOOKUP("αD :",INDIRECT("'"&amp;B16&amp;"'"&amp;"!B20:F42"),2,FALSE)="","","
"&amp;VLOOKUP("αD :",INDIRECT("'"&amp;B16&amp;"'"&amp;"!B20:F42"),2,FALSE))&amp;
 IF(VLOOKUP("Masse :",INDIRECT("'"&amp;B16&amp;"'"&amp;"!B20:F42"),2,FALSE)="","","
"&amp;VLOOKUP("Masse :",INDIRECT("'"&amp;B16&amp;"'"&amp;"!B20:F42"),2,FALSE))&amp;
IF(VLOOKUP("Ref Litt. :",INDIRECT("'"&amp;B16&amp;"'"&amp;"!B20:F42"),2,FALSE)="","","
"&amp;Data!$E$7&amp;" "&amp;VLOOKUP("Ref Litt. :",INDIRECT("'"&amp;B16&amp;"'"&amp;"!B20:F42"),2,FALSE))</f>
        <v>#REF!</v>
      </c>
      <c r="F16" s="77" t="e">
        <f t="shared" ca="1" si="5"/>
        <v>#REF!</v>
      </c>
      <c r="H16" s="50" t="str">
        <f t="shared" ca="1" si="6"/>
        <v/>
      </c>
    </row>
    <row r="17" spans="1:8" ht="145.15" customHeight="1" x14ac:dyDescent="0.25">
      <c r="A17" s="70" t="str">
        <f t="shared" ca="1" si="4"/>
        <v/>
      </c>
      <c r="E17" s="86" t="e">
        <f ca="1">VLOOKUP("IUPAC :",INDIRECT("'"&amp;B17&amp;"'"&amp;"!B20:F42"),2,FALSE)&amp;IF(D17="",""," ("&amp;D17&amp;")")&amp;
IF(VLOOKUP("Aspect :",INDIRECT("'"&amp;B17&amp;"'"&amp;"!B20:F42"),2,FALSE)="","","
"&amp;VLOOKUP("Aspect :",INDIRECT("'"&amp;B17&amp;"'"&amp;"!B20:F42"),2,FALSE))&amp;
IF(VLOOKUP("RMN 1H",INDIRECT("'"&amp;B17&amp;"'"&amp;"!B20:F42"),2,FALSE)="","","
"&amp;VLOOKUP("RMN 1H",INDIRECT("'"&amp;B17&amp;"'"&amp;"!B20:F42"),2,FALSE))&amp;
IF(VLOOKUP("RMN 13C",INDIRECT("'"&amp;B17&amp;"'"&amp;"!B20:F42"),2,FALSE)="","","
"&amp;VLOOKUP("RMN 13C",INDIRECT("'"&amp;B17&amp;"'"&amp;"!B20:F42"),2,FALSE))&amp;
IF(VLOOKUP("RMN Div :",INDIRECT("'"&amp;B17&amp;"'"&amp;"!B20:F42"),2,FALSE)="","","
"&amp;VLOOKUP("RMN Div :",INDIRECT("'"&amp;B17&amp;"'"&amp;"!B20:F42"),2,FALSE))&amp;
IF(VLOOKUP("IR",INDIRECT("'"&amp;B17&amp;"'"&amp;"!B20:F42"),2,FALSE)="","","
"&amp;VLOOKUP("IR",INDIRECT("'"&amp;B17&amp;"'"&amp;"!B20:F42"),2,FALSE))&amp;
IF(VLOOKUP("T° Fusion :",INDIRECT("'"&amp;B17&amp;"'"&amp;"!B20:F42"),2,FALSE)="","","
"&amp;VLOOKUP("T° Fusion :",INDIRECT("'"&amp;B17&amp;"'"&amp;"!B20:F42"),2,FALSE))&amp;
 IF(VLOOKUP("αD :",INDIRECT("'"&amp;B17&amp;"'"&amp;"!B20:F42"),2,FALSE)="","","
"&amp;VLOOKUP("αD :",INDIRECT("'"&amp;B17&amp;"'"&amp;"!B20:F42"),2,FALSE))&amp;
 IF(VLOOKUP("Masse :",INDIRECT("'"&amp;B17&amp;"'"&amp;"!B20:F42"),2,FALSE)="","","
"&amp;VLOOKUP("Masse :",INDIRECT("'"&amp;B17&amp;"'"&amp;"!B20:F42"),2,FALSE))&amp;
IF(VLOOKUP("Ref Litt. :",INDIRECT("'"&amp;B17&amp;"'"&amp;"!B20:F42"),2,FALSE)="","","
"&amp;Data!$E$7&amp;" "&amp;VLOOKUP("Ref Litt. :",INDIRECT("'"&amp;B17&amp;"'"&amp;"!B20:F42"),2,FALSE))</f>
        <v>#REF!</v>
      </c>
      <c r="F17" s="77" t="e">
        <f t="shared" ca="1" si="5"/>
        <v>#REF!</v>
      </c>
      <c r="H17" s="50" t="str">
        <f t="shared" ca="1" si="6"/>
        <v/>
      </c>
    </row>
    <row r="18" spans="1:8" ht="145.15" customHeight="1" x14ac:dyDescent="0.25">
      <c r="A18" s="70" t="str">
        <f t="shared" ca="1" si="4"/>
        <v/>
      </c>
      <c r="E18" s="86" t="e">
        <f ca="1">VLOOKUP("IUPAC :",INDIRECT("'"&amp;B18&amp;"'"&amp;"!B20:F42"),2,FALSE)&amp;IF(D18="",""," ("&amp;D18&amp;")")&amp;
IF(VLOOKUP("Aspect :",INDIRECT("'"&amp;B18&amp;"'"&amp;"!B20:F42"),2,FALSE)="","","
"&amp;VLOOKUP("Aspect :",INDIRECT("'"&amp;B18&amp;"'"&amp;"!B20:F42"),2,FALSE))&amp;
IF(VLOOKUP("RMN 1H",INDIRECT("'"&amp;B18&amp;"'"&amp;"!B20:F42"),2,FALSE)="","","
"&amp;VLOOKUP("RMN 1H",INDIRECT("'"&amp;B18&amp;"'"&amp;"!B20:F42"),2,FALSE))&amp;
IF(VLOOKUP("RMN 13C",INDIRECT("'"&amp;B18&amp;"'"&amp;"!B20:F42"),2,FALSE)="","","
"&amp;VLOOKUP("RMN 13C",INDIRECT("'"&amp;B18&amp;"'"&amp;"!B20:F42"),2,FALSE))&amp;
IF(VLOOKUP("RMN Div :",INDIRECT("'"&amp;B18&amp;"'"&amp;"!B20:F42"),2,FALSE)="","","
"&amp;VLOOKUP("RMN Div :",INDIRECT("'"&amp;B18&amp;"'"&amp;"!B20:F42"),2,FALSE))&amp;
IF(VLOOKUP("IR",INDIRECT("'"&amp;B18&amp;"'"&amp;"!B20:F42"),2,FALSE)="","","
"&amp;VLOOKUP("IR",INDIRECT("'"&amp;B18&amp;"'"&amp;"!B20:F42"),2,FALSE))&amp;
IF(VLOOKUP("T° Fusion :",INDIRECT("'"&amp;B18&amp;"'"&amp;"!B20:F42"),2,FALSE)="","","
"&amp;VLOOKUP("T° Fusion :",INDIRECT("'"&amp;B18&amp;"'"&amp;"!B20:F42"),2,FALSE))&amp;
 IF(VLOOKUP("αD :",INDIRECT("'"&amp;B18&amp;"'"&amp;"!B20:F42"),2,FALSE)="","","
"&amp;VLOOKUP("αD :",INDIRECT("'"&amp;B18&amp;"'"&amp;"!B20:F42"),2,FALSE))&amp;
 IF(VLOOKUP("Masse :",INDIRECT("'"&amp;B18&amp;"'"&amp;"!B20:F42"),2,FALSE)="","","
"&amp;VLOOKUP("Masse :",INDIRECT("'"&amp;B18&amp;"'"&amp;"!B20:F42"),2,FALSE))&amp;
IF(VLOOKUP("Ref Litt. :",INDIRECT("'"&amp;B18&amp;"'"&amp;"!B20:F42"),2,FALSE)="","","
"&amp;Data!$E$7&amp;" "&amp;VLOOKUP("Ref Litt. :",INDIRECT("'"&amp;B18&amp;"'"&amp;"!B20:F42"),2,FALSE))</f>
        <v>#REF!</v>
      </c>
      <c r="F18" s="77" t="e">
        <f t="shared" ca="1" si="5"/>
        <v>#REF!</v>
      </c>
      <c r="H18" s="50" t="str">
        <f t="shared" ca="1" si="6"/>
        <v/>
      </c>
    </row>
    <row r="19" spans="1:8" ht="145.15" customHeight="1" x14ac:dyDescent="0.25">
      <c r="A19" s="70" t="str">
        <f t="shared" ca="1" si="4"/>
        <v/>
      </c>
      <c r="E19" s="86" t="e">
        <f ca="1">VLOOKUP("IUPAC :",INDIRECT("'"&amp;B19&amp;"'"&amp;"!B20:F42"),2,FALSE)&amp;IF(D19="",""," ("&amp;D19&amp;")")&amp;
IF(VLOOKUP("Aspect :",INDIRECT("'"&amp;B19&amp;"'"&amp;"!B20:F42"),2,FALSE)="","","
"&amp;VLOOKUP("Aspect :",INDIRECT("'"&amp;B19&amp;"'"&amp;"!B20:F42"),2,FALSE))&amp;
IF(VLOOKUP("RMN 1H",INDIRECT("'"&amp;B19&amp;"'"&amp;"!B20:F42"),2,FALSE)="","","
"&amp;VLOOKUP("RMN 1H",INDIRECT("'"&amp;B19&amp;"'"&amp;"!B20:F42"),2,FALSE))&amp;
IF(VLOOKUP("RMN 13C",INDIRECT("'"&amp;B19&amp;"'"&amp;"!B20:F42"),2,FALSE)="","","
"&amp;VLOOKUP("RMN 13C",INDIRECT("'"&amp;B19&amp;"'"&amp;"!B20:F42"),2,FALSE))&amp;
IF(VLOOKUP("RMN Div :",INDIRECT("'"&amp;B19&amp;"'"&amp;"!B20:F42"),2,FALSE)="","","
"&amp;VLOOKUP("RMN Div :",INDIRECT("'"&amp;B19&amp;"'"&amp;"!B20:F42"),2,FALSE))&amp;
IF(VLOOKUP("IR",INDIRECT("'"&amp;B19&amp;"'"&amp;"!B20:F42"),2,FALSE)="","","
"&amp;VLOOKUP("IR",INDIRECT("'"&amp;B19&amp;"'"&amp;"!B20:F42"),2,FALSE))&amp;
IF(VLOOKUP("T° Fusion :",INDIRECT("'"&amp;B19&amp;"'"&amp;"!B20:F42"),2,FALSE)="","","
"&amp;VLOOKUP("T° Fusion :",INDIRECT("'"&amp;B19&amp;"'"&amp;"!B20:F42"),2,FALSE))&amp;
 IF(VLOOKUP("αD :",INDIRECT("'"&amp;B19&amp;"'"&amp;"!B20:F42"),2,FALSE)="","","
"&amp;VLOOKUP("αD :",INDIRECT("'"&amp;B19&amp;"'"&amp;"!B20:F42"),2,FALSE))&amp;
 IF(VLOOKUP("Masse :",INDIRECT("'"&amp;B19&amp;"'"&amp;"!B20:F42"),2,FALSE)="","","
"&amp;VLOOKUP("Masse :",INDIRECT("'"&amp;B19&amp;"'"&amp;"!B20:F42"),2,FALSE))&amp;
IF(VLOOKUP("Ref Litt. :",INDIRECT("'"&amp;B19&amp;"'"&amp;"!B20:F42"),2,FALSE)="","","
"&amp;Data!$E$7&amp;" "&amp;VLOOKUP("Ref Litt. :",INDIRECT("'"&amp;B19&amp;"'"&amp;"!B20:F42"),2,FALSE))</f>
        <v>#REF!</v>
      </c>
      <c r="F19" s="77" t="e">
        <f t="shared" ca="1" si="5"/>
        <v>#REF!</v>
      </c>
      <c r="H19" s="50" t="str">
        <f t="shared" ca="1" si="6"/>
        <v/>
      </c>
    </row>
    <row r="20" spans="1:8" ht="145.15" customHeight="1" x14ac:dyDescent="0.25">
      <c r="A20" s="70" t="str">
        <f t="shared" ca="1" si="4"/>
        <v/>
      </c>
      <c r="E20" s="86" t="e">
        <f ca="1">VLOOKUP("IUPAC :",INDIRECT("'"&amp;B20&amp;"'"&amp;"!B20:F42"),2,FALSE)&amp;IF(D20="",""," ("&amp;D20&amp;")")&amp;
IF(VLOOKUP("Aspect :",INDIRECT("'"&amp;B20&amp;"'"&amp;"!B20:F42"),2,FALSE)="","","
"&amp;VLOOKUP("Aspect :",INDIRECT("'"&amp;B20&amp;"'"&amp;"!B20:F42"),2,FALSE))&amp;
IF(VLOOKUP("RMN 1H",INDIRECT("'"&amp;B20&amp;"'"&amp;"!B20:F42"),2,FALSE)="","","
"&amp;VLOOKUP("RMN 1H",INDIRECT("'"&amp;B20&amp;"'"&amp;"!B20:F42"),2,FALSE))&amp;
IF(VLOOKUP("RMN 13C",INDIRECT("'"&amp;B20&amp;"'"&amp;"!B20:F42"),2,FALSE)="","","
"&amp;VLOOKUP("RMN 13C",INDIRECT("'"&amp;B20&amp;"'"&amp;"!B20:F42"),2,FALSE))&amp;
IF(VLOOKUP("RMN Div :",INDIRECT("'"&amp;B20&amp;"'"&amp;"!B20:F42"),2,FALSE)="","","
"&amp;VLOOKUP("RMN Div :",INDIRECT("'"&amp;B20&amp;"'"&amp;"!B20:F42"),2,FALSE))&amp;
IF(VLOOKUP("IR",INDIRECT("'"&amp;B20&amp;"'"&amp;"!B20:F42"),2,FALSE)="","","
"&amp;VLOOKUP("IR",INDIRECT("'"&amp;B20&amp;"'"&amp;"!B20:F42"),2,FALSE))&amp;
IF(VLOOKUP("T° Fusion :",INDIRECT("'"&amp;B20&amp;"'"&amp;"!B20:F42"),2,FALSE)="","","
"&amp;VLOOKUP("T° Fusion :",INDIRECT("'"&amp;B20&amp;"'"&amp;"!B20:F42"),2,FALSE))&amp;
 IF(VLOOKUP("αD :",INDIRECT("'"&amp;B20&amp;"'"&amp;"!B20:F42"),2,FALSE)="","","
"&amp;VLOOKUP("αD :",INDIRECT("'"&amp;B20&amp;"'"&amp;"!B20:F42"),2,FALSE))&amp;
 IF(VLOOKUP("Masse :",INDIRECT("'"&amp;B20&amp;"'"&amp;"!B20:F42"),2,FALSE)="","","
"&amp;VLOOKUP("Masse :",INDIRECT("'"&amp;B20&amp;"'"&amp;"!B20:F42"),2,FALSE))&amp;
IF(VLOOKUP("Ref Litt. :",INDIRECT("'"&amp;B20&amp;"'"&amp;"!B20:F42"),2,FALSE)="","","
"&amp;Data!$E$7&amp;" "&amp;VLOOKUP("Ref Litt. :",INDIRECT("'"&amp;B20&amp;"'"&amp;"!B20:F42"),2,FALSE))</f>
        <v>#REF!</v>
      </c>
      <c r="F20" s="77" t="e">
        <f t="shared" ca="1" si="5"/>
        <v>#REF!</v>
      </c>
      <c r="H20" s="50" t="str">
        <f t="shared" ca="1" si="6"/>
        <v/>
      </c>
    </row>
    <row r="21" spans="1:8" ht="145.15" customHeight="1" x14ac:dyDescent="0.25">
      <c r="A21" s="70" t="str">
        <f t="shared" ca="1" si="4"/>
        <v/>
      </c>
      <c r="E21" s="86" t="e">
        <f ca="1">VLOOKUP("IUPAC :",INDIRECT("'"&amp;B21&amp;"'"&amp;"!B20:F42"),2,FALSE)&amp;IF(D21="",""," ("&amp;D21&amp;")")&amp;
IF(VLOOKUP("Aspect :",INDIRECT("'"&amp;B21&amp;"'"&amp;"!B20:F42"),2,FALSE)="","","
"&amp;VLOOKUP("Aspect :",INDIRECT("'"&amp;B21&amp;"'"&amp;"!B20:F42"),2,FALSE))&amp;
IF(VLOOKUP("RMN 1H",INDIRECT("'"&amp;B21&amp;"'"&amp;"!B20:F42"),2,FALSE)="","","
"&amp;VLOOKUP("RMN 1H",INDIRECT("'"&amp;B21&amp;"'"&amp;"!B20:F42"),2,FALSE))&amp;
IF(VLOOKUP("RMN 13C",INDIRECT("'"&amp;B21&amp;"'"&amp;"!B20:F42"),2,FALSE)="","","
"&amp;VLOOKUP("RMN 13C",INDIRECT("'"&amp;B21&amp;"'"&amp;"!B20:F42"),2,FALSE))&amp;
IF(VLOOKUP("RMN Div :",INDIRECT("'"&amp;B21&amp;"'"&amp;"!B20:F42"),2,FALSE)="","","
"&amp;VLOOKUP("RMN Div :",INDIRECT("'"&amp;B21&amp;"'"&amp;"!B20:F42"),2,FALSE))&amp;
IF(VLOOKUP("IR",INDIRECT("'"&amp;B21&amp;"'"&amp;"!B20:F42"),2,FALSE)="","","
"&amp;VLOOKUP("IR",INDIRECT("'"&amp;B21&amp;"'"&amp;"!B20:F42"),2,FALSE))&amp;
IF(VLOOKUP("T° Fusion :",INDIRECT("'"&amp;B21&amp;"'"&amp;"!B20:F42"),2,FALSE)="","","
"&amp;VLOOKUP("T° Fusion :",INDIRECT("'"&amp;B21&amp;"'"&amp;"!B20:F42"),2,FALSE))&amp;
 IF(VLOOKUP("αD :",INDIRECT("'"&amp;B21&amp;"'"&amp;"!B20:F42"),2,FALSE)="","","
"&amp;VLOOKUP("αD :",INDIRECT("'"&amp;B21&amp;"'"&amp;"!B20:F42"),2,FALSE))&amp;
 IF(VLOOKUP("Masse :",INDIRECT("'"&amp;B21&amp;"'"&amp;"!B20:F42"),2,FALSE)="","","
"&amp;VLOOKUP("Masse :",INDIRECT("'"&amp;B21&amp;"'"&amp;"!B20:F42"),2,FALSE))&amp;
IF(VLOOKUP("Ref Litt. :",INDIRECT("'"&amp;B21&amp;"'"&amp;"!B20:F42"),2,FALSE)="","","
"&amp;Data!$E$7&amp;" "&amp;VLOOKUP("Ref Litt. :",INDIRECT("'"&amp;B21&amp;"'"&amp;"!B20:F42"),2,FALSE))</f>
        <v>#REF!</v>
      </c>
      <c r="F21" s="77" t="e">
        <f t="shared" ca="1" si="5"/>
        <v>#REF!</v>
      </c>
      <c r="H21" s="50" t="str">
        <f t="shared" ca="1" si="6"/>
        <v/>
      </c>
    </row>
    <row r="22" spans="1:8" ht="145.15" customHeight="1" x14ac:dyDescent="0.25">
      <c r="A22" s="70" t="str">
        <f t="shared" ca="1" si="4"/>
        <v/>
      </c>
      <c r="E22" s="86" t="e">
        <f ca="1">VLOOKUP("IUPAC :",INDIRECT("'"&amp;B22&amp;"'"&amp;"!B20:F42"),2,FALSE)&amp;IF(D22="",""," ("&amp;D22&amp;")")&amp;
IF(VLOOKUP("Aspect :",INDIRECT("'"&amp;B22&amp;"'"&amp;"!B20:F42"),2,FALSE)="","","
"&amp;VLOOKUP("Aspect :",INDIRECT("'"&amp;B22&amp;"'"&amp;"!B20:F42"),2,FALSE))&amp;
IF(VLOOKUP("RMN 1H",INDIRECT("'"&amp;B22&amp;"'"&amp;"!B20:F42"),2,FALSE)="","","
"&amp;VLOOKUP("RMN 1H",INDIRECT("'"&amp;B22&amp;"'"&amp;"!B20:F42"),2,FALSE))&amp;
IF(VLOOKUP("RMN 13C",INDIRECT("'"&amp;B22&amp;"'"&amp;"!B20:F42"),2,FALSE)="","","
"&amp;VLOOKUP("RMN 13C",INDIRECT("'"&amp;B22&amp;"'"&amp;"!B20:F42"),2,FALSE))&amp;
IF(VLOOKUP("RMN Div :",INDIRECT("'"&amp;B22&amp;"'"&amp;"!B20:F42"),2,FALSE)="","","
"&amp;VLOOKUP("RMN Div :",INDIRECT("'"&amp;B22&amp;"'"&amp;"!B20:F42"),2,FALSE))&amp;
IF(VLOOKUP("IR",INDIRECT("'"&amp;B22&amp;"'"&amp;"!B20:F42"),2,FALSE)="","","
"&amp;VLOOKUP("IR",INDIRECT("'"&amp;B22&amp;"'"&amp;"!B20:F42"),2,FALSE))&amp;
IF(VLOOKUP("T° Fusion :",INDIRECT("'"&amp;B22&amp;"'"&amp;"!B20:F42"),2,FALSE)="","","
"&amp;VLOOKUP("T° Fusion :",INDIRECT("'"&amp;B22&amp;"'"&amp;"!B20:F42"),2,FALSE))&amp;
 IF(VLOOKUP("αD :",INDIRECT("'"&amp;B22&amp;"'"&amp;"!B20:F42"),2,FALSE)="","","
"&amp;VLOOKUP("αD :",INDIRECT("'"&amp;B22&amp;"'"&amp;"!B20:F42"),2,FALSE))&amp;
 IF(VLOOKUP("Masse :",INDIRECT("'"&amp;B22&amp;"'"&amp;"!B20:F42"),2,FALSE)="","","
"&amp;VLOOKUP("Masse :",INDIRECT("'"&amp;B22&amp;"'"&amp;"!B20:F42"),2,FALSE))&amp;
IF(VLOOKUP("Ref Litt. :",INDIRECT("'"&amp;B22&amp;"'"&amp;"!B20:F42"),2,FALSE)="","","
"&amp;Data!$E$7&amp;" "&amp;VLOOKUP("Ref Litt. :",INDIRECT("'"&amp;B22&amp;"'"&amp;"!B20:F42"),2,FALSE))</f>
        <v>#REF!</v>
      </c>
      <c r="F22" s="77" t="e">
        <f t="shared" ca="1" si="5"/>
        <v>#REF!</v>
      </c>
      <c r="H22" s="50" t="str">
        <f t="shared" ca="1" si="6"/>
        <v/>
      </c>
    </row>
    <row r="23" spans="1:8" ht="145.15" customHeight="1" x14ac:dyDescent="0.25">
      <c r="A23" s="70" t="str">
        <f t="shared" ca="1" si="4"/>
        <v/>
      </c>
      <c r="E23" s="86" t="e">
        <f ca="1">VLOOKUP("IUPAC :",INDIRECT("'"&amp;B23&amp;"'"&amp;"!B20:F42"),2,FALSE)&amp;IF(D23="",""," ("&amp;D23&amp;")")&amp;
IF(VLOOKUP("Aspect :",INDIRECT("'"&amp;B23&amp;"'"&amp;"!B20:F42"),2,FALSE)="","","
"&amp;VLOOKUP("Aspect :",INDIRECT("'"&amp;B23&amp;"'"&amp;"!B20:F42"),2,FALSE))&amp;
IF(VLOOKUP("RMN 1H",INDIRECT("'"&amp;B23&amp;"'"&amp;"!B20:F42"),2,FALSE)="","","
"&amp;VLOOKUP("RMN 1H",INDIRECT("'"&amp;B23&amp;"'"&amp;"!B20:F42"),2,FALSE))&amp;
IF(VLOOKUP("RMN 13C",INDIRECT("'"&amp;B23&amp;"'"&amp;"!B20:F42"),2,FALSE)="","","
"&amp;VLOOKUP("RMN 13C",INDIRECT("'"&amp;B23&amp;"'"&amp;"!B20:F42"),2,FALSE))&amp;
IF(VLOOKUP("RMN Div :",INDIRECT("'"&amp;B23&amp;"'"&amp;"!B20:F42"),2,FALSE)="","","
"&amp;VLOOKUP("RMN Div :",INDIRECT("'"&amp;B23&amp;"'"&amp;"!B20:F42"),2,FALSE))&amp;
IF(VLOOKUP("IR",INDIRECT("'"&amp;B23&amp;"'"&amp;"!B20:F42"),2,FALSE)="","","
"&amp;VLOOKUP("IR",INDIRECT("'"&amp;B23&amp;"'"&amp;"!B20:F42"),2,FALSE))&amp;
IF(VLOOKUP("T° Fusion :",INDIRECT("'"&amp;B23&amp;"'"&amp;"!B20:F42"),2,FALSE)="","","
"&amp;VLOOKUP("T° Fusion :",INDIRECT("'"&amp;B23&amp;"'"&amp;"!B20:F42"),2,FALSE))&amp;
 IF(VLOOKUP("αD :",INDIRECT("'"&amp;B23&amp;"'"&amp;"!B20:F42"),2,FALSE)="","","
"&amp;VLOOKUP("αD :",INDIRECT("'"&amp;B23&amp;"'"&amp;"!B20:F42"),2,FALSE))&amp;
 IF(VLOOKUP("Masse :",INDIRECT("'"&amp;B23&amp;"'"&amp;"!B20:F42"),2,FALSE)="","","
"&amp;VLOOKUP("Masse :",INDIRECT("'"&amp;B23&amp;"'"&amp;"!B20:F42"),2,FALSE))&amp;
IF(VLOOKUP("Ref Litt. :",INDIRECT("'"&amp;B23&amp;"'"&amp;"!B20:F42"),2,FALSE)="","","
"&amp;Data!$E$7&amp;" "&amp;VLOOKUP("Ref Litt. :",INDIRECT("'"&amp;B23&amp;"'"&amp;"!B20:F42"),2,FALSE))</f>
        <v>#REF!</v>
      </c>
      <c r="F23" s="77" t="e">
        <f t="shared" ca="1" si="5"/>
        <v>#REF!</v>
      </c>
      <c r="H23" s="50" t="str">
        <f t="shared" ca="1" si="6"/>
        <v/>
      </c>
    </row>
    <row r="24" spans="1:8" ht="145.15" customHeight="1" x14ac:dyDescent="0.25">
      <c r="A24" s="70" t="str">
        <f t="shared" ca="1" si="4"/>
        <v/>
      </c>
      <c r="E24" s="86" t="e">
        <f ca="1">VLOOKUP("IUPAC :",INDIRECT("'"&amp;B24&amp;"'"&amp;"!B20:F42"),2,FALSE)&amp;IF(D24="",""," ("&amp;D24&amp;")")&amp;
IF(VLOOKUP("Aspect :",INDIRECT("'"&amp;B24&amp;"'"&amp;"!B20:F42"),2,FALSE)="","","
"&amp;VLOOKUP("Aspect :",INDIRECT("'"&amp;B24&amp;"'"&amp;"!B20:F42"),2,FALSE))&amp;
IF(VLOOKUP("RMN 1H",INDIRECT("'"&amp;B24&amp;"'"&amp;"!B20:F42"),2,FALSE)="","","
"&amp;VLOOKUP("RMN 1H",INDIRECT("'"&amp;B24&amp;"'"&amp;"!B20:F42"),2,FALSE))&amp;
IF(VLOOKUP("RMN 13C",INDIRECT("'"&amp;B24&amp;"'"&amp;"!B20:F42"),2,FALSE)="","","
"&amp;VLOOKUP("RMN 13C",INDIRECT("'"&amp;B24&amp;"'"&amp;"!B20:F42"),2,FALSE))&amp;
IF(VLOOKUP("RMN Div :",INDIRECT("'"&amp;B24&amp;"'"&amp;"!B20:F42"),2,FALSE)="","","
"&amp;VLOOKUP("RMN Div :",INDIRECT("'"&amp;B24&amp;"'"&amp;"!B20:F42"),2,FALSE))&amp;
IF(VLOOKUP("IR",INDIRECT("'"&amp;B24&amp;"'"&amp;"!B20:F42"),2,FALSE)="","","
"&amp;VLOOKUP("IR",INDIRECT("'"&amp;B24&amp;"'"&amp;"!B20:F42"),2,FALSE))&amp;
IF(VLOOKUP("T° Fusion :",INDIRECT("'"&amp;B24&amp;"'"&amp;"!B20:F42"),2,FALSE)="","","
"&amp;VLOOKUP("T° Fusion :",INDIRECT("'"&amp;B24&amp;"'"&amp;"!B20:F42"),2,FALSE))&amp;
 IF(VLOOKUP("αD :",INDIRECT("'"&amp;B24&amp;"'"&amp;"!B20:F42"),2,FALSE)="","","
"&amp;VLOOKUP("αD :",INDIRECT("'"&amp;B24&amp;"'"&amp;"!B20:F42"),2,FALSE))&amp;
 IF(VLOOKUP("Masse :",INDIRECT("'"&amp;B24&amp;"'"&amp;"!B20:F42"),2,FALSE)="","","
"&amp;VLOOKUP("Masse :",INDIRECT("'"&amp;B24&amp;"'"&amp;"!B20:F42"),2,FALSE))&amp;
IF(VLOOKUP("Ref Litt. :",INDIRECT("'"&amp;B24&amp;"'"&amp;"!B20:F42"),2,FALSE)="","","
"&amp;Data!$E$7&amp;" "&amp;VLOOKUP("Ref Litt. :",INDIRECT("'"&amp;B24&amp;"'"&amp;"!B20:F42"),2,FALSE))</f>
        <v>#REF!</v>
      </c>
      <c r="F24" s="77" t="e">
        <f t="shared" ca="1" si="5"/>
        <v>#REF!</v>
      </c>
      <c r="H24" s="50" t="str">
        <f t="shared" ca="1" si="6"/>
        <v/>
      </c>
    </row>
    <row r="25" spans="1:8" ht="145.15" customHeight="1" x14ac:dyDescent="0.25">
      <c r="A25" s="70" t="str">
        <f t="shared" ca="1" si="4"/>
        <v/>
      </c>
      <c r="E25" s="86" t="e">
        <f ca="1">VLOOKUP("IUPAC :",INDIRECT("'"&amp;B25&amp;"'"&amp;"!B20:F42"),2,FALSE)&amp;IF(D25="",""," ("&amp;D25&amp;")")&amp;
IF(VLOOKUP("Aspect :",INDIRECT("'"&amp;B25&amp;"'"&amp;"!B20:F42"),2,FALSE)="","","
"&amp;VLOOKUP("Aspect :",INDIRECT("'"&amp;B25&amp;"'"&amp;"!B20:F42"),2,FALSE))&amp;
IF(VLOOKUP("RMN 1H",INDIRECT("'"&amp;B25&amp;"'"&amp;"!B20:F42"),2,FALSE)="","","
"&amp;VLOOKUP("RMN 1H",INDIRECT("'"&amp;B25&amp;"'"&amp;"!B20:F42"),2,FALSE))&amp;
IF(VLOOKUP("RMN 13C",INDIRECT("'"&amp;B25&amp;"'"&amp;"!B20:F42"),2,FALSE)="","","
"&amp;VLOOKUP("RMN 13C",INDIRECT("'"&amp;B25&amp;"'"&amp;"!B20:F42"),2,FALSE))&amp;
IF(VLOOKUP("RMN Div :",INDIRECT("'"&amp;B25&amp;"'"&amp;"!B20:F42"),2,FALSE)="","","
"&amp;VLOOKUP("RMN Div :",INDIRECT("'"&amp;B25&amp;"'"&amp;"!B20:F42"),2,FALSE))&amp;
IF(VLOOKUP("IR",INDIRECT("'"&amp;B25&amp;"'"&amp;"!B20:F42"),2,FALSE)="","","
"&amp;VLOOKUP("IR",INDIRECT("'"&amp;B25&amp;"'"&amp;"!B20:F42"),2,FALSE))&amp;
IF(VLOOKUP("T° Fusion :",INDIRECT("'"&amp;B25&amp;"'"&amp;"!B20:F42"),2,FALSE)="","","
"&amp;VLOOKUP("T° Fusion :",INDIRECT("'"&amp;B25&amp;"'"&amp;"!B20:F42"),2,FALSE))&amp;
 IF(VLOOKUP("αD :",INDIRECT("'"&amp;B25&amp;"'"&amp;"!B20:F42"),2,FALSE)="","","
"&amp;VLOOKUP("αD :",INDIRECT("'"&amp;B25&amp;"'"&amp;"!B20:F42"),2,FALSE))&amp;
 IF(VLOOKUP("Masse :",INDIRECT("'"&amp;B25&amp;"'"&amp;"!B20:F42"),2,FALSE)="","","
"&amp;VLOOKUP("Masse :",INDIRECT("'"&amp;B25&amp;"'"&amp;"!B20:F42"),2,FALSE))&amp;
IF(VLOOKUP("Ref Litt. :",INDIRECT("'"&amp;B25&amp;"'"&amp;"!B20:F42"),2,FALSE)="","","
"&amp;Data!$E$7&amp;" "&amp;VLOOKUP("Ref Litt. :",INDIRECT("'"&amp;B25&amp;"'"&amp;"!B20:F42"),2,FALSE))</f>
        <v>#REF!</v>
      </c>
      <c r="F25" s="77" t="e">
        <f t="shared" ca="1" si="5"/>
        <v>#REF!</v>
      </c>
      <c r="H25" s="50" t="str">
        <f t="shared" ca="1" si="6"/>
        <v/>
      </c>
    </row>
    <row r="26" spans="1:8" ht="145.15" customHeight="1" x14ac:dyDescent="0.25">
      <c r="A26" s="70" t="str">
        <f t="shared" ca="1" si="4"/>
        <v/>
      </c>
      <c r="E26" s="86" t="e">
        <f ca="1">VLOOKUP("IUPAC :",INDIRECT("'"&amp;B26&amp;"'"&amp;"!B20:F42"),2,FALSE)&amp;IF(D26="",""," ("&amp;D26&amp;")")&amp;
IF(VLOOKUP("Aspect :",INDIRECT("'"&amp;B26&amp;"'"&amp;"!B20:F42"),2,FALSE)="","","
"&amp;VLOOKUP("Aspect :",INDIRECT("'"&amp;B26&amp;"'"&amp;"!B20:F42"),2,FALSE))&amp;
IF(VLOOKUP("RMN 1H",INDIRECT("'"&amp;B26&amp;"'"&amp;"!B20:F42"),2,FALSE)="","","
"&amp;VLOOKUP("RMN 1H",INDIRECT("'"&amp;B26&amp;"'"&amp;"!B20:F42"),2,FALSE))&amp;
IF(VLOOKUP("RMN 13C",INDIRECT("'"&amp;B26&amp;"'"&amp;"!B20:F42"),2,FALSE)="","","
"&amp;VLOOKUP("RMN 13C",INDIRECT("'"&amp;B26&amp;"'"&amp;"!B20:F42"),2,FALSE))&amp;
IF(VLOOKUP("RMN Div :",INDIRECT("'"&amp;B26&amp;"'"&amp;"!B20:F42"),2,FALSE)="","","
"&amp;VLOOKUP("RMN Div :",INDIRECT("'"&amp;B26&amp;"'"&amp;"!B20:F42"),2,FALSE))&amp;
IF(VLOOKUP("IR",INDIRECT("'"&amp;B26&amp;"'"&amp;"!B20:F42"),2,FALSE)="","","
"&amp;VLOOKUP("IR",INDIRECT("'"&amp;B26&amp;"'"&amp;"!B20:F42"),2,FALSE))&amp;
IF(VLOOKUP("T° Fusion :",INDIRECT("'"&amp;B26&amp;"'"&amp;"!B20:F42"),2,FALSE)="","","
"&amp;VLOOKUP("T° Fusion :",INDIRECT("'"&amp;B26&amp;"'"&amp;"!B20:F42"),2,FALSE))&amp;
 IF(VLOOKUP("αD :",INDIRECT("'"&amp;B26&amp;"'"&amp;"!B20:F42"),2,FALSE)="","","
"&amp;VLOOKUP("αD :",INDIRECT("'"&amp;B26&amp;"'"&amp;"!B20:F42"),2,FALSE))&amp;
 IF(VLOOKUP("Masse :",INDIRECT("'"&amp;B26&amp;"'"&amp;"!B20:F42"),2,FALSE)="","","
"&amp;VLOOKUP("Masse :",INDIRECT("'"&amp;B26&amp;"'"&amp;"!B20:F42"),2,FALSE))&amp;
IF(VLOOKUP("Ref Litt. :",INDIRECT("'"&amp;B26&amp;"'"&amp;"!B20:F42"),2,FALSE)="","","
"&amp;Data!$E$7&amp;" "&amp;VLOOKUP("Ref Litt. :",INDIRECT("'"&amp;B26&amp;"'"&amp;"!B20:F42"),2,FALSE))</f>
        <v>#REF!</v>
      </c>
      <c r="F26" s="77" t="e">
        <f t="shared" ca="1" si="5"/>
        <v>#REF!</v>
      </c>
      <c r="H26" s="50" t="str">
        <f t="shared" ca="1" si="6"/>
        <v/>
      </c>
    </row>
    <row r="27" spans="1:8" ht="145.15" customHeight="1" x14ac:dyDescent="0.25">
      <c r="A27" s="70" t="str">
        <f t="shared" ca="1" si="4"/>
        <v/>
      </c>
      <c r="E27" s="86" t="e">
        <f ca="1">VLOOKUP("IUPAC :",INDIRECT("'"&amp;B27&amp;"'"&amp;"!B20:F42"),2,FALSE)&amp;IF(D27="",""," ("&amp;D27&amp;")")&amp;
IF(VLOOKUP("Aspect :",INDIRECT("'"&amp;B27&amp;"'"&amp;"!B20:F42"),2,FALSE)="","","
"&amp;VLOOKUP("Aspect :",INDIRECT("'"&amp;B27&amp;"'"&amp;"!B20:F42"),2,FALSE))&amp;
IF(VLOOKUP("RMN 1H",INDIRECT("'"&amp;B27&amp;"'"&amp;"!B20:F42"),2,FALSE)="","","
"&amp;VLOOKUP("RMN 1H",INDIRECT("'"&amp;B27&amp;"'"&amp;"!B20:F42"),2,FALSE))&amp;
IF(VLOOKUP("RMN 13C",INDIRECT("'"&amp;B27&amp;"'"&amp;"!B20:F42"),2,FALSE)="","","
"&amp;VLOOKUP("RMN 13C",INDIRECT("'"&amp;B27&amp;"'"&amp;"!B20:F42"),2,FALSE))&amp;
IF(VLOOKUP("RMN Div :",INDIRECT("'"&amp;B27&amp;"'"&amp;"!B20:F42"),2,FALSE)="","","
"&amp;VLOOKUP("RMN Div :",INDIRECT("'"&amp;B27&amp;"'"&amp;"!B20:F42"),2,FALSE))&amp;
IF(VLOOKUP("IR",INDIRECT("'"&amp;B27&amp;"'"&amp;"!B20:F42"),2,FALSE)="","","
"&amp;VLOOKUP("IR",INDIRECT("'"&amp;B27&amp;"'"&amp;"!B20:F42"),2,FALSE))&amp;
IF(VLOOKUP("T° Fusion :",INDIRECT("'"&amp;B27&amp;"'"&amp;"!B20:F42"),2,FALSE)="","","
"&amp;VLOOKUP("T° Fusion :",INDIRECT("'"&amp;B27&amp;"'"&amp;"!B20:F42"),2,FALSE))&amp;
 IF(VLOOKUP("αD :",INDIRECT("'"&amp;B27&amp;"'"&amp;"!B20:F42"),2,FALSE)="","","
"&amp;VLOOKUP("αD :",INDIRECT("'"&amp;B27&amp;"'"&amp;"!B20:F42"),2,FALSE))&amp;
 IF(VLOOKUP("Masse :",INDIRECT("'"&amp;B27&amp;"'"&amp;"!B20:F42"),2,FALSE)="","","
"&amp;VLOOKUP("Masse :",INDIRECT("'"&amp;B27&amp;"'"&amp;"!B20:F42"),2,FALSE))&amp;
IF(VLOOKUP("Ref Litt. :",INDIRECT("'"&amp;B27&amp;"'"&amp;"!B20:F42"),2,FALSE)="","","
"&amp;Data!$E$7&amp;" "&amp;VLOOKUP("Ref Litt. :",INDIRECT("'"&amp;B27&amp;"'"&amp;"!B20:F42"),2,FALSE))</f>
        <v>#REF!</v>
      </c>
      <c r="F27" s="77" t="e">
        <f t="shared" ca="1" si="5"/>
        <v>#REF!</v>
      </c>
      <c r="H27" s="50" t="str">
        <f t="shared" ca="1" si="6"/>
        <v/>
      </c>
    </row>
    <row r="28" spans="1:8" ht="145.15" customHeight="1" x14ac:dyDescent="0.25">
      <c r="A28" s="70" t="str">
        <f t="shared" ca="1" si="4"/>
        <v/>
      </c>
      <c r="E28" s="86" t="e">
        <f ca="1">VLOOKUP("IUPAC :",INDIRECT("'"&amp;B28&amp;"'"&amp;"!B20:F42"),2,FALSE)&amp;IF(D28="",""," ("&amp;D28&amp;")")&amp;
IF(VLOOKUP("Aspect :",INDIRECT("'"&amp;B28&amp;"'"&amp;"!B20:F42"),2,FALSE)="","","
"&amp;VLOOKUP("Aspect :",INDIRECT("'"&amp;B28&amp;"'"&amp;"!B20:F42"),2,FALSE))&amp;
IF(VLOOKUP("RMN 1H",INDIRECT("'"&amp;B28&amp;"'"&amp;"!B20:F42"),2,FALSE)="","","
"&amp;VLOOKUP("RMN 1H",INDIRECT("'"&amp;B28&amp;"'"&amp;"!B20:F42"),2,FALSE))&amp;
IF(VLOOKUP("RMN 13C",INDIRECT("'"&amp;B28&amp;"'"&amp;"!B20:F42"),2,FALSE)="","","
"&amp;VLOOKUP("RMN 13C",INDIRECT("'"&amp;B28&amp;"'"&amp;"!B20:F42"),2,FALSE))&amp;
IF(VLOOKUP("RMN Div :",INDIRECT("'"&amp;B28&amp;"'"&amp;"!B20:F42"),2,FALSE)="","","
"&amp;VLOOKUP("RMN Div :",INDIRECT("'"&amp;B28&amp;"'"&amp;"!B20:F42"),2,FALSE))&amp;
IF(VLOOKUP("IR",INDIRECT("'"&amp;B28&amp;"'"&amp;"!B20:F42"),2,FALSE)="","","
"&amp;VLOOKUP("IR",INDIRECT("'"&amp;B28&amp;"'"&amp;"!B20:F42"),2,FALSE))&amp;
IF(VLOOKUP("T° Fusion :",INDIRECT("'"&amp;B28&amp;"'"&amp;"!B20:F42"),2,FALSE)="","","
"&amp;VLOOKUP("T° Fusion :",INDIRECT("'"&amp;B28&amp;"'"&amp;"!B20:F42"),2,FALSE))&amp;
 IF(VLOOKUP("αD :",INDIRECT("'"&amp;B28&amp;"'"&amp;"!B20:F42"),2,FALSE)="","","
"&amp;VLOOKUP("αD :",INDIRECT("'"&amp;B28&amp;"'"&amp;"!B20:F42"),2,FALSE))&amp;
 IF(VLOOKUP("Masse :",INDIRECT("'"&amp;B28&amp;"'"&amp;"!B20:F42"),2,FALSE)="","","
"&amp;VLOOKUP("Masse :",INDIRECT("'"&amp;B28&amp;"'"&amp;"!B20:F42"),2,FALSE))&amp;
IF(VLOOKUP("Ref Litt. :",INDIRECT("'"&amp;B28&amp;"'"&amp;"!B20:F42"),2,FALSE)="","","
"&amp;Data!$E$7&amp;" "&amp;VLOOKUP("Ref Litt. :",INDIRECT("'"&amp;B28&amp;"'"&amp;"!B20:F42"),2,FALSE))</f>
        <v>#REF!</v>
      </c>
      <c r="F28" s="77" t="e">
        <f t="shared" ca="1" si="5"/>
        <v>#REF!</v>
      </c>
      <c r="H28" s="50" t="str">
        <f t="shared" ca="1" si="6"/>
        <v/>
      </c>
    </row>
    <row r="29" spans="1:8" ht="145.15" customHeight="1" x14ac:dyDescent="0.25">
      <c r="A29" s="70" t="str">
        <f t="shared" ca="1" si="4"/>
        <v/>
      </c>
      <c r="E29" s="86" t="e">
        <f ca="1">VLOOKUP("IUPAC :",INDIRECT("'"&amp;B29&amp;"'"&amp;"!B20:F42"),2,FALSE)&amp;IF(D29="",""," ("&amp;D29&amp;")")&amp;
IF(VLOOKUP("Aspect :",INDIRECT("'"&amp;B29&amp;"'"&amp;"!B20:F42"),2,FALSE)="","","
"&amp;VLOOKUP("Aspect :",INDIRECT("'"&amp;B29&amp;"'"&amp;"!B20:F42"),2,FALSE))&amp;
IF(VLOOKUP("RMN 1H",INDIRECT("'"&amp;B29&amp;"'"&amp;"!B20:F42"),2,FALSE)="","","
"&amp;VLOOKUP("RMN 1H",INDIRECT("'"&amp;B29&amp;"'"&amp;"!B20:F42"),2,FALSE))&amp;
IF(VLOOKUP("RMN 13C",INDIRECT("'"&amp;B29&amp;"'"&amp;"!B20:F42"),2,FALSE)="","","
"&amp;VLOOKUP("RMN 13C",INDIRECT("'"&amp;B29&amp;"'"&amp;"!B20:F42"),2,FALSE))&amp;
IF(VLOOKUP("RMN Div :",INDIRECT("'"&amp;B29&amp;"'"&amp;"!B20:F42"),2,FALSE)="","","
"&amp;VLOOKUP("RMN Div :",INDIRECT("'"&amp;B29&amp;"'"&amp;"!B20:F42"),2,FALSE))&amp;
IF(VLOOKUP("IR",INDIRECT("'"&amp;B29&amp;"'"&amp;"!B20:F42"),2,FALSE)="","","
"&amp;VLOOKUP("IR",INDIRECT("'"&amp;B29&amp;"'"&amp;"!B20:F42"),2,FALSE))&amp;
IF(VLOOKUP("T° Fusion :",INDIRECT("'"&amp;B29&amp;"'"&amp;"!B20:F42"),2,FALSE)="","","
"&amp;VLOOKUP("T° Fusion :",INDIRECT("'"&amp;B29&amp;"'"&amp;"!B20:F42"),2,FALSE))&amp;
 IF(VLOOKUP("αD :",INDIRECT("'"&amp;B29&amp;"'"&amp;"!B20:F42"),2,FALSE)="","","
"&amp;VLOOKUP("αD :",INDIRECT("'"&amp;B29&amp;"'"&amp;"!B20:F42"),2,FALSE))&amp;
 IF(VLOOKUP("Masse :",INDIRECT("'"&amp;B29&amp;"'"&amp;"!B20:F42"),2,FALSE)="","","
"&amp;VLOOKUP("Masse :",INDIRECT("'"&amp;B29&amp;"'"&amp;"!B20:F42"),2,FALSE))&amp;
IF(VLOOKUP("Ref Litt. :",INDIRECT("'"&amp;B29&amp;"'"&amp;"!B20:F42"),2,FALSE)="","","
"&amp;Data!$E$7&amp;" "&amp;VLOOKUP("Ref Litt. :",INDIRECT("'"&amp;B29&amp;"'"&amp;"!B20:F42"),2,FALSE))</f>
        <v>#REF!</v>
      </c>
      <c r="F29" s="77" t="e">
        <f t="shared" ca="1" si="5"/>
        <v>#REF!</v>
      </c>
      <c r="H29" s="50" t="str">
        <f t="shared" ca="1" si="6"/>
        <v/>
      </c>
    </row>
    <row r="30" spans="1:8" ht="145.15" customHeight="1" x14ac:dyDescent="0.25">
      <c r="A30" s="70" t="str">
        <f t="shared" ca="1" si="4"/>
        <v/>
      </c>
      <c r="E30" s="86" t="e">
        <f ca="1">VLOOKUP("IUPAC :",INDIRECT("'"&amp;B30&amp;"'"&amp;"!B20:F42"),2,FALSE)&amp;IF(D30="",""," ("&amp;D30&amp;")")&amp;
IF(VLOOKUP("Aspect :",INDIRECT("'"&amp;B30&amp;"'"&amp;"!B20:F42"),2,FALSE)="","","
"&amp;VLOOKUP("Aspect :",INDIRECT("'"&amp;B30&amp;"'"&amp;"!B20:F42"),2,FALSE))&amp;
IF(VLOOKUP("RMN 1H",INDIRECT("'"&amp;B30&amp;"'"&amp;"!B20:F42"),2,FALSE)="","","
"&amp;VLOOKUP("RMN 1H",INDIRECT("'"&amp;B30&amp;"'"&amp;"!B20:F42"),2,FALSE))&amp;
IF(VLOOKUP("RMN 13C",INDIRECT("'"&amp;B30&amp;"'"&amp;"!B20:F42"),2,FALSE)="","","
"&amp;VLOOKUP("RMN 13C",INDIRECT("'"&amp;B30&amp;"'"&amp;"!B20:F42"),2,FALSE))&amp;
IF(VLOOKUP("RMN Div :",INDIRECT("'"&amp;B30&amp;"'"&amp;"!B20:F42"),2,FALSE)="","","
"&amp;VLOOKUP("RMN Div :",INDIRECT("'"&amp;B30&amp;"'"&amp;"!B20:F42"),2,FALSE))&amp;
IF(VLOOKUP("IR",INDIRECT("'"&amp;B30&amp;"'"&amp;"!B20:F42"),2,FALSE)="","","
"&amp;VLOOKUP("IR",INDIRECT("'"&amp;B30&amp;"'"&amp;"!B20:F42"),2,FALSE))&amp;
IF(VLOOKUP("T° Fusion :",INDIRECT("'"&amp;B30&amp;"'"&amp;"!B20:F42"),2,FALSE)="","","
"&amp;VLOOKUP("T° Fusion :",INDIRECT("'"&amp;B30&amp;"'"&amp;"!B20:F42"),2,FALSE))&amp;
 IF(VLOOKUP("αD :",INDIRECT("'"&amp;B30&amp;"'"&amp;"!B20:F42"),2,FALSE)="","","
"&amp;VLOOKUP("αD :",INDIRECT("'"&amp;B30&amp;"'"&amp;"!B20:F42"),2,FALSE))&amp;
 IF(VLOOKUP("Masse :",INDIRECT("'"&amp;B30&amp;"'"&amp;"!B20:F42"),2,FALSE)="","","
"&amp;VLOOKUP("Masse :",INDIRECT("'"&amp;B30&amp;"'"&amp;"!B20:F42"),2,FALSE))&amp;
IF(VLOOKUP("Ref Litt. :",INDIRECT("'"&amp;B30&amp;"'"&amp;"!B20:F42"),2,FALSE)="","","
"&amp;Data!$E$7&amp;" "&amp;VLOOKUP("Ref Litt. :",INDIRECT("'"&amp;B30&amp;"'"&amp;"!B20:F42"),2,FALSE))</f>
        <v>#REF!</v>
      </c>
      <c r="F30" s="77" t="e">
        <f t="shared" ca="1" si="5"/>
        <v>#REF!</v>
      </c>
      <c r="H30" s="50" t="str">
        <f t="shared" ca="1" si="6"/>
        <v/>
      </c>
    </row>
    <row r="31" spans="1:8" ht="145.15" customHeight="1" x14ac:dyDescent="0.25">
      <c r="A31" s="70" t="str">
        <f t="shared" ca="1" si="4"/>
        <v/>
      </c>
      <c r="E31" s="86" t="e">
        <f ca="1">VLOOKUP("IUPAC :",INDIRECT("'"&amp;B31&amp;"'"&amp;"!B20:F42"),2,FALSE)&amp;IF(D31="",""," ("&amp;D31&amp;")")&amp;
IF(VLOOKUP("Aspect :",INDIRECT("'"&amp;B31&amp;"'"&amp;"!B20:F42"),2,FALSE)="","","
"&amp;VLOOKUP("Aspect :",INDIRECT("'"&amp;B31&amp;"'"&amp;"!B20:F42"),2,FALSE))&amp;
IF(VLOOKUP("RMN 1H",INDIRECT("'"&amp;B31&amp;"'"&amp;"!B20:F42"),2,FALSE)="","","
"&amp;VLOOKUP("RMN 1H",INDIRECT("'"&amp;B31&amp;"'"&amp;"!B20:F42"),2,FALSE))&amp;
IF(VLOOKUP("RMN 13C",INDIRECT("'"&amp;B31&amp;"'"&amp;"!B20:F42"),2,FALSE)="","","
"&amp;VLOOKUP("RMN 13C",INDIRECT("'"&amp;B31&amp;"'"&amp;"!B20:F42"),2,FALSE))&amp;
IF(VLOOKUP("RMN Div :",INDIRECT("'"&amp;B31&amp;"'"&amp;"!B20:F42"),2,FALSE)="","","
"&amp;VLOOKUP("RMN Div :",INDIRECT("'"&amp;B31&amp;"'"&amp;"!B20:F42"),2,FALSE))&amp;
IF(VLOOKUP("IR",INDIRECT("'"&amp;B31&amp;"'"&amp;"!B20:F42"),2,FALSE)="","","
"&amp;VLOOKUP("IR",INDIRECT("'"&amp;B31&amp;"'"&amp;"!B20:F42"),2,FALSE))&amp;
IF(VLOOKUP("T° Fusion :",INDIRECT("'"&amp;B31&amp;"'"&amp;"!B20:F42"),2,FALSE)="","","
"&amp;VLOOKUP("T° Fusion :",INDIRECT("'"&amp;B31&amp;"'"&amp;"!B20:F42"),2,FALSE))&amp;
 IF(VLOOKUP("αD :",INDIRECT("'"&amp;B31&amp;"'"&amp;"!B20:F42"),2,FALSE)="","","
"&amp;VLOOKUP("αD :",INDIRECT("'"&amp;B31&amp;"'"&amp;"!B20:F42"),2,FALSE))&amp;
 IF(VLOOKUP("Masse :",INDIRECT("'"&amp;B31&amp;"'"&amp;"!B20:F42"),2,FALSE)="","","
"&amp;VLOOKUP("Masse :",INDIRECT("'"&amp;B31&amp;"'"&amp;"!B20:F42"),2,FALSE))&amp;
IF(VLOOKUP("Ref Litt. :",INDIRECT("'"&amp;B31&amp;"'"&amp;"!B20:F42"),2,FALSE)="","","
"&amp;Data!$E$7&amp;" "&amp;VLOOKUP("Ref Litt. :",INDIRECT("'"&amp;B31&amp;"'"&amp;"!B20:F42"),2,FALSE))</f>
        <v>#REF!</v>
      </c>
      <c r="F31" s="77" t="e">
        <f t="shared" ca="1" si="5"/>
        <v>#REF!</v>
      </c>
      <c r="H31" s="50" t="str">
        <f t="shared" ca="1" si="6"/>
        <v/>
      </c>
    </row>
    <row r="32" spans="1:8" ht="145.15" customHeight="1" x14ac:dyDescent="0.25">
      <c r="A32" s="70" t="str">
        <f t="shared" ca="1" si="4"/>
        <v/>
      </c>
      <c r="E32" s="86" t="e">
        <f ca="1">VLOOKUP("IUPAC :",INDIRECT("'"&amp;B32&amp;"'"&amp;"!B20:F42"),2,FALSE)&amp;IF(D32="",""," ("&amp;D32&amp;")")&amp;
IF(VLOOKUP("Aspect :",INDIRECT("'"&amp;B32&amp;"'"&amp;"!B20:F42"),2,FALSE)="","","
"&amp;VLOOKUP("Aspect :",INDIRECT("'"&amp;B32&amp;"'"&amp;"!B20:F42"),2,FALSE))&amp;
IF(VLOOKUP("RMN 1H",INDIRECT("'"&amp;B32&amp;"'"&amp;"!B20:F42"),2,FALSE)="","","
"&amp;VLOOKUP("RMN 1H",INDIRECT("'"&amp;B32&amp;"'"&amp;"!B20:F42"),2,FALSE))&amp;
IF(VLOOKUP("RMN 13C",INDIRECT("'"&amp;B32&amp;"'"&amp;"!B20:F42"),2,FALSE)="","","
"&amp;VLOOKUP("RMN 13C",INDIRECT("'"&amp;B32&amp;"'"&amp;"!B20:F42"),2,FALSE))&amp;
IF(VLOOKUP("RMN Div :",INDIRECT("'"&amp;B32&amp;"'"&amp;"!B20:F42"),2,FALSE)="","","
"&amp;VLOOKUP("RMN Div :",INDIRECT("'"&amp;B32&amp;"'"&amp;"!B20:F42"),2,FALSE))&amp;
IF(VLOOKUP("IR",INDIRECT("'"&amp;B32&amp;"'"&amp;"!B20:F42"),2,FALSE)="","","
"&amp;VLOOKUP("IR",INDIRECT("'"&amp;B32&amp;"'"&amp;"!B20:F42"),2,FALSE))&amp;
IF(VLOOKUP("T° Fusion :",INDIRECT("'"&amp;B32&amp;"'"&amp;"!B20:F42"),2,FALSE)="","","
"&amp;VLOOKUP("T° Fusion :",INDIRECT("'"&amp;B32&amp;"'"&amp;"!B20:F42"),2,FALSE))&amp;
 IF(VLOOKUP("αD :",INDIRECT("'"&amp;B32&amp;"'"&amp;"!B20:F42"),2,FALSE)="","","
"&amp;VLOOKUP("αD :",INDIRECT("'"&amp;B32&amp;"'"&amp;"!B20:F42"),2,FALSE))&amp;
 IF(VLOOKUP("Masse :",INDIRECT("'"&amp;B32&amp;"'"&amp;"!B20:F42"),2,FALSE)="","","
"&amp;VLOOKUP("Masse :",INDIRECT("'"&amp;B32&amp;"'"&amp;"!B20:F42"),2,FALSE))&amp;
IF(VLOOKUP("Ref Litt. :",INDIRECT("'"&amp;B32&amp;"'"&amp;"!B20:F42"),2,FALSE)="","","
"&amp;Data!$E$7&amp;" "&amp;VLOOKUP("Ref Litt. :",INDIRECT("'"&amp;B32&amp;"'"&amp;"!B20:F42"),2,FALSE))</f>
        <v>#REF!</v>
      </c>
      <c r="F32" s="77" t="e">
        <f t="shared" ca="1" si="5"/>
        <v>#REF!</v>
      </c>
      <c r="H32" s="50" t="str">
        <f t="shared" ca="1" si="6"/>
        <v/>
      </c>
    </row>
    <row r="33" spans="1:8" ht="145.15" customHeight="1" x14ac:dyDescent="0.25">
      <c r="A33" s="70" t="str">
        <f t="shared" ca="1" si="4"/>
        <v/>
      </c>
      <c r="E33" s="86" t="e">
        <f ca="1">VLOOKUP("IUPAC :",INDIRECT("'"&amp;B33&amp;"'"&amp;"!B20:F42"),2,FALSE)&amp;IF(D33="",""," ("&amp;D33&amp;")")&amp;
IF(VLOOKUP("Aspect :",INDIRECT("'"&amp;B33&amp;"'"&amp;"!B20:F42"),2,FALSE)="","","
"&amp;VLOOKUP("Aspect :",INDIRECT("'"&amp;B33&amp;"'"&amp;"!B20:F42"),2,FALSE))&amp;
IF(VLOOKUP("RMN 1H",INDIRECT("'"&amp;B33&amp;"'"&amp;"!B20:F42"),2,FALSE)="","","
"&amp;VLOOKUP("RMN 1H",INDIRECT("'"&amp;B33&amp;"'"&amp;"!B20:F42"),2,FALSE))&amp;
IF(VLOOKUP("RMN 13C",INDIRECT("'"&amp;B33&amp;"'"&amp;"!B20:F42"),2,FALSE)="","","
"&amp;VLOOKUP("RMN 13C",INDIRECT("'"&amp;B33&amp;"'"&amp;"!B20:F42"),2,FALSE))&amp;
IF(VLOOKUP("RMN Div :",INDIRECT("'"&amp;B33&amp;"'"&amp;"!B20:F42"),2,FALSE)="","","
"&amp;VLOOKUP("RMN Div :",INDIRECT("'"&amp;B33&amp;"'"&amp;"!B20:F42"),2,FALSE))&amp;
IF(VLOOKUP("IR",INDIRECT("'"&amp;B33&amp;"'"&amp;"!B20:F42"),2,FALSE)="","","
"&amp;VLOOKUP("IR",INDIRECT("'"&amp;B33&amp;"'"&amp;"!B20:F42"),2,FALSE))&amp;
IF(VLOOKUP("T° Fusion :",INDIRECT("'"&amp;B33&amp;"'"&amp;"!B20:F42"),2,FALSE)="","","
"&amp;VLOOKUP("T° Fusion :",INDIRECT("'"&amp;B33&amp;"'"&amp;"!B20:F42"),2,FALSE))&amp;
 IF(VLOOKUP("αD :",INDIRECT("'"&amp;B33&amp;"'"&amp;"!B20:F42"),2,FALSE)="","","
"&amp;VLOOKUP("αD :",INDIRECT("'"&amp;B33&amp;"'"&amp;"!B20:F42"),2,FALSE))&amp;
 IF(VLOOKUP("Masse :",INDIRECT("'"&amp;B33&amp;"'"&amp;"!B20:F42"),2,FALSE)="","","
"&amp;VLOOKUP("Masse :",INDIRECT("'"&amp;B33&amp;"'"&amp;"!B20:F42"),2,FALSE))&amp;
IF(VLOOKUP("Ref Litt. :",INDIRECT("'"&amp;B33&amp;"'"&amp;"!B20:F42"),2,FALSE)="","","
"&amp;Data!$E$7&amp;" "&amp;VLOOKUP("Ref Litt. :",INDIRECT("'"&amp;B33&amp;"'"&amp;"!B20:F42"),2,FALSE))</f>
        <v>#REF!</v>
      </c>
      <c r="F33" s="77" t="e">
        <f t="shared" ca="1" si="5"/>
        <v>#REF!</v>
      </c>
      <c r="H33" s="50" t="str">
        <f t="shared" ca="1" si="6"/>
        <v/>
      </c>
    </row>
    <row r="34" spans="1:8" ht="145.15" customHeight="1" x14ac:dyDescent="0.25">
      <c r="A34" s="70" t="str">
        <f t="shared" ca="1" si="4"/>
        <v/>
      </c>
      <c r="E34" s="86" t="e">
        <f ca="1">VLOOKUP("IUPAC :",INDIRECT("'"&amp;B34&amp;"'"&amp;"!B20:F42"),2,FALSE)&amp;IF(D34="",""," ("&amp;D34&amp;")")&amp;
IF(VLOOKUP("Aspect :",INDIRECT("'"&amp;B34&amp;"'"&amp;"!B20:F42"),2,FALSE)="","","
"&amp;VLOOKUP("Aspect :",INDIRECT("'"&amp;B34&amp;"'"&amp;"!B20:F42"),2,FALSE))&amp;
IF(VLOOKUP("RMN 1H",INDIRECT("'"&amp;B34&amp;"'"&amp;"!B20:F42"),2,FALSE)="","","
"&amp;VLOOKUP("RMN 1H",INDIRECT("'"&amp;B34&amp;"'"&amp;"!B20:F42"),2,FALSE))&amp;
IF(VLOOKUP("RMN 13C",INDIRECT("'"&amp;B34&amp;"'"&amp;"!B20:F42"),2,FALSE)="","","
"&amp;VLOOKUP("RMN 13C",INDIRECT("'"&amp;B34&amp;"'"&amp;"!B20:F42"),2,FALSE))&amp;
IF(VLOOKUP("RMN Div :",INDIRECT("'"&amp;B34&amp;"'"&amp;"!B20:F42"),2,FALSE)="","","
"&amp;VLOOKUP("RMN Div :",INDIRECT("'"&amp;B34&amp;"'"&amp;"!B20:F42"),2,FALSE))&amp;
IF(VLOOKUP("IR",INDIRECT("'"&amp;B34&amp;"'"&amp;"!B20:F42"),2,FALSE)="","","
"&amp;VLOOKUP("IR",INDIRECT("'"&amp;B34&amp;"'"&amp;"!B20:F42"),2,FALSE))&amp;
IF(VLOOKUP("T° Fusion :",INDIRECT("'"&amp;B34&amp;"'"&amp;"!B20:F42"),2,FALSE)="","","
"&amp;VLOOKUP("T° Fusion :",INDIRECT("'"&amp;B34&amp;"'"&amp;"!B20:F42"),2,FALSE))&amp;
 IF(VLOOKUP("αD :",INDIRECT("'"&amp;B34&amp;"'"&amp;"!B20:F42"),2,FALSE)="","","
"&amp;VLOOKUP("αD :",INDIRECT("'"&amp;B34&amp;"'"&amp;"!B20:F42"),2,FALSE))&amp;
 IF(VLOOKUP("Masse :",INDIRECT("'"&amp;B34&amp;"'"&amp;"!B20:F42"),2,FALSE)="","","
"&amp;VLOOKUP("Masse :",INDIRECT("'"&amp;B34&amp;"'"&amp;"!B20:F42"),2,FALSE))&amp;
IF(VLOOKUP("Ref Litt. :",INDIRECT("'"&amp;B34&amp;"'"&amp;"!B20:F42"),2,FALSE)="","","
"&amp;Data!$E$7&amp;" "&amp;VLOOKUP("Ref Litt. :",INDIRECT("'"&amp;B34&amp;"'"&amp;"!B20:F42"),2,FALSE))</f>
        <v>#REF!</v>
      </c>
      <c r="F34" s="77" t="e">
        <f t="shared" ca="1" si="5"/>
        <v>#REF!</v>
      </c>
      <c r="H34" s="50" t="str">
        <f t="shared" ca="1" si="6"/>
        <v/>
      </c>
    </row>
    <row r="35" spans="1:8" ht="145.15" customHeight="1" x14ac:dyDescent="0.25">
      <c r="A35" s="70" t="str">
        <f t="shared" ca="1" si="4"/>
        <v/>
      </c>
      <c r="E35" s="86" t="e">
        <f ca="1">VLOOKUP("IUPAC :",INDIRECT("'"&amp;B35&amp;"'"&amp;"!B20:F42"),2,FALSE)&amp;IF(D35="",""," ("&amp;D35&amp;")")&amp;
IF(VLOOKUP("Aspect :",INDIRECT("'"&amp;B35&amp;"'"&amp;"!B20:F42"),2,FALSE)="","","
"&amp;VLOOKUP("Aspect :",INDIRECT("'"&amp;B35&amp;"'"&amp;"!B20:F42"),2,FALSE))&amp;
IF(VLOOKUP("RMN 1H",INDIRECT("'"&amp;B35&amp;"'"&amp;"!B20:F42"),2,FALSE)="","","
"&amp;VLOOKUP("RMN 1H",INDIRECT("'"&amp;B35&amp;"'"&amp;"!B20:F42"),2,FALSE))&amp;
IF(VLOOKUP("RMN 13C",INDIRECT("'"&amp;B35&amp;"'"&amp;"!B20:F42"),2,FALSE)="","","
"&amp;VLOOKUP("RMN 13C",INDIRECT("'"&amp;B35&amp;"'"&amp;"!B20:F42"),2,FALSE))&amp;
IF(VLOOKUP("RMN Div :",INDIRECT("'"&amp;B35&amp;"'"&amp;"!B20:F42"),2,FALSE)="","","
"&amp;VLOOKUP("RMN Div :",INDIRECT("'"&amp;B35&amp;"'"&amp;"!B20:F42"),2,FALSE))&amp;
IF(VLOOKUP("IR",INDIRECT("'"&amp;B35&amp;"'"&amp;"!B20:F42"),2,FALSE)="","","
"&amp;VLOOKUP("IR",INDIRECT("'"&amp;B35&amp;"'"&amp;"!B20:F42"),2,FALSE))&amp;
IF(VLOOKUP("T° Fusion :",INDIRECT("'"&amp;B35&amp;"'"&amp;"!B20:F42"),2,FALSE)="","","
"&amp;VLOOKUP("T° Fusion :",INDIRECT("'"&amp;B35&amp;"'"&amp;"!B20:F42"),2,FALSE))&amp;
 IF(VLOOKUP("αD :",INDIRECT("'"&amp;B35&amp;"'"&amp;"!B20:F42"),2,FALSE)="","","
"&amp;VLOOKUP("αD :",INDIRECT("'"&amp;B35&amp;"'"&amp;"!B20:F42"),2,FALSE))&amp;
 IF(VLOOKUP("Masse :",INDIRECT("'"&amp;B35&amp;"'"&amp;"!B20:F42"),2,FALSE)="","","
"&amp;VLOOKUP("Masse :",INDIRECT("'"&amp;B35&amp;"'"&amp;"!B20:F42"),2,FALSE))&amp;
IF(VLOOKUP("Ref Litt. :",INDIRECT("'"&amp;B35&amp;"'"&amp;"!B20:F42"),2,FALSE)="","","
"&amp;Data!$E$7&amp;" "&amp;VLOOKUP("Ref Litt. :",INDIRECT("'"&amp;B35&amp;"'"&amp;"!B20:F42"),2,FALSE))</f>
        <v>#REF!</v>
      </c>
      <c r="F35" s="77" t="e">
        <f t="shared" ca="1" si="5"/>
        <v>#REF!</v>
      </c>
      <c r="H35" s="50" t="str">
        <f t="shared" ca="1" si="6"/>
        <v/>
      </c>
    </row>
    <row r="36" spans="1:8" ht="145.15" customHeight="1" x14ac:dyDescent="0.25">
      <c r="A36" s="70" t="str">
        <f t="shared" ca="1" si="4"/>
        <v/>
      </c>
      <c r="E36" s="86" t="e">
        <f ca="1">VLOOKUP("IUPAC :",INDIRECT("'"&amp;B36&amp;"'"&amp;"!B20:F42"),2,FALSE)&amp;IF(D36="",""," ("&amp;D36&amp;")")&amp;
IF(VLOOKUP("Aspect :",INDIRECT("'"&amp;B36&amp;"'"&amp;"!B20:F42"),2,FALSE)="","","
"&amp;VLOOKUP("Aspect :",INDIRECT("'"&amp;B36&amp;"'"&amp;"!B20:F42"),2,FALSE))&amp;
IF(VLOOKUP("RMN 1H",INDIRECT("'"&amp;B36&amp;"'"&amp;"!B20:F42"),2,FALSE)="","","
"&amp;VLOOKUP("RMN 1H",INDIRECT("'"&amp;B36&amp;"'"&amp;"!B20:F42"),2,FALSE))&amp;
IF(VLOOKUP("RMN 13C",INDIRECT("'"&amp;B36&amp;"'"&amp;"!B20:F42"),2,FALSE)="","","
"&amp;VLOOKUP("RMN 13C",INDIRECT("'"&amp;B36&amp;"'"&amp;"!B20:F42"),2,FALSE))&amp;
IF(VLOOKUP("RMN Div :",INDIRECT("'"&amp;B36&amp;"'"&amp;"!B20:F42"),2,FALSE)="","","
"&amp;VLOOKUP("RMN Div :",INDIRECT("'"&amp;B36&amp;"'"&amp;"!B20:F42"),2,FALSE))&amp;
IF(VLOOKUP("IR",INDIRECT("'"&amp;B36&amp;"'"&amp;"!B20:F42"),2,FALSE)="","","
"&amp;VLOOKUP("IR",INDIRECT("'"&amp;B36&amp;"'"&amp;"!B20:F42"),2,FALSE))&amp;
IF(VLOOKUP("T° Fusion :",INDIRECT("'"&amp;B36&amp;"'"&amp;"!B20:F42"),2,FALSE)="","","
"&amp;VLOOKUP("T° Fusion :",INDIRECT("'"&amp;B36&amp;"'"&amp;"!B20:F42"),2,FALSE))&amp;
 IF(VLOOKUP("αD :",INDIRECT("'"&amp;B36&amp;"'"&amp;"!B20:F42"),2,FALSE)="","","
"&amp;VLOOKUP("αD :",INDIRECT("'"&amp;B36&amp;"'"&amp;"!B20:F42"),2,FALSE))&amp;
 IF(VLOOKUP("Masse :",INDIRECT("'"&amp;B36&amp;"'"&amp;"!B20:F42"),2,FALSE)="","","
"&amp;VLOOKUP("Masse :",INDIRECT("'"&amp;B36&amp;"'"&amp;"!B20:F42"),2,FALSE))&amp;
IF(VLOOKUP("Ref Litt. :",INDIRECT("'"&amp;B36&amp;"'"&amp;"!B20:F42"),2,FALSE)="","","
"&amp;Data!$E$7&amp;" "&amp;VLOOKUP("Ref Litt. :",INDIRECT("'"&amp;B36&amp;"'"&amp;"!B20:F42"),2,FALSE))</f>
        <v>#REF!</v>
      </c>
      <c r="F36" s="77" t="e">
        <f t="shared" ca="1" si="5"/>
        <v>#REF!</v>
      </c>
      <c r="H36" s="50" t="str">
        <f t="shared" ca="1" si="6"/>
        <v/>
      </c>
    </row>
    <row r="37" spans="1:8" ht="145.15" customHeight="1" x14ac:dyDescent="0.25">
      <c r="A37" s="70" t="str">
        <f t="shared" ca="1" si="4"/>
        <v/>
      </c>
      <c r="E37" s="86" t="e">
        <f ca="1">VLOOKUP("IUPAC :",INDIRECT("'"&amp;B37&amp;"'"&amp;"!B20:F42"),2,FALSE)&amp;IF(D37="",""," ("&amp;D37&amp;")")&amp;
IF(VLOOKUP("Aspect :",INDIRECT("'"&amp;B37&amp;"'"&amp;"!B20:F42"),2,FALSE)="","","
"&amp;VLOOKUP("Aspect :",INDIRECT("'"&amp;B37&amp;"'"&amp;"!B20:F42"),2,FALSE))&amp;
IF(VLOOKUP("RMN 1H",INDIRECT("'"&amp;B37&amp;"'"&amp;"!B20:F42"),2,FALSE)="","","
"&amp;VLOOKUP("RMN 1H",INDIRECT("'"&amp;B37&amp;"'"&amp;"!B20:F42"),2,FALSE))&amp;
IF(VLOOKUP("RMN 13C",INDIRECT("'"&amp;B37&amp;"'"&amp;"!B20:F42"),2,FALSE)="","","
"&amp;VLOOKUP("RMN 13C",INDIRECT("'"&amp;B37&amp;"'"&amp;"!B20:F42"),2,FALSE))&amp;
IF(VLOOKUP("RMN Div :",INDIRECT("'"&amp;B37&amp;"'"&amp;"!B20:F42"),2,FALSE)="","","
"&amp;VLOOKUP("RMN Div :",INDIRECT("'"&amp;B37&amp;"'"&amp;"!B20:F42"),2,FALSE))&amp;
IF(VLOOKUP("IR",INDIRECT("'"&amp;B37&amp;"'"&amp;"!B20:F42"),2,FALSE)="","","
"&amp;VLOOKUP("IR",INDIRECT("'"&amp;B37&amp;"'"&amp;"!B20:F42"),2,FALSE))&amp;
IF(VLOOKUP("T° Fusion :",INDIRECT("'"&amp;B37&amp;"'"&amp;"!B20:F42"),2,FALSE)="","","
"&amp;VLOOKUP("T° Fusion :",INDIRECT("'"&amp;B37&amp;"'"&amp;"!B20:F42"),2,FALSE))&amp;
 IF(VLOOKUP("αD :",INDIRECT("'"&amp;B37&amp;"'"&amp;"!B20:F42"),2,FALSE)="","","
"&amp;VLOOKUP("αD :",INDIRECT("'"&amp;B37&amp;"'"&amp;"!B20:F42"),2,FALSE))&amp;
 IF(VLOOKUP("Masse :",INDIRECT("'"&amp;B37&amp;"'"&amp;"!B20:F42"),2,FALSE)="","","
"&amp;VLOOKUP("Masse :",INDIRECT("'"&amp;B37&amp;"'"&amp;"!B20:F42"),2,FALSE))&amp;
IF(VLOOKUP("Ref Litt. :",INDIRECT("'"&amp;B37&amp;"'"&amp;"!B20:F42"),2,FALSE)="","","
"&amp;Data!$E$7&amp;" "&amp;VLOOKUP("Ref Litt. :",INDIRECT("'"&amp;B37&amp;"'"&amp;"!B20:F42"),2,FALSE))</f>
        <v>#REF!</v>
      </c>
      <c r="F37" s="77" t="e">
        <f t="shared" ca="1" si="5"/>
        <v>#REF!</v>
      </c>
      <c r="H37" s="50" t="str">
        <f t="shared" ca="1" si="6"/>
        <v/>
      </c>
    </row>
    <row r="38" spans="1:8" ht="145.15" customHeight="1" x14ac:dyDescent="0.25">
      <c r="A38" s="70" t="str">
        <f t="shared" ca="1" si="4"/>
        <v/>
      </c>
      <c r="E38" s="86" t="e">
        <f ca="1">VLOOKUP("IUPAC :",INDIRECT("'"&amp;B38&amp;"'"&amp;"!B20:F42"),2,FALSE)&amp;IF(D38="",""," ("&amp;D38&amp;")")&amp;
IF(VLOOKUP("Aspect :",INDIRECT("'"&amp;B38&amp;"'"&amp;"!B20:F42"),2,FALSE)="","","
"&amp;VLOOKUP("Aspect :",INDIRECT("'"&amp;B38&amp;"'"&amp;"!B20:F42"),2,FALSE))&amp;
IF(VLOOKUP("RMN 1H",INDIRECT("'"&amp;B38&amp;"'"&amp;"!B20:F42"),2,FALSE)="","","
"&amp;VLOOKUP("RMN 1H",INDIRECT("'"&amp;B38&amp;"'"&amp;"!B20:F42"),2,FALSE))&amp;
IF(VLOOKUP("RMN 13C",INDIRECT("'"&amp;B38&amp;"'"&amp;"!B20:F42"),2,FALSE)="","","
"&amp;VLOOKUP("RMN 13C",INDIRECT("'"&amp;B38&amp;"'"&amp;"!B20:F42"),2,FALSE))&amp;
IF(VLOOKUP("RMN Div :",INDIRECT("'"&amp;B38&amp;"'"&amp;"!B20:F42"),2,FALSE)="","","
"&amp;VLOOKUP("RMN Div :",INDIRECT("'"&amp;B38&amp;"'"&amp;"!B20:F42"),2,FALSE))&amp;
IF(VLOOKUP("IR",INDIRECT("'"&amp;B38&amp;"'"&amp;"!B20:F42"),2,FALSE)="","","
"&amp;VLOOKUP("IR",INDIRECT("'"&amp;B38&amp;"'"&amp;"!B20:F42"),2,FALSE))&amp;
IF(VLOOKUP("T° Fusion :",INDIRECT("'"&amp;B38&amp;"'"&amp;"!B20:F42"),2,FALSE)="","","
"&amp;VLOOKUP("T° Fusion :",INDIRECT("'"&amp;B38&amp;"'"&amp;"!B20:F42"),2,FALSE))&amp;
 IF(VLOOKUP("αD :",INDIRECT("'"&amp;B38&amp;"'"&amp;"!B20:F42"),2,FALSE)="","","
"&amp;VLOOKUP("αD :",INDIRECT("'"&amp;B38&amp;"'"&amp;"!B20:F42"),2,FALSE))&amp;
 IF(VLOOKUP("Masse :",INDIRECT("'"&amp;B38&amp;"'"&amp;"!B20:F42"),2,FALSE)="","","
"&amp;VLOOKUP("Masse :",INDIRECT("'"&amp;B38&amp;"'"&amp;"!B20:F42"),2,FALSE))&amp;
IF(VLOOKUP("Ref Litt. :",INDIRECT("'"&amp;B38&amp;"'"&amp;"!B20:F42"),2,FALSE)="","","
"&amp;Data!$E$7&amp;" "&amp;VLOOKUP("Ref Litt. :",INDIRECT("'"&amp;B38&amp;"'"&amp;"!B20:F42"),2,FALSE))</f>
        <v>#REF!</v>
      </c>
      <c r="F38" s="77" t="e">
        <f t="shared" ca="1" si="5"/>
        <v>#REF!</v>
      </c>
      <c r="H38" s="50" t="str">
        <f t="shared" ca="1" si="6"/>
        <v/>
      </c>
    </row>
    <row r="39" spans="1:8" ht="145.15" customHeight="1" x14ac:dyDescent="0.25">
      <c r="A39" s="70" t="str">
        <f t="shared" ca="1" si="4"/>
        <v/>
      </c>
      <c r="E39" s="86" t="e">
        <f ca="1">VLOOKUP("IUPAC :",INDIRECT("'"&amp;B39&amp;"'"&amp;"!B20:F42"),2,FALSE)&amp;IF(D39="",""," ("&amp;D39&amp;")")&amp;
IF(VLOOKUP("Aspect :",INDIRECT("'"&amp;B39&amp;"'"&amp;"!B20:F42"),2,FALSE)="","","
"&amp;VLOOKUP("Aspect :",INDIRECT("'"&amp;B39&amp;"'"&amp;"!B20:F42"),2,FALSE))&amp;
IF(VLOOKUP("RMN 1H",INDIRECT("'"&amp;B39&amp;"'"&amp;"!B20:F42"),2,FALSE)="","","
"&amp;VLOOKUP("RMN 1H",INDIRECT("'"&amp;B39&amp;"'"&amp;"!B20:F42"),2,FALSE))&amp;
IF(VLOOKUP("RMN 13C",INDIRECT("'"&amp;B39&amp;"'"&amp;"!B20:F42"),2,FALSE)="","","
"&amp;VLOOKUP("RMN 13C",INDIRECT("'"&amp;B39&amp;"'"&amp;"!B20:F42"),2,FALSE))&amp;
IF(VLOOKUP("RMN Div :",INDIRECT("'"&amp;B39&amp;"'"&amp;"!B20:F42"),2,FALSE)="","","
"&amp;VLOOKUP("RMN Div :",INDIRECT("'"&amp;B39&amp;"'"&amp;"!B20:F42"),2,FALSE))&amp;
IF(VLOOKUP("IR",INDIRECT("'"&amp;B39&amp;"'"&amp;"!B20:F42"),2,FALSE)="","","
"&amp;VLOOKUP("IR",INDIRECT("'"&amp;B39&amp;"'"&amp;"!B20:F42"),2,FALSE))&amp;
IF(VLOOKUP("T° Fusion :",INDIRECT("'"&amp;B39&amp;"'"&amp;"!B20:F42"),2,FALSE)="","","
"&amp;VLOOKUP("T° Fusion :",INDIRECT("'"&amp;B39&amp;"'"&amp;"!B20:F42"),2,FALSE))&amp;
 IF(VLOOKUP("αD :",INDIRECT("'"&amp;B39&amp;"'"&amp;"!B20:F42"),2,FALSE)="","","
"&amp;VLOOKUP("αD :",INDIRECT("'"&amp;B39&amp;"'"&amp;"!B20:F42"),2,FALSE))&amp;
 IF(VLOOKUP("Masse :",INDIRECT("'"&amp;B39&amp;"'"&amp;"!B20:F42"),2,FALSE)="","","
"&amp;VLOOKUP("Masse :",INDIRECT("'"&amp;B39&amp;"'"&amp;"!B20:F42"),2,FALSE))&amp;
IF(VLOOKUP("Ref Litt. :",INDIRECT("'"&amp;B39&amp;"'"&amp;"!B20:F42"),2,FALSE)="","","
"&amp;Data!$E$7&amp;" "&amp;VLOOKUP("Ref Litt. :",INDIRECT("'"&amp;B39&amp;"'"&amp;"!B20:F42"),2,FALSE))</f>
        <v>#REF!</v>
      </c>
      <c r="F39" s="77" t="e">
        <f t="shared" ca="1" si="5"/>
        <v>#REF!</v>
      </c>
      <c r="H39" s="50" t="str">
        <f t="shared" ca="1" si="6"/>
        <v/>
      </c>
    </row>
    <row r="40" spans="1:8" ht="145.15" customHeight="1" x14ac:dyDescent="0.25">
      <c r="A40" s="70" t="str">
        <f t="shared" ca="1" si="4"/>
        <v/>
      </c>
      <c r="E40" s="86" t="e">
        <f ca="1">VLOOKUP("IUPAC :",INDIRECT("'"&amp;B40&amp;"'"&amp;"!B20:F42"),2,FALSE)&amp;IF(D40="",""," ("&amp;D40&amp;")")&amp;
IF(VLOOKUP("Aspect :",INDIRECT("'"&amp;B40&amp;"'"&amp;"!B20:F42"),2,FALSE)="","","
"&amp;VLOOKUP("Aspect :",INDIRECT("'"&amp;B40&amp;"'"&amp;"!B20:F42"),2,FALSE))&amp;
IF(VLOOKUP("RMN 1H",INDIRECT("'"&amp;B40&amp;"'"&amp;"!B20:F42"),2,FALSE)="","","
"&amp;VLOOKUP("RMN 1H",INDIRECT("'"&amp;B40&amp;"'"&amp;"!B20:F42"),2,FALSE))&amp;
IF(VLOOKUP("RMN 13C",INDIRECT("'"&amp;B40&amp;"'"&amp;"!B20:F42"),2,FALSE)="","","
"&amp;VLOOKUP("RMN 13C",INDIRECT("'"&amp;B40&amp;"'"&amp;"!B20:F42"),2,FALSE))&amp;
IF(VLOOKUP("RMN Div :",INDIRECT("'"&amp;B40&amp;"'"&amp;"!B20:F42"),2,FALSE)="","","
"&amp;VLOOKUP("RMN Div :",INDIRECT("'"&amp;B40&amp;"'"&amp;"!B20:F42"),2,FALSE))&amp;
IF(VLOOKUP("IR",INDIRECT("'"&amp;B40&amp;"'"&amp;"!B20:F42"),2,FALSE)="","","
"&amp;VLOOKUP("IR",INDIRECT("'"&amp;B40&amp;"'"&amp;"!B20:F42"),2,FALSE))&amp;
IF(VLOOKUP("T° Fusion :",INDIRECT("'"&amp;B40&amp;"'"&amp;"!B20:F42"),2,FALSE)="","","
"&amp;VLOOKUP("T° Fusion :",INDIRECT("'"&amp;B40&amp;"'"&amp;"!B20:F42"),2,FALSE))&amp;
 IF(VLOOKUP("αD :",INDIRECT("'"&amp;B40&amp;"'"&amp;"!B20:F42"),2,FALSE)="","","
"&amp;VLOOKUP("αD :",INDIRECT("'"&amp;B40&amp;"'"&amp;"!B20:F42"),2,FALSE))&amp;
 IF(VLOOKUP("Masse :",INDIRECT("'"&amp;B40&amp;"'"&amp;"!B20:F42"),2,FALSE)="","","
"&amp;VLOOKUP("Masse :",INDIRECT("'"&amp;B40&amp;"'"&amp;"!B20:F42"),2,FALSE))&amp;
IF(VLOOKUP("Ref Litt. :",INDIRECT("'"&amp;B40&amp;"'"&amp;"!B20:F42"),2,FALSE)="","","
"&amp;Data!$E$7&amp;" "&amp;VLOOKUP("Ref Litt. :",INDIRECT("'"&amp;B40&amp;"'"&amp;"!B20:F42"),2,FALSE))</f>
        <v>#REF!</v>
      </c>
      <c r="F40" s="77" t="e">
        <f t="shared" ca="1" si="5"/>
        <v>#REF!</v>
      </c>
      <c r="H40" s="50" t="str">
        <f t="shared" ca="1" si="6"/>
        <v/>
      </c>
    </row>
    <row r="41" spans="1:8" ht="145.15" customHeight="1" x14ac:dyDescent="0.25">
      <c r="A41" s="70" t="str">
        <f t="shared" ca="1" si="4"/>
        <v/>
      </c>
      <c r="E41" s="86" t="e">
        <f ca="1">VLOOKUP("IUPAC :",INDIRECT("'"&amp;B41&amp;"'"&amp;"!B20:F42"),2,FALSE)&amp;IF(D41="",""," ("&amp;D41&amp;")")&amp;
IF(VLOOKUP("Aspect :",INDIRECT("'"&amp;B41&amp;"'"&amp;"!B20:F42"),2,FALSE)="","","
"&amp;VLOOKUP("Aspect :",INDIRECT("'"&amp;B41&amp;"'"&amp;"!B20:F42"),2,FALSE))&amp;
IF(VLOOKUP("RMN 1H",INDIRECT("'"&amp;B41&amp;"'"&amp;"!B20:F42"),2,FALSE)="","","
"&amp;VLOOKUP("RMN 1H",INDIRECT("'"&amp;B41&amp;"'"&amp;"!B20:F42"),2,FALSE))&amp;
IF(VLOOKUP("RMN 13C",INDIRECT("'"&amp;B41&amp;"'"&amp;"!B20:F42"),2,FALSE)="","","
"&amp;VLOOKUP("RMN 13C",INDIRECT("'"&amp;B41&amp;"'"&amp;"!B20:F42"),2,FALSE))&amp;
IF(VLOOKUP("RMN Div :",INDIRECT("'"&amp;B41&amp;"'"&amp;"!B20:F42"),2,FALSE)="","","
"&amp;VLOOKUP("RMN Div :",INDIRECT("'"&amp;B41&amp;"'"&amp;"!B20:F42"),2,FALSE))&amp;
IF(VLOOKUP("IR",INDIRECT("'"&amp;B41&amp;"'"&amp;"!B20:F42"),2,FALSE)="","","
"&amp;VLOOKUP("IR",INDIRECT("'"&amp;B41&amp;"'"&amp;"!B20:F42"),2,FALSE))&amp;
IF(VLOOKUP("T° Fusion :",INDIRECT("'"&amp;B41&amp;"'"&amp;"!B20:F42"),2,FALSE)="","","
"&amp;VLOOKUP("T° Fusion :",INDIRECT("'"&amp;B41&amp;"'"&amp;"!B20:F42"),2,FALSE))&amp;
 IF(VLOOKUP("αD :",INDIRECT("'"&amp;B41&amp;"'"&amp;"!B20:F42"),2,FALSE)="","","
"&amp;VLOOKUP("αD :",INDIRECT("'"&amp;B41&amp;"'"&amp;"!B20:F42"),2,FALSE))&amp;
 IF(VLOOKUP("Masse :",INDIRECT("'"&amp;B41&amp;"'"&amp;"!B20:F42"),2,FALSE)="","","
"&amp;VLOOKUP("Masse :",INDIRECT("'"&amp;B41&amp;"'"&amp;"!B20:F42"),2,FALSE))&amp;
IF(VLOOKUP("Ref Litt. :",INDIRECT("'"&amp;B41&amp;"'"&amp;"!B20:F42"),2,FALSE)="","","
"&amp;Data!$E$7&amp;" "&amp;VLOOKUP("Ref Litt. :",INDIRECT("'"&amp;B41&amp;"'"&amp;"!B20:F42"),2,FALSE))</f>
        <v>#REF!</v>
      </c>
      <c r="F41" s="77" t="e">
        <f t="shared" ca="1" si="5"/>
        <v>#REF!</v>
      </c>
      <c r="H41" s="50" t="str">
        <f t="shared" ca="1" si="6"/>
        <v/>
      </c>
    </row>
    <row r="42" spans="1:8" ht="145.15" customHeight="1" x14ac:dyDescent="0.25">
      <c r="A42" s="70" t="str">
        <f t="shared" ca="1" si="4"/>
        <v/>
      </c>
      <c r="E42" s="86" t="e">
        <f ca="1">VLOOKUP("IUPAC :",INDIRECT("'"&amp;B42&amp;"'"&amp;"!B20:F42"),2,FALSE)&amp;IF(D42="",""," ("&amp;D42&amp;")")&amp;
IF(VLOOKUP("Aspect :",INDIRECT("'"&amp;B42&amp;"'"&amp;"!B20:F42"),2,FALSE)="","","
"&amp;VLOOKUP("Aspect :",INDIRECT("'"&amp;B42&amp;"'"&amp;"!B20:F42"),2,FALSE))&amp;
IF(VLOOKUP("RMN 1H",INDIRECT("'"&amp;B42&amp;"'"&amp;"!B20:F42"),2,FALSE)="","","
"&amp;VLOOKUP("RMN 1H",INDIRECT("'"&amp;B42&amp;"'"&amp;"!B20:F42"),2,FALSE))&amp;
IF(VLOOKUP("RMN 13C",INDIRECT("'"&amp;B42&amp;"'"&amp;"!B20:F42"),2,FALSE)="","","
"&amp;VLOOKUP("RMN 13C",INDIRECT("'"&amp;B42&amp;"'"&amp;"!B20:F42"),2,FALSE))&amp;
IF(VLOOKUP("RMN Div :",INDIRECT("'"&amp;B42&amp;"'"&amp;"!B20:F42"),2,FALSE)="","","
"&amp;VLOOKUP("RMN Div :",INDIRECT("'"&amp;B42&amp;"'"&amp;"!B20:F42"),2,FALSE))&amp;
IF(VLOOKUP("IR",INDIRECT("'"&amp;B42&amp;"'"&amp;"!B20:F42"),2,FALSE)="","","
"&amp;VLOOKUP("IR",INDIRECT("'"&amp;B42&amp;"'"&amp;"!B20:F42"),2,FALSE))&amp;
IF(VLOOKUP("T° Fusion :",INDIRECT("'"&amp;B42&amp;"'"&amp;"!B20:F42"),2,FALSE)="","","
"&amp;VLOOKUP("T° Fusion :",INDIRECT("'"&amp;B42&amp;"'"&amp;"!B20:F42"),2,FALSE))&amp;
 IF(VLOOKUP("αD :",INDIRECT("'"&amp;B42&amp;"'"&amp;"!B20:F42"),2,FALSE)="","","
"&amp;VLOOKUP("αD :",INDIRECT("'"&amp;B42&amp;"'"&amp;"!B20:F42"),2,FALSE))&amp;
 IF(VLOOKUP("Masse :",INDIRECT("'"&amp;B42&amp;"'"&amp;"!B20:F42"),2,FALSE)="","","
"&amp;VLOOKUP("Masse :",INDIRECT("'"&amp;B42&amp;"'"&amp;"!B20:F42"),2,FALSE))&amp;
IF(VLOOKUP("Ref Litt. :",INDIRECT("'"&amp;B42&amp;"'"&amp;"!B20:F42"),2,FALSE)="","","
"&amp;Data!$E$7&amp;" "&amp;VLOOKUP("Ref Litt. :",INDIRECT("'"&amp;B42&amp;"'"&amp;"!B20:F42"),2,FALSE))</f>
        <v>#REF!</v>
      </c>
      <c r="F42" s="77" t="e">
        <f t="shared" ca="1" si="5"/>
        <v>#REF!</v>
      </c>
      <c r="H42" s="50" t="str">
        <f t="shared" ca="1" si="6"/>
        <v/>
      </c>
    </row>
    <row r="43" spans="1:8" ht="145.15" customHeight="1" x14ac:dyDescent="0.25">
      <c r="A43" s="70" t="str">
        <f t="shared" ca="1" si="4"/>
        <v/>
      </c>
      <c r="E43" s="86" t="e">
        <f ca="1">VLOOKUP("IUPAC :",INDIRECT("'"&amp;B43&amp;"'"&amp;"!B20:F42"),2,FALSE)&amp;IF(D43="",""," ("&amp;D43&amp;")")&amp;
IF(VLOOKUP("Aspect :",INDIRECT("'"&amp;B43&amp;"'"&amp;"!B20:F42"),2,FALSE)="","","
"&amp;VLOOKUP("Aspect :",INDIRECT("'"&amp;B43&amp;"'"&amp;"!B20:F42"),2,FALSE))&amp;
IF(VLOOKUP("RMN 1H",INDIRECT("'"&amp;B43&amp;"'"&amp;"!B20:F42"),2,FALSE)="","","
"&amp;VLOOKUP("RMN 1H",INDIRECT("'"&amp;B43&amp;"'"&amp;"!B20:F42"),2,FALSE))&amp;
IF(VLOOKUP("RMN 13C",INDIRECT("'"&amp;B43&amp;"'"&amp;"!B20:F42"),2,FALSE)="","","
"&amp;VLOOKUP("RMN 13C",INDIRECT("'"&amp;B43&amp;"'"&amp;"!B20:F42"),2,FALSE))&amp;
IF(VLOOKUP("RMN Div :",INDIRECT("'"&amp;B43&amp;"'"&amp;"!B20:F42"),2,FALSE)="","","
"&amp;VLOOKUP("RMN Div :",INDIRECT("'"&amp;B43&amp;"'"&amp;"!B20:F42"),2,FALSE))&amp;
IF(VLOOKUP("IR",INDIRECT("'"&amp;B43&amp;"'"&amp;"!B20:F42"),2,FALSE)="","","
"&amp;VLOOKUP("IR",INDIRECT("'"&amp;B43&amp;"'"&amp;"!B20:F42"),2,FALSE))&amp;
IF(VLOOKUP("T° Fusion :",INDIRECT("'"&amp;B43&amp;"'"&amp;"!B20:F42"),2,FALSE)="","","
"&amp;VLOOKUP("T° Fusion :",INDIRECT("'"&amp;B43&amp;"'"&amp;"!B20:F42"),2,FALSE))&amp;
 IF(VLOOKUP("αD :",INDIRECT("'"&amp;B43&amp;"'"&amp;"!B20:F42"),2,FALSE)="","","
"&amp;VLOOKUP("αD :",INDIRECT("'"&amp;B43&amp;"'"&amp;"!B20:F42"),2,FALSE))&amp;
 IF(VLOOKUP("Masse :",INDIRECT("'"&amp;B43&amp;"'"&amp;"!B20:F42"),2,FALSE)="","","
"&amp;VLOOKUP("Masse :",INDIRECT("'"&amp;B43&amp;"'"&amp;"!B20:F42"),2,FALSE))&amp;
IF(VLOOKUP("Ref Litt. :",INDIRECT("'"&amp;B43&amp;"'"&amp;"!B20:F42"),2,FALSE)="","","
"&amp;Data!$E$7&amp;" "&amp;VLOOKUP("Ref Litt. :",INDIRECT("'"&amp;B43&amp;"'"&amp;"!B20:F42"),2,FALSE))</f>
        <v>#REF!</v>
      </c>
      <c r="F43" s="77" t="e">
        <f t="shared" ca="1" si="5"/>
        <v>#REF!</v>
      </c>
      <c r="H43" s="50" t="str">
        <f t="shared" ca="1" si="6"/>
        <v/>
      </c>
    </row>
    <row r="44" spans="1:8" ht="145.15" customHeight="1" x14ac:dyDescent="0.25">
      <c r="A44" s="70" t="str">
        <f t="shared" ca="1" si="4"/>
        <v/>
      </c>
      <c r="E44" s="86" t="e">
        <f ca="1">VLOOKUP("IUPAC :",INDIRECT("'"&amp;B44&amp;"'"&amp;"!B20:F42"),2,FALSE)&amp;IF(D44="",""," ("&amp;D44&amp;")")&amp;
IF(VLOOKUP("Aspect :",INDIRECT("'"&amp;B44&amp;"'"&amp;"!B20:F42"),2,FALSE)="","","
"&amp;VLOOKUP("Aspect :",INDIRECT("'"&amp;B44&amp;"'"&amp;"!B20:F42"),2,FALSE))&amp;
IF(VLOOKUP("RMN 1H",INDIRECT("'"&amp;B44&amp;"'"&amp;"!B20:F42"),2,FALSE)="","","
"&amp;VLOOKUP("RMN 1H",INDIRECT("'"&amp;B44&amp;"'"&amp;"!B20:F42"),2,FALSE))&amp;
IF(VLOOKUP("RMN 13C",INDIRECT("'"&amp;B44&amp;"'"&amp;"!B20:F42"),2,FALSE)="","","
"&amp;VLOOKUP("RMN 13C",INDIRECT("'"&amp;B44&amp;"'"&amp;"!B20:F42"),2,FALSE))&amp;
IF(VLOOKUP("RMN Div :",INDIRECT("'"&amp;B44&amp;"'"&amp;"!B20:F42"),2,FALSE)="","","
"&amp;VLOOKUP("RMN Div :",INDIRECT("'"&amp;B44&amp;"'"&amp;"!B20:F42"),2,FALSE))&amp;
IF(VLOOKUP("IR",INDIRECT("'"&amp;B44&amp;"'"&amp;"!B20:F42"),2,FALSE)="","","
"&amp;VLOOKUP("IR",INDIRECT("'"&amp;B44&amp;"'"&amp;"!B20:F42"),2,FALSE))&amp;
IF(VLOOKUP("T° Fusion :",INDIRECT("'"&amp;B44&amp;"'"&amp;"!B20:F42"),2,FALSE)="","","
"&amp;VLOOKUP("T° Fusion :",INDIRECT("'"&amp;B44&amp;"'"&amp;"!B20:F42"),2,FALSE))&amp;
 IF(VLOOKUP("αD :",INDIRECT("'"&amp;B44&amp;"'"&amp;"!B20:F42"),2,FALSE)="","","
"&amp;VLOOKUP("αD :",INDIRECT("'"&amp;B44&amp;"'"&amp;"!B20:F42"),2,FALSE))&amp;
 IF(VLOOKUP("Masse :",INDIRECT("'"&amp;B44&amp;"'"&amp;"!B20:F42"),2,FALSE)="","","
"&amp;VLOOKUP("Masse :",INDIRECT("'"&amp;B44&amp;"'"&amp;"!B20:F42"),2,FALSE))&amp;
IF(VLOOKUP("Ref Litt. :",INDIRECT("'"&amp;B44&amp;"'"&amp;"!B20:F42"),2,FALSE)="","","
"&amp;Data!$E$7&amp;" "&amp;VLOOKUP("Ref Litt. :",INDIRECT("'"&amp;B44&amp;"'"&amp;"!B20:F42"),2,FALSE))</f>
        <v>#REF!</v>
      </c>
      <c r="F44" s="77" t="e">
        <f t="shared" ca="1" si="5"/>
        <v>#REF!</v>
      </c>
      <c r="H44" s="50" t="str">
        <f t="shared" ca="1" si="6"/>
        <v/>
      </c>
    </row>
    <row r="45" spans="1:8" ht="145.15" customHeight="1" x14ac:dyDescent="0.25">
      <c r="A45" s="70" t="str">
        <f t="shared" ca="1" si="4"/>
        <v/>
      </c>
      <c r="E45" s="86" t="e">
        <f ca="1">VLOOKUP("IUPAC :",INDIRECT("'"&amp;B45&amp;"'"&amp;"!B20:F42"),2,FALSE)&amp;IF(D45="",""," ("&amp;D45&amp;")")&amp;
IF(VLOOKUP("Aspect :",INDIRECT("'"&amp;B45&amp;"'"&amp;"!B20:F42"),2,FALSE)="","","
"&amp;VLOOKUP("Aspect :",INDIRECT("'"&amp;B45&amp;"'"&amp;"!B20:F42"),2,FALSE))&amp;
IF(VLOOKUP("RMN 1H",INDIRECT("'"&amp;B45&amp;"'"&amp;"!B20:F42"),2,FALSE)="","","
"&amp;VLOOKUP("RMN 1H",INDIRECT("'"&amp;B45&amp;"'"&amp;"!B20:F42"),2,FALSE))&amp;
IF(VLOOKUP("RMN 13C",INDIRECT("'"&amp;B45&amp;"'"&amp;"!B20:F42"),2,FALSE)="","","
"&amp;VLOOKUP("RMN 13C",INDIRECT("'"&amp;B45&amp;"'"&amp;"!B20:F42"),2,FALSE))&amp;
IF(VLOOKUP("RMN Div :",INDIRECT("'"&amp;B45&amp;"'"&amp;"!B20:F42"),2,FALSE)="","","
"&amp;VLOOKUP("RMN Div :",INDIRECT("'"&amp;B45&amp;"'"&amp;"!B20:F42"),2,FALSE))&amp;
IF(VLOOKUP("IR",INDIRECT("'"&amp;B45&amp;"'"&amp;"!B20:F42"),2,FALSE)="","","
"&amp;VLOOKUP("IR",INDIRECT("'"&amp;B45&amp;"'"&amp;"!B20:F42"),2,FALSE))&amp;
IF(VLOOKUP("T° Fusion :",INDIRECT("'"&amp;B45&amp;"'"&amp;"!B20:F42"),2,FALSE)="","","
"&amp;VLOOKUP("T° Fusion :",INDIRECT("'"&amp;B45&amp;"'"&amp;"!B20:F42"),2,FALSE))&amp;
 IF(VLOOKUP("αD :",INDIRECT("'"&amp;B45&amp;"'"&amp;"!B20:F42"),2,FALSE)="","","
"&amp;VLOOKUP("αD :",INDIRECT("'"&amp;B45&amp;"'"&amp;"!B20:F42"),2,FALSE))&amp;
 IF(VLOOKUP("Masse :",INDIRECT("'"&amp;B45&amp;"'"&amp;"!B20:F42"),2,FALSE)="","","
"&amp;VLOOKUP("Masse :",INDIRECT("'"&amp;B45&amp;"'"&amp;"!B20:F42"),2,FALSE))&amp;
IF(VLOOKUP("Ref Litt. :",INDIRECT("'"&amp;B45&amp;"'"&amp;"!B20:F42"),2,FALSE)="","","
"&amp;Data!$E$7&amp;" "&amp;VLOOKUP("Ref Litt. :",INDIRECT("'"&amp;B45&amp;"'"&amp;"!B20:F42"),2,FALSE))</f>
        <v>#REF!</v>
      </c>
      <c r="F45" s="77" t="e">
        <f t="shared" ca="1" si="5"/>
        <v>#REF!</v>
      </c>
      <c r="H45" s="50" t="str">
        <f t="shared" ca="1" si="6"/>
        <v/>
      </c>
    </row>
    <row r="46" spans="1:8" ht="145.15" customHeight="1" x14ac:dyDescent="0.25">
      <c r="A46" s="70" t="str">
        <f t="shared" ca="1" si="4"/>
        <v/>
      </c>
      <c r="E46" s="86" t="e">
        <f ca="1">VLOOKUP("IUPAC :",INDIRECT("'"&amp;B46&amp;"'"&amp;"!B20:F42"),2,FALSE)&amp;IF(D46="",""," ("&amp;D46&amp;")")&amp;
IF(VLOOKUP("Aspect :",INDIRECT("'"&amp;B46&amp;"'"&amp;"!B20:F42"),2,FALSE)="","","
"&amp;VLOOKUP("Aspect :",INDIRECT("'"&amp;B46&amp;"'"&amp;"!B20:F42"),2,FALSE))&amp;
IF(VLOOKUP("RMN 1H",INDIRECT("'"&amp;B46&amp;"'"&amp;"!B20:F42"),2,FALSE)="","","
"&amp;VLOOKUP("RMN 1H",INDIRECT("'"&amp;B46&amp;"'"&amp;"!B20:F42"),2,FALSE))&amp;
IF(VLOOKUP("RMN 13C",INDIRECT("'"&amp;B46&amp;"'"&amp;"!B20:F42"),2,FALSE)="","","
"&amp;VLOOKUP("RMN 13C",INDIRECT("'"&amp;B46&amp;"'"&amp;"!B20:F42"),2,FALSE))&amp;
IF(VLOOKUP("RMN Div :",INDIRECT("'"&amp;B46&amp;"'"&amp;"!B20:F42"),2,FALSE)="","","
"&amp;VLOOKUP("RMN Div :",INDIRECT("'"&amp;B46&amp;"'"&amp;"!B20:F42"),2,FALSE))&amp;
IF(VLOOKUP("IR",INDIRECT("'"&amp;B46&amp;"'"&amp;"!B20:F42"),2,FALSE)="","","
"&amp;VLOOKUP("IR",INDIRECT("'"&amp;B46&amp;"'"&amp;"!B20:F42"),2,FALSE))&amp;
IF(VLOOKUP("T° Fusion :",INDIRECT("'"&amp;B46&amp;"'"&amp;"!B20:F42"),2,FALSE)="","","
"&amp;VLOOKUP("T° Fusion :",INDIRECT("'"&amp;B46&amp;"'"&amp;"!B20:F42"),2,FALSE))&amp;
 IF(VLOOKUP("αD :",INDIRECT("'"&amp;B46&amp;"'"&amp;"!B20:F42"),2,FALSE)="","","
"&amp;VLOOKUP("αD :",INDIRECT("'"&amp;B46&amp;"'"&amp;"!B20:F42"),2,FALSE))&amp;
 IF(VLOOKUP("Masse :",INDIRECT("'"&amp;B46&amp;"'"&amp;"!B20:F42"),2,FALSE)="","","
"&amp;VLOOKUP("Masse :",INDIRECT("'"&amp;B46&amp;"'"&amp;"!B20:F42"),2,FALSE))&amp;
IF(VLOOKUP("Ref Litt. :",INDIRECT("'"&amp;B46&amp;"'"&amp;"!B20:F42"),2,FALSE)="","","
"&amp;Data!$E$7&amp;" "&amp;VLOOKUP("Ref Litt. :",INDIRECT("'"&amp;B46&amp;"'"&amp;"!B20:F42"),2,FALSE))</f>
        <v>#REF!</v>
      </c>
      <c r="F46" s="77" t="e">
        <f t="shared" ca="1" si="5"/>
        <v>#REF!</v>
      </c>
      <c r="H46" s="50" t="str">
        <f t="shared" ca="1" si="6"/>
        <v/>
      </c>
    </row>
    <row r="47" spans="1:8" ht="145.15" customHeight="1" x14ac:dyDescent="0.25">
      <c r="A47" s="70" t="str">
        <f t="shared" ca="1" si="4"/>
        <v/>
      </c>
      <c r="E47" s="86" t="e">
        <f ca="1">VLOOKUP("IUPAC :",INDIRECT("'"&amp;B47&amp;"'"&amp;"!B20:F42"),2,FALSE)&amp;IF(D47="",""," ("&amp;D47&amp;")")&amp;
IF(VLOOKUP("Aspect :",INDIRECT("'"&amp;B47&amp;"'"&amp;"!B20:F42"),2,FALSE)="","","
"&amp;VLOOKUP("Aspect :",INDIRECT("'"&amp;B47&amp;"'"&amp;"!B20:F42"),2,FALSE))&amp;
IF(VLOOKUP("RMN 1H",INDIRECT("'"&amp;B47&amp;"'"&amp;"!B20:F42"),2,FALSE)="","","
"&amp;VLOOKUP("RMN 1H",INDIRECT("'"&amp;B47&amp;"'"&amp;"!B20:F42"),2,FALSE))&amp;
IF(VLOOKUP("RMN 13C",INDIRECT("'"&amp;B47&amp;"'"&amp;"!B20:F42"),2,FALSE)="","","
"&amp;VLOOKUP("RMN 13C",INDIRECT("'"&amp;B47&amp;"'"&amp;"!B20:F42"),2,FALSE))&amp;
IF(VLOOKUP("RMN Div :",INDIRECT("'"&amp;B47&amp;"'"&amp;"!B20:F42"),2,FALSE)="","","
"&amp;VLOOKUP("RMN Div :",INDIRECT("'"&amp;B47&amp;"'"&amp;"!B20:F42"),2,FALSE))&amp;
IF(VLOOKUP("IR",INDIRECT("'"&amp;B47&amp;"'"&amp;"!B20:F42"),2,FALSE)="","","
"&amp;VLOOKUP("IR",INDIRECT("'"&amp;B47&amp;"'"&amp;"!B20:F42"),2,FALSE))&amp;
IF(VLOOKUP("T° Fusion :",INDIRECT("'"&amp;B47&amp;"'"&amp;"!B20:F42"),2,FALSE)="","","
"&amp;VLOOKUP("T° Fusion :",INDIRECT("'"&amp;B47&amp;"'"&amp;"!B20:F42"),2,FALSE))&amp;
 IF(VLOOKUP("αD :",INDIRECT("'"&amp;B47&amp;"'"&amp;"!B20:F42"),2,FALSE)="","","
"&amp;VLOOKUP("αD :",INDIRECT("'"&amp;B47&amp;"'"&amp;"!B20:F42"),2,FALSE))&amp;
 IF(VLOOKUP("Masse :",INDIRECT("'"&amp;B47&amp;"'"&amp;"!B20:F42"),2,FALSE)="","","
"&amp;VLOOKUP("Masse :",INDIRECT("'"&amp;B47&amp;"'"&amp;"!B20:F42"),2,FALSE))&amp;
IF(VLOOKUP("Ref Litt. :",INDIRECT("'"&amp;B47&amp;"'"&amp;"!B20:F42"),2,FALSE)="","","
"&amp;Data!$E$7&amp;" "&amp;VLOOKUP("Ref Litt. :",INDIRECT("'"&amp;B47&amp;"'"&amp;"!B20:F42"),2,FALSE))</f>
        <v>#REF!</v>
      </c>
      <c r="F47" s="77" t="e">
        <f t="shared" ca="1" si="5"/>
        <v>#REF!</v>
      </c>
      <c r="H47" s="50" t="str">
        <f t="shared" ca="1" si="6"/>
        <v/>
      </c>
    </row>
    <row r="48" spans="1:8" ht="145.15" customHeight="1" x14ac:dyDescent="0.25">
      <c r="A48" s="70" t="str">
        <f t="shared" ca="1" si="4"/>
        <v/>
      </c>
      <c r="E48" s="86" t="e">
        <f ca="1">VLOOKUP("IUPAC :",INDIRECT("'"&amp;B48&amp;"'"&amp;"!B20:F42"),2,FALSE)&amp;IF(D48="",""," ("&amp;D48&amp;")")&amp;
IF(VLOOKUP("Aspect :",INDIRECT("'"&amp;B48&amp;"'"&amp;"!B20:F42"),2,FALSE)="","","
"&amp;VLOOKUP("Aspect :",INDIRECT("'"&amp;B48&amp;"'"&amp;"!B20:F42"),2,FALSE))&amp;
IF(VLOOKUP("RMN 1H",INDIRECT("'"&amp;B48&amp;"'"&amp;"!B20:F42"),2,FALSE)="","","
"&amp;VLOOKUP("RMN 1H",INDIRECT("'"&amp;B48&amp;"'"&amp;"!B20:F42"),2,FALSE))&amp;
IF(VLOOKUP("RMN 13C",INDIRECT("'"&amp;B48&amp;"'"&amp;"!B20:F42"),2,FALSE)="","","
"&amp;VLOOKUP("RMN 13C",INDIRECT("'"&amp;B48&amp;"'"&amp;"!B20:F42"),2,FALSE))&amp;
IF(VLOOKUP("RMN Div :",INDIRECT("'"&amp;B48&amp;"'"&amp;"!B20:F42"),2,FALSE)="","","
"&amp;VLOOKUP("RMN Div :",INDIRECT("'"&amp;B48&amp;"'"&amp;"!B20:F42"),2,FALSE))&amp;
IF(VLOOKUP("IR",INDIRECT("'"&amp;B48&amp;"'"&amp;"!B20:F42"),2,FALSE)="","","
"&amp;VLOOKUP("IR",INDIRECT("'"&amp;B48&amp;"'"&amp;"!B20:F42"),2,FALSE))&amp;
IF(VLOOKUP("T° Fusion :",INDIRECT("'"&amp;B48&amp;"'"&amp;"!B20:F42"),2,FALSE)="","","
"&amp;VLOOKUP("T° Fusion :",INDIRECT("'"&amp;B48&amp;"'"&amp;"!B20:F42"),2,FALSE))&amp;
 IF(VLOOKUP("αD :",INDIRECT("'"&amp;B48&amp;"'"&amp;"!B20:F42"),2,FALSE)="","","
"&amp;VLOOKUP("αD :",INDIRECT("'"&amp;B48&amp;"'"&amp;"!B20:F42"),2,FALSE))&amp;
 IF(VLOOKUP("Masse :",INDIRECT("'"&amp;B48&amp;"'"&amp;"!B20:F42"),2,FALSE)="","","
"&amp;VLOOKUP("Masse :",INDIRECT("'"&amp;B48&amp;"'"&amp;"!B20:F42"),2,FALSE))&amp;
IF(VLOOKUP("Ref Litt. :",INDIRECT("'"&amp;B48&amp;"'"&amp;"!B20:F42"),2,FALSE)="","","
"&amp;Data!$E$7&amp;" "&amp;VLOOKUP("Ref Litt. :",INDIRECT("'"&amp;B48&amp;"'"&amp;"!B20:F42"),2,FALSE))</f>
        <v>#REF!</v>
      </c>
      <c r="F48" s="77" t="e">
        <f t="shared" ca="1" si="5"/>
        <v>#REF!</v>
      </c>
      <c r="H48" s="50" t="str">
        <f t="shared" ca="1" si="6"/>
        <v/>
      </c>
    </row>
    <row r="49" spans="1:8" ht="145.15" customHeight="1" x14ac:dyDescent="0.25">
      <c r="A49" s="70" t="str">
        <f t="shared" ca="1" si="4"/>
        <v/>
      </c>
      <c r="E49" s="86" t="e">
        <f ca="1">VLOOKUP("IUPAC :",INDIRECT("'"&amp;B49&amp;"'"&amp;"!B20:F42"),2,FALSE)&amp;IF(D49="",""," ("&amp;D49&amp;")")&amp;
IF(VLOOKUP("Aspect :",INDIRECT("'"&amp;B49&amp;"'"&amp;"!B20:F42"),2,FALSE)="","","
"&amp;VLOOKUP("Aspect :",INDIRECT("'"&amp;B49&amp;"'"&amp;"!B20:F42"),2,FALSE))&amp;
IF(VLOOKUP("RMN 1H",INDIRECT("'"&amp;B49&amp;"'"&amp;"!B20:F42"),2,FALSE)="","","
"&amp;VLOOKUP("RMN 1H",INDIRECT("'"&amp;B49&amp;"'"&amp;"!B20:F42"),2,FALSE))&amp;
IF(VLOOKUP("RMN 13C",INDIRECT("'"&amp;B49&amp;"'"&amp;"!B20:F42"),2,FALSE)="","","
"&amp;VLOOKUP("RMN 13C",INDIRECT("'"&amp;B49&amp;"'"&amp;"!B20:F42"),2,FALSE))&amp;
IF(VLOOKUP("RMN Div :",INDIRECT("'"&amp;B49&amp;"'"&amp;"!B20:F42"),2,FALSE)="","","
"&amp;VLOOKUP("RMN Div :",INDIRECT("'"&amp;B49&amp;"'"&amp;"!B20:F42"),2,FALSE))&amp;
IF(VLOOKUP("IR",INDIRECT("'"&amp;B49&amp;"'"&amp;"!B20:F42"),2,FALSE)="","","
"&amp;VLOOKUP("IR",INDIRECT("'"&amp;B49&amp;"'"&amp;"!B20:F42"),2,FALSE))&amp;
IF(VLOOKUP("T° Fusion :",INDIRECT("'"&amp;B49&amp;"'"&amp;"!B20:F42"),2,FALSE)="","","
"&amp;VLOOKUP("T° Fusion :",INDIRECT("'"&amp;B49&amp;"'"&amp;"!B20:F42"),2,FALSE))&amp;
 IF(VLOOKUP("αD :",INDIRECT("'"&amp;B49&amp;"'"&amp;"!B20:F42"),2,FALSE)="","","
"&amp;VLOOKUP("αD :",INDIRECT("'"&amp;B49&amp;"'"&amp;"!B20:F42"),2,FALSE))&amp;
 IF(VLOOKUP("Masse :",INDIRECT("'"&amp;B49&amp;"'"&amp;"!B20:F42"),2,FALSE)="","","
"&amp;VLOOKUP("Masse :",INDIRECT("'"&amp;B49&amp;"'"&amp;"!B20:F42"),2,FALSE))&amp;
IF(VLOOKUP("Ref Litt. :",INDIRECT("'"&amp;B49&amp;"'"&amp;"!B20:F42"),2,FALSE)="","","
"&amp;Data!$E$7&amp;" "&amp;VLOOKUP("Ref Litt. :",INDIRECT("'"&amp;B49&amp;"'"&amp;"!B20:F42"),2,FALSE))</f>
        <v>#REF!</v>
      </c>
      <c r="F49" s="77" t="e">
        <f t="shared" ca="1" si="5"/>
        <v>#REF!</v>
      </c>
      <c r="H49" s="50" t="str">
        <f t="shared" ca="1" si="6"/>
        <v/>
      </c>
    </row>
    <row r="50" spans="1:8" ht="145.15" customHeight="1" x14ac:dyDescent="0.25">
      <c r="A50" s="70" t="str">
        <f t="shared" ca="1" si="4"/>
        <v/>
      </c>
      <c r="E50" s="86" t="e">
        <f ca="1">VLOOKUP("IUPAC :",INDIRECT("'"&amp;B50&amp;"'"&amp;"!B20:F42"),2,FALSE)&amp;IF(D50="",""," ("&amp;D50&amp;")")&amp;
IF(VLOOKUP("Aspect :",INDIRECT("'"&amp;B50&amp;"'"&amp;"!B20:F42"),2,FALSE)="","","
"&amp;VLOOKUP("Aspect :",INDIRECT("'"&amp;B50&amp;"'"&amp;"!B20:F42"),2,FALSE))&amp;
IF(VLOOKUP("RMN 1H",INDIRECT("'"&amp;B50&amp;"'"&amp;"!B20:F42"),2,FALSE)="","","
"&amp;VLOOKUP("RMN 1H",INDIRECT("'"&amp;B50&amp;"'"&amp;"!B20:F42"),2,FALSE))&amp;
IF(VLOOKUP("RMN 13C",INDIRECT("'"&amp;B50&amp;"'"&amp;"!B20:F42"),2,FALSE)="","","
"&amp;VLOOKUP("RMN 13C",INDIRECT("'"&amp;B50&amp;"'"&amp;"!B20:F42"),2,FALSE))&amp;
IF(VLOOKUP("RMN Div :",INDIRECT("'"&amp;B50&amp;"'"&amp;"!B20:F42"),2,FALSE)="","","
"&amp;VLOOKUP("RMN Div :",INDIRECT("'"&amp;B50&amp;"'"&amp;"!B20:F42"),2,FALSE))&amp;
IF(VLOOKUP("IR",INDIRECT("'"&amp;B50&amp;"'"&amp;"!B20:F42"),2,FALSE)="","","
"&amp;VLOOKUP("IR",INDIRECT("'"&amp;B50&amp;"'"&amp;"!B20:F42"),2,FALSE))&amp;
IF(VLOOKUP("T° Fusion :",INDIRECT("'"&amp;B50&amp;"'"&amp;"!B20:F42"),2,FALSE)="","","
"&amp;VLOOKUP("T° Fusion :",INDIRECT("'"&amp;B50&amp;"'"&amp;"!B20:F42"),2,FALSE))&amp;
 IF(VLOOKUP("αD :",INDIRECT("'"&amp;B50&amp;"'"&amp;"!B20:F42"),2,FALSE)="","","
"&amp;VLOOKUP("αD :",INDIRECT("'"&amp;B50&amp;"'"&amp;"!B20:F42"),2,FALSE))&amp;
 IF(VLOOKUP("Masse :",INDIRECT("'"&amp;B50&amp;"'"&amp;"!B20:F42"),2,FALSE)="","","
"&amp;VLOOKUP("Masse :",INDIRECT("'"&amp;B50&amp;"'"&amp;"!B20:F42"),2,FALSE))&amp;
IF(VLOOKUP("Ref Litt. :",INDIRECT("'"&amp;B50&amp;"'"&amp;"!B20:F42"),2,FALSE)="","","
"&amp;Data!$E$7&amp;" "&amp;VLOOKUP("Ref Litt. :",INDIRECT("'"&amp;B50&amp;"'"&amp;"!B20:F42"),2,FALSE))</f>
        <v>#REF!</v>
      </c>
      <c r="F50" s="77" t="e">
        <f t="shared" ca="1" si="5"/>
        <v>#REF!</v>
      </c>
      <c r="H50" s="50" t="str">
        <f t="shared" ca="1" si="6"/>
        <v/>
      </c>
    </row>
    <row r="51" spans="1:8" ht="145.15" customHeight="1" x14ac:dyDescent="0.25">
      <c r="A51" s="70" t="str">
        <f t="shared" ca="1" si="4"/>
        <v/>
      </c>
      <c r="E51" s="86" t="e">
        <f ca="1">VLOOKUP("IUPAC :",INDIRECT("'"&amp;B51&amp;"'"&amp;"!B20:F42"),2,FALSE)&amp;IF(D51="",""," ("&amp;D51&amp;")")&amp;
IF(VLOOKUP("Aspect :",INDIRECT("'"&amp;B51&amp;"'"&amp;"!B20:F42"),2,FALSE)="","","
"&amp;VLOOKUP("Aspect :",INDIRECT("'"&amp;B51&amp;"'"&amp;"!B20:F42"),2,FALSE))&amp;
IF(VLOOKUP("RMN 1H",INDIRECT("'"&amp;B51&amp;"'"&amp;"!B20:F42"),2,FALSE)="","","
"&amp;VLOOKUP("RMN 1H",INDIRECT("'"&amp;B51&amp;"'"&amp;"!B20:F42"),2,FALSE))&amp;
IF(VLOOKUP("RMN 13C",INDIRECT("'"&amp;B51&amp;"'"&amp;"!B20:F42"),2,FALSE)="","","
"&amp;VLOOKUP("RMN 13C",INDIRECT("'"&amp;B51&amp;"'"&amp;"!B20:F42"),2,FALSE))&amp;
IF(VLOOKUP("RMN Div :",INDIRECT("'"&amp;B51&amp;"'"&amp;"!B20:F42"),2,FALSE)="","","
"&amp;VLOOKUP("RMN Div :",INDIRECT("'"&amp;B51&amp;"'"&amp;"!B20:F42"),2,FALSE))&amp;
IF(VLOOKUP("IR",INDIRECT("'"&amp;B51&amp;"'"&amp;"!B20:F42"),2,FALSE)="","","
"&amp;VLOOKUP("IR",INDIRECT("'"&amp;B51&amp;"'"&amp;"!B20:F42"),2,FALSE))&amp;
IF(VLOOKUP("T° Fusion :",INDIRECT("'"&amp;B51&amp;"'"&amp;"!B20:F42"),2,FALSE)="","","
"&amp;VLOOKUP("T° Fusion :",INDIRECT("'"&amp;B51&amp;"'"&amp;"!B20:F42"),2,FALSE))&amp;
 IF(VLOOKUP("αD :",INDIRECT("'"&amp;B51&amp;"'"&amp;"!B20:F42"),2,FALSE)="","","
"&amp;VLOOKUP("αD :",INDIRECT("'"&amp;B51&amp;"'"&amp;"!B20:F42"),2,FALSE))&amp;
 IF(VLOOKUP("Masse :",INDIRECT("'"&amp;B51&amp;"'"&amp;"!B20:F42"),2,FALSE)="","","
"&amp;VLOOKUP("Masse :",INDIRECT("'"&amp;B51&amp;"'"&amp;"!B20:F42"),2,FALSE))&amp;
IF(VLOOKUP("Ref Litt. :",INDIRECT("'"&amp;B51&amp;"'"&amp;"!B20:F42"),2,FALSE)="","","
"&amp;Data!$E$7&amp;" "&amp;VLOOKUP("Ref Litt. :",INDIRECT("'"&amp;B51&amp;"'"&amp;"!B20:F42"),2,FALSE))</f>
        <v>#REF!</v>
      </c>
      <c r="F51" s="77" t="e">
        <f t="shared" ca="1" si="5"/>
        <v>#REF!</v>
      </c>
      <c r="H51" s="50" t="str">
        <f t="shared" ca="1" si="6"/>
        <v/>
      </c>
    </row>
    <row r="52" spans="1:8" ht="145.15" customHeight="1" x14ac:dyDescent="0.25">
      <c r="A52" s="70" t="str">
        <f t="shared" ca="1" si="4"/>
        <v/>
      </c>
      <c r="E52" s="86" t="e">
        <f ca="1">VLOOKUP("IUPAC :",INDIRECT("'"&amp;B52&amp;"'"&amp;"!B20:F42"),2,FALSE)&amp;IF(D52="",""," ("&amp;D52&amp;")")&amp;
IF(VLOOKUP("Aspect :",INDIRECT("'"&amp;B52&amp;"'"&amp;"!B20:F42"),2,FALSE)="","","
"&amp;VLOOKUP("Aspect :",INDIRECT("'"&amp;B52&amp;"'"&amp;"!B20:F42"),2,FALSE))&amp;
IF(VLOOKUP("RMN 1H",INDIRECT("'"&amp;B52&amp;"'"&amp;"!B20:F42"),2,FALSE)="","","
"&amp;VLOOKUP("RMN 1H",INDIRECT("'"&amp;B52&amp;"'"&amp;"!B20:F42"),2,FALSE))&amp;
IF(VLOOKUP("RMN 13C",INDIRECT("'"&amp;B52&amp;"'"&amp;"!B20:F42"),2,FALSE)="","","
"&amp;VLOOKUP("RMN 13C",INDIRECT("'"&amp;B52&amp;"'"&amp;"!B20:F42"),2,FALSE))&amp;
IF(VLOOKUP("RMN Div :",INDIRECT("'"&amp;B52&amp;"'"&amp;"!B20:F42"),2,FALSE)="","","
"&amp;VLOOKUP("RMN Div :",INDIRECT("'"&amp;B52&amp;"'"&amp;"!B20:F42"),2,FALSE))&amp;
IF(VLOOKUP("IR",INDIRECT("'"&amp;B52&amp;"'"&amp;"!B20:F42"),2,FALSE)="","","
"&amp;VLOOKUP("IR",INDIRECT("'"&amp;B52&amp;"'"&amp;"!B20:F42"),2,FALSE))&amp;
IF(VLOOKUP("T° Fusion :",INDIRECT("'"&amp;B52&amp;"'"&amp;"!B20:F42"),2,FALSE)="","","
"&amp;VLOOKUP("T° Fusion :",INDIRECT("'"&amp;B52&amp;"'"&amp;"!B20:F42"),2,FALSE))&amp;
 IF(VLOOKUP("αD :",INDIRECT("'"&amp;B52&amp;"'"&amp;"!B20:F42"),2,FALSE)="","","
"&amp;VLOOKUP("αD :",INDIRECT("'"&amp;B52&amp;"'"&amp;"!B20:F42"),2,FALSE))&amp;
 IF(VLOOKUP("Masse :",INDIRECT("'"&amp;B52&amp;"'"&amp;"!B20:F42"),2,FALSE)="","","
"&amp;VLOOKUP("Masse :",INDIRECT("'"&amp;B52&amp;"'"&amp;"!B20:F42"),2,FALSE))&amp;
IF(VLOOKUP("Ref Litt. :",INDIRECT("'"&amp;B52&amp;"'"&amp;"!B20:F42"),2,FALSE)="","","
"&amp;Data!$E$7&amp;" "&amp;VLOOKUP("Ref Litt. :",INDIRECT("'"&amp;B52&amp;"'"&amp;"!B20:F42"),2,FALSE))</f>
        <v>#REF!</v>
      </c>
      <c r="F52" s="77" t="e">
        <f t="shared" ca="1" si="5"/>
        <v>#REF!</v>
      </c>
      <c r="H52" s="50" t="str">
        <f t="shared" ca="1" si="6"/>
        <v/>
      </c>
    </row>
    <row r="53" spans="1:8" ht="145.15" customHeight="1" x14ac:dyDescent="0.25">
      <c r="A53" s="70" t="str">
        <f t="shared" ref="A53:A116" ca="1" si="7">IF(B53="","",
      IF(
           OR(INDIRECT("'"&amp;B53&amp;"'"&amp;"!C23")="",
                    INDIRECT("'"&amp;B53&amp;"'"&amp;"!C27")="",
                    INDIRECT("'"&amp;B53&amp;"'"&amp;"!C39")="",
                    INDIRECT("'"&amp;B53&amp;"'"&amp;"!H5")="",
                    INDIRECT("'"&amp;B53&amp;"'"&amp;"!C20")="",
                    INDIRECT("'"&amp;B53&amp;"'"&amp;"!I21")="",
                    IF(OR(INDIRECT("'"&amp;B53&amp;"'"&amp;"!H5")="powder",
                               INDIRECT("'"&amp;B53&amp;"'"&amp;"!H5")="crystals"),
                        IF(INDIRECT("'"&amp;B53&amp;"'"&amp;"!C37")="",TRUE,FALSE),
                        FALSE),
                  IF(COUNTIF(INDIRECT("'"&amp;B53&amp;"'"&amp;"!F3"),"*F*"),
                        IF(INDIRECT("'"&amp;B53&amp;"'"&amp;"!C31")="",TRUE,FALSE),FALSE)),
           IF(INDIRECT("'"&amp;B53&amp;"'"&amp;"!C41")="",0,1),
           2))</f>
        <v/>
      </c>
      <c r="E53" s="86" t="e">
        <f ca="1">VLOOKUP("IUPAC :",INDIRECT("'"&amp;B53&amp;"'"&amp;"!B20:F42"),2,FALSE)&amp;IF(D53="",""," ("&amp;D53&amp;")")&amp;
IF(VLOOKUP("Aspect :",INDIRECT("'"&amp;B53&amp;"'"&amp;"!B20:F42"),2,FALSE)="","","
"&amp;VLOOKUP("Aspect :",INDIRECT("'"&amp;B53&amp;"'"&amp;"!B20:F42"),2,FALSE))&amp;
IF(VLOOKUP("RMN 1H",INDIRECT("'"&amp;B53&amp;"'"&amp;"!B20:F42"),2,FALSE)="","","
"&amp;VLOOKUP("RMN 1H",INDIRECT("'"&amp;B53&amp;"'"&amp;"!B20:F42"),2,FALSE))&amp;
IF(VLOOKUP("RMN 13C",INDIRECT("'"&amp;B53&amp;"'"&amp;"!B20:F42"),2,FALSE)="","","
"&amp;VLOOKUP("RMN 13C",INDIRECT("'"&amp;B53&amp;"'"&amp;"!B20:F42"),2,FALSE))&amp;
IF(VLOOKUP("RMN Div :",INDIRECT("'"&amp;B53&amp;"'"&amp;"!B20:F42"),2,FALSE)="","","
"&amp;VLOOKUP("RMN Div :",INDIRECT("'"&amp;B53&amp;"'"&amp;"!B20:F42"),2,FALSE))&amp;
IF(VLOOKUP("IR",INDIRECT("'"&amp;B53&amp;"'"&amp;"!B20:F42"),2,FALSE)="","","
"&amp;VLOOKUP("IR",INDIRECT("'"&amp;B53&amp;"'"&amp;"!B20:F42"),2,FALSE))&amp;
IF(VLOOKUP("T° Fusion :",INDIRECT("'"&amp;B53&amp;"'"&amp;"!B20:F42"),2,FALSE)="","","
"&amp;VLOOKUP("T° Fusion :",INDIRECT("'"&amp;B53&amp;"'"&amp;"!B20:F42"),2,FALSE))&amp;
 IF(VLOOKUP("αD :",INDIRECT("'"&amp;B53&amp;"'"&amp;"!B20:F42"),2,FALSE)="","","
"&amp;VLOOKUP("αD :",INDIRECT("'"&amp;B53&amp;"'"&amp;"!B20:F42"),2,FALSE))&amp;
 IF(VLOOKUP("Masse :",INDIRECT("'"&amp;B53&amp;"'"&amp;"!B20:F42"),2,FALSE)="","","
"&amp;VLOOKUP("Masse :",INDIRECT("'"&amp;B53&amp;"'"&amp;"!B20:F42"),2,FALSE))&amp;
IF(VLOOKUP("Ref Litt. :",INDIRECT("'"&amp;B53&amp;"'"&amp;"!B20:F42"),2,FALSE)="","","
"&amp;Data!$E$7&amp;" "&amp;VLOOKUP("Ref Litt. :",INDIRECT("'"&amp;B53&amp;"'"&amp;"!B20:F42"),2,FALSE))</f>
        <v>#REF!</v>
      </c>
      <c r="F53" s="77" t="e">
        <f t="shared" ca="1" si="5"/>
        <v>#REF!</v>
      </c>
      <c r="H53" s="50" t="str">
        <f t="shared" ca="1" si="6"/>
        <v/>
      </c>
    </row>
    <row r="54" spans="1:8" ht="145.15" customHeight="1" x14ac:dyDescent="0.25">
      <c r="A54" s="70" t="str">
        <f t="shared" ca="1" si="7"/>
        <v/>
      </c>
      <c r="E54" s="86" t="e">
        <f ca="1">VLOOKUP("IUPAC :",INDIRECT("'"&amp;B54&amp;"'"&amp;"!B20:F42"),2,FALSE)&amp;IF(D54="",""," ("&amp;D54&amp;")")&amp;
IF(VLOOKUP("Aspect :",INDIRECT("'"&amp;B54&amp;"'"&amp;"!B20:F42"),2,FALSE)="","","
"&amp;VLOOKUP("Aspect :",INDIRECT("'"&amp;B54&amp;"'"&amp;"!B20:F42"),2,FALSE))&amp;
IF(VLOOKUP("RMN 1H",INDIRECT("'"&amp;B54&amp;"'"&amp;"!B20:F42"),2,FALSE)="","","
"&amp;VLOOKUP("RMN 1H",INDIRECT("'"&amp;B54&amp;"'"&amp;"!B20:F42"),2,FALSE))&amp;
IF(VLOOKUP("RMN 13C",INDIRECT("'"&amp;B54&amp;"'"&amp;"!B20:F42"),2,FALSE)="","","
"&amp;VLOOKUP("RMN 13C",INDIRECT("'"&amp;B54&amp;"'"&amp;"!B20:F42"),2,FALSE))&amp;
IF(VLOOKUP("RMN Div :",INDIRECT("'"&amp;B54&amp;"'"&amp;"!B20:F42"),2,FALSE)="","","
"&amp;VLOOKUP("RMN Div :",INDIRECT("'"&amp;B54&amp;"'"&amp;"!B20:F42"),2,FALSE))&amp;
IF(VLOOKUP("IR",INDIRECT("'"&amp;B54&amp;"'"&amp;"!B20:F42"),2,FALSE)="","","
"&amp;VLOOKUP("IR",INDIRECT("'"&amp;B54&amp;"'"&amp;"!B20:F42"),2,FALSE))&amp;
IF(VLOOKUP("T° Fusion :",INDIRECT("'"&amp;B54&amp;"'"&amp;"!B20:F42"),2,FALSE)="","","
"&amp;VLOOKUP("T° Fusion :",INDIRECT("'"&amp;B54&amp;"'"&amp;"!B20:F42"),2,FALSE))&amp;
 IF(VLOOKUP("αD :",INDIRECT("'"&amp;B54&amp;"'"&amp;"!B20:F42"),2,FALSE)="","","
"&amp;VLOOKUP("αD :",INDIRECT("'"&amp;B54&amp;"'"&amp;"!B20:F42"),2,FALSE))&amp;
 IF(VLOOKUP("Masse :",INDIRECT("'"&amp;B54&amp;"'"&amp;"!B20:F42"),2,FALSE)="","","
"&amp;VLOOKUP("Masse :",INDIRECT("'"&amp;B54&amp;"'"&amp;"!B20:F42"),2,FALSE))&amp;
IF(VLOOKUP("Ref Litt. :",INDIRECT("'"&amp;B54&amp;"'"&amp;"!B20:F42"),2,FALSE)="","","
"&amp;Data!$E$7&amp;" "&amp;VLOOKUP("Ref Litt. :",INDIRECT("'"&amp;B54&amp;"'"&amp;"!B20:F42"),2,FALSE))</f>
        <v>#REF!</v>
      </c>
      <c r="F54" s="77" t="e">
        <f t="shared" ca="1" si="5"/>
        <v>#REF!</v>
      </c>
      <c r="H54" s="50" t="str">
        <f t="shared" ca="1" si="6"/>
        <v/>
      </c>
    </row>
    <row r="55" spans="1:8" ht="145.15" customHeight="1" x14ac:dyDescent="0.25">
      <c r="A55" s="70" t="str">
        <f t="shared" ca="1" si="7"/>
        <v/>
      </c>
      <c r="E55" s="86" t="e">
        <f ca="1">VLOOKUP("IUPAC :",INDIRECT("'"&amp;B55&amp;"'"&amp;"!B20:F42"),2,FALSE)&amp;IF(D55="",""," ("&amp;D55&amp;")")&amp;
IF(VLOOKUP("Aspect :",INDIRECT("'"&amp;B55&amp;"'"&amp;"!B20:F42"),2,FALSE)="","","
"&amp;VLOOKUP("Aspect :",INDIRECT("'"&amp;B55&amp;"'"&amp;"!B20:F42"),2,FALSE))&amp;
IF(VLOOKUP("RMN 1H",INDIRECT("'"&amp;B55&amp;"'"&amp;"!B20:F42"),2,FALSE)="","","
"&amp;VLOOKUP("RMN 1H",INDIRECT("'"&amp;B55&amp;"'"&amp;"!B20:F42"),2,FALSE))&amp;
IF(VLOOKUP("RMN 13C",INDIRECT("'"&amp;B55&amp;"'"&amp;"!B20:F42"),2,FALSE)="","","
"&amp;VLOOKUP("RMN 13C",INDIRECT("'"&amp;B55&amp;"'"&amp;"!B20:F42"),2,FALSE))&amp;
IF(VLOOKUP("RMN Div :",INDIRECT("'"&amp;B55&amp;"'"&amp;"!B20:F42"),2,FALSE)="","","
"&amp;VLOOKUP("RMN Div :",INDIRECT("'"&amp;B55&amp;"'"&amp;"!B20:F42"),2,FALSE))&amp;
IF(VLOOKUP("IR",INDIRECT("'"&amp;B55&amp;"'"&amp;"!B20:F42"),2,FALSE)="","","
"&amp;VLOOKUP("IR",INDIRECT("'"&amp;B55&amp;"'"&amp;"!B20:F42"),2,FALSE))&amp;
IF(VLOOKUP("T° Fusion :",INDIRECT("'"&amp;B55&amp;"'"&amp;"!B20:F42"),2,FALSE)="","","
"&amp;VLOOKUP("T° Fusion :",INDIRECT("'"&amp;B55&amp;"'"&amp;"!B20:F42"),2,FALSE))&amp;
 IF(VLOOKUP("αD :",INDIRECT("'"&amp;B55&amp;"'"&amp;"!B20:F42"),2,FALSE)="","","
"&amp;VLOOKUP("αD :",INDIRECT("'"&amp;B55&amp;"'"&amp;"!B20:F42"),2,FALSE))&amp;
 IF(VLOOKUP("Masse :",INDIRECT("'"&amp;B55&amp;"'"&amp;"!B20:F42"),2,FALSE)="","","
"&amp;VLOOKUP("Masse :",INDIRECT("'"&amp;B55&amp;"'"&amp;"!B20:F42"),2,FALSE))&amp;
IF(VLOOKUP("Ref Litt. :",INDIRECT("'"&amp;B55&amp;"'"&amp;"!B20:F42"),2,FALSE)="","","
"&amp;Data!$E$7&amp;" "&amp;VLOOKUP("Ref Litt. :",INDIRECT("'"&amp;B55&amp;"'"&amp;"!B20:F42"),2,FALSE))</f>
        <v>#REF!</v>
      </c>
      <c r="F55" s="77" t="e">
        <f t="shared" ca="1" si="5"/>
        <v>#REF!</v>
      </c>
      <c r="H55" s="50" t="str">
        <f t="shared" ca="1" si="6"/>
        <v/>
      </c>
    </row>
    <row r="56" spans="1:8" ht="145.15" customHeight="1" x14ac:dyDescent="0.25">
      <c r="A56" s="70" t="str">
        <f t="shared" ca="1" si="7"/>
        <v/>
      </c>
      <c r="E56" s="86" t="e">
        <f ca="1">VLOOKUP("IUPAC :",INDIRECT("'"&amp;B56&amp;"'"&amp;"!B20:F42"),2,FALSE)&amp;IF(D56="",""," ("&amp;D56&amp;")")&amp;
IF(VLOOKUP("Aspect :",INDIRECT("'"&amp;B56&amp;"'"&amp;"!B20:F42"),2,FALSE)="","","
"&amp;VLOOKUP("Aspect :",INDIRECT("'"&amp;B56&amp;"'"&amp;"!B20:F42"),2,FALSE))&amp;
IF(VLOOKUP("RMN 1H",INDIRECT("'"&amp;B56&amp;"'"&amp;"!B20:F42"),2,FALSE)="","","
"&amp;VLOOKUP("RMN 1H",INDIRECT("'"&amp;B56&amp;"'"&amp;"!B20:F42"),2,FALSE))&amp;
IF(VLOOKUP("RMN 13C",INDIRECT("'"&amp;B56&amp;"'"&amp;"!B20:F42"),2,FALSE)="","","
"&amp;VLOOKUP("RMN 13C",INDIRECT("'"&amp;B56&amp;"'"&amp;"!B20:F42"),2,FALSE))&amp;
IF(VLOOKUP("RMN Div :",INDIRECT("'"&amp;B56&amp;"'"&amp;"!B20:F42"),2,FALSE)="","","
"&amp;VLOOKUP("RMN Div :",INDIRECT("'"&amp;B56&amp;"'"&amp;"!B20:F42"),2,FALSE))&amp;
IF(VLOOKUP("IR",INDIRECT("'"&amp;B56&amp;"'"&amp;"!B20:F42"),2,FALSE)="","","
"&amp;VLOOKUP("IR",INDIRECT("'"&amp;B56&amp;"'"&amp;"!B20:F42"),2,FALSE))&amp;
IF(VLOOKUP("T° Fusion :",INDIRECT("'"&amp;B56&amp;"'"&amp;"!B20:F42"),2,FALSE)="","","
"&amp;VLOOKUP("T° Fusion :",INDIRECT("'"&amp;B56&amp;"'"&amp;"!B20:F42"),2,FALSE))&amp;
 IF(VLOOKUP("αD :",INDIRECT("'"&amp;B56&amp;"'"&amp;"!B20:F42"),2,FALSE)="","","
"&amp;VLOOKUP("αD :",INDIRECT("'"&amp;B56&amp;"'"&amp;"!B20:F42"),2,FALSE))&amp;
 IF(VLOOKUP("Masse :",INDIRECT("'"&amp;B56&amp;"'"&amp;"!B20:F42"),2,FALSE)="","","
"&amp;VLOOKUP("Masse :",INDIRECT("'"&amp;B56&amp;"'"&amp;"!B20:F42"),2,FALSE))&amp;
IF(VLOOKUP("Ref Litt. :",INDIRECT("'"&amp;B56&amp;"'"&amp;"!B20:F42"),2,FALSE)="","","
"&amp;Data!$E$7&amp;" "&amp;VLOOKUP("Ref Litt. :",INDIRECT("'"&amp;B56&amp;"'"&amp;"!B20:F42"),2,FALSE))</f>
        <v>#REF!</v>
      </c>
      <c r="F56" s="77" t="e">
        <f t="shared" ca="1" si="5"/>
        <v>#REF!</v>
      </c>
      <c r="H56" s="50" t="str">
        <f t="shared" ca="1" si="6"/>
        <v/>
      </c>
    </row>
    <row r="57" spans="1:8" ht="145.15" customHeight="1" x14ac:dyDescent="0.25">
      <c r="A57" s="70" t="str">
        <f t="shared" ca="1" si="7"/>
        <v/>
      </c>
      <c r="E57" s="86" t="e">
        <f ca="1">VLOOKUP("IUPAC :",INDIRECT("'"&amp;B57&amp;"'"&amp;"!B20:F42"),2,FALSE)&amp;IF(D57="",""," ("&amp;D57&amp;")")&amp;
IF(VLOOKUP("Aspect :",INDIRECT("'"&amp;B57&amp;"'"&amp;"!B20:F42"),2,FALSE)="","","
"&amp;VLOOKUP("Aspect :",INDIRECT("'"&amp;B57&amp;"'"&amp;"!B20:F42"),2,FALSE))&amp;
IF(VLOOKUP("RMN 1H",INDIRECT("'"&amp;B57&amp;"'"&amp;"!B20:F42"),2,FALSE)="","","
"&amp;VLOOKUP("RMN 1H",INDIRECT("'"&amp;B57&amp;"'"&amp;"!B20:F42"),2,FALSE))&amp;
IF(VLOOKUP("RMN 13C",INDIRECT("'"&amp;B57&amp;"'"&amp;"!B20:F42"),2,FALSE)="","","
"&amp;VLOOKUP("RMN 13C",INDIRECT("'"&amp;B57&amp;"'"&amp;"!B20:F42"),2,FALSE))&amp;
IF(VLOOKUP("RMN Div :",INDIRECT("'"&amp;B57&amp;"'"&amp;"!B20:F42"),2,FALSE)="","","
"&amp;VLOOKUP("RMN Div :",INDIRECT("'"&amp;B57&amp;"'"&amp;"!B20:F42"),2,FALSE))&amp;
IF(VLOOKUP("IR",INDIRECT("'"&amp;B57&amp;"'"&amp;"!B20:F42"),2,FALSE)="","","
"&amp;VLOOKUP("IR",INDIRECT("'"&amp;B57&amp;"'"&amp;"!B20:F42"),2,FALSE))&amp;
IF(VLOOKUP("T° Fusion :",INDIRECT("'"&amp;B57&amp;"'"&amp;"!B20:F42"),2,FALSE)="","","
"&amp;VLOOKUP("T° Fusion :",INDIRECT("'"&amp;B57&amp;"'"&amp;"!B20:F42"),2,FALSE))&amp;
 IF(VLOOKUP("αD :",INDIRECT("'"&amp;B57&amp;"'"&amp;"!B20:F42"),2,FALSE)="","","
"&amp;VLOOKUP("αD :",INDIRECT("'"&amp;B57&amp;"'"&amp;"!B20:F42"),2,FALSE))&amp;
 IF(VLOOKUP("Masse :",INDIRECT("'"&amp;B57&amp;"'"&amp;"!B20:F42"),2,FALSE)="","","
"&amp;VLOOKUP("Masse :",INDIRECT("'"&amp;B57&amp;"'"&amp;"!B20:F42"),2,FALSE))&amp;
IF(VLOOKUP("Ref Litt. :",INDIRECT("'"&amp;B57&amp;"'"&amp;"!B20:F42"),2,FALSE)="","","
"&amp;Data!$E$7&amp;" "&amp;VLOOKUP("Ref Litt. :",INDIRECT("'"&amp;B57&amp;"'"&amp;"!B20:F42"),2,FALSE))</f>
        <v>#REF!</v>
      </c>
      <c r="F57" s="77" t="e">
        <f t="shared" ca="1" si="5"/>
        <v>#REF!</v>
      </c>
      <c r="H57" s="50" t="str">
        <f t="shared" ca="1" si="6"/>
        <v/>
      </c>
    </row>
    <row r="58" spans="1:8" ht="145.15" customHeight="1" x14ac:dyDescent="0.25">
      <c r="A58" s="70" t="str">
        <f t="shared" ca="1" si="7"/>
        <v/>
      </c>
      <c r="E58" s="86" t="e">
        <f ca="1">VLOOKUP("IUPAC :",INDIRECT("'"&amp;B58&amp;"'"&amp;"!B20:F42"),2,FALSE)&amp;IF(D58="",""," ("&amp;D58&amp;")")&amp;
IF(VLOOKUP("Aspect :",INDIRECT("'"&amp;B58&amp;"'"&amp;"!B20:F42"),2,FALSE)="","","
"&amp;VLOOKUP("Aspect :",INDIRECT("'"&amp;B58&amp;"'"&amp;"!B20:F42"),2,FALSE))&amp;
IF(VLOOKUP("RMN 1H",INDIRECT("'"&amp;B58&amp;"'"&amp;"!B20:F42"),2,FALSE)="","","
"&amp;VLOOKUP("RMN 1H",INDIRECT("'"&amp;B58&amp;"'"&amp;"!B20:F42"),2,FALSE))&amp;
IF(VLOOKUP("RMN 13C",INDIRECT("'"&amp;B58&amp;"'"&amp;"!B20:F42"),2,FALSE)="","","
"&amp;VLOOKUP("RMN 13C",INDIRECT("'"&amp;B58&amp;"'"&amp;"!B20:F42"),2,FALSE))&amp;
IF(VLOOKUP("RMN Div :",INDIRECT("'"&amp;B58&amp;"'"&amp;"!B20:F42"),2,FALSE)="","","
"&amp;VLOOKUP("RMN Div :",INDIRECT("'"&amp;B58&amp;"'"&amp;"!B20:F42"),2,FALSE))&amp;
IF(VLOOKUP("IR",INDIRECT("'"&amp;B58&amp;"'"&amp;"!B20:F42"),2,FALSE)="","","
"&amp;VLOOKUP("IR",INDIRECT("'"&amp;B58&amp;"'"&amp;"!B20:F42"),2,FALSE))&amp;
IF(VLOOKUP("T° Fusion :",INDIRECT("'"&amp;B58&amp;"'"&amp;"!B20:F42"),2,FALSE)="","","
"&amp;VLOOKUP("T° Fusion :",INDIRECT("'"&amp;B58&amp;"'"&amp;"!B20:F42"),2,FALSE))&amp;
 IF(VLOOKUP("αD :",INDIRECT("'"&amp;B58&amp;"'"&amp;"!B20:F42"),2,FALSE)="","","
"&amp;VLOOKUP("αD :",INDIRECT("'"&amp;B58&amp;"'"&amp;"!B20:F42"),2,FALSE))&amp;
 IF(VLOOKUP("Masse :",INDIRECT("'"&amp;B58&amp;"'"&amp;"!B20:F42"),2,FALSE)="","","
"&amp;VLOOKUP("Masse :",INDIRECT("'"&amp;B58&amp;"'"&amp;"!B20:F42"),2,FALSE))&amp;
IF(VLOOKUP("Ref Litt. :",INDIRECT("'"&amp;B58&amp;"'"&amp;"!B20:F42"),2,FALSE)="","","
"&amp;Data!$E$7&amp;" "&amp;VLOOKUP("Ref Litt. :",INDIRECT("'"&amp;B58&amp;"'"&amp;"!B20:F42"),2,FALSE))</f>
        <v>#REF!</v>
      </c>
      <c r="F58" s="77" t="e">
        <f t="shared" ca="1" si="5"/>
        <v>#REF!</v>
      </c>
      <c r="H58" s="50" t="str">
        <f t="shared" ca="1" si="6"/>
        <v/>
      </c>
    </row>
    <row r="59" spans="1:8" ht="145.15" customHeight="1" x14ac:dyDescent="0.25">
      <c r="A59" s="70" t="str">
        <f t="shared" ca="1" si="7"/>
        <v/>
      </c>
      <c r="E59" s="86" t="e">
        <f ca="1">VLOOKUP("IUPAC :",INDIRECT("'"&amp;B59&amp;"'"&amp;"!B20:F42"),2,FALSE)&amp;IF(D59="",""," ("&amp;D59&amp;")")&amp;
IF(VLOOKUP("Aspect :",INDIRECT("'"&amp;B59&amp;"'"&amp;"!B20:F42"),2,FALSE)="","","
"&amp;VLOOKUP("Aspect :",INDIRECT("'"&amp;B59&amp;"'"&amp;"!B20:F42"),2,FALSE))&amp;
IF(VLOOKUP("RMN 1H",INDIRECT("'"&amp;B59&amp;"'"&amp;"!B20:F42"),2,FALSE)="","","
"&amp;VLOOKUP("RMN 1H",INDIRECT("'"&amp;B59&amp;"'"&amp;"!B20:F42"),2,FALSE))&amp;
IF(VLOOKUP("RMN 13C",INDIRECT("'"&amp;B59&amp;"'"&amp;"!B20:F42"),2,FALSE)="","","
"&amp;VLOOKUP("RMN 13C",INDIRECT("'"&amp;B59&amp;"'"&amp;"!B20:F42"),2,FALSE))&amp;
IF(VLOOKUP("RMN Div :",INDIRECT("'"&amp;B59&amp;"'"&amp;"!B20:F42"),2,FALSE)="","","
"&amp;VLOOKUP("RMN Div :",INDIRECT("'"&amp;B59&amp;"'"&amp;"!B20:F42"),2,FALSE))&amp;
IF(VLOOKUP("IR",INDIRECT("'"&amp;B59&amp;"'"&amp;"!B20:F42"),2,FALSE)="","","
"&amp;VLOOKUP("IR",INDIRECT("'"&amp;B59&amp;"'"&amp;"!B20:F42"),2,FALSE))&amp;
IF(VLOOKUP("T° Fusion :",INDIRECT("'"&amp;B59&amp;"'"&amp;"!B20:F42"),2,FALSE)="","","
"&amp;VLOOKUP("T° Fusion :",INDIRECT("'"&amp;B59&amp;"'"&amp;"!B20:F42"),2,FALSE))&amp;
 IF(VLOOKUP("αD :",INDIRECT("'"&amp;B59&amp;"'"&amp;"!B20:F42"),2,FALSE)="","","
"&amp;VLOOKUP("αD :",INDIRECT("'"&amp;B59&amp;"'"&amp;"!B20:F42"),2,FALSE))&amp;
 IF(VLOOKUP("Masse :",INDIRECT("'"&amp;B59&amp;"'"&amp;"!B20:F42"),2,FALSE)="","","
"&amp;VLOOKUP("Masse :",INDIRECT("'"&amp;B59&amp;"'"&amp;"!B20:F42"),2,FALSE))&amp;
IF(VLOOKUP("Ref Litt. :",INDIRECT("'"&amp;B59&amp;"'"&amp;"!B20:F42"),2,FALSE)="","","
"&amp;Data!$E$7&amp;" "&amp;VLOOKUP("Ref Litt. :",INDIRECT("'"&amp;B59&amp;"'"&amp;"!B20:F42"),2,FALSE))</f>
        <v>#REF!</v>
      </c>
      <c r="F59" s="77" t="e">
        <f t="shared" ref="F59:F122" ca="1" si="8">IF(INDIRECT("'"&amp;B59&amp;"'"&amp;"!F18:H18")="","Mode Op ?",INDIRECT("'"&amp;B59&amp;"'"&amp;"!F18:H18"))</f>
        <v>#REF!</v>
      </c>
      <c r="H59" s="50" t="str">
        <f t="shared" ca="1" si="6"/>
        <v/>
      </c>
    </row>
    <row r="60" spans="1:8" ht="145.15" customHeight="1" x14ac:dyDescent="0.25">
      <c r="A60" s="70" t="str">
        <f t="shared" ca="1" si="7"/>
        <v/>
      </c>
      <c r="E60" s="86" t="e">
        <f ca="1">VLOOKUP("IUPAC :",INDIRECT("'"&amp;B60&amp;"'"&amp;"!B20:F42"),2,FALSE)&amp;IF(D60="",""," ("&amp;D60&amp;")")&amp;
IF(VLOOKUP("Aspect :",INDIRECT("'"&amp;B60&amp;"'"&amp;"!B20:F42"),2,FALSE)="","","
"&amp;VLOOKUP("Aspect :",INDIRECT("'"&amp;B60&amp;"'"&amp;"!B20:F42"),2,FALSE))&amp;
IF(VLOOKUP("RMN 1H",INDIRECT("'"&amp;B60&amp;"'"&amp;"!B20:F42"),2,FALSE)="","","
"&amp;VLOOKUP("RMN 1H",INDIRECT("'"&amp;B60&amp;"'"&amp;"!B20:F42"),2,FALSE))&amp;
IF(VLOOKUP("RMN 13C",INDIRECT("'"&amp;B60&amp;"'"&amp;"!B20:F42"),2,FALSE)="","","
"&amp;VLOOKUP("RMN 13C",INDIRECT("'"&amp;B60&amp;"'"&amp;"!B20:F42"),2,FALSE))&amp;
IF(VLOOKUP("RMN Div :",INDIRECT("'"&amp;B60&amp;"'"&amp;"!B20:F42"),2,FALSE)="","","
"&amp;VLOOKUP("RMN Div :",INDIRECT("'"&amp;B60&amp;"'"&amp;"!B20:F42"),2,FALSE))&amp;
IF(VLOOKUP("IR",INDIRECT("'"&amp;B60&amp;"'"&amp;"!B20:F42"),2,FALSE)="","","
"&amp;VLOOKUP("IR",INDIRECT("'"&amp;B60&amp;"'"&amp;"!B20:F42"),2,FALSE))&amp;
IF(VLOOKUP("T° Fusion :",INDIRECT("'"&amp;B60&amp;"'"&amp;"!B20:F42"),2,FALSE)="","","
"&amp;VLOOKUP("T° Fusion :",INDIRECT("'"&amp;B60&amp;"'"&amp;"!B20:F42"),2,FALSE))&amp;
 IF(VLOOKUP("αD :",INDIRECT("'"&amp;B60&amp;"'"&amp;"!B20:F42"),2,FALSE)="","","
"&amp;VLOOKUP("αD :",INDIRECT("'"&amp;B60&amp;"'"&amp;"!B20:F42"),2,FALSE))&amp;
 IF(VLOOKUP("Masse :",INDIRECT("'"&amp;B60&amp;"'"&amp;"!B20:F42"),2,FALSE)="","","
"&amp;VLOOKUP("Masse :",INDIRECT("'"&amp;B60&amp;"'"&amp;"!B20:F42"),2,FALSE))&amp;
IF(VLOOKUP("Ref Litt. :",INDIRECT("'"&amp;B60&amp;"'"&amp;"!B20:F42"),2,FALSE)="","","
"&amp;Data!$E$7&amp;" "&amp;VLOOKUP("Ref Litt. :",INDIRECT("'"&amp;B60&amp;"'"&amp;"!B20:F42"),2,FALSE))</f>
        <v>#REF!</v>
      </c>
      <c r="F60" s="77" t="e">
        <f t="shared" ca="1" si="8"/>
        <v>#REF!</v>
      </c>
      <c r="H60" s="50" t="str">
        <f t="shared" ca="1" si="6"/>
        <v/>
      </c>
    </row>
    <row r="61" spans="1:8" ht="145.15" customHeight="1" x14ac:dyDescent="0.25">
      <c r="A61" s="70" t="str">
        <f t="shared" ca="1" si="7"/>
        <v/>
      </c>
      <c r="E61" s="86" t="e">
        <f ca="1">VLOOKUP("IUPAC :",INDIRECT("'"&amp;B61&amp;"'"&amp;"!B20:F42"),2,FALSE)&amp;IF(D61="",""," ("&amp;D61&amp;")")&amp;
IF(VLOOKUP("Aspect :",INDIRECT("'"&amp;B61&amp;"'"&amp;"!B20:F42"),2,FALSE)="","","
"&amp;VLOOKUP("Aspect :",INDIRECT("'"&amp;B61&amp;"'"&amp;"!B20:F42"),2,FALSE))&amp;
IF(VLOOKUP("RMN 1H",INDIRECT("'"&amp;B61&amp;"'"&amp;"!B20:F42"),2,FALSE)="","","
"&amp;VLOOKUP("RMN 1H",INDIRECT("'"&amp;B61&amp;"'"&amp;"!B20:F42"),2,FALSE))&amp;
IF(VLOOKUP("RMN 13C",INDIRECT("'"&amp;B61&amp;"'"&amp;"!B20:F42"),2,FALSE)="","","
"&amp;VLOOKUP("RMN 13C",INDIRECT("'"&amp;B61&amp;"'"&amp;"!B20:F42"),2,FALSE))&amp;
IF(VLOOKUP("RMN Div :",INDIRECT("'"&amp;B61&amp;"'"&amp;"!B20:F42"),2,FALSE)="","","
"&amp;VLOOKUP("RMN Div :",INDIRECT("'"&amp;B61&amp;"'"&amp;"!B20:F42"),2,FALSE))&amp;
IF(VLOOKUP("IR",INDIRECT("'"&amp;B61&amp;"'"&amp;"!B20:F42"),2,FALSE)="","","
"&amp;VLOOKUP("IR",INDIRECT("'"&amp;B61&amp;"'"&amp;"!B20:F42"),2,FALSE))&amp;
IF(VLOOKUP("T° Fusion :",INDIRECT("'"&amp;B61&amp;"'"&amp;"!B20:F42"),2,FALSE)="","","
"&amp;VLOOKUP("T° Fusion :",INDIRECT("'"&amp;B61&amp;"'"&amp;"!B20:F42"),2,FALSE))&amp;
 IF(VLOOKUP("αD :",INDIRECT("'"&amp;B61&amp;"'"&amp;"!B20:F42"),2,FALSE)="","","
"&amp;VLOOKUP("αD :",INDIRECT("'"&amp;B61&amp;"'"&amp;"!B20:F42"),2,FALSE))&amp;
 IF(VLOOKUP("Masse :",INDIRECT("'"&amp;B61&amp;"'"&amp;"!B20:F42"),2,FALSE)="","","
"&amp;VLOOKUP("Masse :",INDIRECT("'"&amp;B61&amp;"'"&amp;"!B20:F42"),2,FALSE))&amp;
IF(VLOOKUP("Ref Litt. :",INDIRECT("'"&amp;B61&amp;"'"&amp;"!B20:F42"),2,FALSE)="","","
"&amp;Data!$E$7&amp;" "&amp;VLOOKUP("Ref Litt. :",INDIRECT("'"&amp;B61&amp;"'"&amp;"!B20:F42"),2,FALSE))</f>
        <v>#REF!</v>
      </c>
      <c r="F61" s="77" t="e">
        <f t="shared" ca="1" si="8"/>
        <v>#REF!</v>
      </c>
      <c r="H61" s="50" t="str">
        <f t="shared" ca="1" si="6"/>
        <v/>
      </c>
    </row>
    <row r="62" spans="1:8" ht="145.15" customHeight="1" x14ac:dyDescent="0.25">
      <c r="A62" s="70" t="str">
        <f t="shared" ca="1" si="7"/>
        <v/>
      </c>
      <c r="E62" s="86" t="e">
        <f ca="1">VLOOKUP("IUPAC :",INDIRECT("'"&amp;B62&amp;"'"&amp;"!B20:F42"),2,FALSE)&amp;IF(D62="",""," ("&amp;D62&amp;")")&amp;
IF(VLOOKUP("Aspect :",INDIRECT("'"&amp;B62&amp;"'"&amp;"!B20:F42"),2,FALSE)="","","
"&amp;VLOOKUP("Aspect :",INDIRECT("'"&amp;B62&amp;"'"&amp;"!B20:F42"),2,FALSE))&amp;
IF(VLOOKUP("RMN 1H",INDIRECT("'"&amp;B62&amp;"'"&amp;"!B20:F42"),2,FALSE)="","","
"&amp;VLOOKUP("RMN 1H",INDIRECT("'"&amp;B62&amp;"'"&amp;"!B20:F42"),2,FALSE))&amp;
IF(VLOOKUP("RMN 13C",INDIRECT("'"&amp;B62&amp;"'"&amp;"!B20:F42"),2,FALSE)="","","
"&amp;VLOOKUP("RMN 13C",INDIRECT("'"&amp;B62&amp;"'"&amp;"!B20:F42"),2,FALSE))&amp;
IF(VLOOKUP("RMN Div :",INDIRECT("'"&amp;B62&amp;"'"&amp;"!B20:F42"),2,FALSE)="","","
"&amp;VLOOKUP("RMN Div :",INDIRECT("'"&amp;B62&amp;"'"&amp;"!B20:F42"),2,FALSE))&amp;
IF(VLOOKUP("IR",INDIRECT("'"&amp;B62&amp;"'"&amp;"!B20:F42"),2,FALSE)="","","
"&amp;VLOOKUP("IR",INDIRECT("'"&amp;B62&amp;"'"&amp;"!B20:F42"),2,FALSE))&amp;
IF(VLOOKUP("T° Fusion :",INDIRECT("'"&amp;B62&amp;"'"&amp;"!B20:F42"),2,FALSE)="","","
"&amp;VLOOKUP("T° Fusion :",INDIRECT("'"&amp;B62&amp;"'"&amp;"!B20:F42"),2,FALSE))&amp;
 IF(VLOOKUP("αD :",INDIRECT("'"&amp;B62&amp;"'"&amp;"!B20:F42"),2,FALSE)="","","
"&amp;VLOOKUP("αD :",INDIRECT("'"&amp;B62&amp;"'"&amp;"!B20:F42"),2,FALSE))&amp;
 IF(VLOOKUP("Masse :",INDIRECT("'"&amp;B62&amp;"'"&amp;"!B20:F42"),2,FALSE)="","","
"&amp;VLOOKUP("Masse :",INDIRECT("'"&amp;B62&amp;"'"&amp;"!B20:F42"),2,FALSE))&amp;
IF(VLOOKUP("Ref Litt. :",INDIRECT("'"&amp;B62&amp;"'"&amp;"!B20:F42"),2,FALSE)="","","
"&amp;Data!$E$7&amp;" "&amp;VLOOKUP("Ref Litt. :",INDIRECT("'"&amp;B62&amp;"'"&amp;"!B20:F42"),2,FALSE))</f>
        <v>#REF!</v>
      </c>
      <c r="F62" s="77" t="e">
        <f t="shared" ca="1" si="8"/>
        <v>#REF!</v>
      </c>
      <c r="H62" s="50" t="str">
        <f t="shared" ref="H62:H125" ca="1" si="9">IF(A62=0,
      IF(INDIRECT("'"&amp;B62&amp;"'"&amp;"!C20")="","IUPAC ","")&amp;
      IF(INDIRECT("'"&amp;B62&amp;"'"&amp;"!H5")="","Aspect ","")&amp;
      IF(INDIRECT("'"&amp;B62&amp;"'"&amp;"!C23")="","1H ","")&amp;
      IF(INDIRECT("'"&amp;B62&amp;"'"&amp;"!C27")="","13C ","")&amp;
      IF(INDIRECT("'"&amp;B62&amp;"'"&amp;"!I21")="","Rendement ","")&amp;
      IF(OR(INDIRECT("'"&amp;B62&amp;"'"&amp;"!H5")="crystals",
                  INDIRECT("'"&amp;B62&amp;"'"&amp;"!H5")="powder"),
          IF(INDIRECT("'"&amp;B62&amp;"'"&amp;"!C37")="","Tfus ",""),"")&amp;
      IF(INDIRECT("'"&amp;B62&amp;"'"&amp;"!C39")="","Masse ","")&amp;
      IF(COUNTIF(INDIRECT("'"&amp;B62&amp;"'"&amp;"!F3"),"*F*"),
           IF(INDIRECT("'"&amp;B62&amp;"'"&amp;"!C31")="","RMN Div",""),""),"")</f>
        <v/>
      </c>
    </row>
    <row r="63" spans="1:8" ht="145.15" customHeight="1" x14ac:dyDescent="0.25">
      <c r="A63" s="70" t="str">
        <f t="shared" ca="1" si="7"/>
        <v/>
      </c>
      <c r="E63" s="86" t="e">
        <f ca="1">VLOOKUP("IUPAC :",INDIRECT("'"&amp;B63&amp;"'"&amp;"!B20:F42"),2,FALSE)&amp;IF(D63="",""," ("&amp;D63&amp;")")&amp;
IF(VLOOKUP("Aspect :",INDIRECT("'"&amp;B63&amp;"'"&amp;"!B20:F42"),2,FALSE)="","","
"&amp;VLOOKUP("Aspect :",INDIRECT("'"&amp;B63&amp;"'"&amp;"!B20:F42"),2,FALSE))&amp;
IF(VLOOKUP("RMN 1H",INDIRECT("'"&amp;B63&amp;"'"&amp;"!B20:F42"),2,FALSE)="","","
"&amp;VLOOKUP("RMN 1H",INDIRECT("'"&amp;B63&amp;"'"&amp;"!B20:F42"),2,FALSE))&amp;
IF(VLOOKUP("RMN 13C",INDIRECT("'"&amp;B63&amp;"'"&amp;"!B20:F42"),2,FALSE)="","","
"&amp;VLOOKUP("RMN 13C",INDIRECT("'"&amp;B63&amp;"'"&amp;"!B20:F42"),2,FALSE))&amp;
IF(VLOOKUP("RMN Div :",INDIRECT("'"&amp;B63&amp;"'"&amp;"!B20:F42"),2,FALSE)="","","
"&amp;VLOOKUP("RMN Div :",INDIRECT("'"&amp;B63&amp;"'"&amp;"!B20:F42"),2,FALSE))&amp;
IF(VLOOKUP("IR",INDIRECT("'"&amp;B63&amp;"'"&amp;"!B20:F42"),2,FALSE)="","","
"&amp;VLOOKUP("IR",INDIRECT("'"&amp;B63&amp;"'"&amp;"!B20:F42"),2,FALSE))&amp;
IF(VLOOKUP("T° Fusion :",INDIRECT("'"&amp;B63&amp;"'"&amp;"!B20:F42"),2,FALSE)="","","
"&amp;VLOOKUP("T° Fusion :",INDIRECT("'"&amp;B63&amp;"'"&amp;"!B20:F42"),2,FALSE))&amp;
 IF(VLOOKUP("αD :",INDIRECT("'"&amp;B63&amp;"'"&amp;"!B20:F42"),2,FALSE)="","","
"&amp;VLOOKUP("αD :",INDIRECT("'"&amp;B63&amp;"'"&amp;"!B20:F42"),2,FALSE))&amp;
 IF(VLOOKUP("Masse :",INDIRECT("'"&amp;B63&amp;"'"&amp;"!B20:F42"),2,FALSE)="","","
"&amp;VLOOKUP("Masse :",INDIRECT("'"&amp;B63&amp;"'"&amp;"!B20:F42"),2,FALSE))&amp;
IF(VLOOKUP("Ref Litt. :",INDIRECT("'"&amp;B63&amp;"'"&amp;"!B20:F42"),2,FALSE)="","","
"&amp;Data!$E$7&amp;" "&amp;VLOOKUP("Ref Litt. :",INDIRECT("'"&amp;B63&amp;"'"&amp;"!B20:F42"),2,FALSE))</f>
        <v>#REF!</v>
      </c>
      <c r="F63" s="77" t="e">
        <f t="shared" ca="1" si="8"/>
        <v>#REF!</v>
      </c>
      <c r="H63" s="50" t="str">
        <f t="shared" ca="1" si="9"/>
        <v/>
      </c>
    </row>
    <row r="64" spans="1:8" ht="145.15" customHeight="1" x14ac:dyDescent="0.25">
      <c r="A64" s="70" t="str">
        <f t="shared" ca="1" si="7"/>
        <v/>
      </c>
      <c r="E64" s="86" t="e">
        <f ca="1">VLOOKUP("IUPAC :",INDIRECT("'"&amp;B64&amp;"'"&amp;"!B20:F42"),2,FALSE)&amp;IF(D64="",""," ("&amp;D64&amp;")")&amp;
IF(VLOOKUP("Aspect :",INDIRECT("'"&amp;B64&amp;"'"&amp;"!B20:F42"),2,FALSE)="","","
"&amp;VLOOKUP("Aspect :",INDIRECT("'"&amp;B64&amp;"'"&amp;"!B20:F42"),2,FALSE))&amp;
IF(VLOOKUP("RMN 1H",INDIRECT("'"&amp;B64&amp;"'"&amp;"!B20:F42"),2,FALSE)="","","
"&amp;VLOOKUP("RMN 1H",INDIRECT("'"&amp;B64&amp;"'"&amp;"!B20:F42"),2,FALSE))&amp;
IF(VLOOKUP("RMN 13C",INDIRECT("'"&amp;B64&amp;"'"&amp;"!B20:F42"),2,FALSE)="","","
"&amp;VLOOKUP("RMN 13C",INDIRECT("'"&amp;B64&amp;"'"&amp;"!B20:F42"),2,FALSE))&amp;
IF(VLOOKUP("RMN Div :",INDIRECT("'"&amp;B64&amp;"'"&amp;"!B20:F42"),2,FALSE)="","","
"&amp;VLOOKUP("RMN Div :",INDIRECT("'"&amp;B64&amp;"'"&amp;"!B20:F42"),2,FALSE))&amp;
IF(VLOOKUP("IR",INDIRECT("'"&amp;B64&amp;"'"&amp;"!B20:F42"),2,FALSE)="","","
"&amp;VLOOKUP("IR",INDIRECT("'"&amp;B64&amp;"'"&amp;"!B20:F42"),2,FALSE))&amp;
IF(VLOOKUP("T° Fusion :",INDIRECT("'"&amp;B64&amp;"'"&amp;"!B20:F42"),2,FALSE)="","","
"&amp;VLOOKUP("T° Fusion :",INDIRECT("'"&amp;B64&amp;"'"&amp;"!B20:F42"),2,FALSE))&amp;
 IF(VLOOKUP("αD :",INDIRECT("'"&amp;B64&amp;"'"&amp;"!B20:F42"),2,FALSE)="","","
"&amp;VLOOKUP("αD :",INDIRECT("'"&amp;B64&amp;"'"&amp;"!B20:F42"),2,FALSE))&amp;
 IF(VLOOKUP("Masse :",INDIRECT("'"&amp;B64&amp;"'"&amp;"!B20:F42"),2,FALSE)="","","
"&amp;VLOOKUP("Masse :",INDIRECT("'"&amp;B64&amp;"'"&amp;"!B20:F42"),2,FALSE))&amp;
IF(VLOOKUP("Ref Litt. :",INDIRECT("'"&amp;B64&amp;"'"&amp;"!B20:F42"),2,FALSE)="","","
"&amp;Data!$E$7&amp;" "&amp;VLOOKUP("Ref Litt. :",INDIRECT("'"&amp;B64&amp;"'"&amp;"!B20:F42"),2,FALSE))</f>
        <v>#REF!</v>
      </c>
      <c r="F64" s="77" t="e">
        <f t="shared" ca="1" si="8"/>
        <v>#REF!</v>
      </c>
      <c r="H64" s="50" t="str">
        <f t="shared" ca="1" si="9"/>
        <v/>
      </c>
    </row>
    <row r="65" spans="1:8" ht="145.15" customHeight="1" x14ac:dyDescent="0.25">
      <c r="A65" s="70" t="str">
        <f t="shared" ca="1" si="7"/>
        <v/>
      </c>
      <c r="E65" s="86" t="e">
        <f ca="1">VLOOKUP("IUPAC :",INDIRECT("'"&amp;B65&amp;"'"&amp;"!B20:F42"),2,FALSE)&amp;IF(D65="",""," ("&amp;D65&amp;")")&amp;
IF(VLOOKUP("Aspect :",INDIRECT("'"&amp;B65&amp;"'"&amp;"!B20:F42"),2,FALSE)="","","
"&amp;VLOOKUP("Aspect :",INDIRECT("'"&amp;B65&amp;"'"&amp;"!B20:F42"),2,FALSE))&amp;
IF(VLOOKUP("RMN 1H",INDIRECT("'"&amp;B65&amp;"'"&amp;"!B20:F42"),2,FALSE)="","","
"&amp;VLOOKUP("RMN 1H",INDIRECT("'"&amp;B65&amp;"'"&amp;"!B20:F42"),2,FALSE))&amp;
IF(VLOOKUP("RMN 13C",INDIRECT("'"&amp;B65&amp;"'"&amp;"!B20:F42"),2,FALSE)="","","
"&amp;VLOOKUP("RMN 13C",INDIRECT("'"&amp;B65&amp;"'"&amp;"!B20:F42"),2,FALSE))&amp;
IF(VLOOKUP("RMN Div :",INDIRECT("'"&amp;B65&amp;"'"&amp;"!B20:F42"),2,FALSE)="","","
"&amp;VLOOKUP("RMN Div :",INDIRECT("'"&amp;B65&amp;"'"&amp;"!B20:F42"),2,FALSE))&amp;
IF(VLOOKUP("IR",INDIRECT("'"&amp;B65&amp;"'"&amp;"!B20:F42"),2,FALSE)="","","
"&amp;VLOOKUP("IR",INDIRECT("'"&amp;B65&amp;"'"&amp;"!B20:F42"),2,FALSE))&amp;
IF(VLOOKUP("T° Fusion :",INDIRECT("'"&amp;B65&amp;"'"&amp;"!B20:F42"),2,FALSE)="","","
"&amp;VLOOKUP("T° Fusion :",INDIRECT("'"&amp;B65&amp;"'"&amp;"!B20:F42"),2,FALSE))&amp;
 IF(VLOOKUP("αD :",INDIRECT("'"&amp;B65&amp;"'"&amp;"!B20:F42"),2,FALSE)="","","
"&amp;VLOOKUP("αD :",INDIRECT("'"&amp;B65&amp;"'"&amp;"!B20:F42"),2,FALSE))&amp;
 IF(VLOOKUP("Masse :",INDIRECT("'"&amp;B65&amp;"'"&amp;"!B20:F42"),2,FALSE)="","","
"&amp;VLOOKUP("Masse :",INDIRECT("'"&amp;B65&amp;"'"&amp;"!B20:F42"),2,FALSE))&amp;
IF(VLOOKUP("Ref Litt. :",INDIRECT("'"&amp;B65&amp;"'"&amp;"!B20:F42"),2,FALSE)="","","
"&amp;Data!$E$7&amp;" "&amp;VLOOKUP("Ref Litt. :",INDIRECT("'"&amp;B65&amp;"'"&amp;"!B20:F42"),2,FALSE))</f>
        <v>#REF!</v>
      </c>
      <c r="F65" s="77" t="e">
        <f t="shared" ca="1" si="8"/>
        <v>#REF!</v>
      </c>
      <c r="H65" s="50" t="str">
        <f t="shared" ca="1" si="9"/>
        <v/>
      </c>
    </row>
    <row r="66" spans="1:8" ht="145.15" customHeight="1" x14ac:dyDescent="0.25">
      <c r="A66" s="70" t="str">
        <f t="shared" ca="1" si="7"/>
        <v/>
      </c>
      <c r="E66" s="86" t="e">
        <f ca="1">VLOOKUP("IUPAC :",INDIRECT("'"&amp;B66&amp;"'"&amp;"!B20:F42"),2,FALSE)&amp;IF(D66="",""," ("&amp;D66&amp;")")&amp;
IF(VLOOKUP("Aspect :",INDIRECT("'"&amp;B66&amp;"'"&amp;"!B20:F42"),2,FALSE)="","","
"&amp;VLOOKUP("Aspect :",INDIRECT("'"&amp;B66&amp;"'"&amp;"!B20:F42"),2,FALSE))&amp;
IF(VLOOKUP("RMN 1H",INDIRECT("'"&amp;B66&amp;"'"&amp;"!B20:F42"),2,FALSE)="","","
"&amp;VLOOKUP("RMN 1H",INDIRECT("'"&amp;B66&amp;"'"&amp;"!B20:F42"),2,FALSE))&amp;
IF(VLOOKUP("RMN 13C",INDIRECT("'"&amp;B66&amp;"'"&amp;"!B20:F42"),2,FALSE)="","","
"&amp;VLOOKUP("RMN 13C",INDIRECT("'"&amp;B66&amp;"'"&amp;"!B20:F42"),2,FALSE))&amp;
IF(VLOOKUP("RMN Div :",INDIRECT("'"&amp;B66&amp;"'"&amp;"!B20:F42"),2,FALSE)="","","
"&amp;VLOOKUP("RMN Div :",INDIRECT("'"&amp;B66&amp;"'"&amp;"!B20:F42"),2,FALSE))&amp;
IF(VLOOKUP("IR",INDIRECT("'"&amp;B66&amp;"'"&amp;"!B20:F42"),2,FALSE)="","","
"&amp;VLOOKUP("IR",INDIRECT("'"&amp;B66&amp;"'"&amp;"!B20:F42"),2,FALSE))&amp;
IF(VLOOKUP("T° Fusion :",INDIRECT("'"&amp;B66&amp;"'"&amp;"!B20:F42"),2,FALSE)="","","
"&amp;VLOOKUP("T° Fusion :",INDIRECT("'"&amp;B66&amp;"'"&amp;"!B20:F42"),2,FALSE))&amp;
 IF(VLOOKUP("αD :",INDIRECT("'"&amp;B66&amp;"'"&amp;"!B20:F42"),2,FALSE)="","","
"&amp;VLOOKUP("αD :",INDIRECT("'"&amp;B66&amp;"'"&amp;"!B20:F42"),2,FALSE))&amp;
 IF(VLOOKUP("Masse :",INDIRECT("'"&amp;B66&amp;"'"&amp;"!B20:F42"),2,FALSE)="","","
"&amp;VLOOKUP("Masse :",INDIRECT("'"&amp;B66&amp;"'"&amp;"!B20:F42"),2,FALSE))&amp;
IF(VLOOKUP("Ref Litt. :",INDIRECT("'"&amp;B66&amp;"'"&amp;"!B20:F42"),2,FALSE)="","","
"&amp;Data!$E$7&amp;" "&amp;VLOOKUP("Ref Litt. :",INDIRECT("'"&amp;B66&amp;"'"&amp;"!B20:F42"),2,FALSE))</f>
        <v>#REF!</v>
      </c>
      <c r="F66" s="77" t="e">
        <f t="shared" ca="1" si="8"/>
        <v>#REF!</v>
      </c>
      <c r="H66" s="50" t="str">
        <f t="shared" ca="1" si="9"/>
        <v/>
      </c>
    </row>
    <row r="67" spans="1:8" ht="145.15" customHeight="1" x14ac:dyDescent="0.25">
      <c r="A67" s="70" t="str">
        <f t="shared" ca="1" si="7"/>
        <v/>
      </c>
      <c r="E67" s="86" t="e">
        <f ca="1">VLOOKUP("IUPAC :",INDIRECT("'"&amp;B67&amp;"'"&amp;"!B20:F42"),2,FALSE)&amp;IF(D67="",""," ("&amp;D67&amp;")")&amp;
IF(VLOOKUP("Aspect :",INDIRECT("'"&amp;B67&amp;"'"&amp;"!B20:F42"),2,FALSE)="","","
"&amp;VLOOKUP("Aspect :",INDIRECT("'"&amp;B67&amp;"'"&amp;"!B20:F42"),2,FALSE))&amp;
IF(VLOOKUP("RMN 1H",INDIRECT("'"&amp;B67&amp;"'"&amp;"!B20:F42"),2,FALSE)="","","
"&amp;VLOOKUP("RMN 1H",INDIRECT("'"&amp;B67&amp;"'"&amp;"!B20:F42"),2,FALSE))&amp;
IF(VLOOKUP("RMN 13C",INDIRECT("'"&amp;B67&amp;"'"&amp;"!B20:F42"),2,FALSE)="","","
"&amp;VLOOKUP("RMN 13C",INDIRECT("'"&amp;B67&amp;"'"&amp;"!B20:F42"),2,FALSE))&amp;
IF(VLOOKUP("RMN Div :",INDIRECT("'"&amp;B67&amp;"'"&amp;"!B20:F42"),2,FALSE)="","","
"&amp;VLOOKUP("RMN Div :",INDIRECT("'"&amp;B67&amp;"'"&amp;"!B20:F42"),2,FALSE))&amp;
IF(VLOOKUP("IR",INDIRECT("'"&amp;B67&amp;"'"&amp;"!B20:F42"),2,FALSE)="","","
"&amp;VLOOKUP("IR",INDIRECT("'"&amp;B67&amp;"'"&amp;"!B20:F42"),2,FALSE))&amp;
IF(VLOOKUP("T° Fusion :",INDIRECT("'"&amp;B67&amp;"'"&amp;"!B20:F42"),2,FALSE)="","","
"&amp;VLOOKUP("T° Fusion :",INDIRECT("'"&amp;B67&amp;"'"&amp;"!B20:F42"),2,FALSE))&amp;
 IF(VLOOKUP("αD :",INDIRECT("'"&amp;B67&amp;"'"&amp;"!B20:F42"),2,FALSE)="","","
"&amp;VLOOKUP("αD :",INDIRECT("'"&amp;B67&amp;"'"&amp;"!B20:F42"),2,FALSE))&amp;
 IF(VLOOKUP("Masse :",INDIRECT("'"&amp;B67&amp;"'"&amp;"!B20:F42"),2,FALSE)="","","
"&amp;VLOOKUP("Masse :",INDIRECT("'"&amp;B67&amp;"'"&amp;"!B20:F42"),2,FALSE))&amp;
IF(VLOOKUP("Ref Litt. :",INDIRECT("'"&amp;B67&amp;"'"&amp;"!B20:F42"),2,FALSE)="","","
"&amp;Data!$E$7&amp;" "&amp;VLOOKUP("Ref Litt. :",INDIRECT("'"&amp;B67&amp;"'"&amp;"!B20:F42"),2,FALSE))</f>
        <v>#REF!</v>
      </c>
      <c r="F67" s="77" t="e">
        <f t="shared" ca="1" si="8"/>
        <v>#REF!</v>
      </c>
      <c r="H67" s="50" t="str">
        <f t="shared" ca="1" si="9"/>
        <v/>
      </c>
    </row>
    <row r="68" spans="1:8" ht="145.15" customHeight="1" x14ac:dyDescent="0.25">
      <c r="A68" s="70" t="str">
        <f t="shared" ca="1" si="7"/>
        <v/>
      </c>
      <c r="E68" s="86" t="e">
        <f ca="1">VLOOKUP("IUPAC :",INDIRECT("'"&amp;B68&amp;"'"&amp;"!B20:F42"),2,FALSE)&amp;IF(D68="",""," ("&amp;D68&amp;")")&amp;
IF(VLOOKUP("Aspect :",INDIRECT("'"&amp;B68&amp;"'"&amp;"!B20:F42"),2,FALSE)="","","
"&amp;VLOOKUP("Aspect :",INDIRECT("'"&amp;B68&amp;"'"&amp;"!B20:F42"),2,FALSE))&amp;
IF(VLOOKUP("RMN 1H",INDIRECT("'"&amp;B68&amp;"'"&amp;"!B20:F42"),2,FALSE)="","","
"&amp;VLOOKUP("RMN 1H",INDIRECT("'"&amp;B68&amp;"'"&amp;"!B20:F42"),2,FALSE))&amp;
IF(VLOOKUP("RMN 13C",INDIRECT("'"&amp;B68&amp;"'"&amp;"!B20:F42"),2,FALSE)="","","
"&amp;VLOOKUP("RMN 13C",INDIRECT("'"&amp;B68&amp;"'"&amp;"!B20:F42"),2,FALSE))&amp;
IF(VLOOKUP("RMN Div :",INDIRECT("'"&amp;B68&amp;"'"&amp;"!B20:F42"),2,FALSE)="","","
"&amp;VLOOKUP("RMN Div :",INDIRECT("'"&amp;B68&amp;"'"&amp;"!B20:F42"),2,FALSE))&amp;
IF(VLOOKUP("IR",INDIRECT("'"&amp;B68&amp;"'"&amp;"!B20:F42"),2,FALSE)="","","
"&amp;VLOOKUP("IR",INDIRECT("'"&amp;B68&amp;"'"&amp;"!B20:F42"),2,FALSE))&amp;
IF(VLOOKUP("T° Fusion :",INDIRECT("'"&amp;B68&amp;"'"&amp;"!B20:F42"),2,FALSE)="","","
"&amp;VLOOKUP("T° Fusion :",INDIRECT("'"&amp;B68&amp;"'"&amp;"!B20:F42"),2,FALSE))&amp;
 IF(VLOOKUP("αD :",INDIRECT("'"&amp;B68&amp;"'"&amp;"!B20:F42"),2,FALSE)="","","
"&amp;VLOOKUP("αD :",INDIRECT("'"&amp;B68&amp;"'"&amp;"!B20:F42"),2,FALSE))&amp;
 IF(VLOOKUP("Masse :",INDIRECT("'"&amp;B68&amp;"'"&amp;"!B20:F42"),2,FALSE)="","","
"&amp;VLOOKUP("Masse :",INDIRECT("'"&amp;B68&amp;"'"&amp;"!B20:F42"),2,FALSE))&amp;
IF(VLOOKUP("Ref Litt. :",INDIRECT("'"&amp;B68&amp;"'"&amp;"!B20:F42"),2,FALSE)="","","
"&amp;Data!$E$7&amp;" "&amp;VLOOKUP("Ref Litt. :",INDIRECT("'"&amp;B68&amp;"'"&amp;"!B20:F42"),2,FALSE))</f>
        <v>#REF!</v>
      </c>
      <c r="F68" s="77" t="e">
        <f t="shared" ca="1" si="8"/>
        <v>#REF!</v>
      </c>
      <c r="H68" s="50" t="str">
        <f t="shared" ca="1" si="9"/>
        <v/>
      </c>
    </row>
    <row r="69" spans="1:8" ht="145.15" customHeight="1" x14ac:dyDescent="0.25">
      <c r="A69" s="70" t="str">
        <f t="shared" ca="1" si="7"/>
        <v/>
      </c>
      <c r="E69" s="86" t="e">
        <f ca="1">VLOOKUP("IUPAC :",INDIRECT("'"&amp;B69&amp;"'"&amp;"!B20:F42"),2,FALSE)&amp;IF(D69="",""," ("&amp;D69&amp;")")&amp;
IF(VLOOKUP("Aspect :",INDIRECT("'"&amp;B69&amp;"'"&amp;"!B20:F42"),2,FALSE)="","","
"&amp;VLOOKUP("Aspect :",INDIRECT("'"&amp;B69&amp;"'"&amp;"!B20:F42"),2,FALSE))&amp;
IF(VLOOKUP("RMN 1H",INDIRECT("'"&amp;B69&amp;"'"&amp;"!B20:F42"),2,FALSE)="","","
"&amp;VLOOKUP("RMN 1H",INDIRECT("'"&amp;B69&amp;"'"&amp;"!B20:F42"),2,FALSE))&amp;
IF(VLOOKUP("RMN 13C",INDIRECT("'"&amp;B69&amp;"'"&amp;"!B20:F42"),2,FALSE)="","","
"&amp;VLOOKUP("RMN 13C",INDIRECT("'"&amp;B69&amp;"'"&amp;"!B20:F42"),2,FALSE))&amp;
IF(VLOOKUP("RMN Div :",INDIRECT("'"&amp;B69&amp;"'"&amp;"!B20:F42"),2,FALSE)="","","
"&amp;VLOOKUP("RMN Div :",INDIRECT("'"&amp;B69&amp;"'"&amp;"!B20:F42"),2,FALSE))&amp;
IF(VLOOKUP("IR",INDIRECT("'"&amp;B69&amp;"'"&amp;"!B20:F42"),2,FALSE)="","","
"&amp;VLOOKUP("IR",INDIRECT("'"&amp;B69&amp;"'"&amp;"!B20:F42"),2,FALSE))&amp;
IF(VLOOKUP("T° Fusion :",INDIRECT("'"&amp;B69&amp;"'"&amp;"!B20:F42"),2,FALSE)="","","
"&amp;VLOOKUP("T° Fusion :",INDIRECT("'"&amp;B69&amp;"'"&amp;"!B20:F42"),2,FALSE))&amp;
 IF(VLOOKUP("αD :",INDIRECT("'"&amp;B69&amp;"'"&amp;"!B20:F42"),2,FALSE)="","","
"&amp;VLOOKUP("αD :",INDIRECT("'"&amp;B69&amp;"'"&amp;"!B20:F42"),2,FALSE))&amp;
 IF(VLOOKUP("Masse :",INDIRECT("'"&amp;B69&amp;"'"&amp;"!B20:F42"),2,FALSE)="","","
"&amp;VLOOKUP("Masse :",INDIRECT("'"&amp;B69&amp;"'"&amp;"!B20:F42"),2,FALSE))&amp;
IF(VLOOKUP("Ref Litt. :",INDIRECT("'"&amp;B69&amp;"'"&amp;"!B20:F42"),2,FALSE)="","","
"&amp;Data!$E$7&amp;" "&amp;VLOOKUP("Ref Litt. :",INDIRECT("'"&amp;B69&amp;"'"&amp;"!B20:F42"),2,FALSE))</f>
        <v>#REF!</v>
      </c>
      <c r="F69" s="77" t="e">
        <f t="shared" ca="1" si="8"/>
        <v>#REF!</v>
      </c>
      <c r="H69" s="50" t="str">
        <f t="shared" ca="1" si="9"/>
        <v/>
      </c>
    </row>
    <row r="70" spans="1:8" ht="145.15" customHeight="1" x14ac:dyDescent="0.25">
      <c r="A70" s="70" t="str">
        <f t="shared" ca="1" si="7"/>
        <v/>
      </c>
      <c r="E70" s="86" t="e">
        <f ca="1">VLOOKUP("IUPAC :",INDIRECT("'"&amp;B70&amp;"'"&amp;"!B20:F42"),2,FALSE)&amp;IF(D70="",""," ("&amp;D70&amp;")")&amp;
IF(VLOOKUP("Aspect :",INDIRECT("'"&amp;B70&amp;"'"&amp;"!B20:F42"),2,FALSE)="","","
"&amp;VLOOKUP("Aspect :",INDIRECT("'"&amp;B70&amp;"'"&amp;"!B20:F42"),2,FALSE))&amp;
IF(VLOOKUP("RMN 1H",INDIRECT("'"&amp;B70&amp;"'"&amp;"!B20:F42"),2,FALSE)="","","
"&amp;VLOOKUP("RMN 1H",INDIRECT("'"&amp;B70&amp;"'"&amp;"!B20:F42"),2,FALSE))&amp;
IF(VLOOKUP("RMN 13C",INDIRECT("'"&amp;B70&amp;"'"&amp;"!B20:F42"),2,FALSE)="","","
"&amp;VLOOKUP("RMN 13C",INDIRECT("'"&amp;B70&amp;"'"&amp;"!B20:F42"),2,FALSE))&amp;
IF(VLOOKUP("RMN Div :",INDIRECT("'"&amp;B70&amp;"'"&amp;"!B20:F42"),2,FALSE)="","","
"&amp;VLOOKUP("RMN Div :",INDIRECT("'"&amp;B70&amp;"'"&amp;"!B20:F42"),2,FALSE))&amp;
IF(VLOOKUP("IR",INDIRECT("'"&amp;B70&amp;"'"&amp;"!B20:F42"),2,FALSE)="","","
"&amp;VLOOKUP("IR",INDIRECT("'"&amp;B70&amp;"'"&amp;"!B20:F42"),2,FALSE))&amp;
IF(VLOOKUP("T° Fusion :",INDIRECT("'"&amp;B70&amp;"'"&amp;"!B20:F42"),2,FALSE)="","","
"&amp;VLOOKUP("T° Fusion :",INDIRECT("'"&amp;B70&amp;"'"&amp;"!B20:F42"),2,FALSE))&amp;
 IF(VLOOKUP("αD :",INDIRECT("'"&amp;B70&amp;"'"&amp;"!B20:F42"),2,FALSE)="","","
"&amp;VLOOKUP("αD :",INDIRECT("'"&amp;B70&amp;"'"&amp;"!B20:F42"),2,FALSE))&amp;
 IF(VLOOKUP("Masse :",INDIRECT("'"&amp;B70&amp;"'"&amp;"!B20:F42"),2,FALSE)="","","
"&amp;VLOOKUP("Masse :",INDIRECT("'"&amp;B70&amp;"'"&amp;"!B20:F42"),2,FALSE))&amp;
IF(VLOOKUP("Ref Litt. :",INDIRECT("'"&amp;B70&amp;"'"&amp;"!B20:F42"),2,FALSE)="","","
"&amp;Data!$E$7&amp;" "&amp;VLOOKUP("Ref Litt. :",INDIRECT("'"&amp;B70&amp;"'"&amp;"!B20:F42"),2,FALSE))</f>
        <v>#REF!</v>
      </c>
      <c r="F70" s="77" t="e">
        <f t="shared" ca="1" si="8"/>
        <v>#REF!</v>
      </c>
      <c r="H70" s="50" t="str">
        <f t="shared" ca="1" si="9"/>
        <v/>
      </c>
    </row>
    <row r="71" spans="1:8" ht="145.15" customHeight="1" x14ac:dyDescent="0.25">
      <c r="A71" s="70" t="str">
        <f t="shared" ca="1" si="7"/>
        <v/>
      </c>
      <c r="E71" s="86" t="e">
        <f ca="1">VLOOKUP("IUPAC :",INDIRECT("'"&amp;B71&amp;"'"&amp;"!B20:F42"),2,FALSE)&amp;IF(D71="",""," ("&amp;D71&amp;")")&amp;
IF(VLOOKUP("Aspect :",INDIRECT("'"&amp;B71&amp;"'"&amp;"!B20:F42"),2,FALSE)="","","
"&amp;VLOOKUP("Aspect :",INDIRECT("'"&amp;B71&amp;"'"&amp;"!B20:F42"),2,FALSE))&amp;
IF(VLOOKUP("RMN 1H",INDIRECT("'"&amp;B71&amp;"'"&amp;"!B20:F42"),2,FALSE)="","","
"&amp;VLOOKUP("RMN 1H",INDIRECT("'"&amp;B71&amp;"'"&amp;"!B20:F42"),2,FALSE))&amp;
IF(VLOOKUP("RMN 13C",INDIRECT("'"&amp;B71&amp;"'"&amp;"!B20:F42"),2,FALSE)="","","
"&amp;VLOOKUP("RMN 13C",INDIRECT("'"&amp;B71&amp;"'"&amp;"!B20:F42"),2,FALSE))&amp;
IF(VLOOKUP("RMN Div :",INDIRECT("'"&amp;B71&amp;"'"&amp;"!B20:F42"),2,FALSE)="","","
"&amp;VLOOKUP("RMN Div :",INDIRECT("'"&amp;B71&amp;"'"&amp;"!B20:F42"),2,FALSE))&amp;
IF(VLOOKUP("IR",INDIRECT("'"&amp;B71&amp;"'"&amp;"!B20:F42"),2,FALSE)="","","
"&amp;VLOOKUP("IR",INDIRECT("'"&amp;B71&amp;"'"&amp;"!B20:F42"),2,FALSE))&amp;
IF(VLOOKUP("T° Fusion :",INDIRECT("'"&amp;B71&amp;"'"&amp;"!B20:F42"),2,FALSE)="","","
"&amp;VLOOKUP("T° Fusion :",INDIRECT("'"&amp;B71&amp;"'"&amp;"!B20:F42"),2,FALSE))&amp;
 IF(VLOOKUP("αD :",INDIRECT("'"&amp;B71&amp;"'"&amp;"!B20:F42"),2,FALSE)="","","
"&amp;VLOOKUP("αD :",INDIRECT("'"&amp;B71&amp;"'"&amp;"!B20:F42"),2,FALSE))&amp;
 IF(VLOOKUP("Masse :",INDIRECT("'"&amp;B71&amp;"'"&amp;"!B20:F42"),2,FALSE)="","","
"&amp;VLOOKUP("Masse :",INDIRECT("'"&amp;B71&amp;"'"&amp;"!B20:F42"),2,FALSE))&amp;
IF(VLOOKUP("Ref Litt. :",INDIRECT("'"&amp;B71&amp;"'"&amp;"!B20:F42"),2,FALSE)="","","
"&amp;Data!$E$7&amp;" "&amp;VLOOKUP("Ref Litt. :",INDIRECT("'"&amp;B71&amp;"'"&amp;"!B20:F42"),2,FALSE))</f>
        <v>#REF!</v>
      </c>
      <c r="F71" s="77" t="e">
        <f t="shared" ca="1" si="8"/>
        <v>#REF!</v>
      </c>
      <c r="H71" s="50" t="str">
        <f t="shared" ca="1" si="9"/>
        <v/>
      </c>
    </row>
    <row r="72" spans="1:8" ht="145.15" customHeight="1" x14ac:dyDescent="0.25">
      <c r="A72" s="70" t="str">
        <f t="shared" ca="1" si="7"/>
        <v/>
      </c>
      <c r="E72" s="86" t="e">
        <f ca="1">VLOOKUP("IUPAC :",INDIRECT("'"&amp;B72&amp;"'"&amp;"!B20:F42"),2,FALSE)&amp;IF(D72="",""," ("&amp;D72&amp;")")&amp;
IF(VLOOKUP("Aspect :",INDIRECT("'"&amp;B72&amp;"'"&amp;"!B20:F42"),2,FALSE)="","","
"&amp;VLOOKUP("Aspect :",INDIRECT("'"&amp;B72&amp;"'"&amp;"!B20:F42"),2,FALSE))&amp;
IF(VLOOKUP("RMN 1H",INDIRECT("'"&amp;B72&amp;"'"&amp;"!B20:F42"),2,FALSE)="","","
"&amp;VLOOKUP("RMN 1H",INDIRECT("'"&amp;B72&amp;"'"&amp;"!B20:F42"),2,FALSE))&amp;
IF(VLOOKUP("RMN 13C",INDIRECT("'"&amp;B72&amp;"'"&amp;"!B20:F42"),2,FALSE)="","","
"&amp;VLOOKUP("RMN 13C",INDIRECT("'"&amp;B72&amp;"'"&amp;"!B20:F42"),2,FALSE))&amp;
IF(VLOOKUP("RMN Div :",INDIRECT("'"&amp;B72&amp;"'"&amp;"!B20:F42"),2,FALSE)="","","
"&amp;VLOOKUP("RMN Div :",INDIRECT("'"&amp;B72&amp;"'"&amp;"!B20:F42"),2,FALSE))&amp;
IF(VLOOKUP("IR",INDIRECT("'"&amp;B72&amp;"'"&amp;"!B20:F42"),2,FALSE)="","","
"&amp;VLOOKUP("IR",INDIRECT("'"&amp;B72&amp;"'"&amp;"!B20:F42"),2,FALSE))&amp;
IF(VLOOKUP("T° Fusion :",INDIRECT("'"&amp;B72&amp;"'"&amp;"!B20:F42"),2,FALSE)="","","
"&amp;VLOOKUP("T° Fusion :",INDIRECT("'"&amp;B72&amp;"'"&amp;"!B20:F42"),2,FALSE))&amp;
 IF(VLOOKUP("αD :",INDIRECT("'"&amp;B72&amp;"'"&amp;"!B20:F42"),2,FALSE)="","","
"&amp;VLOOKUP("αD :",INDIRECT("'"&amp;B72&amp;"'"&amp;"!B20:F42"),2,FALSE))&amp;
 IF(VLOOKUP("Masse :",INDIRECT("'"&amp;B72&amp;"'"&amp;"!B20:F42"),2,FALSE)="","","
"&amp;VLOOKUP("Masse :",INDIRECT("'"&amp;B72&amp;"'"&amp;"!B20:F42"),2,FALSE))&amp;
IF(VLOOKUP("Ref Litt. :",INDIRECT("'"&amp;B72&amp;"'"&amp;"!B20:F42"),2,FALSE)="","","
"&amp;Data!$E$7&amp;" "&amp;VLOOKUP("Ref Litt. :",INDIRECT("'"&amp;B72&amp;"'"&amp;"!B20:F42"),2,FALSE))</f>
        <v>#REF!</v>
      </c>
      <c r="F72" s="77" t="e">
        <f t="shared" ca="1" si="8"/>
        <v>#REF!</v>
      </c>
      <c r="H72" s="50" t="str">
        <f t="shared" ca="1" si="9"/>
        <v/>
      </c>
    </row>
    <row r="73" spans="1:8" ht="145.15" customHeight="1" x14ac:dyDescent="0.25">
      <c r="A73" s="70" t="str">
        <f t="shared" ca="1" si="7"/>
        <v/>
      </c>
      <c r="E73" s="86" t="e">
        <f ca="1">VLOOKUP("IUPAC :",INDIRECT("'"&amp;B73&amp;"'"&amp;"!B20:F42"),2,FALSE)&amp;IF(D73="",""," ("&amp;D73&amp;")")&amp;
IF(VLOOKUP("Aspect :",INDIRECT("'"&amp;B73&amp;"'"&amp;"!B20:F42"),2,FALSE)="","","
"&amp;VLOOKUP("Aspect :",INDIRECT("'"&amp;B73&amp;"'"&amp;"!B20:F42"),2,FALSE))&amp;
IF(VLOOKUP("RMN 1H",INDIRECT("'"&amp;B73&amp;"'"&amp;"!B20:F42"),2,FALSE)="","","
"&amp;VLOOKUP("RMN 1H",INDIRECT("'"&amp;B73&amp;"'"&amp;"!B20:F42"),2,FALSE))&amp;
IF(VLOOKUP("RMN 13C",INDIRECT("'"&amp;B73&amp;"'"&amp;"!B20:F42"),2,FALSE)="","","
"&amp;VLOOKUP("RMN 13C",INDIRECT("'"&amp;B73&amp;"'"&amp;"!B20:F42"),2,FALSE))&amp;
IF(VLOOKUP("RMN Div :",INDIRECT("'"&amp;B73&amp;"'"&amp;"!B20:F42"),2,FALSE)="","","
"&amp;VLOOKUP("RMN Div :",INDIRECT("'"&amp;B73&amp;"'"&amp;"!B20:F42"),2,FALSE))&amp;
IF(VLOOKUP("IR",INDIRECT("'"&amp;B73&amp;"'"&amp;"!B20:F42"),2,FALSE)="","","
"&amp;VLOOKUP("IR",INDIRECT("'"&amp;B73&amp;"'"&amp;"!B20:F42"),2,FALSE))&amp;
IF(VLOOKUP("T° Fusion :",INDIRECT("'"&amp;B73&amp;"'"&amp;"!B20:F42"),2,FALSE)="","","
"&amp;VLOOKUP("T° Fusion :",INDIRECT("'"&amp;B73&amp;"'"&amp;"!B20:F42"),2,FALSE))&amp;
 IF(VLOOKUP("αD :",INDIRECT("'"&amp;B73&amp;"'"&amp;"!B20:F42"),2,FALSE)="","","
"&amp;VLOOKUP("αD :",INDIRECT("'"&amp;B73&amp;"'"&amp;"!B20:F42"),2,FALSE))&amp;
 IF(VLOOKUP("Masse :",INDIRECT("'"&amp;B73&amp;"'"&amp;"!B20:F42"),2,FALSE)="","","
"&amp;VLOOKUP("Masse :",INDIRECT("'"&amp;B73&amp;"'"&amp;"!B20:F42"),2,FALSE))&amp;
IF(VLOOKUP("Ref Litt. :",INDIRECT("'"&amp;B73&amp;"'"&amp;"!B20:F42"),2,FALSE)="","","
"&amp;Data!$E$7&amp;" "&amp;VLOOKUP("Ref Litt. :",INDIRECT("'"&amp;B73&amp;"'"&amp;"!B20:F42"),2,FALSE))</f>
        <v>#REF!</v>
      </c>
      <c r="F73" s="77" t="e">
        <f t="shared" ca="1" si="8"/>
        <v>#REF!</v>
      </c>
      <c r="H73" s="50" t="str">
        <f t="shared" ca="1" si="9"/>
        <v/>
      </c>
    </row>
    <row r="74" spans="1:8" ht="145.15" customHeight="1" x14ac:dyDescent="0.25">
      <c r="A74" s="70" t="str">
        <f t="shared" ca="1" si="7"/>
        <v/>
      </c>
      <c r="E74" s="86" t="e">
        <f ca="1">VLOOKUP("IUPAC :",INDIRECT("'"&amp;B74&amp;"'"&amp;"!B20:F42"),2,FALSE)&amp;IF(D74="",""," ("&amp;D74&amp;")")&amp;
IF(VLOOKUP("Aspect :",INDIRECT("'"&amp;B74&amp;"'"&amp;"!B20:F42"),2,FALSE)="","","
"&amp;VLOOKUP("Aspect :",INDIRECT("'"&amp;B74&amp;"'"&amp;"!B20:F42"),2,FALSE))&amp;
IF(VLOOKUP("RMN 1H",INDIRECT("'"&amp;B74&amp;"'"&amp;"!B20:F42"),2,FALSE)="","","
"&amp;VLOOKUP("RMN 1H",INDIRECT("'"&amp;B74&amp;"'"&amp;"!B20:F42"),2,FALSE))&amp;
IF(VLOOKUP("RMN 13C",INDIRECT("'"&amp;B74&amp;"'"&amp;"!B20:F42"),2,FALSE)="","","
"&amp;VLOOKUP("RMN 13C",INDIRECT("'"&amp;B74&amp;"'"&amp;"!B20:F42"),2,FALSE))&amp;
IF(VLOOKUP("RMN Div :",INDIRECT("'"&amp;B74&amp;"'"&amp;"!B20:F42"),2,FALSE)="","","
"&amp;VLOOKUP("RMN Div :",INDIRECT("'"&amp;B74&amp;"'"&amp;"!B20:F42"),2,FALSE))&amp;
IF(VLOOKUP("IR",INDIRECT("'"&amp;B74&amp;"'"&amp;"!B20:F42"),2,FALSE)="","","
"&amp;VLOOKUP("IR",INDIRECT("'"&amp;B74&amp;"'"&amp;"!B20:F42"),2,FALSE))&amp;
IF(VLOOKUP("T° Fusion :",INDIRECT("'"&amp;B74&amp;"'"&amp;"!B20:F42"),2,FALSE)="","","
"&amp;VLOOKUP("T° Fusion :",INDIRECT("'"&amp;B74&amp;"'"&amp;"!B20:F42"),2,FALSE))&amp;
 IF(VLOOKUP("αD :",INDIRECT("'"&amp;B74&amp;"'"&amp;"!B20:F42"),2,FALSE)="","","
"&amp;VLOOKUP("αD :",INDIRECT("'"&amp;B74&amp;"'"&amp;"!B20:F42"),2,FALSE))&amp;
 IF(VLOOKUP("Masse :",INDIRECT("'"&amp;B74&amp;"'"&amp;"!B20:F42"),2,FALSE)="","","
"&amp;VLOOKUP("Masse :",INDIRECT("'"&amp;B74&amp;"'"&amp;"!B20:F42"),2,FALSE))&amp;
IF(VLOOKUP("Ref Litt. :",INDIRECT("'"&amp;B74&amp;"'"&amp;"!B20:F42"),2,FALSE)="","","
"&amp;Data!$E$7&amp;" "&amp;VLOOKUP("Ref Litt. :",INDIRECT("'"&amp;B74&amp;"'"&amp;"!B20:F42"),2,FALSE))</f>
        <v>#REF!</v>
      </c>
      <c r="F74" s="77" t="e">
        <f t="shared" ca="1" si="8"/>
        <v>#REF!</v>
      </c>
      <c r="H74" s="50" t="str">
        <f t="shared" ca="1" si="9"/>
        <v/>
      </c>
    </row>
    <row r="75" spans="1:8" ht="145.15" customHeight="1" x14ac:dyDescent="0.25">
      <c r="A75" s="70" t="str">
        <f t="shared" ca="1" si="7"/>
        <v/>
      </c>
      <c r="E75" s="86" t="e">
        <f ca="1">VLOOKUP("IUPAC :",INDIRECT("'"&amp;B75&amp;"'"&amp;"!B20:F42"),2,FALSE)&amp;IF(D75="",""," ("&amp;D75&amp;")")&amp;
IF(VLOOKUP("Aspect :",INDIRECT("'"&amp;B75&amp;"'"&amp;"!B20:F42"),2,FALSE)="","","
"&amp;VLOOKUP("Aspect :",INDIRECT("'"&amp;B75&amp;"'"&amp;"!B20:F42"),2,FALSE))&amp;
IF(VLOOKUP("RMN 1H",INDIRECT("'"&amp;B75&amp;"'"&amp;"!B20:F42"),2,FALSE)="","","
"&amp;VLOOKUP("RMN 1H",INDIRECT("'"&amp;B75&amp;"'"&amp;"!B20:F42"),2,FALSE))&amp;
IF(VLOOKUP("RMN 13C",INDIRECT("'"&amp;B75&amp;"'"&amp;"!B20:F42"),2,FALSE)="","","
"&amp;VLOOKUP("RMN 13C",INDIRECT("'"&amp;B75&amp;"'"&amp;"!B20:F42"),2,FALSE))&amp;
IF(VLOOKUP("RMN Div :",INDIRECT("'"&amp;B75&amp;"'"&amp;"!B20:F42"),2,FALSE)="","","
"&amp;VLOOKUP("RMN Div :",INDIRECT("'"&amp;B75&amp;"'"&amp;"!B20:F42"),2,FALSE))&amp;
IF(VLOOKUP("IR",INDIRECT("'"&amp;B75&amp;"'"&amp;"!B20:F42"),2,FALSE)="","","
"&amp;VLOOKUP("IR",INDIRECT("'"&amp;B75&amp;"'"&amp;"!B20:F42"),2,FALSE))&amp;
IF(VLOOKUP("T° Fusion :",INDIRECT("'"&amp;B75&amp;"'"&amp;"!B20:F42"),2,FALSE)="","","
"&amp;VLOOKUP("T° Fusion :",INDIRECT("'"&amp;B75&amp;"'"&amp;"!B20:F42"),2,FALSE))&amp;
 IF(VLOOKUP("αD :",INDIRECT("'"&amp;B75&amp;"'"&amp;"!B20:F42"),2,FALSE)="","","
"&amp;VLOOKUP("αD :",INDIRECT("'"&amp;B75&amp;"'"&amp;"!B20:F42"),2,FALSE))&amp;
 IF(VLOOKUP("Masse :",INDIRECT("'"&amp;B75&amp;"'"&amp;"!B20:F42"),2,FALSE)="","","
"&amp;VLOOKUP("Masse :",INDIRECT("'"&amp;B75&amp;"'"&amp;"!B20:F42"),2,FALSE))&amp;
IF(VLOOKUP("Ref Litt. :",INDIRECT("'"&amp;B75&amp;"'"&amp;"!B20:F42"),2,FALSE)="","","
"&amp;Data!$E$7&amp;" "&amp;VLOOKUP("Ref Litt. :",INDIRECT("'"&amp;B75&amp;"'"&amp;"!B20:F42"),2,FALSE))</f>
        <v>#REF!</v>
      </c>
      <c r="F75" s="77" t="e">
        <f t="shared" ca="1" si="8"/>
        <v>#REF!</v>
      </c>
      <c r="H75" s="50" t="str">
        <f t="shared" ca="1" si="9"/>
        <v/>
      </c>
    </row>
    <row r="76" spans="1:8" ht="145.15" customHeight="1" x14ac:dyDescent="0.25">
      <c r="A76" s="70" t="str">
        <f t="shared" ca="1" si="7"/>
        <v/>
      </c>
      <c r="E76" s="86" t="e">
        <f ca="1">VLOOKUP("IUPAC :",INDIRECT("'"&amp;B76&amp;"'"&amp;"!B20:F42"),2,FALSE)&amp;IF(D76="",""," ("&amp;D76&amp;")")&amp;
IF(VLOOKUP("Aspect :",INDIRECT("'"&amp;B76&amp;"'"&amp;"!B20:F42"),2,FALSE)="","","
"&amp;VLOOKUP("Aspect :",INDIRECT("'"&amp;B76&amp;"'"&amp;"!B20:F42"),2,FALSE))&amp;
IF(VLOOKUP("RMN 1H",INDIRECT("'"&amp;B76&amp;"'"&amp;"!B20:F42"),2,FALSE)="","","
"&amp;VLOOKUP("RMN 1H",INDIRECT("'"&amp;B76&amp;"'"&amp;"!B20:F42"),2,FALSE))&amp;
IF(VLOOKUP("RMN 13C",INDIRECT("'"&amp;B76&amp;"'"&amp;"!B20:F42"),2,FALSE)="","","
"&amp;VLOOKUP("RMN 13C",INDIRECT("'"&amp;B76&amp;"'"&amp;"!B20:F42"),2,FALSE))&amp;
IF(VLOOKUP("RMN Div :",INDIRECT("'"&amp;B76&amp;"'"&amp;"!B20:F42"),2,FALSE)="","","
"&amp;VLOOKUP("RMN Div :",INDIRECT("'"&amp;B76&amp;"'"&amp;"!B20:F42"),2,FALSE))&amp;
IF(VLOOKUP("IR",INDIRECT("'"&amp;B76&amp;"'"&amp;"!B20:F42"),2,FALSE)="","","
"&amp;VLOOKUP("IR",INDIRECT("'"&amp;B76&amp;"'"&amp;"!B20:F42"),2,FALSE))&amp;
IF(VLOOKUP("T° Fusion :",INDIRECT("'"&amp;B76&amp;"'"&amp;"!B20:F42"),2,FALSE)="","","
"&amp;VLOOKUP("T° Fusion :",INDIRECT("'"&amp;B76&amp;"'"&amp;"!B20:F42"),2,FALSE))&amp;
 IF(VLOOKUP("αD :",INDIRECT("'"&amp;B76&amp;"'"&amp;"!B20:F42"),2,FALSE)="","","
"&amp;VLOOKUP("αD :",INDIRECT("'"&amp;B76&amp;"'"&amp;"!B20:F42"),2,FALSE))&amp;
 IF(VLOOKUP("Masse :",INDIRECT("'"&amp;B76&amp;"'"&amp;"!B20:F42"),2,FALSE)="","","
"&amp;VLOOKUP("Masse :",INDIRECT("'"&amp;B76&amp;"'"&amp;"!B20:F42"),2,FALSE))&amp;
IF(VLOOKUP("Ref Litt. :",INDIRECT("'"&amp;B76&amp;"'"&amp;"!B20:F42"),2,FALSE)="","","
"&amp;Data!$E$7&amp;" "&amp;VLOOKUP("Ref Litt. :",INDIRECT("'"&amp;B76&amp;"'"&amp;"!B20:F42"),2,FALSE))</f>
        <v>#REF!</v>
      </c>
      <c r="F76" s="77" t="e">
        <f t="shared" ca="1" si="8"/>
        <v>#REF!</v>
      </c>
      <c r="H76" s="50" t="str">
        <f t="shared" ca="1" si="9"/>
        <v/>
      </c>
    </row>
    <row r="77" spans="1:8" ht="145.15" customHeight="1" x14ac:dyDescent="0.25">
      <c r="A77" s="70" t="str">
        <f t="shared" ca="1" si="7"/>
        <v/>
      </c>
      <c r="E77" s="86" t="e">
        <f ca="1">VLOOKUP("IUPAC :",INDIRECT("'"&amp;B77&amp;"'"&amp;"!B20:F42"),2,FALSE)&amp;IF(D77="",""," ("&amp;D77&amp;")")&amp;
IF(VLOOKUP("Aspect :",INDIRECT("'"&amp;B77&amp;"'"&amp;"!B20:F42"),2,FALSE)="","","
"&amp;VLOOKUP("Aspect :",INDIRECT("'"&amp;B77&amp;"'"&amp;"!B20:F42"),2,FALSE))&amp;
IF(VLOOKUP("RMN 1H",INDIRECT("'"&amp;B77&amp;"'"&amp;"!B20:F42"),2,FALSE)="","","
"&amp;VLOOKUP("RMN 1H",INDIRECT("'"&amp;B77&amp;"'"&amp;"!B20:F42"),2,FALSE))&amp;
IF(VLOOKUP("RMN 13C",INDIRECT("'"&amp;B77&amp;"'"&amp;"!B20:F42"),2,FALSE)="","","
"&amp;VLOOKUP("RMN 13C",INDIRECT("'"&amp;B77&amp;"'"&amp;"!B20:F42"),2,FALSE))&amp;
IF(VLOOKUP("RMN Div :",INDIRECT("'"&amp;B77&amp;"'"&amp;"!B20:F42"),2,FALSE)="","","
"&amp;VLOOKUP("RMN Div :",INDIRECT("'"&amp;B77&amp;"'"&amp;"!B20:F42"),2,FALSE))&amp;
IF(VLOOKUP("IR",INDIRECT("'"&amp;B77&amp;"'"&amp;"!B20:F42"),2,FALSE)="","","
"&amp;VLOOKUP("IR",INDIRECT("'"&amp;B77&amp;"'"&amp;"!B20:F42"),2,FALSE))&amp;
IF(VLOOKUP("T° Fusion :",INDIRECT("'"&amp;B77&amp;"'"&amp;"!B20:F42"),2,FALSE)="","","
"&amp;VLOOKUP("T° Fusion :",INDIRECT("'"&amp;B77&amp;"'"&amp;"!B20:F42"),2,FALSE))&amp;
 IF(VLOOKUP("αD :",INDIRECT("'"&amp;B77&amp;"'"&amp;"!B20:F42"),2,FALSE)="","","
"&amp;VLOOKUP("αD :",INDIRECT("'"&amp;B77&amp;"'"&amp;"!B20:F42"),2,FALSE))&amp;
 IF(VLOOKUP("Masse :",INDIRECT("'"&amp;B77&amp;"'"&amp;"!B20:F42"),2,FALSE)="","","
"&amp;VLOOKUP("Masse :",INDIRECT("'"&amp;B77&amp;"'"&amp;"!B20:F42"),2,FALSE))&amp;
IF(VLOOKUP("Ref Litt. :",INDIRECT("'"&amp;B77&amp;"'"&amp;"!B20:F42"),2,FALSE)="","","
"&amp;Data!$E$7&amp;" "&amp;VLOOKUP("Ref Litt. :",INDIRECT("'"&amp;B77&amp;"'"&amp;"!B20:F42"),2,FALSE))</f>
        <v>#REF!</v>
      </c>
      <c r="F77" s="77" t="e">
        <f t="shared" ca="1" si="8"/>
        <v>#REF!</v>
      </c>
      <c r="H77" s="50" t="str">
        <f t="shared" ca="1" si="9"/>
        <v/>
      </c>
    </row>
    <row r="78" spans="1:8" ht="145.15" customHeight="1" x14ac:dyDescent="0.25">
      <c r="A78" s="70" t="str">
        <f t="shared" ca="1" si="7"/>
        <v/>
      </c>
      <c r="E78" s="86" t="e">
        <f ca="1">VLOOKUP("IUPAC :",INDIRECT("'"&amp;B78&amp;"'"&amp;"!B20:F42"),2,FALSE)&amp;IF(D78="",""," ("&amp;D78&amp;")")&amp;
IF(VLOOKUP("Aspect :",INDIRECT("'"&amp;B78&amp;"'"&amp;"!B20:F42"),2,FALSE)="","","
"&amp;VLOOKUP("Aspect :",INDIRECT("'"&amp;B78&amp;"'"&amp;"!B20:F42"),2,FALSE))&amp;
IF(VLOOKUP("RMN 1H",INDIRECT("'"&amp;B78&amp;"'"&amp;"!B20:F42"),2,FALSE)="","","
"&amp;VLOOKUP("RMN 1H",INDIRECT("'"&amp;B78&amp;"'"&amp;"!B20:F42"),2,FALSE))&amp;
IF(VLOOKUP("RMN 13C",INDIRECT("'"&amp;B78&amp;"'"&amp;"!B20:F42"),2,FALSE)="","","
"&amp;VLOOKUP("RMN 13C",INDIRECT("'"&amp;B78&amp;"'"&amp;"!B20:F42"),2,FALSE))&amp;
IF(VLOOKUP("RMN Div :",INDIRECT("'"&amp;B78&amp;"'"&amp;"!B20:F42"),2,FALSE)="","","
"&amp;VLOOKUP("RMN Div :",INDIRECT("'"&amp;B78&amp;"'"&amp;"!B20:F42"),2,FALSE))&amp;
IF(VLOOKUP("IR",INDIRECT("'"&amp;B78&amp;"'"&amp;"!B20:F42"),2,FALSE)="","","
"&amp;VLOOKUP("IR",INDIRECT("'"&amp;B78&amp;"'"&amp;"!B20:F42"),2,FALSE))&amp;
IF(VLOOKUP("T° Fusion :",INDIRECT("'"&amp;B78&amp;"'"&amp;"!B20:F42"),2,FALSE)="","","
"&amp;VLOOKUP("T° Fusion :",INDIRECT("'"&amp;B78&amp;"'"&amp;"!B20:F42"),2,FALSE))&amp;
 IF(VLOOKUP("αD :",INDIRECT("'"&amp;B78&amp;"'"&amp;"!B20:F42"),2,FALSE)="","","
"&amp;VLOOKUP("αD :",INDIRECT("'"&amp;B78&amp;"'"&amp;"!B20:F42"),2,FALSE))&amp;
 IF(VLOOKUP("Masse :",INDIRECT("'"&amp;B78&amp;"'"&amp;"!B20:F42"),2,FALSE)="","","
"&amp;VLOOKUP("Masse :",INDIRECT("'"&amp;B78&amp;"'"&amp;"!B20:F42"),2,FALSE))&amp;
IF(VLOOKUP("Ref Litt. :",INDIRECT("'"&amp;B78&amp;"'"&amp;"!B20:F42"),2,FALSE)="","","
"&amp;Data!$E$7&amp;" "&amp;VLOOKUP("Ref Litt. :",INDIRECT("'"&amp;B78&amp;"'"&amp;"!B20:F42"),2,FALSE))</f>
        <v>#REF!</v>
      </c>
      <c r="F78" s="77" t="e">
        <f t="shared" ca="1" si="8"/>
        <v>#REF!</v>
      </c>
      <c r="H78" s="50" t="str">
        <f t="shared" ca="1" si="9"/>
        <v/>
      </c>
    </row>
    <row r="79" spans="1:8" ht="145.15" customHeight="1" x14ac:dyDescent="0.25">
      <c r="A79" s="70" t="str">
        <f t="shared" ca="1" si="7"/>
        <v/>
      </c>
      <c r="E79" s="86" t="e">
        <f ca="1">VLOOKUP("IUPAC :",INDIRECT("'"&amp;B79&amp;"'"&amp;"!B20:F42"),2,FALSE)&amp;IF(D79="",""," ("&amp;D79&amp;")")&amp;
IF(VLOOKUP("Aspect :",INDIRECT("'"&amp;B79&amp;"'"&amp;"!B20:F42"),2,FALSE)="","","
"&amp;VLOOKUP("Aspect :",INDIRECT("'"&amp;B79&amp;"'"&amp;"!B20:F42"),2,FALSE))&amp;
IF(VLOOKUP("RMN 1H",INDIRECT("'"&amp;B79&amp;"'"&amp;"!B20:F42"),2,FALSE)="","","
"&amp;VLOOKUP("RMN 1H",INDIRECT("'"&amp;B79&amp;"'"&amp;"!B20:F42"),2,FALSE))&amp;
IF(VLOOKUP("RMN 13C",INDIRECT("'"&amp;B79&amp;"'"&amp;"!B20:F42"),2,FALSE)="","","
"&amp;VLOOKUP("RMN 13C",INDIRECT("'"&amp;B79&amp;"'"&amp;"!B20:F42"),2,FALSE))&amp;
IF(VLOOKUP("RMN Div :",INDIRECT("'"&amp;B79&amp;"'"&amp;"!B20:F42"),2,FALSE)="","","
"&amp;VLOOKUP("RMN Div :",INDIRECT("'"&amp;B79&amp;"'"&amp;"!B20:F42"),2,FALSE))&amp;
IF(VLOOKUP("IR",INDIRECT("'"&amp;B79&amp;"'"&amp;"!B20:F42"),2,FALSE)="","","
"&amp;VLOOKUP("IR",INDIRECT("'"&amp;B79&amp;"'"&amp;"!B20:F42"),2,FALSE))&amp;
IF(VLOOKUP("T° Fusion :",INDIRECT("'"&amp;B79&amp;"'"&amp;"!B20:F42"),2,FALSE)="","","
"&amp;VLOOKUP("T° Fusion :",INDIRECT("'"&amp;B79&amp;"'"&amp;"!B20:F42"),2,FALSE))&amp;
 IF(VLOOKUP("αD :",INDIRECT("'"&amp;B79&amp;"'"&amp;"!B20:F42"),2,FALSE)="","","
"&amp;VLOOKUP("αD :",INDIRECT("'"&amp;B79&amp;"'"&amp;"!B20:F42"),2,FALSE))&amp;
 IF(VLOOKUP("Masse :",INDIRECT("'"&amp;B79&amp;"'"&amp;"!B20:F42"),2,FALSE)="","","
"&amp;VLOOKUP("Masse :",INDIRECT("'"&amp;B79&amp;"'"&amp;"!B20:F42"),2,FALSE))&amp;
IF(VLOOKUP("Ref Litt. :",INDIRECT("'"&amp;B79&amp;"'"&amp;"!B20:F42"),2,FALSE)="","","
"&amp;Data!$E$7&amp;" "&amp;VLOOKUP("Ref Litt. :",INDIRECT("'"&amp;B79&amp;"'"&amp;"!B20:F42"),2,FALSE))</f>
        <v>#REF!</v>
      </c>
      <c r="F79" s="77" t="e">
        <f t="shared" ca="1" si="8"/>
        <v>#REF!</v>
      </c>
      <c r="H79" s="50" t="str">
        <f t="shared" ca="1" si="9"/>
        <v/>
      </c>
    </row>
    <row r="80" spans="1:8" ht="145.15" customHeight="1" x14ac:dyDescent="0.25">
      <c r="A80" s="70" t="str">
        <f t="shared" ca="1" si="7"/>
        <v/>
      </c>
      <c r="E80" s="86" t="e">
        <f ca="1">VLOOKUP("IUPAC :",INDIRECT("'"&amp;B80&amp;"'"&amp;"!B20:F42"),2,FALSE)&amp;IF(D80="",""," ("&amp;D80&amp;")")&amp;
IF(VLOOKUP("Aspect :",INDIRECT("'"&amp;B80&amp;"'"&amp;"!B20:F42"),2,FALSE)="","","
"&amp;VLOOKUP("Aspect :",INDIRECT("'"&amp;B80&amp;"'"&amp;"!B20:F42"),2,FALSE))&amp;
IF(VLOOKUP("RMN 1H",INDIRECT("'"&amp;B80&amp;"'"&amp;"!B20:F42"),2,FALSE)="","","
"&amp;VLOOKUP("RMN 1H",INDIRECT("'"&amp;B80&amp;"'"&amp;"!B20:F42"),2,FALSE))&amp;
IF(VLOOKUP("RMN 13C",INDIRECT("'"&amp;B80&amp;"'"&amp;"!B20:F42"),2,FALSE)="","","
"&amp;VLOOKUP("RMN 13C",INDIRECT("'"&amp;B80&amp;"'"&amp;"!B20:F42"),2,FALSE))&amp;
IF(VLOOKUP("RMN Div :",INDIRECT("'"&amp;B80&amp;"'"&amp;"!B20:F42"),2,FALSE)="","","
"&amp;VLOOKUP("RMN Div :",INDIRECT("'"&amp;B80&amp;"'"&amp;"!B20:F42"),2,FALSE))&amp;
IF(VLOOKUP("IR",INDIRECT("'"&amp;B80&amp;"'"&amp;"!B20:F42"),2,FALSE)="","","
"&amp;VLOOKUP("IR",INDIRECT("'"&amp;B80&amp;"'"&amp;"!B20:F42"),2,FALSE))&amp;
IF(VLOOKUP("T° Fusion :",INDIRECT("'"&amp;B80&amp;"'"&amp;"!B20:F42"),2,FALSE)="","","
"&amp;VLOOKUP("T° Fusion :",INDIRECT("'"&amp;B80&amp;"'"&amp;"!B20:F42"),2,FALSE))&amp;
 IF(VLOOKUP("αD :",INDIRECT("'"&amp;B80&amp;"'"&amp;"!B20:F42"),2,FALSE)="","","
"&amp;VLOOKUP("αD :",INDIRECT("'"&amp;B80&amp;"'"&amp;"!B20:F42"),2,FALSE))&amp;
 IF(VLOOKUP("Masse :",INDIRECT("'"&amp;B80&amp;"'"&amp;"!B20:F42"),2,FALSE)="","","
"&amp;VLOOKUP("Masse :",INDIRECT("'"&amp;B80&amp;"'"&amp;"!B20:F42"),2,FALSE))&amp;
IF(VLOOKUP("Ref Litt. :",INDIRECT("'"&amp;B80&amp;"'"&amp;"!B20:F42"),2,FALSE)="","","
"&amp;Data!$E$7&amp;" "&amp;VLOOKUP("Ref Litt. :",INDIRECT("'"&amp;B80&amp;"'"&amp;"!B20:F42"),2,FALSE))</f>
        <v>#REF!</v>
      </c>
      <c r="F80" s="77" t="e">
        <f t="shared" ca="1" si="8"/>
        <v>#REF!</v>
      </c>
      <c r="H80" s="50" t="str">
        <f t="shared" ca="1" si="9"/>
        <v/>
      </c>
    </row>
    <row r="81" spans="1:8" ht="145.15" customHeight="1" x14ac:dyDescent="0.25">
      <c r="A81" s="70" t="str">
        <f t="shared" ca="1" si="7"/>
        <v/>
      </c>
      <c r="E81" s="86" t="e">
        <f ca="1">VLOOKUP("IUPAC :",INDIRECT("'"&amp;B81&amp;"'"&amp;"!B20:F42"),2,FALSE)&amp;IF(D81="",""," ("&amp;D81&amp;")")&amp;
IF(VLOOKUP("Aspect :",INDIRECT("'"&amp;B81&amp;"'"&amp;"!B20:F42"),2,FALSE)="","","
"&amp;VLOOKUP("Aspect :",INDIRECT("'"&amp;B81&amp;"'"&amp;"!B20:F42"),2,FALSE))&amp;
IF(VLOOKUP("RMN 1H",INDIRECT("'"&amp;B81&amp;"'"&amp;"!B20:F42"),2,FALSE)="","","
"&amp;VLOOKUP("RMN 1H",INDIRECT("'"&amp;B81&amp;"'"&amp;"!B20:F42"),2,FALSE))&amp;
IF(VLOOKUP("RMN 13C",INDIRECT("'"&amp;B81&amp;"'"&amp;"!B20:F42"),2,FALSE)="","","
"&amp;VLOOKUP("RMN 13C",INDIRECT("'"&amp;B81&amp;"'"&amp;"!B20:F42"),2,FALSE))&amp;
IF(VLOOKUP("RMN Div :",INDIRECT("'"&amp;B81&amp;"'"&amp;"!B20:F42"),2,FALSE)="","","
"&amp;VLOOKUP("RMN Div :",INDIRECT("'"&amp;B81&amp;"'"&amp;"!B20:F42"),2,FALSE))&amp;
IF(VLOOKUP("IR",INDIRECT("'"&amp;B81&amp;"'"&amp;"!B20:F42"),2,FALSE)="","","
"&amp;VLOOKUP("IR",INDIRECT("'"&amp;B81&amp;"'"&amp;"!B20:F42"),2,FALSE))&amp;
IF(VLOOKUP("T° Fusion :",INDIRECT("'"&amp;B81&amp;"'"&amp;"!B20:F42"),2,FALSE)="","","
"&amp;VLOOKUP("T° Fusion :",INDIRECT("'"&amp;B81&amp;"'"&amp;"!B20:F42"),2,FALSE))&amp;
 IF(VLOOKUP("αD :",INDIRECT("'"&amp;B81&amp;"'"&amp;"!B20:F42"),2,FALSE)="","","
"&amp;VLOOKUP("αD :",INDIRECT("'"&amp;B81&amp;"'"&amp;"!B20:F42"),2,FALSE))&amp;
 IF(VLOOKUP("Masse :",INDIRECT("'"&amp;B81&amp;"'"&amp;"!B20:F42"),2,FALSE)="","","
"&amp;VLOOKUP("Masse :",INDIRECT("'"&amp;B81&amp;"'"&amp;"!B20:F42"),2,FALSE))&amp;
IF(VLOOKUP("Ref Litt. :",INDIRECT("'"&amp;B81&amp;"'"&amp;"!B20:F42"),2,FALSE)="","","
"&amp;Data!$E$7&amp;" "&amp;VLOOKUP("Ref Litt. :",INDIRECT("'"&amp;B81&amp;"'"&amp;"!B20:F42"),2,FALSE))</f>
        <v>#REF!</v>
      </c>
      <c r="F81" s="77" t="e">
        <f t="shared" ca="1" si="8"/>
        <v>#REF!</v>
      </c>
      <c r="H81" s="50" t="str">
        <f t="shared" ca="1" si="9"/>
        <v/>
      </c>
    </row>
    <row r="82" spans="1:8" ht="145.15" customHeight="1" x14ac:dyDescent="0.25">
      <c r="A82" s="70" t="str">
        <f t="shared" ca="1" si="7"/>
        <v/>
      </c>
      <c r="E82" s="86" t="e">
        <f ca="1">VLOOKUP("IUPAC :",INDIRECT("'"&amp;B82&amp;"'"&amp;"!B20:F42"),2,FALSE)&amp;IF(D82="",""," ("&amp;D82&amp;")")&amp;
IF(VLOOKUP("Aspect :",INDIRECT("'"&amp;B82&amp;"'"&amp;"!B20:F42"),2,FALSE)="","","
"&amp;VLOOKUP("Aspect :",INDIRECT("'"&amp;B82&amp;"'"&amp;"!B20:F42"),2,FALSE))&amp;
IF(VLOOKUP("RMN 1H",INDIRECT("'"&amp;B82&amp;"'"&amp;"!B20:F42"),2,FALSE)="","","
"&amp;VLOOKUP("RMN 1H",INDIRECT("'"&amp;B82&amp;"'"&amp;"!B20:F42"),2,FALSE))&amp;
IF(VLOOKUP("RMN 13C",INDIRECT("'"&amp;B82&amp;"'"&amp;"!B20:F42"),2,FALSE)="","","
"&amp;VLOOKUP("RMN 13C",INDIRECT("'"&amp;B82&amp;"'"&amp;"!B20:F42"),2,FALSE))&amp;
IF(VLOOKUP("RMN Div :",INDIRECT("'"&amp;B82&amp;"'"&amp;"!B20:F42"),2,FALSE)="","","
"&amp;VLOOKUP("RMN Div :",INDIRECT("'"&amp;B82&amp;"'"&amp;"!B20:F42"),2,FALSE))&amp;
IF(VLOOKUP("IR",INDIRECT("'"&amp;B82&amp;"'"&amp;"!B20:F42"),2,FALSE)="","","
"&amp;VLOOKUP("IR",INDIRECT("'"&amp;B82&amp;"'"&amp;"!B20:F42"),2,FALSE))&amp;
IF(VLOOKUP("T° Fusion :",INDIRECT("'"&amp;B82&amp;"'"&amp;"!B20:F42"),2,FALSE)="","","
"&amp;VLOOKUP("T° Fusion :",INDIRECT("'"&amp;B82&amp;"'"&amp;"!B20:F42"),2,FALSE))&amp;
 IF(VLOOKUP("αD :",INDIRECT("'"&amp;B82&amp;"'"&amp;"!B20:F42"),2,FALSE)="","","
"&amp;VLOOKUP("αD :",INDIRECT("'"&amp;B82&amp;"'"&amp;"!B20:F42"),2,FALSE))&amp;
 IF(VLOOKUP("Masse :",INDIRECT("'"&amp;B82&amp;"'"&amp;"!B20:F42"),2,FALSE)="","","
"&amp;VLOOKUP("Masse :",INDIRECT("'"&amp;B82&amp;"'"&amp;"!B20:F42"),2,FALSE))&amp;
IF(VLOOKUP("Ref Litt. :",INDIRECT("'"&amp;B82&amp;"'"&amp;"!B20:F42"),2,FALSE)="","","
"&amp;Data!$E$7&amp;" "&amp;VLOOKUP("Ref Litt. :",INDIRECT("'"&amp;B82&amp;"'"&amp;"!B20:F42"),2,FALSE))</f>
        <v>#REF!</v>
      </c>
      <c r="F82" s="77" t="e">
        <f t="shared" ca="1" si="8"/>
        <v>#REF!</v>
      </c>
      <c r="H82" s="50" t="str">
        <f t="shared" ca="1" si="9"/>
        <v/>
      </c>
    </row>
    <row r="83" spans="1:8" ht="145.15" customHeight="1" x14ac:dyDescent="0.25">
      <c r="A83" s="70" t="str">
        <f t="shared" ca="1" si="7"/>
        <v/>
      </c>
      <c r="E83" s="86" t="e">
        <f ca="1">VLOOKUP("IUPAC :",INDIRECT("'"&amp;B83&amp;"'"&amp;"!B20:F42"),2,FALSE)&amp;IF(D83="",""," ("&amp;D83&amp;")")&amp;
IF(VLOOKUP("Aspect :",INDIRECT("'"&amp;B83&amp;"'"&amp;"!B20:F42"),2,FALSE)="","","
"&amp;VLOOKUP("Aspect :",INDIRECT("'"&amp;B83&amp;"'"&amp;"!B20:F42"),2,FALSE))&amp;
IF(VLOOKUP("RMN 1H",INDIRECT("'"&amp;B83&amp;"'"&amp;"!B20:F42"),2,FALSE)="","","
"&amp;VLOOKUP("RMN 1H",INDIRECT("'"&amp;B83&amp;"'"&amp;"!B20:F42"),2,FALSE))&amp;
IF(VLOOKUP("RMN 13C",INDIRECT("'"&amp;B83&amp;"'"&amp;"!B20:F42"),2,FALSE)="","","
"&amp;VLOOKUP("RMN 13C",INDIRECT("'"&amp;B83&amp;"'"&amp;"!B20:F42"),2,FALSE))&amp;
IF(VLOOKUP("RMN Div :",INDIRECT("'"&amp;B83&amp;"'"&amp;"!B20:F42"),2,FALSE)="","","
"&amp;VLOOKUP("RMN Div :",INDIRECT("'"&amp;B83&amp;"'"&amp;"!B20:F42"),2,FALSE))&amp;
IF(VLOOKUP("IR",INDIRECT("'"&amp;B83&amp;"'"&amp;"!B20:F42"),2,FALSE)="","","
"&amp;VLOOKUP("IR",INDIRECT("'"&amp;B83&amp;"'"&amp;"!B20:F42"),2,FALSE))&amp;
IF(VLOOKUP("T° Fusion :",INDIRECT("'"&amp;B83&amp;"'"&amp;"!B20:F42"),2,FALSE)="","","
"&amp;VLOOKUP("T° Fusion :",INDIRECT("'"&amp;B83&amp;"'"&amp;"!B20:F42"),2,FALSE))&amp;
 IF(VLOOKUP("αD :",INDIRECT("'"&amp;B83&amp;"'"&amp;"!B20:F42"),2,FALSE)="","","
"&amp;VLOOKUP("αD :",INDIRECT("'"&amp;B83&amp;"'"&amp;"!B20:F42"),2,FALSE))&amp;
 IF(VLOOKUP("Masse :",INDIRECT("'"&amp;B83&amp;"'"&amp;"!B20:F42"),2,FALSE)="","","
"&amp;VLOOKUP("Masse :",INDIRECT("'"&amp;B83&amp;"'"&amp;"!B20:F42"),2,FALSE))&amp;
IF(VLOOKUP("Ref Litt. :",INDIRECT("'"&amp;B83&amp;"'"&amp;"!B20:F42"),2,FALSE)="","","
"&amp;Data!$E$7&amp;" "&amp;VLOOKUP("Ref Litt. :",INDIRECT("'"&amp;B83&amp;"'"&amp;"!B20:F42"),2,FALSE))</f>
        <v>#REF!</v>
      </c>
      <c r="F83" s="77" t="e">
        <f t="shared" ca="1" si="8"/>
        <v>#REF!</v>
      </c>
      <c r="H83" s="50" t="str">
        <f t="shared" ca="1" si="9"/>
        <v/>
      </c>
    </row>
    <row r="84" spans="1:8" ht="145.15" customHeight="1" x14ac:dyDescent="0.25">
      <c r="A84" s="70" t="str">
        <f t="shared" ca="1" si="7"/>
        <v/>
      </c>
      <c r="E84" s="86" t="e">
        <f ca="1">VLOOKUP("IUPAC :",INDIRECT("'"&amp;B84&amp;"'"&amp;"!B20:F42"),2,FALSE)&amp;IF(D84="",""," ("&amp;D84&amp;")")&amp;
IF(VLOOKUP("Aspect :",INDIRECT("'"&amp;B84&amp;"'"&amp;"!B20:F42"),2,FALSE)="","","
"&amp;VLOOKUP("Aspect :",INDIRECT("'"&amp;B84&amp;"'"&amp;"!B20:F42"),2,FALSE))&amp;
IF(VLOOKUP("RMN 1H",INDIRECT("'"&amp;B84&amp;"'"&amp;"!B20:F42"),2,FALSE)="","","
"&amp;VLOOKUP("RMN 1H",INDIRECT("'"&amp;B84&amp;"'"&amp;"!B20:F42"),2,FALSE))&amp;
IF(VLOOKUP("RMN 13C",INDIRECT("'"&amp;B84&amp;"'"&amp;"!B20:F42"),2,FALSE)="","","
"&amp;VLOOKUP("RMN 13C",INDIRECT("'"&amp;B84&amp;"'"&amp;"!B20:F42"),2,FALSE))&amp;
IF(VLOOKUP("RMN Div :",INDIRECT("'"&amp;B84&amp;"'"&amp;"!B20:F42"),2,FALSE)="","","
"&amp;VLOOKUP("RMN Div :",INDIRECT("'"&amp;B84&amp;"'"&amp;"!B20:F42"),2,FALSE))&amp;
IF(VLOOKUP("IR",INDIRECT("'"&amp;B84&amp;"'"&amp;"!B20:F42"),2,FALSE)="","","
"&amp;VLOOKUP("IR",INDIRECT("'"&amp;B84&amp;"'"&amp;"!B20:F42"),2,FALSE))&amp;
IF(VLOOKUP("T° Fusion :",INDIRECT("'"&amp;B84&amp;"'"&amp;"!B20:F42"),2,FALSE)="","","
"&amp;VLOOKUP("T° Fusion :",INDIRECT("'"&amp;B84&amp;"'"&amp;"!B20:F42"),2,FALSE))&amp;
 IF(VLOOKUP("αD :",INDIRECT("'"&amp;B84&amp;"'"&amp;"!B20:F42"),2,FALSE)="","","
"&amp;VLOOKUP("αD :",INDIRECT("'"&amp;B84&amp;"'"&amp;"!B20:F42"),2,FALSE))&amp;
 IF(VLOOKUP("Masse :",INDIRECT("'"&amp;B84&amp;"'"&amp;"!B20:F42"),2,FALSE)="","","
"&amp;VLOOKUP("Masse :",INDIRECT("'"&amp;B84&amp;"'"&amp;"!B20:F42"),2,FALSE))&amp;
IF(VLOOKUP("Ref Litt. :",INDIRECT("'"&amp;B84&amp;"'"&amp;"!B20:F42"),2,FALSE)="","","
"&amp;Data!$E$7&amp;" "&amp;VLOOKUP("Ref Litt. :",INDIRECT("'"&amp;B84&amp;"'"&amp;"!B20:F42"),2,FALSE))</f>
        <v>#REF!</v>
      </c>
      <c r="F84" s="77" t="e">
        <f t="shared" ca="1" si="8"/>
        <v>#REF!</v>
      </c>
      <c r="H84" s="50" t="str">
        <f t="shared" ca="1" si="9"/>
        <v/>
      </c>
    </row>
    <row r="85" spans="1:8" ht="145.15" customHeight="1" x14ac:dyDescent="0.25">
      <c r="A85" s="70" t="str">
        <f t="shared" ca="1" si="7"/>
        <v/>
      </c>
      <c r="E85" s="86" t="e">
        <f ca="1">VLOOKUP("IUPAC :",INDIRECT("'"&amp;B85&amp;"'"&amp;"!B20:F42"),2,FALSE)&amp;IF(D85="",""," ("&amp;D85&amp;")")&amp;
IF(VLOOKUP("Aspect :",INDIRECT("'"&amp;B85&amp;"'"&amp;"!B20:F42"),2,FALSE)="","","
"&amp;VLOOKUP("Aspect :",INDIRECT("'"&amp;B85&amp;"'"&amp;"!B20:F42"),2,FALSE))&amp;
IF(VLOOKUP("RMN 1H",INDIRECT("'"&amp;B85&amp;"'"&amp;"!B20:F42"),2,FALSE)="","","
"&amp;VLOOKUP("RMN 1H",INDIRECT("'"&amp;B85&amp;"'"&amp;"!B20:F42"),2,FALSE))&amp;
IF(VLOOKUP("RMN 13C",INDIRECT("'"&amp;B85&amp;"'"&amp;"!B20:F42"),2,FALSE)="","","
"&amp;VLOOKUP("RMN 13C",INDIRECT("'"&amp;B85&amp;"'"&amp;"!B20:F42"),2,FALSE))&amp;
IF(VLOOKUP("RMN Div :",INDIRECT("'"&amp;B85&amp;"'"&amp;"!B20:F42"),2,FALSE)="","","
"&amp;VLOOKUP("RMN Div :",INDIRECT("'"&amp;B85&amp;"'"&amp;"!B20:F42"),2,FALSE))&amp;
IF(VLOOKUP("IR",INDIRECT("'"&amp;B85&amp;"'"&amp;"!B20:F42"),2,FALSE)="","","
"&amp;VLOOKUP("IR",INDIRECT("'"&amp;B85&amp;"'"&amp;"!B20:F42"),2,FALSE))&amp;
IF(VLOOKUP("T° Fusion :",INDIRECT("'"&amp;B85&amp;"'"&amp;"!B20:F42"),2,FALSE)="","","
"&amp;VLOOKUP("T° Fusion :",INDIRECT("'"&amp;B85&amp;"'"&amp;"!B20:F42"),2,FALSE))&amp;
 IF(VLOOKUP("αD :",INDIRECT("'"&amp;B85&amp;"'"&amp;"!B20:F42"),2,FALSE)="","","
"&amp;VLOOKUP("αD :",INDIRECT("'"&amp;B85&amp;"'"&amp;"!B20:F42"),2,FALSE))&amp;
 IF(VLOOKUP("Masse :",INDIRECT("'"&amp;B85&amp;"'"&amp;"!B20:F42"),2,FALSE)="","","
"&amp;VLOOKUP("Masse :",INDIRECT("'"&amp;B85&amp;"'"&amp;"!B20:F42"),2,FALSE))&amp;
IF(VLOOKUP("Ref Litt. :",INDIRECT("'"&amp;B85&amp;"'"&amp;"!B20:F42"),2,FALSE)="","","
"&amp;Data!$E$7&amp;" "&amp;VLOOKUP("Ref Litt. :",INDIRECT("'"&amp;B85&amp;"'"&amp;"!B20:F42"),2,FALSE))</f>
        <v>#REF!</v>
      </c>
      <c r="F85" s="77" t="e">
        <f t="shared" ca="1" si="8"/>
        <v>#REF!</v>
      </c>
      <c r="H85" s="50" t="str">
        <f t="shared" ca="1" si="9"/>
        <v/>
      </c>
    </row>
    <row r="86" spans="1:8" ht="145.15" customHeight="1" x14ac:dyDescent="0.25">
      <c r="A86" s="70" t="str">
        <f t="shared" ca="1" si="7"/>
        <v/>
      </c>
      <c r="E86" s="86" t="e">
        <f ca="1">VLOOKUP("IUPAC :",INDIRECT("'"&amp;B86&amp;"'"&amp;"!B20:F42"),2,FALSE)&amp;IF(D86="",""," ("&amp;D86&amp;")")&amp;
IF(VLOOKUP("Aspect :",INDIRECT("'"&amp;B86&amp;"'"&amp;"!B20:F42"),2,FALSE)="","","
"&amp;VLOOKUP("Aspect :",INDIRECT("'"&amp;B86&amp;"'"&amp;"!B20:F42"),2,FALSE))&amp;
IF(VLOOKUP("RMN 1H",INDIRECT("'"&amp;B86&amp;"'"&amp;"!B20:F42"),2,FALSE)="","","
"&amp;VLOOKUP("RMN 1H",INDIRECT("'"&amp;B86&amp;"'"&amp;"!B20:F42"),2,FALSE))&amp;
IF(VLOOKUP("RMN 13C",INDIRECT("'"&amp;B86&amp;"'"&amp;"!B20:F42"),2,FALSE)="","","
"&amp;VLOOKUP("RMN 13C",INDIRECT("'"&amp;B86&amp;"'"&amp;"!B20:F42"),2,FALSE))&amp;
IF(VLOOKUP("RMN Div :",INDIRECT("'"&amp;B86&amp;"'"&amp;"!B20:F42"),2,FALSE)="","","
"&amp;VLOOKUP("RMN Div :",INDIRECT("'"&amp;B86&amp;"'"&amp;"!B20:F42"),2,FALSE))&amp;
IF(VLOOKUP("IR",INDIRECT("'"&amp;B86&amp;"'"&amp;"!B20:F42"),2,FALSE)="","","
"&amp;VLOOKUP("IR",INDIRECT("'"&amp;B86&amp;"'"&amp;"!B20:F42"),2,FALSE))&amp;
IF(VLOOKUP("T° Fusion :",INDIRECT("'"&amp;B86&amp;"'"&amp;"!B20:F42"),2,FALSE)="","","
"&amp;VLOOKUP("T° Fusion :",INDIRECT("'"&amp;B86&amp;"'"&amp;"!B20:F42"),2,FALSE))&amp;
 IF(VLOOKUP("αD :",INDIRECT("'"&amp;B86&amp;"'"&amp;"!B20:F42"),2,FALSE)="","","
"&amp;VLOOKUP("αD :",INDIRECT("'"&amp;B86&amp;"'"&amp;"!B20:F42"),2,FALSE))&amp;
 IF(VLOOKUP("Masse :",INDIRECT("'"&amp;B86&amp;"'"&amp;"!B20:F42"),2,FALSE)="","","
"&amp;VLOOKUP("Masse :",INDIRECT("'"&amp;B86&amp;"'"&amp;"!B20:F42"),2,FALSE))&amp;
IF(VLOOKUP("Ref Litt. :",INDIRECT("'"&amp;B86&amp;"'"&amp;"!B20:F42"),2,FALSE)="","","
"&amp;Data!$E$7&amp;" "&amp;VLOOKUP("Ref Litt. :",INDIRECT("'"&amp;B86&amp;"'"&amp;"!B20:F42"),2,FALSE))</f>
        <v>#REF!</v>
      </c>
      <c r="F86" s="77" t="e">
        <f t="shared" ca="1" si="8"/>
        <v>#REF!</v>
      </c>
      <c r="H86" s="50" t="str">
        <f t="shared" ca="1" si="9"/>
        <v/>
      </c>
    </row>
    <row r="87" spans="1:8" ht="145.15" customHeight="1" x14ac:dyDescent="0.25">
      <c r="A87" s="70" t="str">
        <f t="shared" ca="1" si="7"/>
        <v/>
      </c>
      <c r="E87" s="86" t="e">
        <f ca="1">VLOOKUP("IUPAC :",INDIRECT("'"&amp;B87&amp;"'"&amp;"!B20:F42"),2,FALSE)&amp;IF(D87="",""," ("&amp;D87&amp;")")&amp;
IF(VLOOKUP("Aspect :",INDIRECT("'"&amp;B87&amp;"'"&amp;"!B20:F42"),2,FALSE)="","","
"&amp;VLOOKUP("Aspect :",INDIRECT("'"&amp;B87&amp;"'"&amp;"!B20:F42"),2,FALSE))&amp;
IF(VLOOKUP("RMN 1H",INDIRECT("'"&amp;B87&amp;"'"&amp;"!B20:F42"),2,FALSE)="","","
"&amp;VLOOKUP("RMN 1H",INDIRECT("'"&amp;B87&amp;"'"&amp;"!B20:F42"),2,FALSE))&amp;
IF(VLOOKUP("RMN 13C",INDIRECT("'"&amp;B87&amp;"'"&amp;"!B20:F42"),2,FALSE)="","","
"&amp;VLOOKUP("RMN 13C",INDIRECT("'"&amp;B87&amp;"'"&amp;"!B20:F42"),2,FALSE))&amp;
IF(VLOOKUP("RMN Div :",INDIRECT("'"&amp;B87&amp;"'"&amp;"!B20:F42"),2,FALSE)="","","
"&amp;VLOOKUP("RMN Div :",INDIRECT("'"&amp;B87&amp;"'"&amp;"!B20:F42"),2,FALSE))&amp;
IF(VLOOKUP("IR",INDIRECT("'"&amp;B87&amp;"'"&amp;"!B20:F42"),2,FALSE)="","","
"&amp;VLOOKUP("IR",INDIRECT("'"&amp;B87&amp;"'"&amp;"!B20:F42"),2,FALSE))&amp;
IF(VLOOKUP("T° Fusion :",INDIRECT("'"&amp;B87&amp;"'"&amp;"!B20:F42"),2,FALSE)="","","
"&amp;VLOOKUP("T° Fusion :",INDIRECT("'"&amp;B87&amp;"'"&amp;"!B20:F42"),2,FALSE))&amp;
 IF(VLOOKUP("αD :",INDIRECT("'"&amp;B87&amp;"'"&amp;"!B20:F42"),2,FALSE)="","","
"&amp;VLOOKUP("αD :",INDIRECT("'"&amp;B87&amp;"'"&amp;"!B20:F42"),2,FALSE))&amp;
 IF(VLOOKUP("Masse :",INDIRECT("'"&amp;B87&amp;"'"&amp;"!B20:F42"),2,FALSE)="","","
"&amp;VLOOKUP("Masse :",INDIRECT("'"&amp;B87&amp;"'"&amp;"!B20:F42"),2,FALSE))&amp;
IF(VLOOKUP("Ref Litt. :",INDIRECT("'"&amp;B87&amp;"'"&amp;"!B20:F42"),2,FALSE)="","","
"&amp;Data!$E$7&amp;" "&amp;VLOOKUP("Ref Litt. :",INDIRECT("'"&amp;B87&amp;"'"&amp;"!B20:F42"),2,FALSE))</f>
        <v>#REF!</v>
      </c>
      <c r="F87" s="77" t="e">
        <f t="shared" ca="1" si="8"/>
        <v>#REF!</v>
      </c>
      <c r="H87" s="50" t="str">
        <f t="shared" ca="1" si="9"/>
        <v/>
      </c>
    </row>
    <row r="88" spans="1:8" ht="145.15" customHeight="1" x14ac:dyDescent="0.25">
      <c r="A88" s="70" t="str">
        <f t="shared" ca="1" si="7"/>
        <v/>
      </c>
      <c r="E88" s="86" t="e">
        <f ca="1">VLOOKUP("IUPAC :",INDIRECT("'"&amp;B88&amp;"'"&amp;"!B20:F42"),2,FALSE)&amp;IF(D88="",""," ("&amp;D88&amp;")")&amp;
IF(VLOOKUP("Aspect :",INDIRECT("'"&amp;B88&amp;"'"&amp;"!B20:F42"),2,FALSE)="","","
"&amp;VLOOKUP("Aspect :",INDIRECT("'"&amp;B88&amp;"'"&amp;"!B20:F42"),2,FALSE))&amp;
IF(VLOOKUP("RMN 1H",INDIRECT("'"&amp;B88&amp;"'"&amp;"!B20:F42"),2,FALSE)="","","
"&amp;VLOOKUP("RMN 1H",INDIRECT("'"&amp;B88&amp;"'"&amp;"!B20:F42"),2,FALSE))&amp;
IF(VLOOKUP("RMN 13C",INDIRECT("'"&amp;B88&amp;"'"&amp;"!B20:F42"),2,FALSE)="","","
"&amp;VLOOKUP("RMN 13C",INDIRECT("'"&amp;B88&amp;"'"&amp;"!B20:F42"),2,FALSE))&amp;
IF(VLOOKUP("RMN Div :",INDIRECT("'"&amp;B88&amp;"'"&amp;"!B20:F42"),2,FALSE)="","","
"&amp;VLOOKUP("RMN Div :",INDIRECT("'"&amp;B88&amp;"'"&amp;"!B20:F42"),2,FALSE))&amp;
IF(VLOOKUP("IR",INDIRECT("'"&amp;B88&amp;"'"&amp;"!B20:F42"),2,FALSE)="","","
"&amp;VLOOKUP("IR",INDIRECT("'"&amp;B88&amp;"'"&amp;"!B20:F42"),2,FALSE))&amp;
IF(VLOOKUP("T° Fusion :",INDIRECT("'"&amp;B88&amp;"'"&amp;"!B20:F42"),2,FALSE)="","","
"&amp;VLOOKUP("T° Fusion :",INDIRECT("'"&amp;B88&amp;"'"&amp;"!B20:F42"),2,FALSE))&amp;
 IF(VLOOKUP("αD :",INDIRECT("'"&amp;B88&amp;"'"&amp;"!B20:F42"),2,FALSE)="","","
"&amp;VLOOKUP("αD :",INDIRECT("'"&amp;B88&amp;"'"&amp;"!B20:F42"),2,FALSE))&amp;
 IF(VLOOKUP("Masse :",INDIRECT("'"&amp;B88&amp;"'"&amp;"!B20:F42"),2,FALSE)="","","
"&amp;VLOOKUP("Masse :",INDIRECT("'"&amp;B88&amp;"'"&amp;"!B20:F42"),2,FALSE))&amp;
IF(VLOOKUP("Ref Litt. :",INDIRECT("'"&amp;B88&amp;"'"&amp;"!B20:F42"),2,FALSE)="","","
"&amp;Data!$E$7&amp;" "&amp;VLOOKUP("Ref Litt. :",INDIRECT("'"&amp;B88&amp;"'"&amp;"!B20:F42"),2,FALSE))</f>
        <v>#REF!</v>
      </c>
      <c r="F88" s="77" t="e">
        <f t="shared" ca="1" si="8"/>
        <v>#REF!</v>
      </c>
      <c r="H88" s="50" t="str">
        <f t="shared" ca="1" si="9"/>
        <v/>
      </c>
    </row>
    <row r="89" spans="1:8" ht="145.15" customHeight="1" x14ac:dyDescent="0.25">
      <c r="A89" s="70" t="str">
        <f t="shared" ca="1" si="7"/>
        <v/>
      </c>
      <c r="E89" s="86" t="e">
        <f ca="1">VLOOKUP("IUPAC :",INDIRECT("'"&amp;B89&amp;"'"&amp;"!B20:F42"),2,FALSE)&amp;IF(D89="",""," ("&amp;D89&amp;")")&amp;
IF(VLOOKUP("Aspect :",INDIRECT("'"&amp;B89&amp;"'"&amp;"!B20:F42"),2,FALSE)="","","
"&amp;VLOOKUP("Aspect :",INDIRECT("'"&amp;B89&amp;"'"&amp;"!B20:F42"),2,FALSE))&amp;
IF(VLOOKUP("RMN 1H",INDIRECT("'"&amp;B89&amp;"'"&amp;"!B20:F42"),2,FALSE)="","","
"&amp;VLOOKUP("RMN 1H",INDIRECT("'"&amp;B89&amp;"'"&amp;"!B20:F42"),2,FALSE))&amp;
IF(VLOOKUP("RMN 13C",INDIRECT("'"&amp;B89&amp;"'"&amp;"!B20:F42"),2,FALSE)="","","
"&amp;VLOOKUP("RMN 13C",INDIRECT("'"&amp;B89&amp;"'"&amp;"!B20:F42"),2,FALSE))&amp;
IF(VLOOKUP("RMN Div :",INDIRECT("'"&amp;B89&amp;"'"&amp;"!B20:F42"),2,FALSE)="","","
"&amp;VLOOKUP("RMN Div :",INDIRECT("'"&amp;B89&amp;"'"&amp;"!B20:F42"),2,FALSE))&amp;
IF(VLOOKUP("IR",INDIRECT("'"&amp;B89&amp;"'"&amp;"!B20:F42"),2,FALSE)="","","
"&amp;VLOOKUP("IR",INDIRECT("'"&amp;B89&amp;"'"&amp;"!B20:F42"),2,FALSE))&amp;
IF(VLOOKUP("T° Fusion :",INDIRECT("'"&amp;B89&amp;"'"&amp;"!B20:F42"),2,FALSE)="","","
"&amp;VLOOKUP("T° Fusion :",INDIRECT("'"&amp;B89&amp;"'"&amp;"!B20:F42"),2,FALSE))&amp;
 IF(VLOOKUP("αD :",INDIRECT("'"&amp;B89&amp;"'"&amp;"!B20:F42"),2,FALSE)="","","
"&amp;VLOOKUP("αD :",INDIRECT("'"&amp;B89&amp;"'"&amp;"!B20:F42"),2,FALSE))&amp;
 IF(VLOOKUP("Masse :",INDIRECT("'"&amp;B89&amp;"'"&amp;"!B20:F42"),2,FALSE)="","","
"&amp;VLOOKUP("Masse :",INDIRECT("'"&amp;B89&amp;"'"&amp;"!B20:F42"),2,FALSE))&amp;
IF(VLOOKUP("Ref Litt. :",INDIRECT("'"&amp;B89&amp;"'"&amp;"!B20:F42"),2,FALSE)="","","
"&amp;Data!$E$7&amp;" "&amp;VLOOKUP("Ref Litt. :",INDIRECT("'"&amp;B89&amp;"'"&amp;"!B20:F42"),2,FALSE))</f>
        <v>#REF!</v>
      </c>
      <c r="F89" s="77" t="e">
        <f t="shared" ca="1" si="8"/>
        <v>#REF!</v>
      </c>
      <c r="H89" s="50" t="str">
        <f t="shared" ca="1" si="9"/>
        <v/>
      </c>
    </row>
    <row r="90" spans="1:8" ht="145.15" customHeight="1" x14ac:dyDescent="0.25">
      <c r="A90" s="70" t="str">
        <f t="shared" ca="1" si="7"/>
        <v/>
      </c>
      <c r="E90" s="86" t="e">
        <f ca="1">VLOOKUP("IUPAC :",INDIRECT("'"&amp;B90&amp;"'"&amp;"!B20:F42"),2,FALSE)&amp;IF(D90="",""," ("&amp;D90&amp;")")&amp;
IF(VLOOKUP("Aspect :",INDIRECT("'"&amp;B90&amp;"'"&amp;"!B20:F42"),2,FALSE)="","","
"&amp;VLOOKUP("Aspect :",INDIRECT("'"&amp;B90&amp;"'"&amp;"!B20:F42"),2,FALSE))&amp;
IF(VLOOKUP("RMN 1H",INDIRECT("'"&amp;B90&amp;"'"&amp;"!B20:F42"),2,FALSE)="","","
"&amp;VLOOKUP("RMN 1H",INDIRECT("'"&amp;B90&amp;"'"&amp;"!B20:F42"),2,FALSE))&amp;
IF(VLOOKUP("RMN 13C",INDIRECT("'"&amp;B90&amp;"'"&amp;"!B20:F42"),2,FALSE)="","","
"&amp;VLOOKUP("RMN 13C",INDIRECT("'"&amp;B90&amp;"'"&amp;"!B20:F42"),2,FALSE))&amp;
IF(VLOOKUP("RMN Div :",INDIRECT("'"&amp;B90&amp;"'"&amp;"!B20:F42"),2,FALSE)="","","
"&amp;VLOOKUP("RMN Div :",INDIRECT("'"&amp;B90&amp;"'"&amp;"!B20:F42"),2,FALSE))&amp;
IF(VLOOKUP("IR",INDIRECT("'"&amp;B90&amp;"'"&amp;"!B20:F42"),2,FALSE)="","","
"&amp;VLOOKUP("IR",INDIRECT("'"&amp;B90&amp;"'"&amp;"!B20:F42"),2,FALSE))&amp;
IF(VLOOKUP("T° Fusion :",INDIRECT("'"&amp;B90&amp;"'"&amp;"!B20:F42"),2,FALSE)="","","
"&amp;VLOOKUP("T° Fusion :",INDIRECT("'"&amp;B90&amp;"'"&amp;"!B20:F42"),2,FALSE))&amp;
 IF(VLOOKUP("αD :",INDIRECT("'"&amp;B90&amp;"'"&amp;"!B20:F42"),2,FALSE)="","","
"&amp;VLOOKUP("αD :",INDIRECT("'"&amp;B90&amp;"'"&amp;"!B20:F42"),2,FALSE))&amp;
 IF(VLOOKUP("Masse :",INDIRECT("'"&amp;B90&amp;"'"&amp;"!B20:F42"),2,FALSE)="","","
"&amp;VLOOKUP("Masse :",INDIRECT("'"&amp;B90&amp;"'"&amp;"!B20:F42"),2,FALSE))&amp;
IF(VLOOKUP("Ref Litt. :",INDIRECT("'"&amp;B90&amp;"'"&amp;"!B20:F42"),2,FALSE)="","","
"&amp;Data!$E$7&amp;" "&amp;VLOOKUP("Ref Litt. :",INDIRECT("'"&amp;B90&amp;"'"&amp;"!B20:F42"),2,FALSE))</f>
        <v>#REF!</v>
      </c>
      <c r="F90" s="77" t="e">
        <f t="shared" ca="1" si="8"/>
        <v>#REF!</v>
      </c>
      <c r="H90" s="50" t="str">
        <f t="shared" ca="1" si="9"/>
        <v/>
      </c>
    </row>
    <row r="91" spans="1:8" ht="145.15" customHeight="1" x14ac:dyDescent="0.25">
      <c r="A91" s="70" t="str">
        <f t="shared" ca="1" si="7"/>
        <v/>
      </c>
      <c r="E91" s="86" t="e">
        <f ca="1">VLOOKUP("IUPAC :",INDIRECT("'"&amp;B91&amp;"'"&amp;"!B20:F42"),2,FALSE)&amp;IF(D91="",""," ("&amp;D91&amp;")")&amp;
IF(VLOOKUP("Aspect :",INDIRECT("'"&amp;B91&amp;"'"&amp;"!B20:F42"),2,FALSE)="","","
"&amp;VLOOKUP("Aspect :",INDIRECT("'"&amp;B91&amp;"'"&amp;"!B20:F42"),2,FALSE))&amp;
IF(VLOOKUP("RMN 1H",INDIRECT("'"&amp;B91&amp;"'"&amp;"!B20:F42"),2,FALSE)="","","
"&amp;VLOOKUP("RMN 1H",INDIRECT("'"&amp;B91&amp;"'"&amp;"!B20:F42"),2,FALSE))&amp;
IF(VLOOKUP("RMN 13C",INDIRECT("'"&amp;B91&amp;"'"&amp;"!B20:F42"),2,FALSE)="","","
"&amp;VLOOKUP("RMN 13C",INDIRECT("'"&amp;B91&amp;"'"&amp;"!B20:F42"),2,FALSE))&amp;
IF(VLOOKUP("RMN Div :",INDIRECT("'"&amp;B91&amp;"'"&amp;"!B20:F42"),2,FALSE)="","","
"&amp;VLOOKUP("RMN Div :",INDIRECT("'"&amp;B91&amp;"'"&amp;"!B20:F42"),2,FALSE))&amp;
IF(VLOOKUP("IR",INDIRECT("'"&amp;B91&amp;"'"&amp;"!B20:F42"),2,FALSE)="","","
"&amp;VLOOKUP("IR",INDIRECT("'"&amp;B91&amp;"'"&amp;"!B20:F42"),2,FALSE))&amp;
IF(VLOOKUP("T° Fusion :",INDIRECT("'"&amp;B91&amp;"'"&amp;"!B20:F42"),2,FALSE)="","","
"&amp;VLOOKUP("T° Fusion :",INDIRECT("'"&amp;B91&amp;"'"&amp;"!B20:F42"),2,FALSE))&amp;
 IF(VLOOKUP("αD :",INDIRECT("'"&amp;B91&amp;"'"&amp;"!B20:F42"),2,FALSE)="","","
"&amp;VLOOKUP("αD :",INDIRECT("'"&amp;B91&amp;"'"&amp;"!B20:F42"),2,FALSE))&amp;
 IF(VLOOKUP("Masse :",INDIRECT("'"&amp;B91&amp;"'"&amp;"!B20:F42"),2,FALSE)="","","
"&amp;VLOOKUP("Masse :",INDIRECT("'"&amp;B91&amp;"'"&amp;"!B20:F42"),2,FALSE))&amp;
IF(VLOOKUP("Ref Litt. :",INDIRECT("'"&amp;B91&amp;"'"&amp;"!B20:F42"),2,FALSE)="","","
"&amp;Data!$E$7&amp;" "&amp;VLOOKUP("Ref Litt. :",INDIRECT("'"&amp;B91&amp;"'"&amp;"!B20:F42"),2,FALSE))</f>
        <v>#REF!</v>
      </c>
      <c r="F91" s="77" t="e">
        <f t="shared" ca="1" si="8"/>
        <v>#REF!</v>
      </c>
      <c r="H91" s="50" t="str">
        <f t="shared" ca="1" si="9"/>
        <v/>
      </c>
    </row>
    <row r="92" spans="1:8" ht="145.15" customHeight="1" x14ac:dyDescent="0.25">
      <c r="A92" s="70" t="str">
        <f t="shared" ca="1" si="7"/>
        <v/>
      </c>
      <c r="E92" s="86" t="e">
        <f ca="1">VLOOKUP("IUPAC :",INDIRECT("'"&amp;B92&amp;"'"&amp;"!B20:F42"),2,FALSE)&amp;IF(D92="",""," ("&amp;D92&amp;")")&amp;
IF(VLOOKUP("Aspect :",INDIRECT("'"&amp;B92&amp;"'"&amp;"!B20:F42"),2,FALSE)="","","
"&amp;VLOOKUP("Aspect :",INDIRECT("'"&amp;B92&amp;"'"&amp;"!B20:F42"),2,FALSE))&amp;
IF(VLOOKUP("RMN 1H",INDIRECT("'"&amp;B92&amp;"'"&amp;"!B20:F42"),2,FALSE)="","","
"&amp;VLOOKUP("RMN 1H",INDIRECT("'"&amp;B92&amp;"'"&amp;"!B20:F42"),2,FALSE))&amp;
IF(VLOOKUP("RMN 13C",INDIRECT("'"&amp;B92&amp;"'"&amp;"!B20:F42"),2,FALSE)="","","
"&amp;VLOOKUP("RMN 13C",INDIRECT("'"&amp;B92&amp;"'"&amp;"!B20:F42"),2,FALSE))&amp;
IF(VLOOKUP("RMN Div :",INDIRECT("'"&amp;B92&amp;"'"&amp;"!B20:F42"),2,FALSE)="","","
"&amp;VLOOKUP("RMN Div :",INDIRECT("'"&amp;B92&amp;"'"&amp;"!B20:F42"),2,FALSE))&amp;
IF(VLOOKUP("IR",INDIRECT("'"&amp;B92&amp;"'"&amp;"!B20:F42"),2,FALSE)="","","
"&amp;VLOOKUP("IR",INDIRECT("'"&amp;B92&amp;"'"&amp;"!B20:F42"),2,FALSE))&amp;
IF(VLOOKUP("T° Fusion :",INDIRECT("'"&amp;B92&amp;"'"&amp;"!B20:F42"),2,FALSE)="","","
"&amp;VLOOKUP("T° Fusion :",INDIRECT("'"&amp;B92&amp;"'"&amp;"!B20:F42"),2,FALSE))&amp;
 IF(VLOOKUP("αD :",INDIRECT("'"&amp;B92&amp;"'"&amp;"!B20:F42"),2,FALSE)="","","
"&amp;VLOOKUP("αD :",INDIRECT("'"&amp;B92&amp;"'"&amp;"!B20:F42"),2,FALSE))&amp;
 IF(VLOOKUP("Masse :",INDIRECT("'"&amp;B92&amp;"'"&amp;"!B20:F42"),2,FALSE)="","","
"&amp;VLOOKUP("Masse :",INDIRECT("'"&amp;B92&amp;"'"&amp;"!B20:F42"),2,FALSE))&amp;
IF(VLOOKUP("Ref Litt. :",INDIRECT("'"&amp;B92&amp;"'"&amp;"!B20:F42"),2,FALSE)="","","
"&amp;Data!$E$7&amp;" "&amp;VLOOKUP("Ref Litt. :",INDIRECT("'"&amp;B92&amp;"'"&amp;"!B20:F42"),2,FALSE))</f>
        <v>#REF!</v>
      </c>
      <c r="F92" s="77" t="e">
        <f t="shared" ca="1" si="8"/>
        <v>#REF!</v>
      </c>
      <c r="H92" s="50" t="str">
        <f t="shared" ca="1" si="9"/>
        <v/>
      </c>
    </row>
    <row r="93" spans="1:8" ht="145.15" customHeight="1" x14ac:dyDescent="0.25">
      <c r="A93" s="70" t="str">
        <f t="shared" ca="1" si="7"/>
        <v/>
      </c>
      <c r="E93" s="86" t="e">
        <f ca="1">VLOOKUP("IUPAC :",INDIRECT("'"&amp;B93&amp;"'"&amp;"!B20:F42"),2,FALSE)&amp;IF(D93="",""," ("&amp;D93&amp;")")&amp;
IF(VLOOKUP("Aspect :",INDIRECT("'"&amp;B93&amp;"'"&amp;"!B20:F42"),2,FALSE)="","","
"&amp;VLOOKUP("Aspect :",INDIRECT("'"&amp;B93&amp;"'"&amp;"!B20:F42"),2,FALSE))&amp;
IF(VLOOKUP("RMN 1H",INDIRECT("'"&amp;B93&amp;"'"&amp;"!B20:F42"),2,FALSE)="","","
"&amp;VLOOKUP("RMN 1H",INDIRECT("'"&amp;B93&amp;"'"&amp;"!B20:F42"),2,FALSE))&amp;
IF(VLOOKUP("RMN 13C",INDIRECT("'"&amp;B93&amp;"'"&amp;"!B20:F42"),2,FALSE)="","","
"&amp;VLOOKUP("RMN 13C",INDIRECT("'"&amp;B93&amp;"'"&amp;"!B20:F42"),2,FALSE))&amp;
IF(VLOOKUP("RMN Div :",INDIRECT("'"&amp;B93&amp;"'"&amp;"!B20:F42"),2,FALSE)="","","
"&amp;VLOOKUP("RMN Div :",INDIRECT("'"&amp;B93&amp;"'"&amp;"!B20:F42"),2,FALSE))&amp;
IF(VLOOKUP("IR",INDIRECT("'"&amp;B93&amp;"'"&amp;"!B20:F42"),2,FALSE)="","","
"&amp;VLOOKUP("IR",INDIRECT("'"&amp;B93&amp;"'"&amp;"!B20:F42"),2,FALSE))&amp;
IF(VLOOKUP("T° Fusion :",INDIRECT("'"&amp;B93&amp;"'"&amp;"!B20:F42"),2,FALSE)="","","
"&amp;VLOOKUP("T° Fusion :",INDIRECT("'"&amp;B93&amp;"'"&amp;"!B20:F42"),2,FALSE))&amp;
 IF(VLOOKUP("αD :",INDIRECT("'"&amp;B93&amp;"'"&amp;"!B20:F42"),2,FALSE)="","","
"&amp;VLOOKUP("αD :",INDIRECT("'"&amp;B93&amp;"'"&amp;"!B20:F42"),2,FALSE))&amp;
 IF(VLOOKUP("Masse :",INDIRECT("'"&amp;B93&amp;"'"&amp;"!B20:F42"),2,FALSE)="","","
"&amp;VLOOKUP("Masse :",INDIRECT("'"&amp;B93&amp;"'"&amp;"!B20:F42"),2,FALSE))&amp;
IF(VLOOKUP("Ref Litt. :",INDIRECT("'"&amp;B93&amp;"'"&amp;"!B20:F42"),2,FALSE)="","","
"&amp;Data!$E$7&amp;" "&amp;VLOOKUP("Ref Litt. :",INDIRECT("'"&amp;B93&amp;"'"&amp;"!B20:F42"),2,FALSE))</f>
        <v>#REF!</v>
      </c>
      <c r="F93" s="77" t="e">
        <f t="shared" ca="1" si="8"/>
        <v>#REF!</v>
      </c>
      <c r="H93" s="50" t="str">
        <f t="shared" ca="1" si="9"/>
        <v/>
      </c>
    </row>
    <row r="94" spans="1:8" ht="145.15" customHeight="1" x14ac:dyDescent="0.25">
      <c r="A94" s="70" t="str">
        <f t="shared" ca="1" si="7"/>
        <v/>
      </c>
      <c r="E94" s="86" t="e">
        <f ca="1">VLOOKUP("IUPAC :",INDIRECT("'"&amp;B94&amp;"'"&amp;"!B20:F42"),2,FALSE)&amp;IF(D94="",""," ("&amp;D94&amp;")")&amp;
IF(VLOOKUP("Aspect :",INDIRECT("'"&amp;B94&amp;"'"&amp;"!B20:F42"),2,FALSE)="","","
"&amp;VLOOKUP("Aspect :",INDIRECT("'"&amp;B94&amp;"'"&amp;"!B20:F42"),2,FALSE))&amp;
IF(VLOOKUP("RMN 1H",INDIRECT("'"&amp;B94&amp;"'"&amp;"!B20:F42"),2,FALSE)="","","
"&amp;VLOOKUP("RMN 1H",INDIRECT("'"&amp;B94&amp;"'"&amp;"!B20:F42"),2,FALSE))&amp;
IF(VLOOKUP("RMN 13C",INDIRECT("'"&amp;B94&amp;"'"&amp;"!B20:F42"),2,FALSE)="","","
"&amp;VLOOKUP("RMN 13C",INDIRECT("'"&amp;B94&amp;"'"&amp;"!B20:F42"),2,FALSE))&amp;
IF(VLOOKUP("RMN Div :",INDIRECT("'"&amp;B94&amp;"'"&amp;"!B20:F42"),2,FALSE)="","","
"&amp;VLOOKUP("RMN Div :",INDIRECT("'"&amp;B94&amp;"'"&amp;"!B20:F42"),2,FALSE))&amp;
IF(VLOOKUP("IR",INDIRECT("'"&amp;B94&amp;"'"&amp;"!B20:F42"),2,FALSE)="","","
"&amp;VLOOKUP("IR",INDIRECT("'"&amp;B94&amp;"'"&amp;"!B20:F42"),2,FALSE))&amp;
IF(VLOOKUP("T° Fusion :",INDIRECT("'"&amp;B94&amp;"'"&amp;"!B20:F42"),2,FALSE)="","","
"&amp;VLOOKUP("T° Fusion :",INDIRECT("'"&amp;B94&amp;"'"&amp;"!B20:F42"),2,FALSE))&amp;
 IF(VLOOKUP("αD :",INDIRECT("'"&amp;B94&amp;"'"&amp;"!B20:F42"),2,FALSE)="","","
"&amp;VLOOKUP("αD :",INDIRECT("'"&amp;B94&amp;"'"&amp;"!B20:F42"),2,FALSE))&amp;
 IF(VLOOKUP("Masse :",INDIRECT("'"&amp;B94&amp;"'"&amp;"!B20:F42"),2,FALSE)="","","
"&amp;VLOOKUP("Masse :",INDIRECT("'"&amp;B94&amp;"'"&amp;"!B20:F42"),2,FALSE))&amp;
IF(VLOOKUP("Ref Litt. :",INDIRECT("'"&amp;B94&amp;"'"&amp;"!B20:F42"),2,FALSE)="","","
"&amp;Data!$E$7&amp;" "&amp;VLOOKUP("Ref Litt. :",INDIRECT("'"&amp;B94&amp;"'"&amp;"!B20:F42"),2,FALSE))</f>
        <v>#REF!</v>
      </c>
      <c r="F94" s="77" t="e">
        <f t="shared" ca="1" si="8"/>
        <v>#REF!</v>
      </c>
      <c r="H94" s="50" t="str">
        <f t="shared" ca="1" si="9"/>
        <v/>
      </c>
    </row>
    <row r="95" spans="1:8" ht="145.15" customHeight="1" x14ac:dyDescent="0.25">
      <c r="A95" s="70" t="str">
        <f t="shared" ca="1" si="7"/>
        <v/>
      </c>
      <c r="E95" s="86" t="e">
        <f ca="1">VLOOKUP("IUPAC :",INDIRECT("'"&amp;B95&amp;"'"&amp;"!B20:F42"),2,FALSE)&amp;IF(D95="",""," ("&amp;D95&amp;")")&amp;
IF(VLOOKUP("Aspect :",INDIRECT("'"&amp;B95&amp;"'"&amp;"!B20:F42"),2,FALSE)="","","
"&amp;VLOOKUP("Aspect :",INDIRECT("'"&amp;B95&amp;"'"&amp;"!B20:F42"),2,FALSE))&amp;
IF(VLOOKUP("RMN 1H",INDIRECT("'"&amp;B95&amp;"'"&amp;"!B20:F42"),2,FALSE)="","","
"&amp;VLOOKUP("RMN 1H",INDIRECT("'"&amp;B95&amp;"'"&amp;"!B20:F42"),2,FALSE))&amp;
IF(VLOOKUP("RMN 13C",INDIRECT("'"&amp;B95&amp;"'"&amp;"!B20:F42"),2,FALSE)="","","
"&amp;VLOOKUP("RMN 13C",INDIRECT("'"&amp;B95&amp;"'"&amp;"!B20:F42"),2,FALSE))&amp;
IF(VLOOKUP("RMN Div :",INDIRECT("'"&amp;B95&amp;"'"&amp;"!B20:F42"),2,FALSE)="","","
"&amp;VLOOKUP("RMN Div :",INDIRECT("'"&amp;B95&amp;"'"&amp;"!B20:F42"),2,FALSE))&amp;
IF(VLOOKUP("IR",INDIRECT("'"&amp;B95&amp;"'"&amp;"!B20:F42"),2,FALSE)="","","
"&amp;VLOOKUP("IR",INDIRECT("'"&amp;B95&amp;"'"&amp;"!B20:F42"),2,FALSE))&amp;
IF(VLOOKUP("T° Fusion :",INDIRECT("'"&amp;B95&amp;"'"&amp;"!B20:F42"),2,FALSE)="","","
"&amp;VLOOKUP("T° Fusion :",INDIRECT("'"&amp;B95&amp;"'"&amp;"!B20:F42"),2,FALSE))&amp;
 IF(VLOOKUP("αD :",INDIRECT("'"&amp;B95&amp;"'"&amp;"!B20:F42"),2,FALSE)="","","
"&amp;VLOOKUP("αD :",INDIRECT("'"&amp;B95&amp;"'"&amp;"!B20:F42"),2,FALSE))&amp;
 IF(VLOOKUP("Masse :",INDIRECT("'"&amp;B95&amp;"'"&amp;"!B20:F42"),2,FALSE)="","","
"&amp;VLOOKUP("Masse :",INDIRECT("'"&amp;B95&amp;"'"&amp;"!B20:F42"),2,FALSE))&amp;
IF(VLOOKUP("Ref Litt. :",INDIRECT("'"&amp;B95&amp;"'"&amp;"!B20:F42"),2,FALSE)="","","
"&amp;Data!$E$7&amp;" "&amp;VLOOKUP("Ref Litt. :",INDIRECT("'"&amp;B95&amp;"'"&amp;"!B20:F42"),2,FALSE))</f>
        <v>#REF!</v>
      </c>
      <c r="F95" s="77" t="e">
        <f t="shared" ca="1" si="8"/>
        <v>#REF!</v>
      </c>
      <c r="H95" s="50" t="str">
        <f t="shared" ca="1" si="9"/>
        <v/>
      </c>
    </row>
    <row r="96" spans="1:8" ht="145.15" customHeight="1" x14ac:dyDescent="0.25">
      <c r="A96" s="70" t="str">
        <f t="shared" ca="1" si="7"/>
        <v/>
      </c>
      <c r="E96" s="86" t="e">
        <f ca="1">VLOOKUP("IUPAC :",INDIRECT("'"&amp;B96&amp;"'"&amp;"!B20:F42"),2,FALSE)&amp;IF(D96="",""," ("&amp;D96&amp;")")&amp;
IF(VLOOKUP("Aspect :",INDIRECT("'"&amp;B96&amp;"'"&amp;"!B20:F42"),2,FALSE)="","","
"&amp;VLOOKUP("Aspect :",INDIRECT("'"&amp;B96&amp;"'"&amp;"!B20:F42"),2,FALSE))&amp;
IF(VLOOKUP("RMN 1H",INDIRECT("'"&amp;B96&amp;"'"&amp;"!B20:F42"),2,FALSE)="","","
"&amp;VLOOKUP("RMN 1H",INDIRECT("'"&amp;B96&amp;"'"&amp;"!B20:F42"),2,FALSE))&amp;
IF(VLOOKUP("RMN 13C",INDIRECT("'"&amp;B96&amp;"'"&amp;"!B20:F42"),2,FALSE)="","","
"&amp;VLOOKUP("RMN 13C",INDIRECT("'"&amp;B96&amp;"'"&amp;"!B20:F42"),2,FALSE))&amp;
IF(VLOOKUP("RMN Div :",INDIRECT("'"&amp;B96&amp;"'"&amp;"!B20:F42"),2,FALSE)="","","
"&amp;VLOOKUP("RMN Div :",INDIRECT("'"&amp;B96&amp;"'"&amp;"!B20:F42"),2,FALSE))&amp;
IF(VLOOKUP("IR",INDIRECT("'"&amp;B96&amp;"'"&amp;"!B20:F42"),2,FALSE)="","","
"&amp;VLOOKUP("IR",INDIRECT("'"&amp;B96&amp;"'"&amp;"!B20:F42"),2,FALSE))&amp;
IF(VLOOKUP("T° Fusion :",INDIRECT("'"&amp;B96&amp;"'"&amp;"!B20:F42"),2,FALSE)="","","
"&amp;VLOOKUP("T° Fusion :",INDIRECT("'"&amp;B96&amp;"'"&amp;"!B20:F42"),2,FALSE))&amp;
 IF(VLOOKUP("αD :",INDIRECT("'"&amp;B96&amp;"'"&amp;"!B20:F42"),2,FALSE)="","","
"&amp;VLOOKUP("αD :",INDIRECT("'"&amp;B96&amp;"'"&amp;"!B20:F42"),2,FALSE))&amp;
 IF(VLOOKUP("Masse :",INDIRECT("'"&amp;B96&amp;"'"&amp;"!B20:F42"),2,FALSE)="","","
"&amp;VLOOKUP("Masse :",INDIRECT("'"&amp;B96&amp;"'"&amp;"!B20:F42"),2,FALSE))&amp;
IF(VLOOKUP("Ref Litt. :",INDIRECT("'"&amp;B96&amp;"'"&amp;"!B20:F42"),2,FALSE)="","","
"&amp;Data!$E$7&amp;" "&amp;VLOOKUP("Ref Litt. :",INDIRECT("'"&amp;B96&amp;"'"&amp;"!B20:F42"),2,FALSE))</f>
        <v>#REF!</v>
      </c>
      <c r="F96" s="77" t="e">
        <f t="shared" ca="1" si="8"/>
        <v>#REF!</v>
      </c>
      <c r="H96" s="50" t="str">
        <f t="shared" ca="1" si="9"/>
        <v/>
      </c>
    </row>
    <row r="97" spans="1:8" ht="145.15" customHeight="1" x14ac:dyDescent="0.25">
      <c r="A97" s="70" t="str">
        <f t="shared" ca="1" si="7"/>
        <v/>
      </c>
      <c r="E97" s="86" t="e">
        <f ca="1">VLOOKUP("IUPAC :",INDIRECT("'"&amp;B97&amp;"'"&amp;"!B20:F42"),2,FALSE)&amp;IF(D97="",""," ("&amp;D97&amp;")")&amp;
IF(VLOOKUP("Aspect :",INDIRECT("'"&amp;B97&amp;"'"&amp;"!B20:F42"),2,FALSE)="","","
"&amp;VLOOKUP("Aspect :",INDIRECT("'"&amp;B97&amp;"'"&amp;"!B20:F42"),2,FALSE))&amp;
IF(VLOOKUP("RMN 1H",INDIRECT("'"&amp;B97&amp;"'"&amp;"!B20:F42"),2,FALSE)="","","
"&amp;VLOOKUP("RMN 1H",INDIRECT("'"&amp;B97&amp;"'"&amp;"!B20:F42"),2,FALSE))&amp;
IF(VLOOKUP("RMN 13C",INDIRECT("'"&amp;B97&amp;"'"&amp;"!B20:F42"),2,FALSE)="","","
"&amp;VLOOKUP("RMN 13C",INDIRECT("'"&amp;B97&amp;"'"&amp;"!B20:F42"),2,FALSE))&amp;
IF(VLOOKUP("RMN Div :",INDIRECT("'"&amp;B97&amp;"'"&amp;"!B20:F42"),2,FALSE)="","","
"&amp;VLOOKUP("RMN Div :",INDIRECT("'"&amp;B97&amp;"'"&amp;"!B20:F42"),2,FALSE))&amp;
IF(VLOOKUP("IR",INDIRECT("'"&amp;B97&amp;"'"&amp;"!B20:F42"),2,FALSE)="","","
"&amp;VLOOKUP("IR",INDIRECT("'"&amp;B97&amp;"'"&amp;"!B20:F42"),2,FALSE))&amp;
IF(VLOOKUP("T° Fusion :",INDIRECT("'"&amp;B97&amp;"'"&amp;"!B20:F42"),2,FALSE)="","","
"&amp;VLOOKUP("T° Fusion :",INDIRECT("'"&amp;B97&amp;"'"&amp;"!B20:F42"),2,FALSE))&amp;
 IF(VLOOKUP("αD :",INDIRECT("'"&amp;B97&amp;"'"&amp;"!B20:F42"),2,FALSE)="","","
"&amp;VLOOKUP("αD :",INDIRECT("'"&amp;B97&amp;"'"&amp;"!B20:F42"),2,FALSE))&amp;
 IF(VLOOKUP("Masse :",INDIRECT("'"&amp;B97&amp;"'"&amp;"!B20:F42"),2,FALSE)="","","
"&amp;VLOOKUP("Masse :",INDIRECT("'"&amp;B97&amp;"'"&amp;"!B20:F42"),2,FALSE))&amp;
IF(VLOOKUP("Ref Litt. :",INDIRECT("'"&amp;B97&amp;"'"&amp;"!B20:F42"),2,FALSE)="","","
"&amp;Data!$E$7&amp;" "&amp;VLOOKUP("Ref Litt. :",INDIRECT("'"&amp;B97&amp;"'"&amp;"!B20:F42"),2,FALSE))</f>
        <v>#REF!</v>
      </c>
      <c r="F97" s="77" t="e">
        <f t="shared" ca="1" si="8"/>
        <v>#REF!</v>
      </c>
      <c r="H97" s="50" t="str">
        <f t="shared" ca="1" si="9"/>
        <v/>
      </c>
    </row>
    <row r="98" spans="1:8" ht="145.15" customHeight="1" x14ac:dyDescent="0.25">
      <c r="A98" s="70" t="str">
        <f t="shared" ca="1" si="7"/>
        <v/>
      </c>
      <c r="E98" s="86" t="e">
        <f ca="1">VLOOKUP("IUPAC :",INDIRECT("'"&amp;B98&amp;"'"&amp;"!B20:F42"),2,FALSE)&amp;IF(D98="",""," ("&amp;D98&amp;")")&amp;
IF(VLOOKUP("Aspect :",INDIRECT("'"&amp;B98&amp;"'"&amp;"!B20:F42"),2,FALSE)="","","
"&amp;VLOOKUP("Aspect :",INDIRECT("'"&amp;B98&amp;"'"&amp;"!B20:F42"),2,FALSE))&amp;
IF(VLOOKUP("RMN 1H",INDIRECT("'"&amp;B98&amp;"'"&amp;"!B20:F42"),2,FALSE)="","","
"&amp;VLOOKUP("RMN 1H",INDIRECT("'"&amp;B98&amp;"'"&amp;"!B20:F42"),2,FALSE))&amp;
IF(VLOOKUP("RMN 13C",INDIRECT("'"&amp;B98&amp;"'"&amp;"!B20:F42"),2,FALSE)="","","
"&amp;VLOOKUP("RMN 13C",INDIRECT("'"&amp;B98&amp;"'"&amp;"!B20:F42"),2,FALSE))&amp;
IF(VLOOKUP("RMN Div :",INDIRECT("'"&amp;B98&amp;"'"&amp;"!B20:F42"),2,FALSE)="","","
"&amp;VLOOKUP("RMN Div :",INDIRECT("'"&amp;B98&amp;"'"&amp;"!B20:F42"),2,FALSE))&amp;
IF(VLOOKUP("IR",INDIRECT("'"&amp;B98&amp;"'"&amp;"!B20:F42"),2,FALSE)="","","
"&amp;VLOOKUP("IR",INDIRECT("'"&amp;B98&amp;"'"&amp;"!B20:F42"),2,FALSE))&amp;
IF(VLOOKUP("T° Fusion :",INDIRECT("'"&amp;B98&amp;"'"&amp;"!B20:F42"),2,FALSE)="","","
"&amp;VLOOKUP("T° Fusion :",INDIRECT("'"&amp;B98&amp;"'"&amp;"!B20:F42"),2,FALSE))&amp;
 IF(VLOOKUP("αD :",INDIRECT("'"&amp;B98&amp;"'"&amp;"!B20:F42"),2,FALSE)="","","
"&amp;VLOOKUP("αD :",INDIRECT("'"&amp;B98&amp;"'"&amp;"!B20:F42"),2,FALSE))&amp;
 IF(VLOOKUP("Masse :",INDIRECT("'"&amp;B98&amp;"'"&amp;"!B20:F42"),2,FALSE)="","","
"&amp;VLOOKUP("Masse :",INDIRECT("'"&amp;B98&amp;"'"&amp;"!B20:F42"),2,FALSE))&amp;
IF(VLOOKUP("Ref Litt. :",INDIRECT("'"&amp;B98&amp;"'"&amp;"!B20:F42"),2,FALSE)="","","
"&amp;Data!$E$7&amp;" "&amp;VLOOKUP("Ref Litt. :",INDIRECT("'"&amp;B98&amp;"'"&amp;"!B20:F42"),2,FALSE))</f>
        <v>#REF!</v>
      </c>
      <c r="F98" s="77" t="e">
        <f t="shared" ca="1" si="8"/>
        <v>#REF!</v>
      </c>
      <c r="H98" s="50" t="str">
        <f t="shared" ca="1" si="9"/>
        <v/>
      </c>
    </row>
    <row r="99" spans="1:8" ht="145.15" customHeight="1" x14ac:dyDescent="0.25">
      <c r="A99" s="70" t="str">
        <f t="shared" ca="1" si="7"/>
        <v/>
      </c>
      <c r="E99" s="86" t="e">
        <f ca="1">VLOOKUP("IUPAC :",INDIRECT("'"&amp;B99&amp;"'"&amp;"!B20:F42"),2,FALSE)&amp;IF(D99="",""," ("&amp;D99&amp;")")&amp;
IF(VLOOKUP("Aspect :",INDIRECT("'"&amp;B99&amp;"'"&amp;"!B20:F42"),2,FALSE)="","","
"&amp;VLOOKUP("Aspect :",INDIRECT("'"&amp;B99&amp;"'"&amp;"!B20:F42"),2,FALSE))&amp;
IF(VLOOKUP("RMN 1H",INDIRECT("'"&amp;B99&amp;"'"&amp;"!B20:F42"),2,FALSE)="","","
"&amp;VLOOKUP("RMN 1H",INDIRECT("'"&amp;B99&amp;"'"&amp;"!B20:F42"),2,FALSE))&amp;
IF(VLOOKUP("RMN 13C",INDIRECT("'"&amp;B99&amp;"'"&amp;"!B20:F42"),2,FALSE)="","","
"&amp;VLOOKUP("RMN 13C",INDIRECT("'"&amp;B99&amp;"'"&amp;"!B20:F42"),2,FALSE))&amp;
IF(VLOOKUP("RMN Div :",INDIRECT("'"&amp;B99&amp;"'"&amp;"!B20:F42"),2,FALSE)="","","
"&amp;VLOOKUP("RMN Div :",INDIRECT("'"&amp;B99&amp;"'"&amp;"!B20:F42"),2,FALSE))&amp;
IF(VLOOKUP("IR",INDIRECT("'"&amp;B99&amp;"'"&amp;"!B20:F42"),2,FALSE)="","","
"&amp;VLOOKUP("IR",INDIRECT("'"&amp;B99&amp;"'"&amp;"!B20:F42"),2,FALSE))&amp;
IF(VLOOKUP("T° Fusion :",INDIRECT("'"&amp;B99&amp;"'"&amp;"!B20:F42"),2,FALSE)="","","
"&amp;VLOOKUP("T° Fusion :",INDIRECT("'"&amp;B99&amp;"'"&amp;"!B20:F42"),2,FALSE))&amp;
 IF(VLOOKUP("αD :",INDIRECT("'"&amp;B99&amp;"'"&amp;"!B20:F42"),2,FALSE)="","","
"&amp;VLOOKUP("αD :",INDIRECT("'"&amp;B99&amp;"'"&amp;"!B20:F42"),2,FALSE))&amp;
 IF(VLOOKUP("Masse :",INDIRECT("'"&amp;B99&amp;"'"&amp;"!B20:F42"),2,FALSE)="","","
"&amp;VLOOKUP("Masse :",INDIRECT("'"&amp;B99&amp;"'"&amp;"!B20:F42"),2,FALSE))&amp;
IF(VLOOKUP("Ref Litt. :",INDIRECT("'"&amp;B99&amp;"'"&amp;"!B20:F42"),2,FALSE)="","","
"&amp;Data!$E$7&amp;" "&amp;VLOOKUP("Ref Litt. :",INDIRECT("'"&amp;B99&amp;"'"&amp;"!B20:F42"),2,FALSE))</f>
        <v>#REF!</v>
      </c>
      <c r="F99" s="77" t="e">
        <f t="shared" ca="1" si="8"/>
        <v>#REF!</v>
      </c>
      <c r="H99" s="50" t="str">
        <f t="shared" ca="1" si="9"/>
        <v/>
      </c>
    </row>
    <row r="100" spans="1:8" ht="145.15" customHeight="1" x14ac:dyDescent="0.25">
      <c r="A100" s="70" t="str">
        <f t="shared" ca="1" si="7"/>
        <v/>
      </c>
      <c r="E100" s="86" t="e">
        <f ca="1">VLOOKUP("IUPAC :",INDIRECT("'"&amp;B100&amp;"'"&amp;"!B20:F42"),2,FALSE)&amp;IF(D100="",""," ("&amp;D100&amp;")")&amp;
IF(VLOOKUP("Aspect :",INDIRECT("'"&amp;B100&amp;"'"&amp;"!B20:F42"),2,FALSE)="","","
"&amp;VLOOKUP("Aspect :",INDIRECT("'"&amp;B100&amp;"'"&amp;"!B20:F42"),2,FALSE))&amp;
IF(VLOOKUP("RMN 1H",INDIRECT("'"&amp;B100&amp;"'"&amp;"!B20:F42"),2,FALSE)="","","
"&amp;VLOOKUP("RMN 1H",INDIRECT("'"&amp;B100&amp;"'"&amp;"!B20:F42"),2,FALSE))&amp;
IF(VLOOKUP("RMN 13C",INDIRECT("'"&amp;B100&amp;"'"&amp;"!B20:F42"),2,FALSE)="","","
"&amp;VLOOKUP("RMN 13C",INDIRECT("'"&amp;B100&amp;"'"&amp;"!B20:F42"),2,FALSE))&amp;
IF(VLOOKUP("RMN Div :",INDIRECT("'"&amp;B100&amp;"'"&amp;"!B20:F42"),2,FALSE)="","","
"&amp;VLOOKUP("RMN Div :",INDIRECT("'"&amp;B100&amp;"'"&amp;"!B20:F42"),2,FALSE))&amp;
IF(VLOOKUP("IR",INDIRECT("'"&amp;B100&amp;"'"&amp;"!B20:F42"),2,FALSE)="","","
"&amp;VLOOKUP("IR",INDIRECT("'"&amp;B100&amp;"'"&amp;"!B20:F42"),2,FALSE))&amp;
IF(VLOOKUP("T° Fusion :",INDIRECT("'"&amp;B100&amp;"'"&amp;"!B20:F42"),2,FALSE)="","","
"&amp;VLOOKUP("T° Fusion :",INDIRECT("'"&amp;B100&amp;"'"&amp;"!B20:F42"),2,FALSE))&amp;
 IF(VLOOKUP("αD :",INDIRECT("'"&amp;B100&amp;"'"&amp;"!B20:F42"),2,FALSE)="","","
"&amp;VLOOKUP("αD :",INDIRECT("'"&amp;B100&amp;"'"&amp;"!B20:F42"),2,FALSE))&amp;
 IF(VLOOKUP("Masse :",INDIRECT("'"&amp;B100&amp;"'"&amp;"!B20:F42"),2,FALSE)="","","
"&amp;VLOOKUP("Masse :",INDIRECT("'"&amp;B100&amp;"'"&amp;"!B20:F42"),2,FALSE))&amp;
IF(VLOOKUP("Ref Litt. :",INDIRECT("'"&amp;B100&amp;"'"&amp;"!B20:F42"),2,FALSE)="","","
"&amp;Data!$E$7&amp;" "&amp;VLOOKUP("Ref Litt. :",INDIRECT("'"&amp;B100&amp;"'"&amp;"!B20:F42"),2,FALSE))</f>
        <v>#REF!</v>
      </c>
      <c r="F100" s="77" t="e">
        <f t="shared" ca="1" si="8"/>
        <v>#REF!</v>
      </c>
      <c r="H100" s="50" t="str">
        <f t="shared" ca="1" si="9"/>
        <v/>
      </c>
    </row>
    <row r="101" spans="1:8" ht="145.15" customHeight="1" x14ac:dyDescent="0.25">
      <c r="A101" s="70" t="str">
        <f t="shared" ca="1" si="7"/>
        <v/>
      </c>
      <c r="E101" s="86" t="e">
        <f ca="1">VLOOKUP("IUPAC :",INDIRECT("'"&amp;B101&amp;"'"&amp;"!B20:F42"),2,FALSE)&amp;IF(D101="",""," ("&amp;D101&amp;")")&amp;
IF(VLOOKUP("Aspect :",INDIRECT("'"&amp;B101&amp;"'"&amp;"!B20:F42"),2,FALSE)="","","
"&amp;VLOOKUP("Aspect :",INDIRECT("'"&amp;B101&amp;"'"&amp;"!B20:F42"),2,FALSE))&amp;
IF(VLOOKUP("RMN 1H",INDIRECT("'"&amp;B101&amp;"'"&amp;"!B20:F42"),2,FALSE)="","","
"&amp;VLOOKUP("RMN 1H",INDIRECT("'"&amp;B101&amp;"'"&amp;"!B20:F42"),2,FALSE))&amp;
IF(VLOOKUP("RMN 13C",INDIRECT("'"&amp;B101&amp;"'"&amp;"!B20:F42"),2,FALSE)="","","
"&amp;VLOOKUP("RMN 13C",INDIRECT("'"&amp;B101&amp;"'"&amp;"!B20:F42"),2,FALSE))&amp;
IF(VLOOKUP("RMN Div :",INDIRECT("'"&amp;B101&amp;"'"&amp;"!B20:F42"),2,FALSE)="","","
"&amp;VLOOKUP("RMN Div :",INDIRECT("'"&amp;B101&amp;"'"&amp;"!B20:F42"),2,FALSE))&amp;
IF(VLOOKUP("IR",INDIRECT("'"&amp;B101&amp;"'"&amp;"!B20:F42"),2,FALSE)="","","
"&amp;VLOOKUP("IR",INDIRECT("'"&amp;B101&amp;"'"&amp;"!B20:F42"),2,FALSE))&amp;
IF(VLOOKUP("T° Fusion :",INDIRECT("'"&amp;B101&amp;"'"&amp;"!B20:F42"),2,FALSE)="","","
"&amp;VLOOKUP("T° Fusion :",INDIRECT("'"&amp;B101&amp;"'"&amp;"!B20:F42"),2,FALSE))&amp;
 IF(VLOOKUP("αD :",INDIRECT("'"&amp;B101&amp;"'"&amp;"!B20:F42"),2,FALSE)="","","
"&amp;VLOOKUP("αD :",INDIRECT("'"&amp;B101&amp;"'"&amp;"!B20:F42"),2,FALSE))&amp;
 IF(VLOOKUP("Masse :",INDIRECT("'"&amp;B101&amp;"'"&amp;"!B20:F42"),2,FALSE)="","","
"&amp;VLOOKUP("Masse :",INDIRECT("'"&amp;B101&amp;"'"&amp;"!B20:F42"),2,FALSE))&amp;
IF(VLOOKUP("Ref Litt. :",INDIRECT("'"&amp;B101&amp;"'"&amp;"!B20:F42"),2,FALSE)="","","
"&amp;Data!$E$7&amp;" "&amp;VLOOKUP("Ref Litt. :",INDIRECT("'"&amp;B101&amp;"'"&amp;"!B20:F42"),2,FALSE))</f>
        <v>#REF!</v>
      </c>
      <c r="F101" s="77" t="e">
        <f t="shared" ca="1" si="8"/>
        <v>#REF!</v>
      </c>
      <c r="H101" s="50" t="str">
        <f t="shared" ca="1" si="9"/>
        <v/>
      </c>
    </row>
    <row r="102" spans="1:8" ht="145.15" customHeight="1" x14ac:dyDescent="0.25">
      <c r="A102" s="70" t="str">
        <f t="shared" ca="1" si="7"/>
        <v/>
      </c>
      <c r="E102" s="86" t="e">
        <f ca="1">VLOOKUP("IUPAC :",INDIRECT("'"&amp;B102&amp;"'"&amp;"!B20:F42"),2,FALSE)&amp;IF(D102="",""," ("&amp;D102&amp;")")&amp;
IF(VLOOKUP("Aspect :",INDIRECT("'"&amp;B102&amp;"'"&amp;"!B20:F42"),2,FALSE)="","","
"&amp;VLOOKUP("Aspect :",INDIRECT("'"&amp;B102&amp;"'"&amp;"!B20:F42"),2,FALSE))&amp;
IF(VLOOKUP("RMN 1H",INDIRECT("'"&amp;B102&amp;"'"&amp;"!B20:F42"),2,FALSE)="","","
"&amp;VLOOKUP("RMN 1H",INDIRECT("'"&amp;B102&amp;"'"&amp;"!B20:F42"),2,FALSE))&amp;
IF(VLOOKUP("RMN 13C",INDIRECT("'"&amp;B102&amp;"'"&amp;"!B20:F42"),2,FALSE)="","","
"&amp;VLOOKUP("RMN 13C",INDIRECT("'"&amp;B102&amp;"'"&amp;"!B20:F42"),2,FALSE))&amp;
IF(VLOOKUP("RMN Div :",INDIRECT("'"&amp;B102&amp;"'"&amp;"!B20:F42"),2,FALSE)="","","
"&amp;VLOOKUP("RMN Div :",INDIRECT("'"&amp;B102&amp;"'"&amp;"!B20:F42"),2,FALSE))&amp;
IF(VLOOKUP("IR",INDIRECT("'"&amp;B102&amp;"'"&amp;"!B20:F42"),2,FALSE)="","","
"&amp;VLOOKUP("IR",INDIRECT("'"&amp;B102&amp;"'"&amp;"!B20:F42"),2,FALSE))&amp;
IF(VLOOKUP("T° Fusion :",INDIRECT("'"&amp;B102&amp;"'"&amp;"!B20:F42"),2,FALSE)="","","
"&amp;VLOOKUP("T° Fusion :",INDIRECT("'"&amp;B102&amp;"'"&amp;"!B20:F42"),2,FALSE))&amp;
 IF(VLOOKUP("αD :",INDIRECT("'"&amp;B102&amp;"'"&amp;"!B20:F42"),2,FALSE)="","","
"&amp;VLOOKUP("αD :",INDIRECT("'"&amp;B102&amp;"'"&amp;"!B20:F42"),2,FALSE))&amp;
 IF(VLOOKUP("Masse :",INDIRECT("'"&amp;B102&amp;"'"&amp;"!B20:F42"),2,FALSE)="","","
"&amp;VLOOKUP("Masse :",INDIRECT("'"&amp;B102&amp;"'"&amp;"!B20:F42"),2,FALSE))&amp;
IF(VLOOKUP("Ref Litt. :",INDIRECT("'"&amp;B102&amp;"'"&amp;"!B20:F42"),2,FALSE)="","","
"&amp;Data!$E$7&amp;" "&amp;VLOOKUP("Ref Litt. :",INDIRECT("'"&amp;B102&amp;"'"&amp;"!B20:F42"),2,FALSE))</f>
        <v>#REF!</v>
      </c>
      <c r="F102" s="77" t="e">
        <f t="shared" ca="1" si="8"/>
        <v>#REF!</v>
      </c>
      <c r="H102" s="50" t="str">
        <f t="shared" ca="1" si="9"/>
        <v/>
      </c>
    </row>
    <row r="103" spans="1:8" ht="145.15" customHeight="1" x14ac:dyDescent="0.25">
      <c r="A103" s="70" t="str">
        <f t="shared" ca="1" si="7"/>
        <v/>
      </c>
      <c r="E103" s="86" t="e">
        <f ca="1">VLOOKUP("IUPAC :",INDIRECT("'"&amp;B103&amp;"'"&amp;"!B20:F42"),2,FALSE)&amp;IF(D103="",""," ("&amp;D103&amp;")")&amp;
IF(VLOOKUP("Aspect :",INDIRECT("'"&amp;B103&amp;"'"&amp;"!B20:F42"),2,FALSE)="","","
"&amp;VLOOKUP("Aspect :",INDIRECT("'"&amp;B103&amp;"'"&amp;"!B20:F42"),2,FALSE))&amp;
IF(VLOOKUP("RMN 1H",INDIRECT("'"&amp;B103&amp;"'"&amp;"!B20:F42"),2,FALSE)="","","
"&amp;VLOOKUP("RMN 1H",INDIRECT("'"&amp;B103&amp;"'"&amp;"!B20:F42"),2,FALSE))&amp;
IF(VLOOKUP("RMN 13C",INDIRECT("'"&amp;B103&amp;"'"&amp;"!B20:F42"),2,FALSE)="","","
"&amp;VLOOKUP("RMN 13C",INDIRECT("'"&amp;B103&amp;"'"&amp;"!B20:F42"),2,FALSE))&amp;
IF(VLOOKUP("RMN Div :",INDIRECT("'"&amp;B103&amp;"'"&amp;"!B20:F42"),2,FALSE)="","","
"&amp;VLOOKUP("RMN Div :",INDIRECT("'"&amp;B103&amp;"'"&amp;"!B20:F42"),2,FALSE))&amp;
IF(VLOOKUP("IR",INDIRECT("'"&amp;B103&amp;"'"&amp;"!B20:F42"),2,FALSE)="","","
"&amp;VLOOKUP("IR",INDIRECT("'"&amp;B103&amp;"'"&amp;"!B20:F42"),2,FALSE))&amp;
IF(VLOOKUP("T° Fusion :",INDIRECT("'"&amp;B103&amp;"'"&amp;"!B20:F42"),2,FALSE)="","","
"&amp;VLOOKUP("T° Fusion :",INDIRECT("'"&amp;B103&amp;"'"&amp;"!B20:F42"),2,FALSE))&amp;
 IF(VLOOKUP("αD :",INDIRECT("'"&amp;B103&amp;"'"&amp;"!B20:F42"),2,FALSE)="","","
"&amp;VLOOKUP("αD :",INDIRECT("'"&amp;B103&amp;"'"&amp;"!B20:F42"),2,FALSE))&amp;
 IF(VLOOKUP("Masse :",INDIRECT("'"&amp;B103&amp;"'"&amp;"!B20:F42"),2,FALSE)="","","
"&amp;VLOOKUP("Masse :",INDIRECT("'"&amp;B103&amp;"'"&amp;"!B20:F42"),2,FALSE))&amp;
IF(VLOOKUP("Ref Litt. :",INDIRECT("'"&amp;B103&amp;"'"&amp;"!B20:F42"),2,FALSE)="","","
"&amp;Data!$E$7&amp;" "&amp;VLOOKUP("Ref Litt. :",INDIRECT("'"&amp;B103&amp;"'"&amp;"!B20:F42"),2,FALSE))</f>
        <v>#REF!</v>
      </c>
      <c r="F103" s="77" t="e">
        <f t="shared" ca="1" si="8"/>
        <v>#REF!</v>
      </c>
      <c r="H103" s="50" t="str">
        <f t="shared" ca="1" si="9"/>
        <v/>
      </c>
    </row>
    <row r="104" spans="1:8" ht="145.15" customHeight="1" x14ac:dyDescent="0.25">
      <c r="A104" s="70" t="str">
        <f t="shared" ca="1" si="7"/>
        <v/>
      </c>
      <c r="E104" s="86" t="e">
        <f ca="1">VLOOKUP("IUPAC :",INDIRECT("'"&amp;B104&amp;"'"&amp;"!B20:F42"),2,FALSE)&amp;IF(D104="",""," ("&amp;D104&amp;")")&amp;
IF(VLOOKUP("Aspect :",INDIRECT("'"&amp;B104&amp;"'"&amp;"!B20:F42"),2,FALSE)="","","
"&amp;VLOOKUP("Aspect :",INDIRECT("'"&amp;B104&amp;"'"&amp;"!B20:F42"),2,FALSE))&amp;
IF(VLOOKUP("RMN 1H",INDIRECT("'"&amp;B104&amp;"'"&amp;"!B20:F42"),2,FALSE)="","","
"&amp;VLOOKUP("RMN 1H",INDIRECT("'"&amp;B104&amp;"'"&amp;"!B20:F42"),2,FALSE))&amp;
IF(VLOOKUP("RMN 13C",INDIRECT("'"&amp;B104&amp;"'"&amp;"!B20:F42"),2,FALSE)="","","
"&amp;VLOOKUP("RMN 13C",INDIRECT("'"&amp;B104&amp;"'"&amp;"!B20:F42"),2,FALSE))&amp;
IF(VLOOKUP("RMN Div :",INDIRECT("'"&amp;B104&amp;"'"&amp;"!B20:F42"),2,FALSE)="","","
"&amp;VLOOKUP("RMN Div :",INDIRECT("'"&amp;B104&amp;"'"&amp;"!B20:F42"),2,FALSE))&amp;
IF(VLOOKUP("IR",INDIRECT("'"&amp;B104&amp;"'"&amp;"!B20:F42"),2,FALSE)="","","
"&amp;VLOOKUP("IR",INDIRECT("'"&amp;B104&amp;"'"&amp;"!B20:F42"),2,FALSE))&amp;
IF(VLOOKUP("T° Fusion :",INDIRECT("'"&amp;B104&amp;"'"&amp;"!B20:F42"),2,FALSE)="","","
"&amp;VLOOKUP("T° Fusion :",INDIRECT("'"&amp;B104&amp;"'"&amp;"!B20:F42"),2,FALSE))&amp;
 IF(VLOOKUP("αD :",INDIRECT("'"&amp;B104&amp;"'"&amp;"!B20:F42"),2,FALSE)="","","
"&amp;VLOOKUP("αD :",INDIRECT("'"&amp;B104&amp;"'"&amp;"!B20:F42"),2,FALSE))&amp;
 IF(VLOOKUP("Masse :",INDIRECT("'"&amp;B104&amp;"'"&amp;"!B20:F42"),2,FALSE)="","","
"&amp;VLOOKUP("Masse :",INDIRECT("'"&amp;B104&amp;"'"&amp;"!B20:F42"),2,FALSE))&amp;
IF(VLOOKUP("Ref Litt. :",INDIRECT("'"&amp;B104&amp;"'"&amp;"!B20:F42"),2,FALSE)="","","
"&amp;Data!$E$7&amp;" "&amp;VLOOKUP("Ref Litt. :",INDIRECT("'"&amp;B104&amp;"'"&amp;"!B20:F42"),2,FALSE))</f>
        <v>#REF!</v>
      </c>
      <c r="F104" s="77" t="e">
        <f t="shared" ca="1" si="8"/>
        <v>#REF!</v>
      </c>
      <c r="H104" s="50" t="str">
        <f t="shared" ca="1" si="9"/>
        <v/>
      </c>
    </row>
    <row r="105" spans="1:8" ht="145.15" customHeight="1" x14ac:dyDescent="0.25">
      <c r="A105" s="70" t="str">
        <f t="shared" ca="1" si="7"/>
        <v/>
      </c>
      <c r="E105" s="86" t="e">
        <f ca="1">VLOOKUP("IUPAC :",INDIRECT("'"&amp;B105&amp;"'"&amp;"!B20:F42"),2,FALSE)&amp;IF(D105="",""," ("&amp;D105&amp;")")&amp;
IF(VLOOKUP("Aspect :",INDIRECT("'"&amp;B105&amp;"'"&amp;"!B20:F42"),2,FALSE)="","","
"&amp;VLOOKUP("Aspect :",INDIRECT("'"&amp;B105&amp;"'"&amp;"!B20:F42"),2,FALSE))&amp;
IF(VLOOKUP("RMN 1H",INDIRECT("'"&amp;B105&amp;"'"&amp;"!B20:F42"),2,FALSE)="","","
"&amp;VLOOKUP("RMN 1H",INDIRECT("'"&amp;B105&amp;"'"&amp;"!B20:F42"),2,FALSE))&amp;
IF(VLOOKUP("RMN 13C",INDIRECT("'"&amp;B105&amp;"'"&amp;"!B20:F42"),2,FALSE)="","","
"&amp;VLOOKUP("RMN 13C",INDIRECT("'"&amp;B105&amp;"'"&amp;"!B20:F42"),2,FALSE))&amp;
IF(VLOOKUP("RMN Div :",INDIRECT("'"&amp;B105&amp;"'"&amp;"!B20:F42"),2,FALSE)="","","
"&amp;VLOOKUP("RMN Div :",INDIRECT("'"&amp;B105&amp;"'"&amp;"!B20:F42"),2,FALSE))&amp;
IF(VLOOKUP("IR",INDIRECT("'"&amp;B105&amp;"'"&amp;"!B20:F42"),2,FALSE)="","","
"&amp;VLOOKUP("IR",INDIRECT("'"&amp;B105&amp;"'"&amp;"!B20:F42"),2,FALSE))&amp;
IF(VLOOKUP("T° Fusion :",INDIRECT("'"&amp;B105&amp;"'"&amp;"!B20:F42"),2,FALSE)="","","
"&amp;VLOOKUP("T° Fusion :",INDIRECT("'"&amp;B105&amp;"'"&amp;"!B20:F42"),2,FALSE))&amp;
 IF(VLOOKUP("αD :",INDIRECT("'"&amp;B105&amp;"'"&amp;"!B20:F42"),2,FALSE)="","","
"&amp;VLOOKUP("αD :",INDIRECT("'"&amp;B105&amp;"'"&amp;"!B20:F42"),2,FALSE))&amp;
 IF(VLOOKUP("Masse :",INDIRECT("'"&amp;B105&amp;"'"&amp;"!B20:F42"),2,FALSE)="","","
"&amp;VLOOKUP("Masse :",INDIRECT("'"&amp;B105&amp;"'"&amp;"!B20:F42"),2,FALSE))&amp;
IF(VLOOKUP("Ref Litt. :",INDIRECT("'"&amp;B105&amp;"'"&amp;"!B20:F42"),2,FALSE)="","","
"&amp;Data!$E$7&amp;" "&amp;VLOOKUP("Ref Litt. :",INDIRECT("'"&amp;B105&amp;"'"&amp;"!B20:F42"),2,FALSE))</f>
        <v>#REF!</v>
      </c>
      <c r="F105" s="77" t="e">
        <f t="shared" ca="1" si="8"/>
        <v>#REF!</v>
      </c>
      <c r="H105" s="50" t="str">
        <f t="shared" ca="1" si="9"/>
        <v/>
      </c>
    </row>
    <row r="106" spans="1:8" ht="145.15" customHeight="1" x14ac:dyDescent="0.25">
      <c r="A106" s="70" t="str">
        <f t="shared" ca="1" si="7"/>
        <v/>
      </c>
      <c r="E106" s="86" t="e">
        <f ca="1">VLOOKUP("IUPAC :",INDIRECT("'"&amp;B106&amp;"'"&amp;"!B20:F42"),2,FALSE)&amp;IF(D106="",""," ("&amp;D106&amp;")")&amp;
IF(VLOOKUP("Aspect :",INDIRECT("'"&amp;B106&amp;"'"&amp;"!B20:F42"),2,FALSE)="","","
"&amp;VLOOKUP("Aspect :",INDIRECT("'"&amp;B106&amp;"'"&amp;"!B20:F42"),2,FALSE))&amp;
IF(VLOOKUP("RMN 1H",INDIRECT("'"&amp;B106&amp;"'"&amp;"!B20:F42"),2,FALSE)="","","
"&amp;VLOOKUP("RMN 1H",INDIRECT("'"&amp;B106&amp;"'"&amp;"!B20:F42"),2,FALSE))&amp;
IF(VLOOKUP("RMN 13C",INDIRECT("'"&amp;B106&amp;"'"&amp;"!B20:F42"),2,FALSE)="","","
"&amp;VLOOKUP("RMN 13C",INDIRECT("'"&amp;B106&amp;"'"&amp;"!B20:F42"),2,FALSE))&amp;
IF(VLOOKUP("RMN Div :",INDIRECT("'"&amp;B106&amp;"'"&amp;"!B20:F42"),2,FALSE)="","","
"&amp;VLOOKUP("RMN Div :",INDIRECT("'"&amp;B106&amp;"'"&amp;"!B20:F42"),2,FALSE))&amp;
IF(VLOOKUP("IR",INDIRECT("'"&amp;B106&amp;"'"&amp;"!B20:F42"),2,FALSE)="","","
"&amp;VLOOKUP("IR",INDIRECT("'"&amp;B106&amp;"'"&amp;"!B20:F42"),2,FALSE))&amp;
IF(VLOOKUP("T° Fusion :",INDIRECT("'"&amp;B106&amp;"'"&amp;"!B20:F42"),2,FALSE)="","","
"&amp;VLOOKUP("T° Fusion :",INDIRECT("'"&amp;B106&amp;"'"&amp;"!B20:F42"),2,FALSE))&amp;
 IF(VLOOKUP("αD :",INDIRECT("'"&amp;B106&amp;"'"&amp;"!B20:F42"),2,FALSE)="","","
"&amp;VLOOKUP("αD :",INDIRECT("'"&amp;B106&amp;"'"&amp;"!B20:F42"),2,FALSE))&amp;
 IF(VLOOKUP("Masse :",INDIRECT("'"&amp;B106&amp;"'"&amp;"!B20:F42"),2,FALSE)="","","
"&amp;VLOOKUP("Masse :",INDIRECT("'"&amp;B106&amp;"'"&amp;"!B20:F42"),2,FALSE))&amp;
IF(VLOOKUP("Ref Litt. :",INDIRECT("'"&amp;B106&amp;"'"&amp;"!B20:F42"),2,FALSE)="","","
"&amp;Data!$E$7&amp;" "&amp;VLOOKUP("Ref Litt. :",INDIRECT("'"&amp;B106&amp;"'"&amp;"!B20:F42"),2,FALSE))</f>
        <v>#REF!</v>
      </c>
      <c r="F106" s="77" t="e">
        <f t="shared" ca="1" si="8"/>
        <v>#REF!</v>
      </c>
      <c r="H106" s="50" t="str">
        <f t="shared" ca="1" si="9"/>
        <v/>
      </c>
    </row>
    <row r="107" spans="1:8" ht="145.15" customHeight="1" x14ac:dyDescent="0.25">
      <c r="A107" s="70" t="str">
        <f t="shared" ca="1" si="7"/>
        <v/>
      </c>
      <c r="E107" s="86" t="e">
        <f ca="1">VLOOKUP("IUPAC :",INDIRECT("'"&amp;B107&amp;"'"&amp;"!B20:F42"),2,FALSE)&amp;IF(D107="",""," ("&amp;D107&amp;")")&amp;
IF(VLOOKUP("Aspect :",INDIRECT("'"&amp;B107&amp;"'"&amp;"!B20:F42"),2,FALSE)="","","
"&amp;VLOOKUP("Aspect :",INDIRECT("'"&amp;B107&amp;"'"&amp;"!B20:F42"),2,FALSE))&amp;
IF(VLOOKUP("RMN 1H",INDIRECT("'"&amp;B107&amp;"'"&amp;"!B20:F42"),2,FALSE)="","","
"&amp;VLOOKUP("RMN 1H",INDIRECT("'"&amp;B107&amp;"'"&amp;"!B20:F42"),2,FALSE))&amp;
IF(VLOOKUP("RMN 13C",INDIRECT("'"&amp;B107&amp;"'"&amp;"!B20:F42"),2,FALSE)="","","
"&amp;VLOOKUP("RMN 13C",INDIRECT("'"&amp;B107&amp;"'"&amp;"!B20:F42"),2,FALSE))&amp;
IF(VLOOKUP("RMN Div :",INDIRECT("'"&amp;B107&amp;"'"&amp;"!B20:F42"),2,FALSE)="","","
"&amp;VLOOKUP("RMN Div :",INDIRECT("'"&amp;B107&amp;"'"&amp;"!B20:F42"),2,FALSE))&amp;
IF(VLOOKUP("IR",INDIRECT("'"&amp;B107&amp;"'"&amp;"!B20:F42"),2,FALSE)="","","
"&amp;VLOOKUP("IR",INDIRECT("'"&amp;B107&amp;"'"&amp;"!B20:F42"),2,FALSE))&amp;
IF(VLOOKUP("T° Fusion :",INDIRECT("'"&amp;B107&amp;"'"&amp;"!B20:F42"),2,FALSE)="","","
"&amp;VLOOKUP("T° Fusion :",INDIRECT("'"&amp;B107&amp;"'"&amp;"!B20:F42"),2,FALSE))&amp;
 IF(VLOOKUP("αD :",INDIRECT("'"&amp;B107&amp;"'"&amp;"!B20:F42"),2,FALSE)="","","
"&amp;VLOOKUP("αD :",INDIRECT("'"&amp;B107&amp;"'"&amp;"!B20:F42"),2,FALSE))&amp;
 IF(VLOOKUP("Masse :",INDIRECT("'"&amp;B107&amp;"'"&amp;"!B20:F42"),2,FALSE)="","","
"&amp;VLOOKUP("Masse :",INDIRECT("'"&amp;B107&amp;"'"&amp;"!B20:F42"),2,FALSE))&amp;
IF(VLOOKUP("Ref Litt. :",INDIRECT("'"&amp;B107&amp;"'"&amp;"!B20:F42"),2,FALSE)="","","
"&amp;Data!$E$7&amp;" "&amp;VLOOKUP("Ref Litt. :",INDIRECT("'"&amp;B107&amp;"'"&amp;"!B20:F42"),2,FALSE))</f>
        <v>#REF!</v>
      </c>
      <c r="F107" s="77" t="e">
        <f t="shared" ca="1" si="8"/>
        <v>#REF!</v>
      </c>
      <c r="H107" s="50" t="str">
        <f t="shared" ca="1" si="9"/>
        <v/>
      </c>
    </row>
    <row r="108" spans="1:8" ht="145.15" customHeight="1" x14ac:dyDescent="0.25">
      <c r="A108" s="70" t="str">
        <f t="shared" ca="1" si="7"/>
        <v/>
      </c>
      <c r="E108" s="86" t="e">
        <f ca="1">VLOOKUP("IUPAC :",INDIRECT("'"&amp;B108&amp;"'"&amp;"!B20:F42"),2,FALSE)&amp;IF(D108="",""," ("&amp;D108&amp;")")&amp;
IF(VLOOKUP("Aspect :",INDIRECT("'"&amp;B108&amp;"'"&amp;"!B20:F42"),2,FALSE)="","","
"&amp;VLOOKUP("Aspect :",INDIRECT("'"&amp;B108&amp;"'"&amp;"!B20:F42"),2,FALSE))&amp;
IF(VLOOKUP("RMN 1H",INDIRECT("'"&amp;B108&amp;"'"&amp;"!B20:F42"),2,FALSE)="","","
"&amp;VLOOKUP("RMN 1H",INDIRECT("'"&amp;B108&amp;"'"&amp;"!B20:F42"),2,FALSE))&amp;
IF(VLOOKUP("RMN 13C",INDIRECT("'"&amp;B108&amp;"'"&amp;"!B20:F42"),2,FALSE)="","","
"&amp;VLOOKUP("RMN 13C",INDIRECT("'"&amp;B108&amp;"'"&amp;"!B20:F42"),2,FALSE))&amp;
IF(VLOOKUP("RMN Div :",INDIRECT("'"&amp;B108&amp;"'"&amp;"!B20:F42"),2,FALSE)="","","
"&amp;VLOOKUP("RMN Div :",INDIRECT("'"&amp;B108&amp;"'"&amp;"!B20:F42"),2,FALSE))&amp;
IF(VLOOKUP("IR",INDIRECT("'"&amp;B108&amp;"'"&amp;"!B20:F42"),2,FALSE)="","","
"&amp;VLOOKUP("IR",INDIRECT("'"&amp;B108&amp;"'"&amp;"!B20:F42"),2,FALSE))&amp;
IF(VLOOKUP("T° Fusion :",INDIRECT("'"&amp;B108&amp;"'"&amp;"!B20:F42"),2,FALSE)="","","
"&amp;VLOOKUP("T° Fusion :",INDIRECT("'"&amp;B108&amp;"'"&amp;"!B20:F42"),2,FALSE))&amp;
 IF(VLOOKUP("αD :",INDIRECT("'"&amp;B108&amp;"'"&amp;"!B20:F42"),2,FALSE)="","","
"&amp;VLOOKUP("αD :",INDIRECT("'"&amp;B108&amp;"'"&amp;"!B20:F42"),2,FALSE))&amp;
 IF(VLOOKUP("Masse :",INDIRECT("'"&amp;B108&amp;"'"&amp;"!B20:F42"),2,FALSE)="","","
"&amp;VLOOKUP("Masse :",INDIRECT("'"&amp;B108&amp;"'"&amp;"!B20:F42"),2,FALSE))&amp;
IF(VLOOKUP("Ref Litt. :",INDIRECT("'"&amp;B108&amp;"'"&amp;"!B20:F42"),2,FALSE)="","","
"&amp;Data!$E$7&amp;" "&amp;VLOOKUP("Ref Litt. :",INDIRECT("'"&amp;B108&amp;"'"&amp;"!B20:F42"),2,FALSE))</f>
        <v>#REF!</v>
      </c>
      <c r="F108" s="77" t="e">
        <f t="shared" ca="1" si="8"/>
        <v>#REF!</v>
      </c>
      <c r="H108" s="50" t="str">
        <f t="shared" ca="1" si="9"/>
        <v/>
      </c>
    </row>
    <row r="109" spans="1:8" ht="145.15" customHeight="1" x14ac:dyDescent="0.25">
      <c r="A109" s="70" t="str">
        <f t="shared" ca="1" si="7"/>
        <v/>
      </c>
      <c r="E109" s="86" t="e">
        <f ca="1">VLOOKUP("IUPAC :",INDIRECT("'"&amp;B109&amp;"'"&amp;"!B20:F42"),2,FALSE)&amp;IF(D109="",""," ("&amp;D109&amp;")")&amp;
IF(VLOOKUP("Aspect :",INDIRECT("'"&amp;B109&amp;"'"&amp;"!B20:F42"),2,FALSE)="","","
"&amp;VLOOKUP("Aspect :",INDIRECT("'"&amp;B109&amp;"'"&amp;"!B20:F42"),2,FALSE))&amp;
IF(VLOOKUP("RMN 1H",INDIRECT("'"&amp;B109&amp;"'"&amp;"!B20:F42"),2,FALSE)="","","
"&amp;VLOOKUP("RMN 1H",INDIRECT("'"&amp;B109&amp;"'"&amp;"!B20:F42"),2,FALSE))&amp;
IF(VLOOKUP("RMN 13C",INDIRECT("'"&amp;B109&amp;"'"&amp;"!B20:F42"),2,FALSE)="","","
"&amp;VLOOKUP("RMN 13C",INDIRECT("'"&amp;B109&amp;"'"&amp;"!B20:F42"),2,FALSE))&amp;
IF(VLOOKUP("RMN Div :",INDIRECT("'"&amp;B109&amp;"'"&amp;"!B20:F42"),2,FALSE)="","","
"&amp;VLOOKUP("RMN Div :",INDIRECT("'"&amp;B109&amp;"'"&amp;"!B20:F42"),2,FALSE))&amp;
IF(VLOOKUP("IR",INDIRECT("'"&amp;B109&amp;"'"&amp;"!B20:F42"),2,FALSE)="","","
"&amp;VLOOKUP("IR",INDIRECT("'"&amp;B109&amp;"'"&amp;"!B20:F42"),2,FALSE))&amp;
IF(VLOOKUP("T° Fusion :",INDIRECT("'"&amp;B109&amp;"'"&amp;"!B20:F42"),2,FALSE)="","","
"&amp;VLOOKUP("T° Fusion :",INDIRECT("'"&amp;B109&amp;"'"&amp;"!B20:F42"),2,FALSE))&amp;
 IF(VLOOKUP("αD :",INDIRECT("'"&amp;B109&amp;"'"&amp;"!B20:F42"),2,FALSE)="","","
"&amp;VLOOKUP("αD :",INDIRECT("'"&amp;B109&amp;"'"&amp;"!B20:F42"),2,FALSE))&amp;
 IF(VLOOKUP("Masse :",INDIRECT("'"&amp;B109&amp;"'"&amp;"!B20:F42"),2,FALSE)="","","
"&amp;VLOOKUP("Masse :",INDIRECT("'"&amp;B109&amp;"'"&amp;"!B20:F42"),2,FALSE))&amp;
IF(VLOOKUP("Ref Litt. :",INDIRECT("'"&amp;B109&amp;"'"&amp;"!B20:F42"),2,FALSE)="","","
"&amp;Data!$E$7&amp;" "&amp;VLOOKUP("Ref Litt. :",INDIRECT("'"&amp;B109&amp;"'"&amp;"!B20:F42"),2,FALSE))</f>
        <v>#REF!</v>
      </c>
      <c r="F109" s="77" t="e">
        <f t="shared" ca="1" si="8"/>
        <v>#REF!</v>
      </c>
      <c r="H109" s="50" t="str">
        <f t="shared" ca="1" si="9"/>
        <v/>
      </c>
    </row>
    <row r="110" spans="1:8" ht="145.15" customHeight="1" x14ac:dyDescent="0.25">
      <c r="A110" s="70" t="str">
        <f t="shared" ca="1" si="7"/>
        <v/>
      </c>
      <c r="E110" s="86" t="e">
        <f ca="1">VLOOKUP("IUPAC :",INDIRECT("'"&amp;B110&amp;"'"&amp;"!B20:F42"),2,FALSE)&amp;IF(D110="",""," ("&amp;D110&amp;")")&amp;
IF(VLOOKUP("Aspect :",INDIRECT("'"&amp;B110&amp;"'"&amp;"!B20:F42"),2,FALSE)="","","
"&amp;VLOOKUP("Aspect :",INDIRECT("'"&amp;B110&amp;"'"&amp;"!B20:F42"),2,FALSE))&amp;
IF(VLOOKUP("RMN 1H",INDIRECT("'"&amp;B110&amp;"'"&amp;"!B20:F42"),2,FALSE)="","","
"&amp;VLOOKUP("RMN 1H",INDIRECT("'"&amp;B110&amp;"'"&amp;"!B20:F42"),2,FALSE))&amp;
IF(VLOOKUP("RMN 13C",INDIRECT("'"&amp;B110&amp;"'"&amp;"!B20:F42"),2,FALSE)="","","
"&amp;VLOOKUP("RMN 13C",INDIRECT("'"&amp;B110&amp;"'"&amp;"!B20:F42"),2,FALSE))&amp;
IF(VLOOKUP("RMN Div :",INDIRECT("'"&amp;B110&amp;"'"&amp;"!B20:F42"),2,FALSE)="","","
"&amp;VLOOKUP("RMN Div :",INDIRECT("'"&amp;B110&amp;"'"&amp;"!B20:F42"),2,FALSE))&amp;
IF(VLOOKUP("IR",INDIRECT("'"&amp;B110&amp;"'"&amp;"!B20:F42"),2,FALSE)="","","
"&amp;VLOOKUP("IR",INDIRECT("'"&amp;B110&amp;"'"&amp;"!B20:F42"),2,FALSE))&amp;
IF(VLOOKUP("T° Fusion :",INDIRECT("'"&amp;B110&amp;"'"&amp;"!B20:F42"),2,FALSE)="","","
"&amp;VLOOKUP("T° Fusion :",INDIRECT("'"&amp;B110&amp;"'"&amp;"!B20:F42"),2,FALSE))&amp;
 IF(VLOOKUP("αD :",INDIRECT("'"&amp;B110&amp;"'"&amp;"!B20:F42"),2,FALSE)="","","
"&amp;VLOOKUP("αD :",INDIRECT("'"&amp;B110&amp;"'"&amp;"!B20:F42"),2,FALSE))&amp;
 IF(VLOOKUP("Masse :",INDIRECT("'"&amp;B110&amp;"'"&amp;"!B20:F42"),2,FALSE)="","","
"&amp;VLOOKUP("Masse :",INDIRECT("'"&amp;B110&amp;"'"&amp;"!B20:F42"),2,FALSE))&amp;
IF(VLOOKUP("Ref Litt. :",INDIRECT("'"&amp;B110&amp;"'"&amp;"!B20:F42"),2,FALSE)="","","
"&amp;Data!$E$7&amp;" "&amp;VLOOKUP("Ref Litt. :",INDIRECT("'"&amp;B110&amp;"'"&amp;"!B20:F42"),2,FALSE))</f>
        <v>#REF!</v>
      </c>
      <c r="F110" s="77" t="e">
        <f t="shared" ca="1" si="8"/>
        <v>#REF!</v>
      </c>
      <c r="H110" s="50" t="str">
        <f t="shared" ca="1" si="9"/>
        <v/>
      </c>
    </row>
    <row r="111" spans="1:8" ht="145.15" customHeight="1" x14ac:dyDescent="0.25">
      <c r="A111" s="70" t="str">
        <f t="shared" ca="1" si="7"/>
        <v/>
      </c>
      <c r="E111" s="86" t="e">
        <f ca="1">VLOOKUP("IUPAC :",INDIRECT("'"&amp;B111&amp;"'"&amp;"!B20:F42"),2,FALSE)&amp;IF(D111="",""," ("&amp;D111&amp;")")&amp;
IF(VLOOKUP("Aspect :",INDIRECT("'"&amp;B111&amp;"'"&amp;"!B20:F42"),2,FALSE)="","","
"&amp;VLOOKUP("Aspect :",INDIRECT("'"&amp;B111&amp;"'"&amp;"!B20:F42"),2,FALSE))&amp;
IF(VLOOKUP("RMN 1H",INDIRECT("'"&amp;B111&amp;"'"&amp;"!B20:F42"),2,FALSE)="","","
"&amp;VLOOKUP("RMN 1H",INDIRECT("'"&amp;B111&amp;"'"&amp;"!B20:F42"),2,FALSE))&amp;
IF(VLOOKUP("RMN 13C",INDIRECT("'"&amp;B111&amp;"'"&amp;"!B20:F42"),2,FALSE)="","","
"&amp;VLOOKUP("RMN 13C",INDIRECT("'"&amp;B111&amp;"'"&amp;"!B20:F42"),2,FALSE))&amp;
IF(VLOOKUP("RMN Div :",INDIRECT("'"&amp;B111&amp;"'"&amp;"!B20:F42"),2,FALSE)="","","
"&amp;VLOOKUP("RMN Div :",INDIRECT("'"&amp;B111&amp;"'"&amp;"!B20:F42"),2,FALSE))&amp;
IF(VLOOKUP("IR",INDIRECT("'"&amp;B111&amp;"'"&amp;"!B20:F42"),2,FALSE)="","","
"&amp;VLOOKUP("IR",INDIRECT("'"&amp;B111&amp;"'"&amp;"!B20:F42"),2,FALSE))&amp;
IF(VLOOKUP("T° Fusion :",INDIRECT("'"&amp;B111&amp;"'"&amp;"!B20:F42"),2,FALSE)="","","
"&amp;VLOOKUP("T° Fusion :",INDIRECT("'"&amp;B111&amp;"'"&amp;"!B20:F42"),2,FALSE))&amp;
 IF(VLOOKUP("αD :",INDIRECT("'"&amp;B111&amp;"'"&amp;"!B20:F42"),2,FALSE)="","","
"&amp;VLOOKUP("αD :",INDIRECT("'"&amp;B111&amp;"'"&amp;"!B20:F42"),2,FALSE))&amp;
 IF(VLOOKUP("Masse :",INDIRECT("'"&amp;B111&amp;"'"&amp;"!B20:F42"),2,FALSE)="","","
"&amp;VLOOKUP("Masse :",INDIRECT("'"&amp;B111&amp;"'"&amp;"!B20:F42"),2,FALSE))&amp;
IF(VLOOKUP("Ref Litt. :",INDIRECT("'"&amp;B111&amp;"'"&amp;"!B20:F42"),2,FALSE)="","","
"&amp;Data!$E$7&amp;" "&amp;VLOOKUP("Ref Litt. :",INDIRECT("'"&amp;B111&amp;"'"&amp;"!B20:F42"),2,FALSE))</f>
        <v>#REF!</v>
      </c>
      <c r="F111" s="77" t="e">
        <f t="shared" ca="1" si="8"/>
        <v>#REF!</v>
      </c>
      <c r="H111" s="50" t="str">
        <f t="shared" ca="1" si="9"/>
        <v/>
      </c>
    </row>
    <row r="112" spans="1:8" ht="145.15" customHeight="1" x14ac:dyDescent="0.25">
      <c r="A112" s="70" t="str">
        <f t="shared" ca="1" si="7"/>
        <v/>
      </c>
      <c r="E112" s="86" t="e">
        <f ca="1">VLOOKUP("IUPAC :",INDIRECT("'"&amp;B112&amp;"'"&amp;"!B20:F42"),2,FALSE)&amp;IF(D112="",""," ("&amp;D112&amp;")")&amp;
IF(VLOOKUP("Aspect :",INDIRECT("'"&amp;B112&amp;"'"&amp;"!B20:F42"),2,FALSE)="","","
"&amp;VLOOKUP("Aspect :",INDIRECT("'"&amp;B112&amp;"'"&amp;"!B20:F42"),2,FALSE))&amp;
IF(VLOOKUP("RMN 1H",INDIRECT("'"&amp;B112&amp;"'"&amp;"!B20:F42"),2,FALSE)="","","
"&amp;VLOOKUP("RMN 1H",INDIRECT("'"&amp;B112&amp;"'"&amp;"!B20:F42"),2,FALSE))&amp;
IF(VLOOKUP("RMN 13C",INDIRECT("'"&amp;B112&amp;"'"&amp;"!B20:F42"),2,FALSE)="","","
"&amp;VLOOKUP("RMN 13C",INDIRECT("'"&amp;B112&amp;"'"&amp;"!B20:F42"),2,FALSE))&amp;
IF(VLOOKUP("RMN Div :",INDIRECT("'"&amp;B112&amp;"'"&amp;"!B20:F42"),2,FALSE)="","","
"&amp;VLOOKUP("RMN Div :",INDIRECT("'"&amp;B112&amp;"'"&amp;"!B20:F42"),2,FALSE))&amp;
IF(VLOOKUP("IR",INDIRECT("'"&amp;B112&amp;"'"&amp;"!B20:F42"),2,FALSE)="","","
"&amp;VLOOKUP("IR",INDIRECT("'"&amp;B112&amp;"'"&amp;"!B20:F42"),2,FALSE))&amp;
IF(VLOOKUP("T° Fusion :",INDIRECT("'"&amp;B112&amp;"'"&amp;"!B20:F42"),2,FALSE)="","","
"&amp;VLOOKUP("T° Fusion :",INDIRECT("'"&amp;B112&amp;"'"&amp;"!B20:F42"),2,FALSE))&amp;
 IF(VLOOKUP("αD :",INDIRECT("'"&amp;B112&amp;"'"&amp;"!B20:F42"),2,FALSE)="","","
"&amp;VLOOKUP("αD :",INDIRECT("'"&amp;B112&amp;"'"&amp;"!B20:F42"),2,FALSE))&amp;
 IF(VLOOKUP("Masse :",INDIRECT("'"&amp;B112&amp;"'"&amp;"!B20:F42"),2,FALSE)="","","
"&amp;VLOOKUP("Masse :",INDIRECT("'"&amp;B112&amp;"'"&amp;"!B20:F42"),2,FALSE))&amp;
IF(VLOOKUP("Ref Litt. :",INDIRECT("'"&amp;B112&amp;"'"&amp;"!B20:F42"),2,FALSE)="","","
"&amp;Data!$E$7&amp;" "&amp;VLOOKUP("Ref Litt. :",INDIRECT("'"&amp;B112&amp;"'"&amp;"!B20:F42"),2,FALSE))</f>
        <v>#REF!</v>
      </c>
      <c r="F112" s="77" t="e">
        <f t="shared" ca="1" si="8"/>
        <v>#REF!</v>
      </c>
      <c r="H112" s="50" t="str">
        <f t="shared" ca="1" si="9"/>
        <v/>
      </c>
    </row>
    <row r="113" spans="1:8" ht="145.15" customHeight="1" x14ac:dyDescent="0.25">
      <c r="A113" s="70" t="str">
        <f t="shared" ca="1" si="7"/>
        <v/>
      </c>
      <c r="E113" s="86" t="e">
        <f ca="1">VLOOKUP("IUPAC :",INDIRECT("'"&amp;B113&amp;"'"&amp;"!B20:F42"),2,FALSE)&amp;IF(D113="",""," ("&amp;D113&amp;")")&amp;
IF(VLOOKUP("Aspect :",INDIRECT("'"&amp;B113&amp;"'"&amp;"!B20:F42"),2,FALSE)="","","
"&amp;VLOOKUP("Aspect :",INDIRECT("'"&amp;B113&amp;"'"&amp;"!B20:F42"),2,FALSE))&amp;
IF(VLOOKUP("RMN 1H",INDIRECT("'"&amp;B113&amp;"'"&amp;"!B20:F42"),2,FALSE)="","","
"&amp;VLOOKUP("RMN 1H",INDIRECT("'"&amp;B113&amp;"'"&amp;"!B20:F42"),2,FALSE))&amp;
IF(VLOOKUP("RMN 13C",INDIRECT("'"&amp;B113&amp;"'"&amp;"!B20:F42"),2,FALSE)="","","
"&amp;VLOOKUP("RMN 13C",INDIRECT("'"&amp;B113&amp;"'"&amp;"!B20:F42"),2,FALSE))&amp;
IF(VLOOKUP("RMN Div :",INDIRECT("'"&amp;B113&amp;"'"&amp;"!B20:F42"),2,FALSE)="","","
"&amp;VLOOKUP("RMN Div :",INDIRECT("'"&amp;B113&amp;"'"&amp;"!B20:F42"),2,FALSE))&amp;
IF(VLOOKUP("IR",INDIRECT("'"&amp;B113&amp;"'"&amp;"!B20:F42"),2,FALSE)="","","
"&amp;VLOOKUP("IR",INDIRECT("'"&amp;B113&amp;"'"&amp;"!B20:F42"),2,FALSE))&amp;
IF(VLOOKUP("T° Fusion :",INDIRECT("'"&amp;B113&amp;"'"&amp;"!B20:F42"),2,FALSE)="","","
"&amp;VLOOKUP("T° Fusion :",INDIRECT("'"&amp;B113&amp;"'"&amp;"!B20:F42"),2,FALSE))&amp;
 IF(VLOOKUP("αD :",INDIRECT("'"&amp;B113&amp;"'"&amp;"!B20:F42"),2,FALSE)="","","
"&amp;VLOOKUP("αD :",INDIRECT("'"&amp;B113&amp;"'"&amp;"!B20:F42"),2,FALSE))&amp;
 IF(VLOOKUP("Masse :",INDIRECT("'"&amp;B113&amp;"'"&amp;"!B20:F42"),2,FALSE)="","","
"&amp;VLOOKUP("Masse :",INDIRECT("'"&amp;B113&amp;"'"&amp;"!B20:F42"),2,FALSE))&amp;
IF(VLOOKUP("Ref Litt. :",INDIRECT("'"&amp;B113&amp;"'"&amp;"!B20:F42"),2,FALSE)="","","
"&amp;Data!$E$7&amp;" "&amp;VLOOKUP("Ref Litt. :",INDIRECT("'"&amp;B113&amp;"'"&amp;"!B20:F42"),2,FALSE))</f>
        <v>#REF!</v>
      </c>
      <c r="F113" s="77" t="e">
        <f t="shared" ca="1" si="8"/>
        <v>#REF!</v>
      </c>
      <c r="H113" s="50" t="str">
        <f t="shared" ca="1" si="9"/>
        <v/>
      </c>
    </row>
    <row r="114" spans="1:8" ht="145.15" customHeight="1" x14ac:dyDescent="0.25">
      <c r="A114" s="70" t="str">
        <f t="shared" ca="1" si="7"/>
        <v/>
      </c>
      <c r="E114" s="86" t="e">
        <f ca="1">VLOOKUP("IUPAC :",INDIRECT("'"&amp;B114&amp;"'"&amp;"!B20:F42"),2,FALSE)&amp;IF(D114="",""," ("&amp;D114&amp;")")&amp;
IF(VLOOKUP("Aspect :",INDIRECT("'"&amp;B114&amp;"'"&amp;"!B20:F42"),2,FALSE)="","","
"&amp;VLOOKUP("Aspect :",INDIRECT("'"&amp;B114&amp;"'"&amp;"!B20:F42"),2,FALSE))&amp;
IF(VLOOKUP("RMN 1H",INDIRECT("'"&amp;B114&amp;"'"&amp;"!B20:F42"),2,FALSE)="","","
"&amp;VLOOKUP("RMN 1H",INDIRECT("'"&amp;B114&amp;"'"&amp;"!B20:F42"),2,FALSE))&amp;
IF(VLOOKUP("RMN 13C",INDIRECT("'"&amp;B114&amp;"'"&amp;"!B20:F42"),2,FALSE)="","","
"&amp;VLOOKUP("RMN 13C",INDIRECT("'"&amp;B114&amp;"'"&amp;"!B20:F42"),2,FALSE))&amp;
IF(VLOOKUP("RMN Div :",INDIRECT("'"&amp;B114&amp;"'"&amp;"!B20:F42"),2,FALSE)="","","
"&amp;VLOOKUP("RMN Div :",INDIRECT("'"&amp;B114&amp;"'"&amp;"!B20:F42"),2,FALSE))&amp;
IF(VLOOKUP("IR",INDIRECT("'"&amp;B114&amp;"'"&amp;"!B20:F42"),2,FALSE)="","","
"&amp;VLOOKUP("IR",INDIRECT("'"&amp;B114&amp;"'"&amp;"!B20:F42"),2,FALSE))&amp;
IF(VLOOKUP("T° Fusion :",INDIRECT("'"&amp;B114&amp;"'"&amp;"!B20:F42"),2,FALSE)="","","
"&amp;VLOOKUP("T° Fusion :",INDIRECT("'"&amp;B114&amp;"'"&amp;"!B20:F42"),2,FALSE))&amp;
 IF(VLOOKUP("αD :",INDIRECT("'"&amp;B114&amp;"'"&amp;"!B20:F42"),2,FALSE)="","","
"&amp;VLOOKUP("αD :",INDIRECT("'"&amp;B114&amp;"'"&amp;"!B20:F42"),2,FALSE))&amp;
 IF(VLOOKUP("Masse :",INDIRECT("'"&amp;B114&amp;"'"&amp;"!B20:F42"),2,FALSE)="","","
"&amp;VLOOKUP("Masse :",INDIRECT("'"&amp;B114&amp;"'"&amp;"!B20:F42"),2,FALSE))&amp;
IF(VLOOKUP("Ref Litt. :",INDIRECT("'"&amp;B114&amp;"'"&amp;"!B20:F42"),2,FALSE)="","","
"&amp;Data!$E$7&amp;" "&amp;VLOOKUP("Ref Litt. :",INDIRECT("'"&amp;B114&amp;"'"&amp;"!B20:F42"),2,FALSE))</f>
        <v>#REF!</v>
      </c>
      <c r="F114" s="77" t="e">
        <f t="shared" ca="1" si="8"/>
        <v>#REF!</v>
      </c>
      <c r="H114" s="50" t="str">
        <f t="shared" ca="1" si="9"/>
        <v/>
      </c>
    </row>
    <row r="115" spans="1:8" ht="145.15" customHeight="1" x14ac:dyDescent="0.25">
      <c r="A115" s="70" t="str">
        <f t="shared" ca="1" si="7"/>
        <v/>
      </c>
      <c r="E115" s="86" t="e">
        <f ca="1">VLOOKUP("IUPAC :",INDIRECT("'"&amp;B115&amp;"'"&amp;"!B20:F42"),2,FALSE)&amp;IF(D115="",""," ("&amp;D115&amp;")")&amp;
IF(VLOOKUP("Aspect :",INDIRECT("'"&amp;B115&amp;"'"&amp;"!B20:F42"),2,FALSE)="","","
"&amp;VLOOKUP("Aspect :",INDIRECT("'"&amp;B115&amp;"'"&amp;"!B20:F42"),2,FALSE))&amp;
IF(VLOOKUP("RMN 1H",INDIRECT("'"&amp;B115&amp;"'"&amp;"!B20:F42"),2,FALSE)="","","
"&amp;VLOOKUP("RMN 1H",INDIRECT("'"&amp;B115&amp;"'"&amp;"!B20:F42"),2,FALSE))&amp;
IF(VLOOKUP("RMN 13C",INDIRECT("'"&amp;B115&amp;"'"&amp;"!B20:F42"),2,FALSE)="","","
"&amp;VLOOKUP("RMN 13C",INDIRECT("'"&amp;B115&amp;"'"&amp;"!B20:F42"),2,FALSE))&amp;
IF(VLOOKUP("RMN Div :",INDIRECT("'"&amp;B115&amp;"'"&amp;"!B20:F42"),2,FALSE)="","","
"&amp;VLOOKUP("RMN Div :",INDIRECT("'"&amp;B115&amp;"'"&amp;"!B20:F42"),2,FALSE))&amp;
IF(VLOOKUP("IR",INDIRECT("'"&amp;B115&amp;"'"&amp;"!B20:F42"),2,FALSE)="","","
"&amp;VLOOKUP("IR",INDIRECT("'"&amp;B115&amp;"'"&amp;"!B20:F42"),2,FALSE))&amp;
IF(VLOOKUP("T° Fusion :",INDIRECT("'"&amp;B115&amp;"'"&amp;"!B20:F42"),2,FALSE)="","","
"&amp;VLOOKUP("T° Fusion :",INDIRECT("'"&amp;B115&amp;"'"&amp;"!B20:F42"),2,FALSE))&amp;
 IF(VLOOKUP("αD :",INDIRECT("'"&amp;B115&amp;"'"&amp;"!B20:F42"),2,FALSE)="","","
"&amp;VLOOKUP("αD :",INDIRECT("'"&amp;B115&amp;"'"&amp;"!B20:F42"),2,FALSE))&amp;
 IF(VLOOKUP("Masse :",INDIRECT("'"&amp;B115&amp;"'"&amp;"!B20:F42"),2,FALSE)="","","
"&amp;VLOOKUP("Masse :",INDIRECT("'"&amp;B115&amp;"'"&amp;"!B20:F42"),2,FALSE))&amp;
IF(VLOOKUP("Ref Litt. :",INDIRECT("'"&amp;B115&amp;"'"&amp;"!B20:F42"),2,FALSE)="","","
"&amp;Data!$E$7&amp;" "&amp;VLOOKUP("Ref Litt. :",INDIRECT("'"&amp;B115&amp;"'"&amp;"!B20:F42"),2,FALSE))</f>
        <v>#REF!</v>
      </c>
      <c r="F115" s="77" t="e">
        <f t="shared" ca="1" si="8"/>
        <v>#REF!</v>
      </c>
      <c r="H115" s="50" t="str">
        <f t="shared" ca="1" si="9"/>
        <v/>
      </c>
    </row>
    <row r="116" spans="1:8" ht="145.15" customHeight="1" x14ac:dyDescent="0.25">
      <c r="A116" s="70" t="str">
        <f t="shared" ca="1" si="7"/>
        <v/>
      </c>
      <c r="E116" s="86" t="e">
        <f ca="1">VLOOKUP("IUPAC :",INDIRECT("'"&amp;B116&amp;"'"&amp;"!B20:F42"),2,FALSE)&amp;IF(D116="",""," ("&amp;D116&amp;")")&amp;
IF(VLOOKUP("Aspect :",INDIRECT("'"&amp;B116&amp;"'"&amp;"!B20:F42"),2,FALSE)="","","
"&amp;VLOOKUP("Aspect :",INDIRECT("'"&amp;B116&amp;"'"&amp;"!B20:F42"),2,FALSE))&amp;
IF(VLOOKUP("RMN 1H",INDIRECT("'"&amp;B116&amp;"'"&amp;"!B20:F42"),2,FALSE)="","","
"&amp;VLOOKUP("RMN 1H",INDIRECT("'"&amp;B116&amp;"'"&amp;"!B20:F42"),2,FALSE))&amp;
IF(VLOOKUP("RMN 13C",INDIRECT("'"&amp;B116&amp;"'"&amp;"!B20:F42"),2,FALSE)="","","
"&amp;VLOOKUP("RMN 13C",INDIRECT("'"&amp;B116&amp;"'"&amp;"!B20:F42"),2,FALSE))&amp;
IF(VLOOKUP("RMN Div :",INDIRECT("'"&amp;B116&amp;"'"&amp;"!B20:F42"),2,FALSE)="","","
"&amp;VLOOKUP("RMN Div :",INDIRECT("'"&amp;B116&amp;"'"&amp;"!B20:F42"),2,FALSE))&amp;
IF(VLOOKUP("IR",INDIRECT("'"&amp;B116&amp;"'"&amp;"!B20:F42"),2,FALSE)="","","
"&amp;VLOOKUP("IR",INDIRECT("'"&amp;B116&amp;"'"&amp;"!B20:F42"),2,FALSE))&amp;
IF(VLOOKUP("T° Fusion :",INDIRECT("'"&amp;B116&amp;"'"&amp;"!B20:F42"),2,FALSE)="","","
"&amp;VLOOKUP("T° Fusion :",INDIRECT("'"&amp;B116&amp;"'"&amp;"!B20:F42"),2,FALSE))&amp;
 IF(VLOOKUP("αD :",INDIRECT("'"&amp;B116&amp;"'"&amp;"!B20:F42"),2,FALSE)="","","
"&amp;VLOOKUP("αD :",INDIRECT("'"&amp;B116&amp;"'"&amp;"!B20:F42"),2,FALSE))&amp;
 IF(VLOOKUP("Masse :",INDIRECT("'"&amp;B116&amp;"'"&amp;"!B20:F42"),2,FALSE)="","","
"&amp;VLOOKUP("Masse :",INDIRECT("'"&amp;B116&amp;"'"&amp;"!B20:F42"),2,FALSE))&amp;
IF(VLOOKUP("Ref Litt. :",INDIRECT("'"&amp;B116&amp;"'"&amp;"!B20:F42"),2,FALSE)="","","
"&amp;Data!$E$7&amp;" "&amp;VLOOKUP("Ref Litt. :",INDIRECT("'"&amp;B116&amp;"'"&amp;"!B20:F42"),2,FALSE))</f>
        <v>#REF!</v>
      </c>
      <c r="F116" s="77" t="e">
        <f t="shared" ca="1" si="8"/>
        <v>#REF!</v>
      </c>
      <c r="H116" s="50" t="str">
        <f t="shared" ca="1" si="9"/>
        <v/>
      </c>
    </row>
    <row r="117" spans="1:8" ht="145.15" customHeight="1" x14ac:dyDescent="0.25">
      <c r="A117" s="70" t="str">
        <f t="shared" ref="A117:A180" ca="1" si="10">IF(B117="","",
      IF(
           OR(INDIRECT("'"&amp;B117&amp;"'"&amp;"!C23")="",
                    INDIRECT("'"&amp;B117&amp;"'"&amp;"!C27")="",
                    INDIRECT("'"&amp;B117&amp;"'"&amp;"!C39")="",
                    INDIRECT("'"&amp;B117&amp;"'"&amp;"!H5")="",
                    INDIRECT("'"&amp;B117&amp;"'"&amp;"!C20")="",
                    INDIRECT("'"&amp;B117&amp;"'"&amp;"!I21")="",
                    IF(OR(INDIRECT("'"&amp;B117&amp;"'"&amp;"!H5")="powder",
                               INDIRECT("'"&amp;B117&amp;"'"&amp;"!H5")="crystals"),
                        IF(INDIRECT("'"&amp;B117&amp;"'"&amp;"!C37")="",TRUE,FALSE),
                        FALSE),
                  IF(COUNTIF(INDIRECT("'"&amp;B117&amp;"'"&amp;"!F3"),"*F*"),
                        IF(INDIRECT("'"&amp;B117&amp;"'"&amp;"!C31")="",TRUE,FALSE),FALSE)),
           IF(INDIRECT("'"&amp;B117&amp;"'"&amp;"!C41")="",0,1),
           2))</f>
        <v/>
      </c>
      <c r="E117" s="86" t="e">
        <f ca="1">VLOOKUP("IUPAC :",INDIRECT("'"&amp;B117&amp;"'"&amp;"!B20:F42"),2,FALSE)&amp;IF(D117="",""," ("&amp;D117&amp;")")&amp;
IF(VLOOKUP("Aspect :",INDIRECT("'"&amp;B117&amp;"'"&amp;"!B20:F42"),2,FALSE)="","","
"&amp;VLOOKUP("Aspect :",INDIRECT("'"&amp;B117&amp;"'"&amp;"!B20:F42"),2,FALSE))&amp;
IF(VLOOKUP("RMN 1H",INDIRECT("'"&amp;B117&amp;"'"&amp;"!B20:F42"),2,FALSE)="","","
"&amp;VLOOKUP("RMN 1H",INDIRECT("'"&amp;B117&amp;"'"&amp;"!B20:F42"),2,FALSE))&amp;
IF(VLOOKUP("RMN 13C",INDIRECT("'"&amp;B117&amp;"'"&amp;"!B20:F42"),2,FALSE)="","","
"&amp;VLOOKUP("RMN 13C",INDIRECT("'"&amp;B117&amp;"'"&amp;"!B20:F42"),2,FALSE))&amp;
IF(VLOOKUP("RMN Div :",INDIRECT("'"&amp;B117&amp;"'"&amp;"!B20:F42"),2,FALSE)="","","
"&amp;VLOOKUP("RMN Div :",INDIRECT("'"&amp;B117&amp;"'"&amp;"!B20:F42"),2,FALSE))&amp;
IF(VLOOKUP("IR",INDIRECT("'"&amp;B117&amp;"'"&amp;"!B20:F42"),2,FALSE)="","","
"&amp;VLOOKUP("IR",INDIRECT("'"&amp;B117&amp;"'"&amp;"!B20:F42"),2,FALSE))&amp;
IF(VLOOKUP("T° Fusion :",INDIRECT("'"&amp;B117&amp;"'"&amp;"!B20:F42"),2,FALSE)="","","
"&amp;VLOOKUP("T° Fusion :",INDIRECT("'"&amp;B117&amp;"'"&amp;"!B20:F42"),2,FALSE))&amp;
 IF(VLOOKUP("αD :",INDIRECT("'"&amp;B117&amp;"'"&amp;"!B20:F42"),2,FALSE)="","","
"&amp;VLOOKUP("αD :",INDIRECT("'"&amp;B117&amp;"'"&amp;"!B20:F42"),2,FALSE))&amp;
 IF(VLOOKUP("Masse :",INDIRECT("'"&amp;B117&amp;"'"&amp;"!B20:F42"),2,FALSE)="","","
"&amp;VLOOKUP("Masse :",INDIRECT("'"&amp;B117&amp;"'"&amp;"!B20:F42"),2,FALSE))&amp;
IF(VLOOKUP("Ref Litt. :",INDIRECT("'"&amp;B117&amp;"'"&amp;"!B20:F42"),2,FALSE)="","","
"&amp;Data!$E$7&amp;" "&amp;VLOOKUP("Ref Litt. :",INDIRECT("'"&amp;B117&amp;"'"&amp;"!B20:F42"),2,FALSE))</f>
        <v>#REF!</v>
      </c>
      <c r="F117" s="77" t="e">
        <f t="shared" ca="1" si="8"/>
        <v>#REF!</v>
      </c>
      <c r="H117" s="50" t="str">
        <f t="shared" ca="1" si="9"/>
        <v/>
      </c>
    </row>
    <row r="118" spans="1:8" ht="145.15" customHeight="1" x14ac:dyDescent="0.25">
      <c r="A118" s="70" t="str">
        <f t="shared" ca="1" si="10"/>
        <v/>
      </c>
      <c r="E118" s="86" t="e">
        <f ca="1">VLOOKUP("IUPAC :",INDIRECT("'"&amp;B118&amp;"'"&amp;"!B20:F42"),2,FALSE)&amp;IF(D118="",""," ("&amp;D118&amp;")")&amp;
IF(VLOOKUP("Aspect :",INDIRECT("'"&amp;B118&amp;"'"&amp;"!B20:F42"),2,FALSE)="","","
"&amp;VLOOKUP("Aspect :",INDIRECT("'"&amp;B118&amp;"'"&amp;"!B20:F42"),2,FALSE))&amp;
IF(VLOOKUP("RMN 1H",INDIRECT("'"&amp;B118&amp;"'"&amp;"!B20:F42"),2,FALSE)="","","
"&amp;VLOOKUP("RMN 1H",INDIRECT("'"&amp;B118&amp;"'"&amp;"!B20:F42"),2,FALSE))&amp;
IF(VLOOKUP("RMN 13C",INDIRECT("'"&amp;B118&amp;"'"&amp;"!B20:F42"),2,FALSE)="","","
"&amp;VLOOKUP("RMN 13C",INDIRECT("'"&amp;B118&amp;"'"&amp;"!B20:F42"),2,FALSE))&amp;
IF(VLOOKUP("RMN Div :",INDIRECT("'"&amp;B118&amp;"'"&amp;"!B20:F42"),2,FALSE)="","","
"&amp;VLOOKUP("RMN Div :",INDIRECT("'"&amp;B118&amp;"'"&amp;"!B20:F42"),2,FALSE))&amp;
IF(VLOOKUP("IR",INDIRECT("'"&amp;B118&amp;"'"&amp;"!B20:F42"),2,FALSE)="","","
"&amp;VLOOKUP("IR",INDIRECT("'"&amp;B118&amp;"'"&amp;"!B20:F42"),2,FALSE))&amp;
IF(VLOOKUP("T° Fusion :",INDIRECT("'"&amp;B118&amp;"'"&amp;"!B20:F42"),2,FALSE)="","","
"&amp;VLOOKUP("T° Fusion :",INDIRECT("'"&amp;B118&amp;"'"&amp;"!B20:F42"),2,FALSE))&amp;
 IF(VLOOKUP("αD :",INDIRECT("'"&amp;B118&amp;"'"&amp;"!B20:F42"),2,FALSE)="","","
"&amp;VLOOKUP("αD :",INDIRECT("'"&amp;B118&amp;"'"&amp;"!B20:F42"),2,FALSE))&amp;
 IF(VLOOKUP("Masse :",INDIRECT("'"&amp;B118&amp;"'"&amp;"!B20:F42"),2,FALSE)="","","
"&amp;VLOOKUP("Masse :",INDIRECT("'"&amp;B118&amp;"'"&amp;"!B20:F42"),2,FALSE))&amp;
IF(VLOOKUP("Ref Litt. :",INDIRECT("'"&amp;B118&amp;"'"&amp;"!B20:F42"),2,FALSE)="","","
"&amp;Data!$E$7&amp;" "&amp;VLOOKUP("Ref Litt. :",INDIRECT("'"&amp;B118&amp;"'"&amp;"!B20:F42"),2,FALSE))</f>
        <v>#REF!</v>
      </c>
      <c r="F118" s="77" t="e">
        <f t="shared" ca="1" si="8"/>
        <v>#REF!</v>
      </c>
      <c r="H118" s="50" t="str">
        <f t="shared" ca="1" si="9"/>
        <v/>
      </c>
    </row>
    <row r="119" spans="1:8" ht="145.15" customHeight="1" x14ac:dyDescent="0.25">
      <c r="A119" s="70" t="str">
        <f t="shared" ca="1" si="10"/>
        <v/>
      </c>
      <c r="E119" s="86" t="e">
        <f ca="1">VLOOKUP("IUPAC :",INDIRECT("'"&amp;B119&amp;"'"&amp;"!B20:F42"),2,FALSE)&amp;IF(D119="",""," ("&amp;D119&amp;")")&amp;
IF(VLOOKUP("Aspect :",INDIRECT("'"&amp;B119&amp;"'"&amp;"!B20:F42"),2,FALSE)="","","
"&amp;VLOOKUP("Aspect :",INDIRECT("'"&amp;B119&amp;"'"&amp;"!B20:F42"),2,FALSE))&amp;
IF(VLOOKUP("RMN 1H",INDIRECT("'"&amp;B119&amp;"'"&amp;"!B20:F42"),2,FALSE)="","","
"&amp;VLOOKUP("RMN 1H",INDIRECT("'"&amp;B119&amp;"'"&amp;"!B20:F42"),2,FALSE))&amp;
IF(VLOOKUP("RMN 13C",INDIRECT("'"&amp;B119&amp;"'"&amp;"!B20:F42"),2,FALSE)="","","
"&amp;VLOOKUP("RMN 13C",INDIRECT("'"&amp;B119&amp;"'"&amp;"!B20:F42"),2,FALSE))&amp;
IF(VLOOKUP("RMN Div :",INDIRECT("'"&amp;B119&amp;"'"&amp;"!B20:F42"),2,FALSE)="","","
"&amp;VLOOKUP("RMN Div :",INDIRECT("'"&amp;B119&amp;"'"&amp;"!B20:F42"),2,FALSE))&amp;
IF(VLOOKUP("IR",INDIRECT("'"&amp;B119&amp;"'"&amp;"!B20:F42"),2,FALSE)="","","
"&amp;VLOOKUP("IR",INDIRECT("'"&amp;B119&amp;"'"&amp;"!B20:F42"),2,FALSE))&amp;
IF(VLOOKUP("T° Fusion :",INDIRECT("'"&amp;B119&amp;"'"&amp;"!B20:F42"),2,FALSE)="","","
"&amp;VLOOKUP("T° Fusion :",INDIRECT("'"&amp;B119&amp;"'"&amp;"!B20:F42"),2,FALSE))&amp;
 IF(VLOOKUP("αD :",INDIRECT("'"&amp;B119&amp;"'"&amp;"!B20:F42"),2,FALSE)="","","
"&amp;VLOOKUP("αD :",INDIRECT("'"&amp;B119&amp;"'"&amp;"!B20:F42"),2,FALSE))&amp;
 IF(VLOOKUP("Masse :",INDIRECT("'"&amp;B119&amp;"'"&amp;"!B20:F42"),2,FALSE)="","","
"&amp;VLOOKUP("Masse :",INDIRECT("'"&amp;B119&amp;"'"&amp;"!B20:F42"),2,FALSE))&amp;
IF(VLOOKUP("Ref Litt. :",INDIRECT("'"&amp;B119&amp;"'"&amp;"!B20:F42"),2,FALSE)="","","
"&amp;Data!$E$7&amp;" "&amp;VLOOKUP("Ref Litt. :",INDIRECT("'"&amp;B119&amp;"'"&amp;"!B20:F42"),2,FALSE))</f>
        <v>#REF!</v>
      </c>
      <c r="F119" s="77" t="e">
        <f t="shared" ca="1" si="8"/>
        <v>#REF!</v>
      </c>
      <c r="H119" s="50" t="str">
        <f t="shared" ca="1" si="9"/>
        <v/>
      </c>
    </row>
    <row r="120" spans="1:8" ht="145.15" customHeight="1" x14ac:dyDescent="0.25">
      <c r="A120" s="70" t="str">
        <f t="shared" ca="1" si="10"/>
        <v/>
      </c>
      <c r="E120" s="86" t="e">
        <f ca="1">VLOOKUP("IUPAC :",INDIRECT("'"&amp;B120&amp;"'"&amp;"!B20:F42"),2,FALSE)&amp;IF(D120="",""," ("&amp;D120&amp;")")&amp;
IF(VLOOKUP("Aspect :",INDIRECT("'"&amp;B120&amp;"'"&amp;"!B20:F42"),2,FALSE)="","","
"&amp;VLOOKUP("Aspect :",INDIRECT("'"&amp;B120&amp;"'"&amp;"!B20:F42"),2,FALSE))&amp;
IF(VLOOKUP("RMN 1H",INDIRECT("'"&amp;B120&amp;"'"&amp;"!B20:F42"),2,FALSE)="","","
"&amp;VLOOKUP("RMN 1H",INDIRECT("'"&amp;B120&amp;"'"&amp;"!B20:F42"),2,FALSE))&amp;
IF(VLOOKUP("RMN 13C",INDIRECT("'"&amp;B120&amp;"'"&amp;"!B20:F42"),2,FALSE)="","","
"&amp;VLOOKUP("RMN 13C",INDIRECT("'"&amp;B120&amp;"'"&amp;"!B20:F42"),2,FALSE))&amp;
IF(VLOOKUP("RMN Div :",INDIRECT("'"&amp;B120&amp;"'"&amp;"!B20:F42"),2,FALSE)="","","
"&amp;VLOOKUP("RMN Div :",INDIRECT("'"&amp;B120&amp;"'"&amp;"!B20:F42"),2,FALSE))&amp;
IF(VLOOKUP("IR",INDIRECT("'"&amp;B120&amp;"'"&amp;"!B20:F42"),2,FALSE)="","","
"&amp;VLOOKUP("IR",INDIRECT("'"&amp;B120&amp;"'"&amp;"!B20:F42"),2,FALSE))&amp;
IF(VLOOKUP("T° Fusion :",INDIRECT("'"&amp;B120&amp;"'"&amp;"!B20:F42"),2,FALSE)="","","
"&amp;VLOOKUP("T° Fusion :",INDIRECT("'"&amp;B120&amp;"'"&amp;"!B20:F42"),2,FALSE))&amp;
 IF(VLOOKUP("αD :",INDIRECT("'"&amp;B120&amp;"'"&amp;"!B20:F42"),2,FALSE)="","","
"&amp;VLOOKUP("αD :",INDIRECT("'"&amp;B120&amp;"'"&amp;"!B20:F42"),2,FALSE))&amp;
 IF(VLOOKUP("Masse :",INDIRECT("'"&amp;B120&amp;"'"&amp;"!B20:F42"),2,FALSE)="","","
"&amp;VLOOKUP("Masse :",INDIRECT("'"&amp;B120&amp;"'"&amp;"!B20:F42"),2,FALSE))&amp;
IF(VLOOKUP("Ref Litt. :",INDIRECT("'"&amp;B120&amp;"'"&amp;"!B20:F42"),2,FALSE)="","","
"&amp;Data!$E$7&amp;" "&amp;VLOOKUP("Ref Litt. :",INDIRECT("'"&amp;B120&amp;"'"&amp;"!B20:F42"),2,FALSE))</f>
        <v>#REF!</v>
      </c>
      <c r="F120" s="77" t="e">
        <f t="shared" ca="1" si="8"/>
        <v>#REF!</v>
      </c>
      <c r="H120" s="50" t="str">
        <f t="shared" ca="1" si="9"/>
        <v/>
      </c>
    </row>
    <row r="121" spans="1:8" ht="145.15" customHeight="1" x14ac:dyDescent="0.25">
      <c r="A121" s="70" t="str">
        <f t="shared" ca="1" si="10"/>
        <v/>
      </c>
      <c r="E121" s="86" t="e">
        <f ca="1">VLOOKUP("IUPAC :",INDIRECT("'"&amp;B121&amp;"'"&amp;"!B20:F42"),2,FALSE)&amp;IF(D121="",""," ("&amp;D121&amp;")")&amp;
IF(VLOOKUP("Aspect :",INDIRECT("'"&amp;B121&amp;"'"&amp;"!B20:F42"),2,FALSE)="","","
"&amp;VLOOKUP("Aspect :",INDIRECT("'"&amp;B121&amp;"'"&amp;"!B20:F42"),2,FALSE))&amp;
IF(VLOOKUP("RMN 1H",INDIRECT("'"&amp;B121&amp;"'"&amp;"!B20:F42"),2,FALSE)="","","
"&amp;VLOOKUP("RMN 1H",INDIRECT("'"&amp;B121&amp;"'"&amp;"!B20:F42"),2,FALSE))&amp;
IF(VLOOKUP("RMN 13C",INDIRECT("'"&amp;B121&amp;"'"&amp;"!B20:F42"),2,FALSE)="","","
"&amp;VLOOKUP("RMN 13C",INDIRECT("'"&amp;B121&amp;"'"&amp;"!B20:F42"),2,FALSE))&amp;
IF(VLOOKUP("RMN Div :",INDIRECT("'"&amp;B121&amp;"'"&amp;"!B20:F42"),2,FALSE)="","","
"&amp;VLOOKUP("RMN Div :",INDIRECT("'"&amp;B121&amp;"'"&amp;"!B20:F42"),2,FALSE))&amp;
IF(VLOOKUP("IR",INDIRECT("'"&amp;B121&amp;"'"&amp;"!B20:F42"),2,FALSE)="","","
"&amp;VLOOKUP("IR",INDIRECT("'"&amp;B121&amp;"'"&amp;"!B20:F42"),2,FALSE))&amp;
IF(VLOOKUP("T° Fusion :",INDIRECT("'"&amp;B121&amp;"'"&amp;"!B20:F42"),2,FALSE)="","","
"&amp;VLOOKUP("T° Fusion :",INDIRECT("'"&amp;B121&amp;"'"&amp;"!B20:F42"),2,FALSE))&amp;
 IF(VLOOKUP("αD :",INDIRECT("'"&amp;B121&amp;"'"&amp;"!B20:F42"),2,FALSE)="","","
"&amp;VLOOKUP("αD :",INDIRECT("'"&amp;B121&amp;"'"&amp;"!B20:F42"),2,FALSE))&amp;
 IF(VLOOKUP("Masse :",INDIRECT("'"&amp;B121&amp;"'"&amp;"!B20:F42"),2,FALSE)="","","
"&amp;VLOOKUP("Masse :",INDIRECT("'"&amp;B121&amp;"'"&amp;"!B20:F42"),2,FALSE))&amp;
IF(VLOOKUP("Ref Litt. :",INDIRECT("'"&amp;B121&amp;"'"&amp;"!B20:F42"),2,FALSE)="","","
"&amp;Data!$E$7&amp;" "&amp;VLOOKUP("Ref Litt. :",INDIRECT("'"&amp;B121&amp;"'"&amp;"!B20:F42"),2,FALSE))</f>
        <v>#REF!</v>
      </c>
      <c r="F121" s="77" t="e">
        <f t="shared" ca="1" si="8"/>
        <v>#REF!</v>
      </c>
      <c r="H121" s="50" t="str">
        <f t="shared" ca="1" si="9"/>
        <v/>
      </c>
    </row>
    <row r="122" spans="1:8" ht="145.15" customHeight="1" x14ac:dyDescent="0.25">
      <c r="A122" s="70" t="str">
        <f t="shared" ca="1" si="10"/>
        <v/>
      </c>
      <c r="E122" s="86" t="e">
        <f ca="1">VLOOKUP("IUPAC :",INDIRECT("'"&amp;B122&amp;"'"&amp;"!B20:F42"),2,FALSE)&amp;IF(D122="",""," ("&amp;D122&amp;")")&amp;
IF(VLOOKUP("Aspect :",INDIRECT("'"&amp;B122&amp;"'"&amp;"!B20:F42"),2,FALSE)="","","
"&amp;VLOOKUP("Aspect :",INDIRECT("'"&amp;B122&amp;"'"&amp;"!B20:F42"),2,FALSE))&amp;
IF(VLOOKUP("RMN 1H",INDIRECT("'"&amp;B122&amp;"'"&amp;"!B20:F42"),2,FALSE)="","","
"&amp;VLOOKUP("RMN 1H",INDIRECT("'"&amp;B122&amp;"'"&amp;"!B20:F42"),2,FALSE))&amp;
IF(VLOOKUP("RMN 13C",INDIRECT("'"&amp;B122&amp;"'"&amp;"!B20:F42"),2,FALSE)="","","
"&amp;VLOOKUP("RMN 13C",INDIRECT("'"&amp;B122&amp;"'"&amp;"!B20:F42"),2,FALSE))&amp;
IF(VLOOKUP("RMN Div :",INDIRECT("'"&amp;B122&amp;"'"&amp;"!B20:F42"),2,FALSE)="","","
"&amp;VLOOKUP("RMN Div :",INDIRECT("'"&amp;B122&amp;"'"&amp;"!B20:F42"),2,FALSE))&amp;
IF(VLOOKUP("IR",INDIRECT("'"&amp;B122&amp;"'"&amp;"!B20:F42"),2,FALSE)="","","
"&amp;VLOOKUP("IR",INDIRECT("'"&amp;B122&amp;"'"&amp;"!B20:F42"),2,FALSE))&amp;
IF(VLOOKUP("T° Fusion :",INDIRECT("'"&amp;B122&amp;"'"&amp;"!B20:F42"),2,FALSE)="","","
"&amp;VLOOKUP("T° Fusion :",INDIRECT("'"&amp;B122&amp;"'"&amp;"!B20:F42"),2,FALSE))&amp;
 IF(VLOOKUP("αD :",INDIRECT("'"&amp;B122&amp;"'"&amp;"!B20:F42"),2,FALSE)="","","
"&amp;VLOOKUP("αD :",INDIRECT("'"&amp;B122&amp;"'"&amp;"!B20:F42"),2,FALSE))&amp;
 IF(VLOOKUP("Masse :",INDIRECT("'"&amp;B122&amp;"'"&amp;"!B20:F42"),2,FALSE)="","","
"&amp;VLOOKUP("Masse :",INDIRECT("'"&amp;B122&amp;"'"&amp;"!B20:F42"),2,FALSE))&amp;
IF(VLOOKUP("Ref Litt. :",INDIRECT("'"&amp;B122&amp;"'"&amp;"!B20:F42"),2,FALSE)="","","
"&amp;Data!$E$7&amp;" "&amp;VLOOKUP("Ref Litt. :",INDIRECT("'"&amp;B122&amp;"'"&amp;"!B20:F42"),2,FALSE))</f>
        <v>#REF!</v>
      </c>
      <c r="F122" s="77" t="e">
        <f t="shared" ca="1" si="8"/>
        <v>#REF!</v>
      </c>
      <c r="H122" s="50" t="str">
        <f t="shared" ca="1" si="9"/>
        <v/>
      </c>
    </row>
    <row r="123" spans="1:8" ht="145.15" customHeight="1" x14ac:dyDescent="0.25">
      <c r="A123" s="70" t="str">
        <f t="shared" ca="1" si="10"/>
        <v/>
      </c>
      <c r="E123" s="86" t="e">
        <f ca="1">VLOOKUP("IUPAC :",INDIRECT("'"&amp;B123&amp;"'"&amp;"!B20:F42"),2,FALSE)&amp;IF(D123="",""," ("&amp;D123&amp;")")&amp;
IF(VLOOKUP("Aspect :",INDIRECT("'"&amp;B123&amp;"'"&amp;"!B20:F42"),2,FALSE)="","","
"&amp;VLOOKUP("Aspect :",INDIRECT("'"&amp;B123&amp;"'"&amp;"!B20:F42"),2,FALSE))&amp;
IF(VLOOKUP("RMN 1H",INDIRECT("'"&amp;B123&amp;"'"&amp;"!B20:F42"),2,FALSE)="","","
"&amp;VLOOKUP("RMN 1H",INDIRECT("'"&amp;B123&amp;"'"&amp;"!B20:F42"),2,FALSE))&amp;
IF(VLOOKUP("RMN 13C",INDIRECT("'"&amp;B123&amp;"'"&amp;"!B20:F42"),2,FALSE)="","","
"&amp;VLOOKUP("RMN 13C",INDIRECT("'"&amp;B123&amp;"'"&amp;"!B20:F42"),2,FALSE))&amp;
IF(VLOOKUP("RMN Div :",INDIRECT("'"&amp;B123&amp;"'"&amp;"!B20:F42"),2,FALSE)="","","
"&amp;VLOOKUP("RMN Div :",INDIRECT("'"&amp;B123&amp;"'"&amp;"!B20:F42"),2,FALSE))&amp;
IF(VLOOKUP("IR",INDIRECT("'"&amp;B123&amp;"'"&amp;"!B20:F42"),2,FALSE)="","","
"&amp;VLOOKUP("IR",INDIRECT("'"&amp;B123&amp;"'"&amp;"!B20:F42"),2,FALSE))&amp;
IF(VLOOKUP("T° Fusion :",INDIRECT("'"&amp;B123&amp;"'"&amp;"!B20:F42"),2,FALSE)="","","
"&amp;VLOOKUP("T° Fusion :",INDIRECT("'"&amp;B123&amp;"'"&amp;"!B20:F42"),2,FALSE))&amp;
 IF(VLOOKUP("αD :",INDIRECT("'"&amp;B123&amp;"'"&amp;"!B20:F42"),2,FALSE)="","","
"&amp;VLOOKUP("αD :",INDIRECT("'"&amp;B123&amp;"'"&amp;"!B20:F42"),2,FALSE))&amp;
 IF(VLOOKUP("Masse :",INDIRECT("'"&amp;B123&amp;"'"&amp;"!B20:F42"),2,FALSE)="","","
"&amp;VLOOKUP("Masse :",INDIRECT("'"&amp;B123&amp;"'"&amp;"!B20:F42"),2,FALSE))&amp;
IF(VLOOKUP("Ref Litt. :",INDIRECT("'"&amp;B123&amp;"'"&amp;"!B20:F42"),2,FALSE)="","","
"&amp;Data!$E$7&amp;" "&amp;VLOOKUP("Ref Litt. :",INDIRECT("'"&amp;B123&amp;"'"&amp;"!B20:F42"),2,FALSE))</f>
        <v>#REF!</v>
      </c>
      <c r="F123" s="77" t="e">
        <f t="shared" ref="F123:F186" ca="1" si="11">IF(INDIRECT("'"&amp;B123&amp;"'"&amp;"!F18:H18")="","Mode Op ?",INDIRECT("'"&amp;B123&amp;"'"&amp;"!F18:H18"))</f>
        <v>#REF!</v>
      </c>
      <c r="H123" s="50" t="str">
        <f t="shared" ca="1" si="9"/>
        <v/>
      </c>
    </row>
    <row r="124" spans="1:8" ht="145.15" customHeight="1" x14ac:dyDescent="0.25">
      <c r="A124" s="70" t="str">
        <f t="shared" ca="1" si="10"/>
        <v/>
      </c>
      <c r="E124" s="86" t="e">
        <f ca="1">VLOOKUP("IUPAC :",INDIRECT("'"&amp;B124&amp;"'"&amp;"!B20:F42"),2,FALSE)&amp;IF(D124="",""," ("&amp;D124&amp;")")&amp;
IF(VLOOKUP("Aspect :",INDIRECT("'"&amp;B124&amp;"'"&amp;"!B20:F42"),2,FALSE)="","","
"&amp;VLOOKUP("Aspect :",INDIRECT("'"&amp;B124&amp;"'"&amp;"!B20:F42"),2,FALSE))&amp;
IF(VLOOKUP("RMN 1H",INDIRECT("'"&amp;B124&amp;"'"&amp;"!B20:F42"),2,FALSE)="","","
"&amp;VLOOKUP("RMN 1H",INDIRECT("'"&amp;B124&amp;"'"&amp;"!B20:F42"),2,FALSE))&amp;
IF(VLOOKUP("RMN 13C",INDIRECT("'"&amp;B124&amp;"'"&amp;"!B20:F42"),2,FALSE)="","","
"&amp;VLOOKUP("RMN 13C",INDIRECT("'"&amp;B124&amp;"'"&amp;"!B20:F42"),2,FALSE))&amp;
IF(VLOOKUP("RMN Div :",INDIRECT("'"&amp;B124&amp;"'"&amp;"!B20:F42"),2,FALSE)="","","
"&amp;VLOOKUP("RMN Div :",INDIRECT("'"&amp;B124&amp;"'"&amp;"!B20:F42"),2,FALSE))&amp;
IF(VLOOKUP("IR",INDIRECT("'"&amp;B124&amp;"'"&amp;"!B20:F42"),2,FALSE)="","","
"&amp;VLOOKUP("IR",INDIRECT("'"&amp;B124&amp;"'"&amp;"!B20:F42"),2,FALSE))&amp;
IF(VLOOKUP("T° Fusion :",INDIRECT("'"&amp;B124&amp;"'"&amp;"!B20:F42"),2,FALSE)="","","
"&amp;VLOOKUP("T° Fusion :",INDIRECT("'"&amp;B124&amp;"'"&amp;"!B20:F42"),2,FALSE))&amp;
 IF(VLOOKUP("αD :",INDIRECT("'"&amp;B124&amp;"'"&amp;"!B20:F42"),2,FALSE)="","","
"&amp;VLOOKUP("αD :",INDIRECT("'"&amp;B124&amp;"'"&amp;"!B20:F42"),2,FALSE))&amp;
 IF(VLOOKUP("Masse :",INDIRECT("'"&amp;B124&amp;"'"&amp;"!B20:F42"),2,FALSE)="","","
"&amp;VLOOKUP("Masse :",INDIRECT("'"&amp;B124&amp;"'"&amp;"!B20:F42"),2,FALSE))&amp;
IF(VLOOKUP("Ref Litt. :",INDIRECT("'"&amp;B124&amp;"'"&amp;"!B20:F42"),2,FALSE)="","","
"&amp;Data!$E$7&amp;" "&amp;VLOOKUP("Ref Litt. :",INDIRECT("'"&amp;B124&amp;"'"&amp;"!B20:F42"),2,FALSE))</f>
        <v>#REF!</v>
      </c>
      <c r="F124" s="77" t="e">
        <f t="shared" ca="1" si="11"/>
        <v>#REF!</v>
      </c>
      <c r="H124" s="50" t="str">
        <f t="shared" ca="1" si="9"/>
        <v/>
      </c>
    </row>
    <row r="125" spans="1:8" ht="145.15" customHeight="1" x14ac:dyDescent="0.25">
      <c r="A125" s="70" t="str">
        <f t="shared" ca="1" si="10"/>
        <v/>
      </c>
      <c r="E125" s="86" t="e">
        <f ca="1">VLOOKUP("IUPAC :",INDIRECT("'"&amp;B125&amp;"'"&amp;"!B20:F42"),2,FALSE)&amp;IF(D125="",""," ("&amp;D125&amp;")")&amp;
IF(VLOOKUP("Aspect :",INDIRECT("'"&amp;B125&amp;"'"&amp;"!B20:F42"),2,FALSE)="","","
"&amp;VLOOKUP("Aspect :",INDIRECT("'"&amp;B125&amp;"'"&amp;"!B20:F42"),2,FALSE))&amp;
IF(VLOOKUP("RMN 1H",INDIRECT("'"&amp;B125&amp;"'"&amp;"!B20:F42"),2,FALSE)="","","
"&amp;VLOOKUP("RMN 1H",INDIRECT("'"&amp;B125&amp;"'"&amp;"!B20:F42"),2,FALSE))&amp;
IF(VLOOKUP("RMN 13C",INDIRECT("'"&amp;B125&amp;"'"&amp;"!B20:F42"),2,FALSE)="","","
"&amp;VLOOKUP("RMN 13C",INDIRECT("'"&amp;B125&amp;"'"&amp;"!B20:F42"),2,FALSE))&amp;
IF(VLOOKUP("RMN Div :",INDIRECT("'"&amp;B125&amp;"'"&amp;"!B20:F42"),2,FALSE)="","","
"&amp;VLOOKUP("RMN Div :",INDIRECT("'"&amp;B125&amp;"'"&amp;"!B20:F42"),2,FALSE))&amp;
IF(VLOOKUP("IR",INDIRECT("'"&amp;B125&amp;"'"&amp;"!B20:F42"),2,FALSE)="","","
"&amp;VLOOKUP("IR",INDIRECT("'"&amp;B125&amp;"'"&amp;"!B20:F42"),2,FALSE))&amp;
IF(VLOOKUP("T° Fusion :",INDIRECT("'"&amp;B125&amp;"'"&amp;"!B20:F42"),2,FALSE)="","","
"&amp;VLOOKUP("T° Fusion :",INDIRECT("'"&amp;B125&amp;"'"&amp;"!B20:F42"),2,FALSE))&amp;
 IF(VLOOKUP("αD :",INDIRECT("'"&amp;B125&amp;"'"&amp;"!B20:F42"),2,FALSE)="","","
"&amp;VLOOKUP("αD :",INDIRECT("'"&amp;B125&amp;"'"&amp;"!B20:F42"),2,FALSE))&amp;
 IF(VLOOKUP("Masse :",INDIRECT("'"&amp;B125&amp;"'"&amp;"!B20:F42"),2,FALSE)="","","
"&amp;VLOOKUP("Masse :",INDIRECT("'"&amp;B125&amp;"'"&amp;"!B20:F42"),2,FALSE))&amp;
IF(VLOOKUP("Ref Litt. :",INDIRECT("'"&amp;B125&amp;"'"&amp;"!B20:F42"),2,FALSE)="","","
"&amp;Data!$E$7&amp;" "&amp;VLOOKUP("Ref Litt. :",INDIRECT("'"&amp;B125&amp;"'"&amp;"!B20:F42"),2,FALSE))</f>
        <v>#REF!</v>
      </c>
      <c r="F125" s="77" t="e">
        <f t="shared" ca="1" si="11"/>
        <v>#REF!</v>
      </c>
      <c r="H125" s="50" t="str">
        <f t="shared" ca="1" si="9"/>
        <v/>
      </c>
    </row>
    <row r="126" spans="1:8" ht="145.15" customHeight="1" x14ac:dyDescent="0.25">
      <c r="A126" s="70" t="str">
        <f t="shared" ca="1" si="10"/>
        <v/>
      </c>
      <c r="E126" s="86" t="e">
        <f ca="1">VLOOKUP("IUPAC :",INDIRECT("'"&amp;B126&amp;"'"&amp;"!B20:F42"),2,FALSE)&amp;IF(D126="",""," ("&amp;D126&amp;")")&amp;
IF(VLOOKUP("Aspect :",INDIRECT("'"&amp;B126&amp;"'"&amp;"!B20:F42"),2,FALSE)="","","
"&amp;VLOOKUP("Aspect :",INDIRECT("'"&amp;B126&amp;"'"&amp;"!B20:F42"),2,FALSE))&amp;
IF(VLOOKUP("RMN 1H",INDIRECT("'"&amp;B126&amp;"'"&amp;"!B20:F42"),2,FALSE)="","","
"&amp;VLOOKUP("RMN 1H",INDIRECT("'"&amp;B126&amp;"'"&amp;"!B20:F42"),2,FALSE))&amp;
IF(VLOOKUP("RMN 13C",INDIRECT("'"&amp;B126&amp;"'"&amp;"!B20:F42"),2,FALSE)="","","
"&amp;VLOOKUP("RMN 13C",INDIRECT("'"&amp;B126&amp;"'"&amp;"!B20:F42"),2,FALSE))&amp;
IF(VLOOKUP("RMN Div :",INDIRECT("'"&amp;B126&amp;"'"&amp;"!B20:F42"),2,FALSE)="","","
"&amp;VLOOKUP("RMN Div :",INDIRECT("'"&amp;B126&amp;"'"&amp;"!B20:F42"),2,FALSE))&amp;
IF(VLOOKUP("IR",INDIRECT("'"&amp;B126&amp;"'"&amp;"!B20:F42"),2,FALSE)="","","
"&amp;VLOOKUP("IR",INDIRECT("'"&amp;B126&amp;"'"&amp;"!B20:F42"),2,FALSE))&amp;
IF(VLOOKUP("T° Fusion :",INDIRECT("'"&amp;B126&amp;"'"&amp;"!B20:F42"),2,FALSE)="","","
"&amp;VLOOKUP("T° Fusion :",INDIRECT("'"&amp;B126&amp;"'"&amp;"!B20:F42"),2,FALSE))&amp;
 IF(VLOOKUP("αD :",INDIRECT("'"&amp;B126&amp;"'"&amp;"!B20:F42"),2,FALSE)="","","
"&amp;VLOOKUP("αD :",INDIRECT("'"&amp;B126&amp;"'"&amp;"!B20:F42"),2,FALSE))&amp;
 IF(VLOOKUP("Masse :",INDIRECT("'"&amp;B126&amp;"'"&amp;"!B20:F42"),2,FALSE)="","","
"&amp;VLOOKUP("Masse :",INDIRECT("'"&amp;B126&amp;"'"&amp;"!B20:F42"),2,FALSE))&amp;
IF(VLOOKUP("Ref Litt. :",INDIRECT("'"&amp;B126&amp;"'"&amp;"!B20:F42"),2,FALSE)="","","
"&amp;Data!$E$7&amp;" "&amp;VLOOKUP("Ref Litt. :",INDIRECT("'"&amp;B126&amp;"'"&amp;"!B20:F42"),2,FALSE))</f>
        <v>#REF!</v>
      </c>
      <c r="F126" s="77" t="e">
        <f t="shared" ca="1" si="11"/>
        <v>#REF!</v>
      </c>
      <c r="H126" s="50" t="str">
        <f t="shared" ref="H126:H189" ca="1" si="12">IF(A126=0,
      IF(INDIRECT("'"&amp;B126&amp;"'"&amp;"!C20")="","IUPAC ","")&amp;
      IF(INDIRECT("'"&amp;B126&amp;"'"&amp;"!H5")="","Aspect ","")&amp;
      IF(INDIRECT("'"&amp;B126&amp;"'"&amp;"!C23")="","1H ","")&amp;
      IF(INDIRECT("'"&amp;B126&amp;"'"&amp;"!C27")="","13C ","")&amp;
      IF(INDIRECT("'"&amp;B126&amp;"'"&amp;"!I21")="","Rendement ","")&amp;
      IF(OR(INDIRECT("'"&amp;B126&amp;"'"&amp;"!H5")="crystals",
                  INDIRECT("'"&amp;B126&amp;"'"&amp;"!H5")="powder"),
          IF(INDIRECT("'"&amp;B126&amp;"'"&amp;"!C37")="","Tfus ",""),"")&amp;
      IF(INDIRECT("'"&amp;B126&amp;"'"&amp;"!C39")="","Masse ","")&amp;
      IF(COUNTIF(INDIRECT("'"&amp;B126&amp;"'"&amp;"!F3"),"*F*"),
           IF(INDIRECT("'"&amp;B126&amp;"'"&amp;"!C31")="","RMN Div",""),""),"")</f>
        <v/>
      </c>
    </row>
    <row r="127" spans="1:8" ht="145.15" customHeight="1" x14ac:dyDescent="0.25">
      <c r="A127" s="70" t="str">
        <f t="shared" ca="1" si="10"/>
        <v/>
      </c>
      <c r="E127" s="86" t="e">
        <f ca="1">VLOOKUP("IUPAC :",INDIRECT("'"&amp;B127&amp;"'"&amp;"!B20:F42"),2,FALSE)&amp;IF(D127="",""," ("&amp;D127&amp;")")&amp;
IF(VLOOKUP("Aspect :",INDIRECT("'"&amp;B127&amp;"'"&amp;"!B20:F42"),2,FALSE)="","","
"&amp;VLOOKUP("Aspect :",INDIRECT("'"&amp;B127&amp;"'"&amp;"!B20:F42"),2,FALSE))&amp;
IF(VLOOKUP("RMN 1H",INDIRECT("'"&amp;B127&amp;"'"&amp;"!B20:F42"),2,FALSE)="","","
"&amp;VLOOKUP("RMN 1H",INDIRECT("'"&amp;B127&amp;"'"&amp;"!B20:F42"),2,FALSE))&amp;
IF(VLOOKUP("RMN 13C",INDIRECT("'"&amp;B127&amp;"'"&amp;"!B20:F42"),2,FALSE)="","","
"&amp;VLOOKUP("RMN 13C",INDIRECT("'"&amp;B127&amp;"'"&amp;"!B20:F42"),2,FALSE))&amp;
IF(VLOOKUP("RMN Div :",INDIRECT("'"&amp;B127&amp;"'"&amp;"!B20:F42"),2,FALSE)="","","
"&amp;VLOOKUP("RMN Div :",INDIRECT("'"&amp;B127&amp;"'"&amp;"!B20:F42"),2,FALSE))&amp;
IF(VLOOKUP("IR",INDIRECT("'"&amp;B127&amp;"'"&amp;"!B20:F42"),2,FALSE)="","","
"&amp;VLOOKUP("IR",INDIRECT("'"&amp;B127&amp;"'"&amp;"!B20:F42"),2,FALSE))&amp;
IF(VLOOKUP("T° Fusion :",INDIRECT("'"&amp;B127&amp;"'"&amp;"!B20:F42"),2,FALSE)="","","
"&amp;VLOOKUP("T° Fusion :",INDIRECT("'"&amp;B127&amp;"'"&amp;"!B20:F42"),2,FALSE))&amp;
 IF(VLOOKUP("αD :",INDIRECT("'"&amp;B127&amp;"'"&amp;"!B20:F42"),2,FALSE)="","","
"&amp;VLOOKUP("αD :",INDIRECT("'"&amp;B127&amp;"'"&amp;"!B20:F42"),2,FALSE))&amp;
 IF(VLOOKUP("Masse :",INDIRECT("'"&amp;B127&amp;"'"&amp;"!B20:F42"),2,FALSE)="","","
"&amp;VLOOKUP("Masse :",INDIRECT("'"&amp;B127&amp;"'"&amp;"!B20:F42"),2,FALSE))&amp;
IF(VLOOKUP("Ref Litt. :",INDIRECT("'"&amp;B127&amp;"'"&amp;"!B20:F42"),2,FALSE)="","","
"&amp;Data!$E$7&amp;" "&amp;VLOOKUP("Ref Litt. :",INDIRECT("'"&amp;B127&amp;"'"&amp;"!B20:F42"),2,FALSE))</f>
        <v>#REF!</v>
      </c>
      <c r="F127" s="77" t="e">
        <f t="shared" ca="1" si="11"/>
        <v>#REF!</v>
      </c>
      <c r="H127" s="50" t="str">
        <f t="shared" ca="1" si="12"/>
        <v/>
      </c>
    </row>
    <row r="128" spans="1:8" ht="145.15" customHeight="1" x14ac:dyDescent="0.25">
      <c r="A128" s="70" t="str">
        <f t="shared" ca="1" si="10"/>
        <v/>
      </c>
      <c r="E128" s="86" t="e">
        <f ca="1">VLOOKUP("IUPAC :",INDIRECT("'"&amp;B128&amp;"'"&amp;"!B20:F42"),2,FALSE)&amp;IF(D128="",""," ("&amp;D128&amp;")")&amp;
IF(VLOOKUP("Aspect :",INDIRECT("'"&amp;B128&amp;"'"&amp;"!B20:F42"),2,FALSE)="","","
"&amp;VLOOKUP("Aspect :",INDIRECT("'"&amp;B128&amp;"'"&amp;"!B20:F42"),2,FALSE))&amp;
IF(VLOOKUP("RMN 1H",INDIRECT("'"&amp;B128&amp;"'"&amp;"!B20:F42"),2,FALSE)="","","
"&amp;VLOOKUP("RMN 1H",INDIRECT("'"&amp;B128&amp;"'"&amp;"!B20:F42"),2,FALSE))&amp;
IF(VLOOKUP("RMN 13C",INDIRECT("'"&amp;B128&amp;"'"&amp;"!B20:F42"),2,FALSE)="","","
"&amp;VLOOKUP("RMN 13C",INDIRECT("'"&amp;B128&amp;"'"&amp;"!B20:F42"),2,FALSE))&amp;
IF(VLOOKUP("RMN Div :",INDIRECT("'"&amp;B128&amp;"'"&amp;"!B20:F42"),2,FALSE)="","","
"&amp;VLOOKUP("RMN Div :",INDIRECT("'"&amp;B128&amp;"'"&amp;"!B20:F42"),2,FALSE))&amp;
IF(VLOOKUP("IR",INDIRECT("'"&amp;B128&amp;"'"&amp;"!B20:F42"),2,FALSE)="","","
"&amp;VLOOKUP("IR",INDIRECT("'"&amp;B128&amp;"'"&amp;"!B20:F42"),2,FALSE))&amp;
IF(VLOOKUP("T° Fusion :",INDIRECT("'"&amp;B128&amp;"'"&amp;"!B20:F42"),2,FALSE)="","","
"&amp;VLOOKUP("T° Fusion :",INDIRECT("'"&amp;B128&amp;"'"&amp;"!B20:F42"),2,FALSE))&amp;
 IF(VLOOKUP("αD :",INDIRECT("'"&amp;B128&amp;"'"&amp;"!B20:F42"),2,FALSE)="","","
"&amp;VLOOKUP("αD :",INDIRECT("'"&amp;B128&amp;"'"&amp;"!B20:F42"),2,FALSE))&amp;
 IF(VLOOKUP("Masse :",INDIRECT("'"&amp;B128&amp;"'"&amp;"!B20:F42"),2,FALSE)="","","
"&amp;VLOOKUP("Masse :",INDIRECT("'"&amp;B128&amp;"'"&amp;"!B20:F42"),2,FALSE))&amp;
IF(VLOOKUP("Ref Litt. :",INDIRECT("'"&amp;B128&amp;"'"&amp;"!B20:F42"),2,FALSE)="","","
"&amp;Data!$E$7&amp;" "&amp;VLOOKUP("Ref Litt. :",INDIRECT("'"&amp;B128&amp;"'"&amp;"!B20:F42"),2,FALSE))</f>
        <v>#REF!</v>
      </c>
      <c r="F128" s="77" t="e">
        <f t="shared" ca="1" si="11"/>
        <v>#REF!</v>
      </c>
      <c r="H128" s="50" t="str">
        <f t="shared" ca="1" si="12"/>
        <v/>
      </c>
    </row>
    <row r="129" spans="1:8" ht="145.15" customHeight="1" x14ac:dyDescent="0.25">
      <c r="A129" s="70" t="str">
        <f t="shared" ca="1" si="10"/>
        <v/>
      </c>
      <c r="E129" s="86" t="e">
        <f ca="1">VLOOKUP("IUPAC :",INDIRECT("'"&amp;B129&amp;"'"&amp;"!B20:F42"),2,FALSE)&amp;IF(D129="",""," ("&amp;D129&amp;")")&amp;
IF(VLOOKUP("Aspect :",INDIRECT("'"&amp;B129&amp;"'"&amp;"!B20:F42"),2,FALSE)="","","
"&amp;VLOOKUP("Aspect :",INDIRECT("'"&amp;B129&amp;"'"&amp;"!B20:F42"),2,FALSE))&amp;
IF(VLOOKUP("RMN 1H",INDIRECT("'"&amp;B129&amp;"'"&amp;"!B20:F42"),2,FALSE)="","","
"&amp;VLOOKUP("RMN 1H",INDIRECT("'"&amp;B129&amp;"'"&amp;"!B20:F42"),2,FALSE))&amp;
IF(VLOOKUP("RMN 13C",INDIRECT("'"&amp;B129&amp;"'"&amp;"!B20:F42"),2,FALSE)="","","
"&amp;VLOOKUP("RMN 13C",INDIRECT("'"&amp;B129&amp;"'"&amp;"!B20:F42"),2,FALSE))&amp;
IF(VLOOKUP("RMN Div :",INDIRECT("'"&amp;B129&amp;"'"&amp;"!B20:F42"),2,FALSE)="","","
"&amp;VLOOKUP("RMN Div :",INDIRECT("'"&amp;B129&amp;"'"&amp;"!B20:F42"),2,FALSE))&amp;
IF(VLOOKUP("IR",INDIRECT("'"&amp;B129&amp;"'"&amp;"!B20:F42"),2,FALSE)="","","
"&amp;VLOOKUP("IR",INDIRECT("'"&amp;B129&amp;"'"&amp;"!B20:F42"),2,FALSE))&amp;
IF(VLOOKUP("T° Fusion :",INDIRECT("'"&amp;B129&amp;"'"&amp;"!B20:F42"),2,FALSE)="","","
"&amp;VLOOKUP("T° Fusion :",INDIRECT("'"&amp;B129&amp;"'"&amp;"!B20:F42"),2,FALSE))&amp;
 IF(VLOOKUP("αD :",INDIRECT("'"&amp;B129&amp;"'"&amp;"!B20:F42"),2,FALSE)="","","
"&amp;VLOOKUP("αD :",INDIRECT("'"&amp;B129&amp;"'"&amp;"!B20:F42"),2,FALSE))&amp;
 IF(VLOOKUP("Masse :",INDIRECT("'"&amp;B129&amp;"'"&amp;"!B20:F42"),2,FALSE)="","","
"&amp;VLOOKUP("Masse :",INDIRECT("'"&amp;B129&amp;"'"&amp;"!B20:F42"),2,FALSE))&amp;
IF(VLOOKUP("Ref Litt. :",INDIRECT("'"&amp;B129&amp;"'"&amp;"!B20:F42"),2,FALSE)="","","
"&amp;Data!$E$7&amp;" "&amp;VLOOKUP("Ref Litt. :",INDIRECT("'"&amp;B129&amp;"'"&amp;"!B20:F42"),2,FALSE))</f>
        <v>#REF!</v>
      </c>
      <c r="F129" s="77" t="e">
        <f t="shared" ca="1" si="11"/>
        <v>#REF!</v>
      </c>
      <c r="H129" s="50" t="str">
        <f t="shared" ca="1" si="12"/>
        <v/>
      </c>
    </row>
    <row r="130" spans="1:8" ht="145.15" customHeight="1" x14ac:dyDescent="0.25">
      <c r="A130" s="70" t="str">
        <f t="shared" ca="1" si="10"/>
        <v/>
      </c>
      <c r="E130" s="86" t="e">
        <f ca="1">VLOOKUP("IUPAC :",INDIRECT("'"&amp;B130&amp;"'"&amp;"!B20:F42"),2,FALSE)&amp;IF(D130="",""," ("&amp;D130&amp;")")&amp;
IF(VLOOKUP("Aspect :",INDIRECT("'"&amp;B130&amp;"'"&amp;"!B20:F42"),2,FALSE)="","","
"&amp;VLOOKUP("Aspect :",INDIRECT("'"&amp;B130&amp;"'"&amp;"!B20:F42"),2,FALSE))&amp;
IF(VLOOKUP("RMN 1H",INDIRECT("'"&amp;B130&amp;"'"&amp;"!B20:F42"),2,FALSE)="","","
"&amp;VLOOKUP("RMN 1H",INDIRECT("'"&amp;B130&amp;"'"&amp;"!B20:F42"),2,FALSE))&amp;
IF(VLOOKUP("RMN 13C",INDIRECT("'"&amp;B130&amp;"'"&amp;"!B20:F42"),2,FALSE)="","","
"&amp;VLOOKUP("RMN 13C",INDIRECT("'"&amp;B130&amp;"'"&amp;"!B20:F42"),2,FALSE))&amp;
IF(VLOOKUP("RMN Div :",INDIRECT("'"&amp;B130&amp;"'"&amp;"!B20:F42"),2,FALSE)="","","
"&amp;VLOOKUP("RMN Div :",INDIRECT("'"&amp;B130&amp;"'"&amp;"!B20:F42"),2,FALSE))&amp;
IF(VLOOKUP("IR",INDIRECT("'"&amp;B130&amp;"'"&amp;"!B20:F42"),2,FALSE)="","","
"&amp;VLOOKUP("IR",INDIRECT("'"&amp;B130&amp;"'"&amp;"!B20:F42"),2,FALSE))&amp;
IF(VLOOKUP("T° Fusion :",INDIRECT("'"&amp;B130&amp;"'"&amp;"!B20:F42"),2,FALSE)="","","
"&amp;VLOOKUP("T° Fusion :",INDIRECT("'"&amp;B130&amp;"'"&amp;"!B20:F42"),2,FALSE))&amp;
 IF(VLOOKUP("αD :",INDIRECT("'"&amp;B130&amp;"'"&amp;"!B20:F42"),2,FALSE)="","","
"&amp;VLOOKUP("αD :",INDIRECT("'"&amp;B130&amp;"'"&amp;"!B20:F42"),2,FALSE))&amp;
 IF(VLOOKUP("Masse :",INDIRECT("'"&amp;B130&amp;"'"&amp;"!B20:F42"),2,FALSE)="","","
"&amp;VLOOKUP("Masse :",INDIRECT("'"&amp;B130&amp;"'"&amp;"!B20:F42"),2,FALSE))&amp;
IF(VLOOKUP("Ref Litt. :",INDIRECT("'"&amp;B130&amp;"'"&amp;"!B20:F42"),2,FALSE)="","","
"&amp;Data!$E$7&amp;" "&amp;VLOOKUP("Ref Litt. :",INDIRECT("'"&amp;B130&amp;"'"&amp;"!B20:F42"),2,FALSE))</f>
        <v>#REF!</v>
      </c>
      <c r="F130" s="77" t="e">
        <f t="shared" ca="1" si="11"/>
        <v>#REF!</v>
      </c>
      <c r="H130" s="50" t="str">
        <f t="shared" ca="1" si="12"/>
        <v/>
      </c>
    </row>
    <row r="131" spans="1:8" ht="145.15" customHeight="1" x14ac:dyDescent="0.25">
      <c r="A131" s="70" t="str">
        <f t="shared" ca="1" si="10"/>
        <v/>
      </c>
      <c r="E131" s="86" t="e">
        <f ca="1">VLOOKUP("IUPAC :",INDIRECT("'"&amp;B131&amp;"'"&amp;"!B20:F42"),2,FALSE)&amp;IF(D131="",""," ("&amp;D131&amp;")")&amp;
IF(VLOOKUP("Aspect :",INDIRECT("'"&amp;B131&amp;"'"&amp;"!B20:F42"),2,FALSE)="","","
"&amp;VLOOKUP("Aspect :",INDIRECT("'"&amp;B131&amp;"'"&amp;"!B20:F42"),2,FALSE))&amp;
IF(VLOOKUP("RMN 1H",INDIRECT("'"&amp;B131&amp;"'"&amp;"!B20:F42"),2,FALSE)="","","
"&amp;VLOOKUP("RMN 1H",INDIRECT("'"&amp;B131&amp;"'"&amp;"!B20:F42"),2,FALSE))&amp;
IF(VLOOKUP("RMN 13C",INDIRECT("'"&amp;B131&amp;"'"&amp;"!B20:F42"),2,FALSE)="","","
"&amp;VLOOKUP("RMN 13C",INDIRECT("'"&amp;B131&amp;"'"&amp;"!B20:F42"),2,FALSE))&amp;
IF(VLOOKUP("RMN Div :",INDIRECT("'"&amp;B131&amp;"'"&amp;"!B20:F42"),2,FALSE)="","","
"&amp;VLOOKUP("RMN Div :",INDIRECT("'"&amp;B131&amp;"'"&amp;"!B20:F42"),2,FALSE))&amp;
IF(VLOOKUP("IR",INDIRECT("'"&amp;B131&amp;"'"&amp;"!B20:F42"),2,FALSE)="","","
"&amp;VLOOKUP("IR",INDIRECT("'"&amp;B131&amp;"'"&amp;"!B20:F42"),2,FALSE))&amp;
IF(VLOOKUP("T° Fusion :",INDIRECT("'"&amp;B131&amp;"'"&amp;"!B20:F42"),2,FALSE)="","","
"&amp;VLOOKUP("T° Fusion :",INDIRECT("'"&amp;B131&amp;"'"&amp;"!B20:F42"),2,FALSE))&amp;
 IF(VLOOKUP("αD :",INDIRECT("'"&amp;B131&amp;"'"&amp;"!B20:F42"),2,FALSE)="","","
"&amp;VLOOKUP("αD :",INDIRECT("'"&amp;B131&amp;"'"&amp;"!B20:F42"),2,FALSE))&amp;
 IF(VLOOKUP("Masse :",INDIRECT("'"&amp;B131&amp;"'"&amp;"!B20:F42"),2,FALSE)="","","
"&amp;VLOOKUP("Masse :",INDIRECT("'"&amp;B131&amp;"'"&amp;"!B20:F42"),2,FALSE))&amp;
IF(VLOOKUP("Ref Litt. :",INDIRECT("'"&amp;B131&amp;"'"&amp;"!B20:F42"),2,FALSE)="","","
"&amp;Data!$E$7&amp;" "&amp;VLOOKUP("Ref Litt. :",INDIRECT("'"&amp;B131&amp;"'"&amp;"!B20:F42"),2,FALSE))</f>
        <v>#REF!</v>
      </c>
      <c r="F131" s="77" t="e">
        <f t="shared" ca="1" si="11"/>
        <v>#REF!</v>
      </c>
      <c r="H131" s="50" t="str">
        <f t="shared" ca="1" si="12"/>
        <v/>
      </c>
    </row>
    <row r="132" spans="1:8" ht="145.15" customHeight="1" x14ac:dyDescent="0.25">
      <c r="A132" s="70" t="str">
        <f t="shared" ca="1" si="10"/>
        <v/>
      </c>
      <c r="E132" s="86" t="e">
        <f ca="1">VLOOKUP("IUPAC :",INDIRECT("'"&amp;B132&amp;"'"&amp;"!B20:F42"),2,FALSE)&amp;IF(D132="",""," ("&amp;D132&amp;")")&amp;
IF(VLOOKUP("Aspect :",INDIRECT("'"&amp;B132&amp;"'"&amp;"!B20:F42"),2,FALSE)="","","
"&amp;VLOOKUP("Aspect :",INDIRECT("'"&amp;B132&amp;"'"&amp;"!B20:F42"),2,FALSE))&amp;
IF(VLOOKUP("RMN 1H",INDIRECT("'"&amp;B132&amp;"'"&amp;"!B20:F42"),2,FALSE)="","","
"&amp;VLOOKUP("RMN 1H",INDIRECT("'"&amp;B132&amp;"'"&amp;"!B20:F42"),2,FALSE))&amp;
IF(VLOOKUP("RMN 13C",INDIRECT("'"&amp;B132&amp;"'"&amp;"!B20:F42"),2,FALSE)="","","
"&amp;VLOOKUP("RMN 13C",INDIRECT("'"&amp;B132&amp;"'"&amp;"!B20:F42"),2,FALSE))&amp;
IF(VLOOKUP("RMN Div :",INDIRECT("'"&amp;B132&amp;"'"&amp;"!B20:F42"),2,FALSE)="","","
"&amp;VLOOKUP("RMN Div :",INDIRECT("'"&amp;B132&amp;"'"&amp;"!B20:F42"),2,FALSE))&amp;
IF(VLOOKUP("IR",INDIRECT("'"&amp;B132&amp;"'"&amp;"!B20:F42"),2,FALSE)="","","
"&amp;VLOOKUP("IR",INDIRECT("'"&amp;B132&amp;"'"&amp;"!B20:F42"),2,FALSE))&amp;
IF(VLOOKUP("T° Fusion :",INDIRECT("'"&amp;B132&amp;"'"&amp;"!B20:F42"),2,FALSE)="","","
"&amp;VLOOKUP("T° Fusion :",INDIRECT("'"&amp;B132&amp;"'"&amp;"!B20:F42"),2,FALSE))&amp;
 IF(VLOOKUP("αD :",INDIRECT("'"&amp;B132&amp;"'"&amp;"!B20:F42"),2,FALSE)="","","
"&amp;VLOOKUP("αD :",INDIRECT("'"&amp;B132&amp;"'"&amp;"!B20:F42"),2,FALSE))&amp;
 IF(VLOOKUP("Masse :",INDIRECT("'"&amp;B132&amp;"'"&amp;"!B20:F42"),2,FALSE)="","","
"&amp;VLOOKUP("Masse :",INDIRECT("'"&amp;B132&amp;"'"&amp;"!B20:F42"),2,FALSE))&amp;
IF(VLOOKUP("Ref Litt. :",INDIRECT("'"&amp;B132&amp;"'"&amp;"!B20:F42"),2,FALSE)="","","
"&amp;Data!$E$7&amp;" "&amp;VLOOKUP("Ref Litt. :",INDIRECT("'"&amp;B132&amp;"'"&amp;"!B20:F42"),2,FALSE))</f>
        <v>#REF!</v>
      </c>
      <c r="F132" s="77" t="e">
        <f t="shared" ca="1" si="11"/>
        <v>#REF!</v>
      </c>
      <c r="H132" s="50" t="str">
        <f t="shared" ca="1" si="12"/>
        <v/>
      </c>
    </row>
    <row r="133" spans="1:8" ht="145.15" customHeight="1" x14ac:dyDescent="0.25">
      <c r="A133" s="70" t="str">
        <f t="shared" ca="1" si="10"/>
        <v/>
      </c>
      <c r="E133" s="86" t="e">
        <f ca="1">VLOOKUP("IUPAC :",INDIRECT("'"&amp;B133&amp;"'"&amp;"!B20:F42"),2,FALSE)&amp;IF(D133="",""," ("&amp;D133&amp;")")&amp;
IF(VLOOKUP("Aspect :",INDIRECT("'"&amp;B133&amp;"'"&amp;"!B20:F42"),2,FALSE)="","","
"&amp;VLOOKUP("Aspect :",INDIRECT("'"&amp;B133&amp;"'"&amp;"!B20:F42"),2,FALSE))&amp;
IF(VLOOKUP("RMN 1H",INDIRECT("'"&amp;B133&amp;"'"&amp;"!B20:F42"),2,FALSE)="","","
"&amp;VLOOKUP("RMN 1H",INDIRECT("'"&amp;B133&amp;"'"&amp;"!B20:F42"),2,FALSE))&amp;
IF(VLOOKUP("RMN 13C",INDIRECT("'"&amp;B133&amp;"'"&amp;"!B20:F42"),2,FALSE)="","","
"&amp;VLOOKUP("RMN 13C",INDIRECT("'"&amp;B133&amp;"'"&amp;"!B20:F42"),2,FALSE))&amp;
IF(VLOOKUP("RMN Div :",INDIRECT("'"&amp;B133&amp;"'"&amp;"!B20:F42"),2,FALSE)="","","
"&amp;VLOOKUP("RMN Div :",INDIRECT("'"&amp;B133&amp;"'"&amp;"!B20:F42"),2,FALSE))&amp;
IF(VLOOKUP("IR",INDIRECT("'"&amp;B133&amp;"'"&amp;"!B20:F42"),2,FALSE)="","","
"&amp;VLOOKUP("IR",INDIRECT("'"&amp;B133&amp;"'"&amp;"!B20:F42"),2,FALSE))&amp;
IF(VLOOKUP("T° Fusion :",INDIRECT("'"&amp;B133&amp;"'"&amp;"!B20:F42"),2,FALSE)="","","
"&amp;VLOOKUP("T° Fusion :",INDIRECT("'"&amp;B133&amp;"'"&amp;"!B20:F42"),2,FALSE))&amp;
 IF(VLOOKUP("αD :",INDIRECT("'"&amp;B133&amp;"'"&amp;"!B20:F42"),2,FALSE)="","","
"&amp;VLOOKUP("αD :",INDIRECT("'"&amp;B133&amp;"'"&amp;"!B20:F42"),2,FALSE))&amp;
 IF(VLOOKUP("Masse :",INDIRECT("'"&amp;B133&amp;"'"&amp;"!B20:F42"),2,FALSE)="","","
"&amp;VLOOKUP("Masse :",INDIRECT("'"&amp;B133&amp;"'"&amp;"!B20:F42"),2,FALSE))&amp;
IF(VLOOKUP("Ref Litt. :",INDIRECT("'"&amp;B133&amp;"'"&amp;"!B20:F42"),2,FALSE)="","","
"&amp;Data!$E$7&amp;" "&amp;VLOOKUP("Ref Litt. :",INDIRECT("'"&amp;B133&amp;"'"&amp;"!B20:F42"),2,FALSE))</f>
        <v>#REF!</v>
      </c>
      <c r="F133" s="77" t="e">
        <f t="shared" ca="1" si="11"/>
        <v>#REF!</v>
      </c>
      <c r="H133" s="50" t="str">
        <f t="shared" ca="1" si="12"/>
        <v/>
      </c>
    </row>
    <row r="134" spans="1:8" ht="145.15" customHeight="1" x14ac:dyDescent="0.25">
      <c r="A134" s="70" t="str">
        <f t="shared" ca="1" si="10"/>
        <v/>
      </c>
      <c r="E134" s="86" t="e">
        <f ca="1">VLOOKUP("IUPAC :",INDIRECT("'"&amp;B134&amp;"'"&amp;"!B20:F42"),2,FALSE)&amp;IF(D134="",""," ("&amp;D134&amp;")")&amp;
IF(VLOOKUP("Aspect :",INDIRECT("'"&amp;B134&amp;"'"&amp;"!B20:F42"),2,FALSE)="","","
"&amp;VLOOKUP("Aspect :",INDIRECT("'"&amp;B134&amp;"'"&amp;"!B20:F42"),2,FALSE))&amp;
IF(VLOOKUP("RMN 1H",INDIRECT("'"&amp;B134&amp;"'"&amp;"!B20:F42"),2,FALSE)="","","
"&amp;VLOOKUP("RMN 1H",INDIRECT("'"&amp;B134&amp;"'"&amp;"!B20:F42"),2,FALSE))&amp;
IF(VLOOKUP("RMN 13C",INDIRECT("'"&amp;B134&amp;"'"&amp;"!B20:F42"),2,FALSE)="","","
"&amp;VLOOKUP("RMN 13C",INDIRECT("'"&amp;B134&amp;"'"&amp;"!B20:F42"),2,FALSE))&amp;
IF(VLOOKUP("RMN Div :",INDIRECT("'"&amp;B134&amp;"'"&amp;"!B20:F42"),2,FALSE)="","","
"&amp;VLOOKUP("RMN Div :",INDIRECT("'"&amp;B134&amp;"'"&amp;"!B20:F42"),2,FALSE))&amp;
IF(VLOOKUP("IR",INDIRECT("'"&amp;B134&amp;"'"&amp;"!B20:F42"),2,FALSE)="","","
"&amp;VLOOKUP("IR",INDIRECT("'"&amp;B134&amp;"'"&amp;"!B20:F42"),2,FALSE))&amp;
IF(VLOOKUP("T° Fusion :",INDIRECT("'"&amp;B134&amp;"'"&amp;"!B20:F42"),2,FALSE)="","","
"&amp;VLOOKUP("T° Fusion :",INDIRECT("'"&amp;B134&amp;"'"&amp;"!B20:F42"),2,FALSE))&amp;
 IF(VLOOKUP("αD :",INDIRECT("'"&amp;B134&amp;"'"&amp;"!B20:F42"),2,FALSE)="","","
"&amp;VLOOKUP("αD :",INDIRECT("'"&amp;B134&amp;"'"&amp;"!B20:F42"),2,FALSE))&amp;
 IF(VLOOKUP("Masse :",INDIRECT("'"&amp;B134&amp;"'"&amp;"!B20:F42"),2,FALSE)="","","
"&amp;VLOOKUP("Masse :",INDIRECT("'"&amp;B134&amp;"'"&amp;"!B20:F42"),2,FALSE))&amp;
IF(VLOOKUP("Ref Litt. :",INDIRECT("'"&amp;B134&amp;"'"&amp;"!B20:F42"),2,FALSE)="","","
"&amp;Data!$E$7&amp;" "&amp;VLOOKUP("Ref Litt. :",INDIRECT("'"&amp;B134&amp;"'"&amp;"!B20:F42"),2,FALSE))</f>
        <v>#REF!</v>
      </c>
      <c r="F134" s="77" t="e">
        <f t="shared" ca="1" si="11"/>
        <v>#REF!</v>
      </c>
      <c r="H134" s="50" t="str">
        <f t="shared" ca="1" si="12"/>
        <v/>
      </c>
    </row>
    <row r="135" spans="1:8" ht="145.15" customHeight="1" x14ac:dyDescent="0.25">
      <c r="A135" s="70" t="str">
        <f t="shared" ca="1" si="10"/>
        <v/>
      </c>
      <c r="E135" s="86" t="e">
        <f ca="1">VLOOKUP("IUPAC :",INDIRECT("'"&amp;B135&amp;"'"&amp;"!B20:F42"),2,FALSE)&amp;IF(D135="",""," ("&amp;D135&amp;")")&amp;
IF(VLOOKUP("Aspect :",INDIRECT("'"&amp;B135&amp;"'"&amp;"!B20:F42"),2,FALSE)="","","
"&amp;VLOOKUP("Aspect :",INDIRECT("'"&amp;B135&amp;"'"&amp;"!B20:F42"),2,FALSE))&amp;
IF(VLOOKUP("RMN 1H",INDIRECT("'"&amp;B135&amp;"'"&amp;"!B20:F42"),2,FALSE)="","","
"&amp;VLOOKUP("RMN 1H",INDIRECT("'"&amp;B135&amp;"'"&amp;"!B20:F42"),2,FALSE))&amp;
IF(VLOOKUP("RMN 13C",INDIRECT("'"&amp;B135&amp;"'"&amp;"!B20:F42"),2,FALSE)="","","
"&amp;VLOOKUP("RMN 13C",INDIRECT("'"&amp;B135&amp;"'"&amp;"!B20:F42"),2,FALSE))&amp;
IF(VLOOKUP("RMN Div :",INDIRECT("'"&amp;B135&amp;"'"&amp;"!B20:F42"),2,FALSE)="","","
"&amp;VLOOKUP("RMN Div :",INDIRECT("'"&amp;B135&amp;"'"&amp;"!B20:F42"),2,FALSE))&amp;
IF(VLOOKUP("IR",INDIRECT("'"&amp;B135&amp;"'"&amp;"!B20:F42"),2,FALSE)="","","
"&amp;VLOOKUP("IR",INDIRECT("'"&amp;B135&amp;"'"&amp;"!B20:F42"),2,FALSE))&amp;
IF(VLOOKUP("T° Fusion :",INDIRECT("'"&amp;B135&amp;"'"&amp;"!B20:F42"),2,FALSE)="","","
"&amp;VLOOKUP("T° Fusion :",INDIRECT("'"&amp;B135&amp;"'"&amp;"!B20:F42"),2,FALSE))&amp;
 IF(VLOOKUP("αD :",INDIRECT("'"&amp;B135&amp;"'"&amp;"!B20:F42"),2,FALSE)="","","
"&amp;VLOOKUP("αD :",INDIRECT("'"&amp;B135&amp;"'"&amp;"!B20:F42"),2,FALSE))&amp;
 IF(VLOOKUP("Masse :",INDIRECT("'"&amp;B135&amp;"'"&amp;"!B20:F42"),2,FALSE)="","","
"&amp;VLOOKUP("Masse :",INDIRECT("'"&amp;B135&amp;"'"&amp;"!B20:F42"),2,FALSE))&amp;
IF(VLOOKUP("Ref Litt. :",INDIRECT("'"&amp;B135&amp;"'"&amp;"!B20:F42"),2,FALSE)="","","
"&amp;Data!$E$7&amp;" "&amp;VLOOKUP("Ref Litt. :",INDIRECT("'"&amp;B135&amp;"'"&amp;"!B20:F42"),2,FALSE))</f>
        <v>#REF!</v>
      </c>
      <c r="F135" s="77" t="e">
        <f t="shared" ca="1" si="11"/>
        <v>#REF!</v>
      </c>
      <c r="H135" s="50" t="str">
        <f t="shared" ca="1" si="12"/>
        <v/>
      </c>
    </row>
    <row r="136" spans="1:8" ht="145.15" customHeight="1" x14ac:dyDescent="0.25">
      <c r="A136" s="70" t="str">
        <f t="shared" ca="1" si="10"/>
        <v/>
      </c>
      <c r="E136" s="86" t="e">
        <f ca="1">VLOOKUP("IUPAC :",INDIRECT("'"&amp;B136&amp;"'"&amp;"!B20:F42"),2,FALSE)&amp;IF(D136="",""," ("&amp;D136&amp;")")&amp;
IF(VLOOKUP("Aspect :",INDIRECT("'"&amp;B136&amp;"'"&amp;"!B20:F42"),2,FALSE)="","","
"&amp;VLOOKUP("Aspect :",INDIRECT("'"&amp;B136&amp;"'"&amp;"!B20:F42"),2,FALSE))&amp;
IF(VLOOKUP("RMN 1H",INDIRECT("'"&amp;B136&amp;"'"&amp;"!B20:F42"),2,FALSE)="","","
"&amp;VLOOKUP("RMN 1H",INDIRECT("'"&amp;B136&amp;"'"&amp;"!B20:F42"),2,FALSE))&amp;
IF(VLOOKUP("RMN 13C",INDIRECT("'"&amp;B136&amp;"'"&amp;"!B20:F42"),2,FALSE)="","","
"&amp;VLOOKUP("RMN 13C",INDIRECT("'"&amp;B136&amp;"'"&amp;"!B20:F42"),2,FALSE))&amp;
IF(VLOOKUP("RMN Div :",INDIRECT("'"&amp;B136&amp;"'"&amp;"!B20:F42"),2,FALSE)="","","
"&amp;VLOOKUP("RMN Div :",INDIRECT("'"&amp;B136&amp;"'"&amp;"!B20:F42"),2,FALSE))&amp;
IF(VLOOKUP("IR",INDIRECT("'"&amp;B136&amp;"'"&amp;"!B20:F42"),2,FALSE)="","","
"&amp;VLOOKUP("IR",INDIRECT("'"&amp;B136&amp;"'"&amp;"!B20:F42"),2,FALSE))&amp;
IF(VLOOKUP("T° Fusion :",INDIRECT("'"&amp;B136&amp;"'"&amp;"!B20:F42"),2,FALSE)="","","
"&amp;VLOOKUP("T° Fusion :",INDIRECT("'"&amp;B136&amp;"'"&amp;"!B20:F42"),2,FALSE))&amp;
 IF(VLOOKUP("αD :",INDIRECT("'"&amp;B136&amp;"'"&amp;"!B20:F42"),2,FALSE)="","","
"&amp;VLOOKUP("αD :",INDIRECT("'"&amp;B136&amp;"'"&amp;"!B20:F42"),2,FALSE))&amp;
 IF(VLOOKUP("Masse :",INDIRECT("'"&amp;B136&amp;"'"&amp;"!B20:F42"),2,FALSE)="","","
"&amp;VLOOKUP("Masse :",INDIRECT("'"&amp;B136&amp;"'"&amp;"!B20:F42"),2,FALSE))&amp;
IF(VLOOKUP("Ref Litt. :",INDIRECT("'"&amp;B136&amp;"'"&amp;"!B20:F42"),2,FALSE)="","","
"&amp;Data!$E$7&amp;" "&amp;VLOOKUP("Ref Litt. :",INDIRECT("'"&amp;B136&amp;"'"&amp;"!B20:F42"),2,FALSE))</f>
        <v>#REF!</v>
      </c>
      <c r="F136" s="77" t="e">
        <f t="shared" ca="1" si="11"/>
        <v>#REF!</v>
      </c>
      <c r="H136" s="50" t="str">
        <f t="shared" ca="1" si="12"/>
        <v/>
      </c>
    </row>
    <row r="137" spans="1:8" ht="145.15" customHeight="1" x14ac:dyDescent="0.25">
      <c r="A137" s="70" t="str">
        <f t="shared" ca="1" si="10"/>
        <v/>
      </c>
      <c r="E137" s="86" t="e">
        <f ca="1">VLOOKUP("IUPAC :",INDIRECT("'"&amp;B137&amp;"'"&amp;"!B20:F42"),2,FALSE)&amp;IF(D137="",""," ("&amp;D137&amp;")")&amp;
IF(VLOOKUP("Aspect :",INDIRECT("'"&amp;B137&amp;"'"&amp;"!B20:F42"),2,FALSE)="","","
"&amp;VLOOKUP("Aspect :",INDIRECT("'"&amp;B137&amp;"'"&amp;"!B20:F42"),2,FALSE))&amp;
IF(VLOOKUP("RMN 1H",INDIRECT("'"&amp;B137&amp;"'"&amp;"!B20:F42"),2,FALSE)="","","
"&amp;VLOOKUP("RMN 1H",INDIRECT("'"&amp;B137&amp;"'"&amp;"!B20:F42"),2,FALSE))&amp;
IF(VLOOKUP("RMN 13C",INDIRECT("'"&amp;B137&amp;"'"&amp;"!B20:F42"),2,FALSE)="","","
"&amp;VLOOKUP("RMN 13C",INDIRECT("'"&amp;B137&amp;"'"&amp;"!B20:F42"),2,FALSE))&amp;
IF(VLOOKUP("RMN Div :",INDIRECT("'"&amp;B137&amp;"'"&amp;"!B20:F42"),2,FALSE)="","","
"&amp;VLOOKUP("RMN Div :",INDIRECT("'"&amp;B137&amp;"'"&amp;"!B20:F42"),2,FALSE))&amp;
IF(VLOOKUP("IR",INDIRECT("'"&amp;B137&amp;"'"&amp;"!B20:F42"),2,FALSE)="","","
"&amp;VLOOKUP("IR",INDIRECT("'"&amp;B137&amp;"'"&amp;"!B20:F42"),2,FALSE))&amp;
IF(VLOOKUP("T° Fusion :",INDIRECT("'"&amp;B137&amp;"'"&amp;"!B20:F42"),2,FALSE)="","","
"&amp;VLOOKUP("T° Fusion :",INDIRECT("'"&amp;B137&amp;"'"&amp;"!B20:F42"),2,FALSE))&amp;
 IF(VLOOKUP("αD :",INDIRECT("'"&amp;B137&amp;"'"&amp;"!B20:F42"),2,FALSE)="","","
"&amp;VLOOKUP("αD :",INDIRECT("'"&amp;B137&amp;"'"&amp;"!B20:F42"),2,FALSE))&amp;
 IF(VLOOKUP("Masse :",INDIRECT("'"&amp;B137&amp;"'"&amp;"!B20:F42"),2,FALSE)="","","
"&amp;VLOOKUP("Masse :",INDIRECT("'"&amp;B137&amp;"'"&amp;"!B20:F42"),2,FALSE))&amp;
IF(VLOOKUP("Ref Litt. :",INDIRECT("'"&amp;B137&amp;"'"&amp;"!B20:F42"),2,FALSE)="","","
"&amp;Data!$E$7&amp;" "&amp;VLOOKUP("Ref Litt. :",INDIRECT("'"&amp;B137&amp;"'"&amp;"!B20:F42"),2,FALSE))</f>
        <v>#REF!</v>
      </c>
      <c r="F137" s="77" t="e">
        <f t="shared" ca="1" si="11"/>
        <v>#REF!</v>
      </c>
      <c r="H137" s="50" t="str">
        <f t="shared" ca="1" si="12"/>
        <v/>
      </c>
    </row>
    <row r="138" spans="1:8" ht="145.15" customHeight="1" x14ac:dyDescent="0.25">
      <c r="A138" s="70" t="str">
        <f t="shared" ca="1" si="10"/>
        <v/>
      </c>
      <c r="E138" s="86" t="e">
        <f ca="1">VLOOKUP("IUPAC :",INDIRECT("'"&amp;B138&amp;"'"&amp;"!B20:F42"),2,FALSE)&amp;IF(D138="",""," ("&amp;D138&amp;")")&amp;
IF(VLOOKUP("Aspect :",INDIRECT("'"&amp;B138&amp;"'"&amp;"!B20:F42"),2,FALSE)="","","
"&amp;VLOOKUP("Aspect :",INDIRECT("'"&amp;B138&amp;"'"&amp;"!B20:F42"),2,FALSE))&amp;
IF(VLOOKUP("RMN 1H",INDIRECT("'"&amp;B138&amp;"'"&amp;"!B20:F42"),2,FALSE)="","","
"&amp;VLOOKUP("RMN 1H",INDIRECT("'"&amp;B138&amp;"'"&amp;"!B20:F42"),2,FALSE))&amp;
IF(VLOOKUP("RMN 13C",INDIRECT("'"&amp;B138&amp;"'"&amp;"!B20:F42"),2,FALSE)="","","
"&amp;VLOOKUP("RMN 13C",INDIRECT("'"&amp;B138&amp;"'"&amp;"!B20:F42"),2,FALSE))&amp;
IF(VLOOKUP("RMN Div :",INDIRECT("'"&amp;B138&amp;"'"&amp;"!B20:F42"),2,FALSE)="","","
"&amp;VLOOKUP("RMN Div :",INDIRECT("'"&amp;B138&amp;"'"&amp;"!B20:F42"),2,FALSE))&amp;
IF(VLOOKUP("IR",INDIRECT("'"&amp;B138&amp;"'"&amp;"!B20:F42"),2,FALSE)="","","
"&amp;VLOOKUP("IR",INDIRECT("'"&amp;B138&amp;"'"&amp;"!B20:F42"),2,FALSE))&amp;
IF(VLOOKUP("T° Fusion :",INDIRECT("'"&amp;B138&amp;"'"&amp;"!B20:F42"),2,FALSE)="","","
"&amp;VLOOKUP("T° Fusion :",INDIRECT("'"&amp;B138&amp;"'"&amp;"!B20:F42"),2,FALSE))&amp;
 IF(VLOOKUP("αD :",INDIRECT("'"&amp;B138&amp;"'"&amp;"!B20:F42"),2,FALSE)="","","
"&amp;VLOOKUP("αD :",INDIRECT("'"&amp;B138&amp;"'"&amp;"!B20:F42"),2,FALSE))&amp;
 IF(VLOOKUP("Masse :",INDIRECT("'"&amp;B138&amp;"'"&amp;"!B20:F42"),2,FALSE)="","","
"&amp;VLOOKUP("Masse :",INDIRECT("'"&amp;B138&amp;"'"&amp;"!B20:F42"),2,FALSE))&amp;
IF(VLOOKUP("Ref Litt. :",INDIRECT("'"&amp;B138&amp;"'"&amp;"!B20:F42"),2,FALSE)="","","
"&amp;Data!$E$7&amp;" "&amp;VLOOKUP("Ref Litt. :",INDIRECT("'"&amp;B138&amp;"'"&amp;"!B20:F42"),2,FALSE))</f>
        <v>#REF!</v>
      </c>
      <c r="F138" s="77" t="e">
        <f t="shared" ca="1" si="11"/>
        <v>#REF!</v>
      </c>
      <c r="H138" s="50" t="str">
        <f t="shared" ca="1" si="12"/>
        <v/>
      </c>
    </row>
    <row r="139" spans="1:8" ht="145.15" customHeight="1" x14ac:dyDescent="0.25">
      <c r="A139" s="70" t="str">
        <f t="shared" ca="1" si="10"/>
        <v/>
      </c>
      <c r="E139" s="86" t="e">
        <f ca="1">VLOOKUP("IUPAC :",INDIRECT("'"&amp;B139&amp;"'"&amp;"!B20:F42"),2,FALSE)&amp;IF(D139="",""," ("&amp;D139&amp;")")&amp;
IF(VLOOKUP("Aspect :",INDIRECT("'"&amp;B139&amp;"'"&amp;"!B20:F42"),2,FALSE)="","","
"&amp;VLOOKUP("Aspect :",INDIRECT("'"&amp;B139&amp;"'"&amp;"!B20:F42"),2,FALSE))&amp;
IF(VLOOKUP("RMN 1H",INDIRECT("'"&amp;B139&amp;"'"&amp;"!B20:F42"),2,FALSE)="","","
"&amp;VLOOKUP("RMN 1H",INDIRECT("'"&amp;B139&amp;"'"&amp;"!B20:F42"),2,FALSE))&amp;
IF(VLOOKUP("RMN 13C",INDIRECT("'"&amp;B139&amp;"'"&amp;"!B20:F42"),2,FALSE)="","","
"&amp;VLOOKUP("RMN 13C",INDIRECT("'"&amp;B139&amp;"'"&amp;"!B20:F42"),2,FALSE))&amp;
IF(VLOOKUP("RMN Div :",INDIRECT("'"&amp;B139&amp;"'"&amp;"!B20:F42"),2,FALSE)="","","
"&amp;VLOOKUP("RMN Div :",INDIRECT("'"&amp;B139&amp;"'"&amp;"!B20:F42"),2,FALSE))&amp;
IF(VLOOKUP("IR",INDIRECT("'"&amp;B139&amp;"'"&amp;"!B20:F42"),2,FALSE)="","","
"&amp;VLOOKUP("IR",INDIRECT("'"&amp;B139&amp;"'"&amp;"!B20:F42"),2,FALSE))&amp;
IF(VLOOKUP("T° Fusion :",INDIRECT("'"&amp;B139&amp;"'"&amp;"!B20:F42"),2,FALSE)="","","
"&amp;VLOOKUP("T° Fusion :",INDIRECT("'"&amp;B139&amp;"'"&amp;"!B20:F42"),2,FALSE))&amp;
 IF(VLOOKUP("αD :",INDIRECT("'"&amp;B139&amp;"'"&amp;"!B20:F42"),2,FALSE)="","","
"&amp;VLOOKUP("αD :",INDIRECT("'"&amp;B139&amp;"'"&amp;"!B20:F42"),2,FALSE))&amp;
 IF(VLOOKUP("Masse :",INDIRECT("'"&amp;B139&amp;"'"&amp;"!B20:F42"),2,FALSE)="","","
"&amp;VLOOKUP("Masse :",INDIRECT("'"&amp;B139&amp;"'"&amp;"!B20:F42"),2,FALSE))&amp;
IF(VLOOKUP("Ref Litt. :",INDIRECT("'"&amp;B139&amp;"'"&amp;"!B20:F42"),2,FALSE)="","","
"&amp;Data!$E$7&amp;" "&amp;VLOOKUP("Ref Litt. :",INDIRECT("'"&amp;B139&amp;"'"&amp;"!B20:F42"),2,FALSE))</f>
        <v>#REF!</v>
      </c>
      <c r="F139" s="77" t="e">
        <f t="shared" ca="1" si="11"/>
        <v>#REF!</v>
      </c>
      <c r="H139" s="50" t="str">
        <f t="shared" ca="1" si="12"/>
        <v/>
      </c>
    </row>
    <row r="140" spans="1:8" ht="145.15" customHeight="1" x14ac:dyDescent="0.25">
      <c r="A140" s="70" t="str">
        <f t="shared" ca="1" si="10"/>
        <v/>
      </c>
      <c r="E140" s="86" t="e">
        <f ca="1">VLOOKUP("IUPAC :",INDIRECT("'"&amp;B140&amp;"'"&amp;"!B20:F42"),2,FALSE)&amp;IF(D140="",""," ("&amp;D140&amp;")")&amp;
IF(VLOOKUP("Aspect :",INDIRECT("'"&amp;B140&amp;"'"&amp;"!B20:F42"),2,FALSE)="","","
"&amp;VLOOKUP("Aspect :",INDIRECT("'"&amp;B140&amp;"'"&amp;"!B20:F42"),2,FALSE))&amp;
IF(VLOOKUP("RMN 1H",INDIRECT("'"&amp;B140&amp;"'"&amp;"!B20:F42"),2,FALSE)="","","
"&amp;VLOOKUP("RMN 1H",INDIRECT("'"&amp;B140&amp;"'"&amp;"!B20:F42"),2,FALSE))&amp;
IF(VLOOKUP("RMN 13C",INDIRECT("'"&amp;B140&amp;"'"&amp;"!B20:F42"),2,FALSE)="","","
"&amp;VLOOKUP("RMN 13C",INDIRECT("'"&amp;B140&amp;"'"&amp;"!B20:F42"),2,FALSE))&amp;
IF(VLOOKUP("RMN Div :",INDIRECT("'"&amp;B140&amp;"'"&amp;"!B20:F42"),2,FALSE)="","","
"&amp;VLOOKUP("RMN Div :",INDIRECT("'"&amp;B140&amp;"'"&amp;"!B20:F42"),2,FALSE))&amp;
IF(VLOOKUP("IR",INDIRECT("'"&amp;B140&amp;"'"&amp;"!B20:F42"),2,FALSE)="","","
"&amp;VLOOKUP("IR",INDIRECT("'"&amp;B140&amp;"'"&amp;"!B20:F42"),2,FALSE))&amp;
IF(VLOOKUP("T° Fusion :",INDIRECT("'"&amp;B140&amp;"'"&amp;"!B20:F42"),2,FALSE)="","","
"&amp;VLOOKUP("T° Fusion :",INDIRECT("'"&amp;B140&amp;"'"&amp;"!B20:F42"),2,FALSE))&amp;
 IF(VLOOKUP("αD :",INDIRECT("'"&amp;B140&amp;"'"&amp;"!B20:F42"),2,FALSE)="","","
"&amp;VLOOKUP("αD :",INDIRECT("'"&amp;B140&amp;"'"&amp;"!B20:F42"),2,FALSE))&amp;
 IF(VLOOKUP("Masse :",INDIRECT("'"&amp;B140&amp;"'"&amp;"!B20:F42"),2,FALSE)="","","
"&amp;VLOOKUP("Masse :",INDIRECT("'"&amp;B140&amp;"'"&amp;"!B20:F42"),2,FALSE))&amp;
IF(VLOOKUP("Ref Litt. :",INDIRECT("'"&amp;B140&amp;"'"&amp;"!B20:F42"),2,FALSE)="","","
"&amp;Data!$E$7&amp;" "&amp;VLOOKUP("Ref Litt. :",INDIRECT("'"&amp;B140&amp;"'"&amp;"!B20:F42"),2,FALSE))</f>
        <v>#REF!</v>
      </c>
      <c r="F140" s="77" t="e">
        <f t="shared" ca="1" si="11"/>
        <v>#REF!</v>
      </c>
      <c r="H140" s="50" t="str">
        <f t="shared" ca="1" si="12"/>
        <v/>
      </c>
    </row>
    <row r="141" spans="1:8" ht="145.15" customHeight="1" x14ac:dyDescent="0.25">
      <c r="A141" s="70" t="str">
        <f t="shared" ca="1" si="10"/>
        <v/>
      </c>
      <c r="E141" s="86" t="e">
        <f ca="1">VLOOKUP("IUPAC :",INDIRECT("'"&amp;B141&amp;"'"&amp;"!B20:F42"),2,FALSE)&amp;IF(D141="",""," ("&amp;D141&amp;")")&amp;
IF(VLOOKUP("Aspect :",INDIRECT("'"&amp;B141&amp;"'"&amp;"!B20:F42"),2,FALSE)="","","
"&amp;VLOOKUP("Aspect :",INDIRECT("'"&amp;B141&amp;"'"&amp;"!B20:F42"),2,FALSE))&amp;
IF(VLOOKUP("RMN 1H",INDIRECT("'"&amp;B141&amp;"'"&amp;"!B20:F42"),2,FALSE)="","","
"&amp;VLOOKUP("RMN 1H",INDIRECT("'"&amp;B141&amp;"'"&amp;"!B20:F42"),2,FALSE))&amp;
IF(VLOOKUP("RMN 13C",INDIRECT("'"&amp;B141&amp;"'"&amp;"!B20:F42"),2,FALSE)="","","
"&amp;VLOOKUP("RMN 13C",INDIRECT("'"&amp;B141&amp;"'"&amp;"!B20:F42"),2,FALSE))&amp;
IF(VLOOKUP("RMN Div :",INDIRECT("'"&amp;B141&amp;"'"&amp;"!B20:F42"),2,FALSE)="","","
"&amp;VLOOKUP("RMN Div :",INDIRECT("'"&amp;B141&amp;"'"&amp;"!B20:F42"),2,FALSE))&amp;
IF(VLOOKUP("IR",INDIRECT("'"&amp;B141&amp;"'"&amp;"!B20:F42"),2,FALSE)="","","
"&amp;VLOOKUP("IR",INDIRECT("'"&amp;B141&amp;"'"&amp;"!B20:F42"),2,FALSE))&amp;
IF(VLOOKUP("T° Fusion :",INDIRECT("'"&amp;B141&amp;"'"&amp;"!B20:F42"),2,FALSE)="","","
"&amp;VLOOKUP("T° Fusion :",INDIRECT("'"&amp;B141&amp;"'"&amp;"!B20:F42"),2,FALSE))&amp;
 IF(VLOOKUP("αD :",INDIRECT("'"&amp;B141&amp;"'"&amp;"!B20:F42"),2,FALSE)="","","
"&amp;VLOOKUP("αD :",INDIRECT("'"&amp;B141&amp;"'"&amp;"!B20:F42"),2,FALSE))&amp;
 IF(VLOOKUP("Masse :",INDIRECT("'"&amp;B141&amp;"'"&amp;"!B20:F42"),2,FALSE)="","","
"&amp;VLOOKUP("Masse :",INDIRECT("'"&amp;B141&amp;"'"&amp;"!B20:F42"),2,FALSE))&amp;
IF(VLOOKUP("Ref Litt. :",INDIRECT("'"&amp;B141&amp;"'"&amp;"!B20:F42"),2,FALSE)="","","
"&amp;Data!$E$7&amp;" "&amp;VLOOKUP("Ref Litt. :",INDIRECT("'"&amp;B141&amp;"'"&amp;"!B20:F42"),2,FALSE))</f>
        <v>#REF!</v>
      </c>
      <c r="F141" s="77" t="e">
        <f t="shared" ca="1" si="11"/>
        <v>#REF!</v>
      </c>
      <c r="H141" s="50" t="str">
        <f t="shared" ca="1" si="12"/>
        <v/>
      </c>
    </row>
    <row r="142" spans="1:8" ht="145.15" customHeight="1" x14ac:dyDescent="0.25">
      <c r="A142" s="70" t="str">
        <f t="shared" ca="1" si="10"/>
        <v/>
      </c>
      <c r="E142" s="86" t="e">
        <f ca="1">VLOOKUP("IUPAC :",INDIRECT("'"&amp;B142&amp;"'"&amp;"!B20:F42"),2,FALSE)&amp;IF(D142="",""," ("&amp;D142&amp;")")&amp;
IF(VLOOKUP("Aspect :",INDIRECT("'"&amp;B142&amp;"'"&amp;"!B20:F42"),2,FALSE)="","","
"&amp;VLOOKUP("Aspect :",INDIRECT("'"&amp;B142&amp;"'"&amp;"!B20:F42"),2,FALSE))&amp;
IF(VLOOKUP("RMN 1H",INDIRECT("'"&amp;B142&amp;"'"&amp;"!B20:F42"),2,FALSE)="","","
"&amp;VLOOKUP("RMN 1H",INDIRECT("'"&amp;B142&amp;"'"&amp;"!B20:F42"),2,FALSE))&amp;
IF(VLOOKUP("RMN 13C",INDIRECT("'"&amp;B142&amp;"'"&amp;"!B20:F42"),2,FALSE)="","","
"&amp;VLOOKUP("RMN 13C",INDIRECT("'"&amp;B142&amp;"'"&amp;"!B20:F42"),2,FALSE))&amp;
IF(VLOOKUP("RMN Div :",INDIRECT("'"&amp;B142&amp;"'"&amp;"!B20:F42"),2,FALSE)="","","
"&amp;VLOOKUP("RMN Div :",INDIRECT("'"&amp;B142&amp;"'"&amp;"!B20:F42"),2,FALSE))&amp;
IF(VLOOKUP("IR",INDIRECT("'"&amp;B142&amp;"'"&amp;"!B20:F42"),2,FALSE)="","","
"&amp;VLOOKUP("IR",INDIRECT("'"&amp;B142&amp;"'"&amp;"!B20:F42"),2,FALSE))&amp;
IF(VLOOKUP("T° Fusion :",INDIRECT("'"&amp;B142&amp;"'"&amp;"!B20:F42"),2,FALSE)="","","
"&amp;VLOOKUP("T° Fusion :",INDIRECT("'"&amp;B142&amp;"'"&amp;"!B20:F42"),2,FALSE))&amp;
 IF(VLOOKUP("αD :",INDIRECT("'"&amp;B142&amp;"'"&amp;"!B20:F42"),2,FALSE)="","","
"&amp;VLOOKUP("αD :",INDIRECT("'"&amp;B142&amp;"'"&amp;"!B20:F42"),2,FALSE))&amp;
 IF(VLOOKUP("Masse :",INDIRECT("'"&amp;B142&amp;"'"&amp;"!B20:F42"),2,FALSE)="","","
"&amp;VLOOKUP("Masse :",INDIRECT("'"&amp;B142&amp;"'"&amp;"!B20:F42"),2,FALSE))&amp;
IF(VLOOKUP("Ref Litt. :",INDIRECT("'"&amp;B142&amp;"'"&amp;"!B20:F42"),2,FALSE)="","","
"&amp;Data!$E$7&amp;" "&amp;VLOOKUP("Ref Litt. :",INDIRECT("'"&amp;B142&amp;"'"&amp;"!B20:F42"),2,FALSE))</f>
        <v>#REF!</v>
      </c>
      <c r="F142" s="77" t="e">
        <f t="shared" ca="1" si="11"/>
        <v>#REF!</v>
      </c>
      <c r="H142" s="50" t="str">
        <f t="shared" ca="1" si="12"/>
        <v/>
      </c>
    </row>
    <row r="143" spans="1:8" ht="145.15" customHeight="1" x14ac:dyDescent="0.25">
      <c r="A143" s="70" t="str">
        <f t="shared" ca="1" si="10"/>
        <v/>
      </c>
      <c r="E143" s="86" t="e">
        <f ca="1">VLOOKUP("IUPAC :",INDIRECT("'"&amp;B143&amp;"'"&amp;"!B20:F42"),2,FALSE)&amp;IF(D143="",""," ("&amp;D143&amp;")")&amp;
IF(VLOOKUP("Aspect :",INDIRECT("'"&amp;B143&amp;"'"&amp;"!B20:F42"),2,FALSE)="","","
"&amp;VLOOKUP("Aspect :",INDIRECT("'"&amp;B143&amp;"'"&amp;"!B20:F42"),2,FALSE))&amp;
IF(VLOOKUP("RMN 1H",INDIRECT("'"&amp;B143&amp;"'"&amp;"!B20:F42"),2,FALSE)="","","
"&amp;VLOOKUP("RMN 1H",INDIRECT("'"&amp;B143&amp;"'"&amp;"!B20:F42"),2,FALSE))&amp;
IF(VLOOKUP("RMN 13C",INDIRECT("'"&amp;B143&amp;"'"&amp;"!B20:F42"),2,FALSE)="","","
"&amp;VLOOKUP("RMN 13C",INDIRECT("'"&amp;B143&amp;"'"&amp;"!B20:F42"),2,FALSE))&amp;
IF(VLOOKUP("RMN Div :",INDIRECT("'"&amp;B143&amp;"'"&amp;"!B20:F42"),2,FALSE)="","","
"&amp;VLOOKUP("RMN Div :",INDIRECT("'"&amp;B143&amp;"'"&amp;"!B20:F42"),2,FALSE))&amp;
IF(VLOOKUP("IR",INDIRECT("'"&amp;B143&amp;"'"&amp;"!B20:F42"),2,FALSE)="","","
"&amp;VLOOKUP("IR",INDIRECT("'"&amp;B143&amp;"'"&amp;"!B20:F42"),2,FALSE))&amp;
IF(VLOOKUP("T° Fusion :",INDIRECT("'"&amp;B143&amp;"'"&amp;"!B20:F42"),2,FALSE)="","","
"&amp;VLOOKUP("T° Fusion :",INDIRECT("'"&amp;B143&amp;"'"&amp;"!B20:F42"),2,FALSE))&amp;
 IF(VLOOKUP("αD :",INDIRECT("'"&amp;B143&amp;"'"&amp;"!B20:F42"),2,FALSE)="","","
"&amp;VLOOKUP("αD :",INDIRECT("'"&amp;B143&amp;"'"&amp;"!B20:F42"),2,FALSE))&amp;
 IF(VLOOKUP("Masse :",INDIRECT("'"&amp;B143&amp;"'"&amp;"!B20:F42"),2,FALSE)="","","
"&amp;VLOOKUP("Masse :",INDIRECT("'"&amp;B143&amp;"'"&amp;"!B20:F42"),2,FALSE))&amp;
IF(VLOOKUP("Ref Litt. :",INDIRECT("'"&amp;B143&amp;"'"&amp;"!B20:F42"),2,FALSE)="","","
"&amp;Data!$E$7&amp;" "&amp;VLOOKUP("Ref Litt. :",INDIRECT("'"&amp;B143&amp;"'"&amp;"!B20:F42"),2,FALSE))</f>
        <v>#REF!</v>
      </c>
      <c r="F143" s="77" t="e">
        <f t="shared" ca="1" si="11"/>
        <v>#REF!</v>
      </c>
      <c r="H143" s="50" t="str">
        <f t="shared" ca="1" si="12"/>
        <v/>
      </c>
    </row>
    <row r="144" spans="1:8" ht="145.15" customHeight="1" x14ac:dyDescent="0.25">
      <c r="A144" s="70" t="str">
        <f t="shared" ca="1" si="10"/>
        <v/>
      </c>
      <c r="E144" s="86" t="e">
        <f ca="1">VLOOKUP("IUPAC :",INDIRECT("'"&amp;B144&amp;"'"&amp;"!B20:F42"),2,FALSE)&amp;IF(D144="",""," ("&amp;D144&amp;")")&amp;
IF(VLOOKUP("Aspect :",INDIRECT("'"&amp;B144&amp;"'"&amp;"!B20:F42"),2,FALSE)="","","
"&amp;VLOOKUP("Aspect :",INDIRECT("'"&amp;B144&amp;"'"&amp;"!B20:F42"),2,FALSE))&amp;
IF(VLOOKUP("RMN 1H",INDIRECT("'"&amp;B144&amp;"'"&amp;"!B20:F42"),2,FALSE)="","","
"&amp;VLOOKUP("RMN 1H",INDIRECT("'"&amp;B144&amp;"'"&amp;"!B20:F42"),2,FALSE))&amp;
IF(VLOOKUP("RMN 13C",INDIRECT("'"&amp;B144&amp;"'"&amp;"!B20:F42"),2,FALSE)="","","
"&amp;VLOOKUP("RMN 13C",INDIRECT("'"&amp;B144&amp;"'"&amp;"!B20:F42"),2,FALSE))&amp;
IF(VLOOKUP("RMN Div :",INDIRECT("'"&amp;B144&amp;"'"&amp;"!B20:F42"),2,FALSE)="","","
"&amp;VLOOKUP("RMN Div :",INDIRECT("'"&amp;B144&amp;"'"&amp;"!B20:F42"),2,FALSE))&amp;
IF(VLOOKUP("IR",INDIRECT("'"&amp;B144&amp;"'"&amp;"!B20:F42"),2,FALSE)="","","
"&amp;VLOOKUP("IR",INDIRECT("'"&amp;B144&amp;"'"&amp;"!B20:F42"),2,FALSE))&amp;
IF(VLOOKUP("T° Fusion :",INDIRECT("'"&amp;B144&amp;"'"&amp;"!B20:F42"),2,FALSE)="","","
"&amp;VLOOKUP("T° Fusion :",INDIRECT("'"&amp;B144&amp;"'"&amp;"!B20:F42"),2,FALSE))&amp;
 IF(VLOOKUP("αD :",INDIRECT("'"&amp;B144&amp;"'"&amp;"!B20:F42"),2,FALSE)="","","
"&amp;VLOOKUP("αD :",INDIRECT("'"&amp;B144&amp;"'"&amp;"!B20:F42"),2,FALSE))&amp;
 IF(VLOOKUP("Masse :",INDIRECT("'"&amp;B144&amp;"'"&amp;"!B20:F42"),2,FALSE)="","","
"&amp;VLOOKUP("Masse :",INDIRECT("'"&amp;B144&amp;"'"&amp;"!B20:F42"),2,FALSE))&amp;
IF(VLOOKUP("Ref Litt. :",INDIRECT("'"&amp;B144&amp;"'"&amp;"!B20:F42"),2,FALSE)="","","
"&amp;Data!$E$7&amp;" "&amp;VLOOKUP("Ref Litt. :",INDIRECT("'"&amp;B144&amp;"'"&amp;"!B20:F42"),2,FALSE))</f>
        <v>#REF!</v>
      </c>
      <c r="F144" s="77" t="e">
        <f t="shared" ca="1" si="11"/>
        <v>#REF!</v>
      </c>
      <c r="H144" s="50" t="str">
        <f t="shared" ca="1" si="12"/>
        <v/>
      </c>
    </row>
    <row r="145" spans="1:8" ht="145.15" customHeight="1" x14ac:dyDescent="0.25">
      <c r="A145" s="70" t="str">
        <f t="shared" ca="1" si="10"/>
        <v/>
      </c>
      <c r="E145" s="86" t="e">
        <f ca="1">VLOOKUP("IUPAC :",INDIRECT("'"&amp;B145&amp;"'"&amp;"!B20:F42"),2,FALSE)&amp;IF(D145="",""," ("&amp;D145&amp;")")&amp;
IF(VLOOKUP("Aspect :",INDIRECT("'"&amp;B145&amp;"'"&amp;"!B20:F42"),2,FALSE)="","","
"&amp;VLOOKUP("Aspect :",INDIRECT("'"&amp;B145&amp;"'"&amp;"!B20:F42"),2,FALSE))&amp;
IF(VLOOKUP("RMN 1H",INDIRECT("'"&amp;B145&amp;"'"&amp;"!B20:F42"),2,FALSE)="","","
"&amp;VLOOKUP("RMN 1H",INDIRECT("'"&amp;B145&amp;"'"&amp;"!B20:F42"),2,FALSE))&amp;
IF(VLOOKUP("RMN 13C",INDIRECT("'"&amp;B145&amp;"'"&amp;"!B20:F42"),2,FALSE)="","","
"&amp;VLOOKUP("RMN 13C",INDIRECT("'"&amp;B145&amp;"'"&amp;"!B20:F42"),2,FALSE))&amp;
IF(VLOOKUP("RMN Div :",INDIRECT("'"&amp;B145&amp;"'"&amp;"!B20:F42"),2,FALSE)="","","
"&amp;VLOOKUP("RMN Div :",INDIRECT("'"&amp;B145&amp;"'"&amp;"!B20:F42"),2,FALSE))&amp;
IF(VLOOKUP("IR",INDIRECT("'"&amp;B145&amp;"'"&amp;"!B20:F42"),2,FALSE)="","","
"&amp;VLOOKUP("IR",INDIRECT("'"&amp;B145&amp;"'"&amp;"!B20:F42"),2,FALSE))&amp;
IF(VLOOKUP("T° Fusion :",INDIRECT("'"&amp;B145&amp;"'"&amp;"!B20:F42"),2,FALSE)="","","
"&amp;VLOOKUP("T° Fusion :",INDIRECT("'"&amp;B145&amp;"'"&amp;"!B20:F42"),2,FALSE))&amp;
 IF(VLOOKUP("αD :",INDIRECT("'"&amp;B145&amp;"'"&amp;"!B20:F42"),2,FALSE)="","","
"&amp;VLOOKUP("αD :",INDIRECT("'"&amp;B145&amp;"'"&amp;"!B20:F42"),2,FALSE))&amp;
 IF(VLOOKUP("Masse :",INDIRECT("'"&amp;B145&amp;"'"&amp;"!B20:F42"),2,FALSE)="","","
"&amp;VLOOKUP("Masse :",INDIRECT("'"&amp;B145&amp;"'"&amp;"!B20:F42"),2,FALSE))&amp;
IF(VLOOKUP("Ref Litt. :",INDIRECT("'"&amp;B145&amp;"'"&amp;"!B20:F42"),2,FALSE)="","","
"&amp;Data!$E$7&amp;" "&amp;VLOOKUP("Ref Litt. :",INDIRECT("'"&amp;B145&amp;"'"&amp;"!B20:F42"),2,FALSE))</f>
        <v>#REF!</v>
      </c>
      <c r="F145" s="77" t="e">
        <f t="shared" ca="1" si="11"/>
        <v>#REF!</v>
      </c>
      <c r="H145" s="50" t="str">
        <f t="shared" ca="1" si="12"/>
        <v/>
      </c>
    </row>
    <row r="146" spans="1:8" ht="145.15" customHeight="1" x14ac:dyDescent="0.25">
      <c r="A146" s="70" t="str">
        <f t="shared" ca="1" si="10"/>
        <v/>
      </c>
      <c r="E146" s="86" t="e">
        <f ca="1">VLOOKUP("IUPAC :",INDIRECT("'"&amp;B146&amp;"'"&amp;"!B20:F42"),2,FALSE)&amp;IF(D146="",""," ("&amp;D146&amp;")")&amp;
IF(VLOOKUP("Aspect :",INDIRECT("'"&amp;B146&amp;"'"&amp;"!B20:F42"),2,FALSE)="","","
"&amp;VLOOKUP("Aspect :",INDIRECT("'"&amp;B146&amp;"'"&amp;"!B20:F42"),2,FALSE))&amp;
IF(VLOOKUP("RMN 1H",INDIRECT("'"&amp;B146&amp;"'"&amp;"!B20:F42"),2,FALSE)="","","
"&amp;VLOOKUP("RMN 1H",INDIRECT("'"&amp;B146&amp;"'"&amp;"!B20:F42"),2,FALSE))&amp;
IF(VLOOKUP("RMN 13C",INDIRECT("'"&amp;B146&amp;"'"&amp;"!B20:F42"),2,FALSE)="","","
"&amp;VLOOKUP("RMN 13C",INDIRECT("'"&amp;B146&amp;"'"&amp;"!B20:F42"),2,FALSE))&amp;
IF(VLOOKUP("RMN Div :",INDIRECT("'"&amp;B146&amp;"'"&amp;"!B20:F42"),2,FALSE)="","","
"&amp;VLOOKUP("RMN Div :",INDIRECT("'"&amp;B146&amp;"'"&amp;"!B20:F42"),2,FALSE))&amp;
IF(VLOOKUP("IR",INDIRECT("'"&amp;B146&amp;"'"&amp;"!B20:F42"),2,FALSE)="","","
"&amp;VLOOKUP("IR",INDIRECT("'"&amp;B146&amp;"'"&amp;"!B20:F42"),2,FALSE))&amp;
IF(VLOOKUP("T° Fusion :",INDIRECT("'"&amp;B146&amp;"'"&amp;"!B20:F42"),2,FALSE)="","","
"&amp;VLOOKUP("T° Fusion :",INDIRECT("'"&amp;B146&amp;"'"&amp;"!B20:F42"),2,FALSE))&amp;
 IF(VLOOKUP("αD :",INDIRECT("'"&amp;B146&amp;"'"&amp;"!B20:F42"),2,FALSE)="","","
"&amp;VLOOKUP("αD :",INDIRECT("'"&amp;B146&amp;"'"&amp;"!B20:F42"),2,FALSE))&amp;
 IF(VLOOKUP("Masse :",INDIRECT("'"&amp;B146&amp;"'"&amp;"!B20:F42"),2,FALSE)="","","
"&amp;VLOOKUP("Masse :",INDIRECT("'"&amp;B146&amp;"'"&amp;"!B20:F42"),2,FALSE))&amp;
IF(VLOOKUP("Ref Litt. :",INDIRECT("'"&amp;B146&amp;"'"&amp;"!B20:F42"),2,FALSE)="","","
"&amp;Data!$E$7&amp;" "&amp;VLOOKUP("Ref Litt. :",INDIRECT("'"&amp;B146&amp;"'"&amp;"!B20:F42"),2,FALSE))</f>
        <v>#REF!</v>
      </c>
      <c r="F146" s="77" t="e">
        <f t="shared" ca="1" si="11"/>
        <v>#REF!</v>
      </c>
      <c r="H146" s="50" t="str">
        <f t="shared" ca="1" si="12"/>
        <v/>
      </c>
    </row>
    <row r="147" spans="1:8" ht="145.15" customHeight="1" x14ac:dyDescent="0.25">
      <c r="A147" s="70" t="str">
        <f t="shared" ca="1" si="10"/>
        <v/>
      </c>
      <c r="E147" s="86" t="e">
        <f ca="1">VLOOKUP("IUPAC :",INDIRECT("'"&amp;B147&amp;"'"&amp;"!B20:F42"),2,FALSE)&amp;IF(D147="",""," ("&amp;D147&amp;")")&amp;
IF(VLOOKUP("Aspect :",INDIRECT("'"&amp;B147&amp;"'"&amp;"!B20:F42"),2,FALSE)="","","
"&amp;VLOOKUP("Aspect :",INDIRECT("'"&amp;B147&amp;"'"&amp;"!B20:F42"),2,FALSE))&amp;
IF(VLOOKUP("RMN 1H",INDIRECT("'"&amp;B147&amp;"'"&amp;"!B20:F42"),2,FALSE)="","","
"&amp;VLOOKUP("RMN 1H",INDIRECT("'"&amp;B147&amp;"'"&amp;"!B20:F42"),2,FALSE))&amp;
IF(VLOOKUP("RMN 13C",INDIRECT("'"&amp;B147&amp;"'"&amp;"!B20:F42"),2,FALSE)="","","
"&amp;VLOOKUP("RMN 13C",INDIRECT("'"&amp;B147&amp;"'"&amp;"!B20:F42"),2,FALSE))&amp;
IF(VLOOKUP("RMN Div :",INDIRECT("'"&amp;B147&amp;"'"&amp;"!B20:F42"),2,FALSE)="","","
"&amp;VLOOKUP("RMN Div :",INDIRECT("'"&amp;B147&amp;"'"&amp;"!B20:F42"),2,FALSE))&amp;
IF(VLOOKUP("IR",INDIRECT("'"&amp;B147&amp;"'"&amp;"!B20:F42"),2,FALSE)="","","
"&amp;VLOOKUP("IR",INDIRECT("'"&amp;B147&amp;"'"&amp;"!B20:F42"),2,FALSE))&amp;
IF(VLOOKUP("T° Fusion :",INDIRECT("'"&amp;B147&amp;"'"&amp;"!B20:F42"),2,FALSE)="","","
"&amp;VLOOKUP("T° Fusion :",INDIRECT("'"&amp;B147&amp;"'"&amp;"!B20:F42"),2,FALSE))&amp;
 IF(VLOOKUP("αD :",INDIRECT("'"&amp;B147&amp;"'"&amp;"!B20:F42"),2,FALSE)="","","
"&amp;VLOOKUP("αD :",INDIRECT("'"&amp;B147&amp;"'"&amp;"!B20:F42"),2,FALSE))&amp;
 IF(VLOOKUP("Masse :",INDIRECT("'"&amp;B147&amp;"'"&amp;"!B20:F42"),2,FALSE)="","","
"&amp;VLOOKUP("Masse :",INDIRECT("'"&amp;B147&amp;"'"&amp;"!B20:F42"),2,FALSE))&amp;
IF(VLOOKUP("Ref Litt. :",INDIRECT("'"&amp;B147&amp;"'"&amp;"!B20:F42"),2,FALSE)="","","
"&amp;Data!$E$7&amp;" "&amp;VLOOKUP("Ref Litt. :",INDIRECT("'"&amp;B147&amp;"'"&amp;"!B20:F42"),2,FALSE))</f>
        <v>#REF!</v>
      </c>
      <c r="F147" s="77" t="e">
        <f t="shared" ca="1" si="11"/>
        <v>#REF!</v>
      </c>
      <c r="H147" s="50" t="str">
        <f t="shared" ca="1" si="12"/>
        <v/>
      </c>
    </row>
    <row r="148" spans="1:8" ht="145.15" customHeight="1" x14ac:dyDescent="0.25">
      <c r="A148" s="70" t="str">
        <f t="shared" ca="1" si="10"/>
        <v/>
      </c>
      <c r="E148" s="86" t="e">
        <f ca="1">VLOOKUP("IUPAC :",INDIRECT("'"&amp;B148&amp;"'"&amp;"!B20:F42"),2,FALSE)&amp;IF(D148="",""," ("&amp;D148&amp;")")&amp;
IF(VLOOKUP("Aspect :",INDIRECT("'"&amp;B148&amp;"'"&amp;"!B20:F42"),2,FALSE)="","","
"&amp;VLOOKUP("Aspect :",INDIRECT("'"&amp;B148&amp;"'"&amp;"!B20:F42"),2,FALSE))&amp;
IF(VLOOKUP("RMN 1H",INDIRECT("'"&amp;B148&amp;"'"&amp;"!B20:F42"),2,FALSE)="","","
"&amp;VLOOKUP("RMN 1H",INDIRECT("'"&amp;B148&amp;"'"&amp;"!B20:F42"),2,FALSE))&amp;
IF(VLOOKUP("RMN 13C",INDIRECT("'"&amp;B148&amp;"'"&amp;"!B20:F42"),2,FALSE)="","","
"&amp;VLOOKUP("RMN 13C",INDIRECT("'"&amp;B148&amp;"'"&amp;"!B20:F42"),2,FALSE))&amp;
IF(VLOOKUP("RMN Div :",INDIRECT("'"&amp;B148&amp;"'"&amp;"!B20:F42"),2,FALSE)="","","
"&amp;VLOOKUP("RMN Div :",INDIRECT("'"&amp;B148&amp;"'"&amp;"!B20:F42"),2,FALSE))&amp;
IF(VLOOKUP("IR",INDIRECT("'"&amp;B148&amp;"'"&amp;"!B20:F42"),2,FALSE)="","","
"&amp;VLOOKUP("IR",INDIRECT("'"&amp;B148&amp;"'"&amp;"!B20:F42"),2,FALSE))&amp;
IF(VLOOKUP("T° Fusion :",INDIRECT("'"&amp;B148&amp;"'"&amp;"!B20:F42"),2,FALSE)="","","
"&amp;VLOOKUP("T° Fusion :",INDIRECT("'"&amp;B148&amp;"'"&amp;"!B20:F42"),2,FALSE))&amp;
 IF(VLOOKUP("αD :",INDIRECT("'"&amp;B148&amp;"'"&amp;"!B20:F42"),2,FALSE)="","","
"&amp;VLOOKUP("αD :",INDIRECT("'"&amp;B148&amp;"'"&amp;"!B20:F42"),2,FALSE))&amp;
 IF(VLOOKUP("Masse :",INDIRECT("'"&amp;B148&amp;"'"&amp;"!B20:F42"),2,FALSE)="","","
"&amp;VLOOKUP("Masse :",INDIRECT("'"&amp;B148&amp;"'"&amp;"!B20:F42"),2,FALSE))&amp;
IF(VLOOKUP("Ref Litt. :",INDIRECT("'"&amp;B148&amp;"'"&amp;"!B20:F42"),2,FALSE)="","","
"&amp;Data!$E$7&amp;" "&amp;VLOOKUP("Ref Litt. :",INDIRECT("'"&amp;B148&amp;"'"&amp;"!B20:F42"),2,FALSE))</f>
        <v>#REF!</v>
      </c>
      <c r="F148" s="77" t="e">
        <f t="shared" ca="1" si="11"/>
        <v>#REF!</v>
      </c>
      <c r="H148" s="50" t="str">
        <f t="shared" ca="1" si="12"/>
        <v/>
      </c>
    </row>
    <row r="149" spans="1:8" ht="145.15" customHeight="1" x14ac:dyDescent="0.25">
      <c r="A149" s="70" t="str">
        <f t="shared" ca="1" si="10"/>
        <v/>
      </c>
      <c r="E149" s="86" t="e">
        <f ca="1">VLOOKUP("IUPAC :",INDIRECT("'"&amp;B149&amp;"'"&amp;"!B20:F42"),2,FALSE)&amp;IF(D149="",""," ("&amp;D149&amp;")")&amp;
IF(VLOOKUP("Aspect :",INDIRECT("'"&amp;B149&amp;"'"&amp;"!B20:F42"),2,FALSE)="","","
"&amp;VLOOKUP("Aspect :",INDIRECT("'"&amp;B149&amp;"'"&amp;"!B20:F42"),2,FALSE))&amp;
IF(VLOOKUP("RMN 1H",INDIRECT("'"&amp;B149&amp;"'"&amp;"!B20:F42"),2,FALSE)="","","
"&amp;VLOOKUP("RMN 1H",INDIRECT("'"&amp;B149&amp;"'"&amp;"!B20:F42"),2,FALSE))&amp;
IF(VLOOKUP("RMN 13C",INDIRECT("'"&amp;B149&amp;"'"&amp;"!B20:F42"),2,FALSE)="","","
"&amp;VLOOKUP("RMN 13C",INDIRECT("'"&amp;B149&amp;"'"&amp;"!B20:F42"),2,FALSE))&amp;
IF(VLOOKUP("RMN Div :",INDIRECT("'"&amp;B149&amp;"'"&amp;"!B20:F42"),2,FALSE)="","","
"&amp;VLOOKUP("RMN Div :",INDIRECT("'"&amp;B149&amp;"'"&amp;"!B20:F42"),2,FALSE))&amp;
IF(VLOOKUP("IR",INDIRECT("'"&amp;B149&amp;"'"&amp;"!B20:F42"),2,FALSE)="","","
"&amp;VLOOKUP("IR",INDIRECT("'"&amp;B149&amp;"'"&amp;"!B20:F42"),2,FALSE))&amp;
IF(VLOOKUP("T° Fusion :",INDIRECT("'"&amp;B149&amp;"'"&amp;"!B20:F42"),2,FALSE)="","","
"&amp;VLOOKUP("T° Fusion :",INDIRECT("'"&amp;B149&amp;"'"&amp;"!B20:F42"),2,FALSE))&amp;
 IF(VLOOKUP("αD :",INDIRECT("'"&amp;B149&amp;"'"&amp;"!B20:F42"),2,FALSE)="","","
"&amp;VLOOKUP("αD :",INDIRECT("'"&amp;B149&amp;"'"&amp;"!B20:F42"),2,FALSE))&amp;
 IF(VLOOKUP("Masse :",INDIRECT("'"&amp;B149&amp;"'"&amp;"!B20:F42"),2,FALSE)="","","
"&amp;VLOOKUP("Masse :",INDIRECT("'"&amp;B149&amp;"'"&amp;"!B20:F42"),2,FALSE))&amp;
IF(VLOOKUP("Ref Litt. :",INDIRECT("'"&amp;B149&amp;"'"&amp;"!B20:F42"),2,FALSE)="","","
"&amp;Data!$E$7&amp;" "&amp;VLOOKUP("Ref Litt. :",INDIRECT("'"&amp;B149&amp;"'"&amp;"!B20:F42"),2,FALSE))</f>
        <v>#REF!</v>
      </c>
      <c r="F149" s="77" t="e">
        <f t="shared" ca="1" si="11"/>
        <v>#REF!</v>
      </c>
      <c r="H149" s="50" t="str">
        <f t="shared" ca="1" si="12"/>
        <v/>
      </c>
    </row>
    <row r="150" spans="1:8" ht="145.15" customHeight="1" x14ac:dyDescent="0.25">
      <c r="A150" s="70" t="str">
        <f t="shared" ca="1" si="10"/>
        <v/>
      </c>
      <c r="E150" s="86" t="e">
        <f ca="1">VLOOKUP("IUPAC :",INDIRECT("'"&amp;B150&amp;"'"&amp;"!B20:F42"),2,FALSE)&amp;IF(D150="",""," ("&amp;D150&amp;")")&amp;
IF(VLOOKUP("Aspect :",INDIRECT("'"&amp;B150&amp;"'"&amp;"!B20:F42"),2,FALSE)="","","
"&amp;VLOOKUP("Aspect :",INDIRECT("'"&amp;B150&amp;"'"&amp;"!B20:F42"),2,FALSE))&amp;
IF(VLOOKUP("RMN 1H",INDIRECT("'"&amp;B150&amp;"'"&amp;"!B20:F42"),2,FALSE)="","","
"&amp;VLOOKUP("RMN 1H",INDIRECT("'"&amp;B150&amp;"'"&amp;"!B20:F42"),2,FALSE))&amp;
IF(VLOOKUP("RMN 13C",INDIRECT("'"&amp;B150&amp;"'"&amp;"!B20:F42"),2,FALSE)="","","
"&amp;VLOOKUP("RMN 13C",INDIRECT("'"&amp;B150&amp;"'"&amp;"!B20:F42"),2,FALSE))&amp;
IF(VLOOKUP("RMN Div :",INDIRECT("'"&amp;B150&amp;"'"&amp;"!B20:F42"),2,FALSE)="","","
"&amp;VLOOKUP("RMN Div :",INDIRECT("'"&amp;B150&amp;"'"&amp;"!B20:F42"),2,FALSE))&amp;
IF(VLOOKUP("IR",INDIRECT("'"&amp;B150&amp;"'"&amp;"!B20:F42"),2,FALSE)="","","
"&amp;VLOOKUP("IR",INDIRECT("'"&amp;B150&amp;"'"&amp;"!B20:F42"),2,FALSE))&amp;
IF(VLOOKUP("T° Fusion :",INDIRECT("'"&amp;B150&amp;"'"&amp;"!B20:F42"),2,FALSE)="","","
"&amp;VLOOKUP("T° Fusion :",INDIRECT("'"&amp;B150&amp;"'"&amp;"!B20:F42"),2,FALSE))&amp;
 IF(VLOOKUP("αD :",INDIRECT("'"&amp;B150&amp;"'"&amp;"!B20:F42"),2,FALSE)="","","
"&amp;VLOOKUP("αD :",INDIRECT("'"&amp;B150&amp;"'"&amp;"!B20:F42"),2,FALSE))&amp;
 IF(VLOOKUP("Masse :",INDIRECT("'"&amp;B150&amp;"'"&amp;"!B20:F42"),2,FALSE)="","","
"&amp;VLOOKUP("Masse :",INDIRECT("'"&amp;B150&amp;"'"&amp;"!B20:F42"),2,FALSE))&amp;
IF(VLOOKUP("Ref Litt. :",INDIRECT("'"&amp;B150&amp;"'"&amp;"!B20:F42"),2,FALSE)="","","
"&amp;Data!$E$7&amp;" "&amp;VLOOKUP("Ref Litt. :",INDIRECT("'"&amp;B150&amp;"'"&amp;"!B20:F42"),2,FALSE))</f>
        <v>#REF!</v>
      </c>
      <c r="F150" s="77" t="e">
        <f t="shared" ca="1" si="11"/>
        <v>#REF!</v>
      </c>
      <c r="H150" s="50" t="str">
        <f t="shared" ca="1" si="12"/>
        <v/>
      </c>
    </row>
    <row r="151" spans="1:8" ht="145.15" customHeight="1" x14ac:dyDescent="0.25">
      <c r="A151" s="70" t="str">
        <f t="shared" ca="1" si="10"/>
        <v/>
      </c>
      <c r="E151" s="86" t="e">
        <f ca="1">VLOOKUP("IUPAC :",INDIRECT("'"&amp;B151&amp;"'"&amp;"!B20:F42"),2,FALSE)&amp;IF(D151="",""," ("&amp;D151&amp;")")&amp;
IF(VLOOKUP("Aspect :",INDIRECT("'"&amp;B151&amp;"'"&amp;"!B20:F42"),2,FALSE)="","","
"&amp;VLOOKUP("Aspect :",INDIRECT("'"&amp;B151&amp;"'"&amp;"!B20:F42"),2,FALSE))&amp;
IF(VLOOKUP("RMN 1H",INDIRECT("'"&amp;B151&amp;"'"&amp;"!B20:F42"),2,FALSE)="","","
"&amp;VLOOKUP("RMN 1H",INDIRECT("'"&amp;B151&amp;"'"&amp;"!B20:F42"),2,FALSE))&amp;
IF(VLOOKUP("RMN 13C",INDIRECT("'"&amp;B151&amp;"'"&amp;"!B20:F42"),2,FALSE)="","","
"&amp;VLOOKUP("RMN 13C",INDIRECT("'"&amp;B151&amp;"'"&amp;"!B20:F42"),2,FALSE))&amp;
IF(VLOOKUP("RMN Div :",INDIRECT("'"&amp;B151&amp;"'"&amp;"!B20:F42"),2,FALSE)="","","
"&amp;VLOOKUP("RMN Div :",INDIRECT("'"&amp;B151&amp;"'"&amp;"!B20:F42"),2,FALSE))&amp;
IF(VLOOKUP("IR",INDIRECT("'"&amp;B151&amp;"'"&amp;"!B20:F42"),2,FALSE)="","","
"&amp;VLOOKUP("IR",INDIRECT("'"&amp;B151&amp;"'"&amp;"!B20:F42"),2,FALSE))&amp;
IF(VLOOKUP("T° Fusion :",INDIRECT("'"&amp;B151&amp;"'"&amp;"!B20:F42"),2,FALSE)="","","
"&amp;VLOOKUP("T° Fusion :",INDIRECT("'"&amp;B151&amp;"'"&amp;"!B20:F42"),2,FALSE))&amp;
 IF(VLOOKUP("αD :",INDIRECT("'"&amp;B151&amp;"'"&amp;"!B20:F42"),2,FALSE)="","","
"&amp;VLOOKUP("αD :",INDIRECT("'"&amp;B151&amp;"'"&amp;"!B20:F42"),2,FALSE))&amp;
 IF(VLOOKUP("Masse :",INDIRECT("'"&amp;B151&amp;"'"&amp;"!B20:F42"),2,FALSE)="","","
"&amp;VLOOKUP("Masse :",INDIRECT("'"&amp;B151&amp;"'"&amp;"!B20:F42"),2,FALSE))&amp;
IF(VLOOKUP("Ref Litt. :",INDIRECT("'"&amp;B151&amp;"'"&amp;"!B20:F42"),2,FALSE)="","","
"&amp;Data!$E$7&amp;" "&amp;VLOOKUP("Ref Litt. :",INDIRECT("'"&amp;B151&amp;"'"&amp;"!B20:F42"),2,FALSE))</f>
        <v>#REF!</v>
      </c>
      <c r="F151" s="77" t="e">
        <f t="shared" ca="1" si="11"/>
        <v>#REF!</v>
      </c>
      <c r="H151" s="50" t="str">
        <f t="shared" ca="1" si="12"/>
        <v/>
      </c>
    </row>
    <row r="152" spans="1:8" ht="145.15" customHeight="1" x14ac:dyDescent="0.25">
      <c r="A152" s="70" t="str">
        <f t="shared" ca="1" si="10"/>
        <v/>
      </c>
      <c r="E152" s="86" t="e">
        <f ca="1">VLOOKUP("IUPAC :",INDIRECT("'"&amp;B152&amp;"'"&amp;"!B20:F42"),2,FALSE)&amp;IF(D152="",""," ("&amp;D152&amp;")")&amp;
IF(VLOOKUP("Aspect :",INDIRECT("'"&amp;B152&amp;"'"&amp;"!B20:F42"),2,FALSE)="","","
"&amp;VLOOKUP("Aspect :",INDIRECT("'"&amp;B152&amp;"'"&amp;"!B20:F42"),2,FALSE))&amp;
IF(VLOOKUP("RMN 1H",INDIRECT("'"&amp;B152&amp;"'"&amp;"!B20:F42"),2,FALSE)="","","
"&amp;VLOOKUP("RMN 1H",INDIRECT("'"&amp;B152&amp;"'"&amp;"!B20:F42"),2,FALSE))&amp;
IF(VLOOKUP("RMN 13C",INDIRECT("'"&amp;B152&amp;"'"&amp;"!B20:F42"),2,FALSE)="","","
"&amp;VLOOKUP("RMN 13C",INDIRECT("'"&amp;B152&amp;"'"&amp;"!B20:F42"),2,FALSE))&amp;
IF(VLOOKUP("RMN Div :",INDIRECT("'"&amp;B152&amp;"'"&amp;"!B20:F42"),2,FALSE)="","","
"&amp;VLOOKUP("RMN Div :",INDIRECT("'"&amp;B152&amp;"'"&amp;"!B20:F42"),2,FALSE))&amp;
IF(VLOOKUP("IR",INDIRECT("'"&amp;B152&amp;"'"&amp;"!B20:F42"),2,FALSE)="","","
"&amp;VLOOKUP("IR",INDIRECT("'"&amp;B152&amp;"'"&amp;"!B20:F42"),2,FALSE))&amp;
IF(VLOOKUP("T° Fusion :",INDIRECT("'"&amp;B152&amp;"'"&amp;"!B20:F42"),2,FALSE)="","","
"&amp;VLOOKUP("T° Fusion :",INDIRECT("'"&amp;B152&amp;"'"&amp;"!B20:F42"),2,FALSE))&amp;
 IF(VLOOKUP("αD :",INDIRECT("'"&amp;B152&amp;"'"&amp;"!B20:F42"),2,FALSE)="","","
"&amp;VLOOKUP("αD :",INDIRECT("'"&amp;B152&amp;"'"&amp;"!B20:F42"),2,FALSE))&amp;
 IF(VLOOKUP("Masse :",INDIRECT("'"&amp;B152&amp;"'"&amp;"!B20:F42"),2,FALSE)="","","
"&amp;VLOOKUP("Masse :",INDIRECT("'"&amp;B152&amp;"'"&amp;"!B20:F42"),2,FALSE))&amp;
IF(VLOOKUP("Ref Litt. :",INDIRECT("'"&amp;B152&amp;"'"&amp;"!B20:F42"),2,FALSE)="","","
"&amp;Data!$E$7&amp;" "&amp;VLOOKUP("Ref Litt. :",INDIRECT("'"&amp;B152&amp;"'"&amp;"!B20:F42"),2,FALSE))</f>
        <v>#REF!</v>
      </c>
      <c r="F152" s="77" t="e">
        <f t="shared" ca="1" si="11"/>
        <v>#REF!</v>
      </c>
      <c r="H152" s="50" t="str">
        <f t="shared" ca="1" si="12"/>
        <v/>
      </c>
    </row>
    <row r="153" spans="1:8" ht="145.15" customHeight="1" x14ac:dyDescent="0.25">
      <c r="A153" s="70" t="str">
        <f t="shared" ca="1" si="10"/>
        <v/>
      </c>
      <c r="E153" s="86" t="e">
        <f ca="1">VLOOKUP("IUPAC :",INDIRECT("'"&amp;B153&amp;"'"&amp;"!B20:F42"),2,FALSE)&amp;IF(D153="",""," ("&amp;D153&amp;")")&amp;
IF(VLOOKUP("Aspect :",INDIRECT("'"&amp;B153&amp;"'"&amp;"!B20:F42"),2,FALSE)="","","
"&amp;VLOOKUP("Aspect :",INDIRECT("'"&amp;B153&amp;"'"&amp;"!B20:F42"),2,FALSE))&amp;
IF(VLOOKUP("RMN 1H",INDIRECT("'"&amp;B153&amp;"'"&amp;"!B20:F42"),2,FALSE)="","","
"&amp;VLOOKUP("RMN 1H",INDIRECT("'"&amp;B153&amp;"'"&amp;"!B20:F42"),2,FALSE))&amp;
IF(VLOOKUP("RMN 13C",INDIRECT("'"&amp;B153&amp;"'"&amp;"!B20:F42"),2,FALSE)="","","
"&amp;VLOOKUP("RMN 13C",INDIRECT("'"&amp;B153&amp;"'"&amp;"!B20:F42"),2,FALSE))&amp;
IF(VLOOKUP("RMN Div :",INDIRECT("'"&amp;B153&amp;"'"&amp;"!B20:F42"),2,FALSE)="","","
"&amp;VLOOKUP("RMN Div :",INDIRECT("'"&amp;B153&amp;"'"&amp;"!B20:F42"),2,FALSE))&amp;
IF(VLOOKUP("IR",INDIRECT("'"&amp;B153&amp;"'"&amp;"!B20:F42"),2,FALSE)="","","
"&amp;VLOOKUP("IR",INDIRECT("'"&amp;B153&amp;"'"&amp;"!B20:F42"),2,FALSE))&amp;
IF(VLOOKUP("T° Fusion :",INDIRECT("'"&amp;B153&amp;"'"&amp;"!B20:F42"),2,FALSE)="","","
"&amp;VLOOKUP("T° Fusion :",INDIRECT("'"&amp;B153&amp;"'"&amp;"!B20:F42"),2,FALSE))&amp;
 IF(VLOOKUP("αD :",INDIRECT("'"&amp;B153&amp;"'"&amp;"!B20:F42"),2,FALSE)="","","
"&amp;VLOOKUP("αD :",INDIRECT("'"&amp;B153&amp;"'"&amp;"!B20:F42"),2,FALSE))&amp;
 IF(VLOOKUP("Masse :",INDIRECT("'"&amp;B153&amp;"'"&amp;"!B20:F42"),2,FALSE)="","","
"&amp;VLOOKUP("Masse :",INDIRECT("'"&amp;B153&amp;"'"&amp;"!B20:F42"),2,FALSE))&amp;
IF(VLOOKUP("Ref Litt. :",INDIRECT("'"&amp;B153&amp;"'"&amp;"!B20:F42"),2,FALSE)="","","
"&amp;Data!$E$7&amp;" "&amp;VLOOKUP("Ref Litt. :",INDIRECT("'"&amp;B153&amp;"'"&amp;"!B20:F42"),2,FALSE))</f>
        <v>#REF!</v>
      </c>
      <c r="F153" s="77" t="e">
        <f t="shared" ca="1" si="11"/>
        <v>#REF!</v>
      </c>
      <c r="H153" s="50" t="str">
        <f t="shared" ca="1" si="12"/>
        <v/>
      </c>
    </row>
    <row r="154" spans="1:8" ht="145.15" customHeight="1" x14ac:dyDescent="0.25">
      <c r="A154" s="70" t="str">
        <f t="shared" ca="1" si="10"/>
        <v/>
      </c>
      <c r="E154" s="86" t="e">
        <f ca="1">VLOOKUP("IUPAC :",INDIRECT("'"&amp;B154&amp;"'"&amp;"!B20:F42"),2,FALSE)&amp;IF(D154="",""," ("&amp;D154&amp;")")&amp;
IF(VLOOKUP("Aspect :",INDIRECT("'"&amp;B154&amp;"'"&amp;"!B20:F42"),2,FALSE)="","","
"&amp;VLOOKUP("Aspect :",INDIRECT("'"&amp;B154&amp;"'"&amp;"!B20:F42"),2,FALSE))&amp;
IF(VLOOKUP("RMN 1H",INDIRECT("'"&amp;B154&amp;"'"&amp;"!B20:F42"),2,FALSE)="","","
"&amp;VLOOKUP("RMN 1H",INDIRECT("'"&amp;B154&amp;"'"&amp;"!B20:F42"),2,FALSE))&amp;
IF(VLOOKUP("RMN 13C",INDIRECT("'"&amp;B154&amp;"'"&amp;"!B20:F42"),2,FALSE)="","","
"&amp;VLOOKUP("RMN 13C",INDIRECT("'"&amp;B154&amp;"'"&amp;"!B20:F42"),2,FALSE))&amp;
IF(VLOOKUP("RMN Div :",INDIRECT("'"&amp;B154&amp;"'"&amp;"!B20:F42"),2,FALSE)="","","
"&amp;VLOOKUP("RMN Div :",INDIRECT("'"&amp;B154&amp;"'"&amp;"!B20:F42"),2,FALSE))&amp;
IF(VLOOKUP("IR",INDIRECT("'"&amp;B154&amp;"'"&amp;"!B20:F42"),2,FALSE)="","","
"&amp;VLOOKUP("IR",INDIRECT("'"&amp;B154&amp;"'"&amp;"!B20:F42"),2,FALSE))&amp;
IF(VLOOKUP("T° Fusion :",INDIRECT("'"&amp;B154&amp;"'"&amp;"!B20:F42"),2,FALSE)="","","
"&amp;VLOOKUP("T° Fusion :",INDIRECT("'"&amp;B154&amp;"'"&amp;"!B20:F42"),2,FALSE))&amp;
 IF(VLOOKUP("αD :",INDIRECT("'"&amp;B154&amp;"'"&amp;"!B20:F42"),2,FALSE)="","","
"&amp;VLOOKUP("αD :",INDIRECT("'"&amp;B154&amp;"'"&amp;"!B20:F42"),2,FALSE))&amp;
 IF(VLOOKUP("Masse :",INDIRECT("'"&amp;B154&amp;"'"&amp;"!B20:F42"),2,FALSE)="","","
"&amp;VLOOKUP("Masse :",INDIRECT("'"&amp;B154&amp;"'"&amp;"!B20:F42"),2,FALSE))&amp;
IF(VLOOKUP("Ref Litt. :",INDIRECT("'"&amp;B154&amp;"'"&amp;"!B20:F42"),2,FALSE)="","","
"&amp;Data!$E$7&amp;" "&amp;VLOOKUP("Ref Litt. :",INDIRECT("'"&amp;B154&amp;"'"&amp;"!B20:F42"),2,FALSE))</f>
        <v>#REF!</v>
      </c>
      <c r="F154" s="77" t="e">
        <f t="shared" ca="1" si="11"/>
        <v>#REF!</v>
      </c>
      <c r="H154" s="50" t="str">
        <f t="shared" ca="1" si="12"/>
        <v/>
      </c>
    </row>
    <row r="155" spans="1:8" ht="145.15" customHeight="1" x14ac:dyDescent="0.25">
      <c r="A155" s="70" t="str">
        <f t="shared" ca="1" si="10"/>
        <v/>
      </c>
      <c r="E155" s="86" t="e">
        <f ca="1">VLOOKUP("IUPAC :",INDIRECT("'"&amp;B155&amp;"'"&amp;"!B20:F42"),2,FALSE)&amp;IF(D155="",""," ("&amp;D155&amp;")")&amp;
IF(VLOOKUP("Aspect :",INDIRECT("'"&amp;B155&amp;"'"&amp;"!B20:F42"),2,FALSE)="","","
"&amp;VLOOKUP("Aspect :",INDIRECT("'"&amp;B155&amp;"'"&amp;"!B20:F42"),2,FALSE))&amp;
IF(VLOOKUP("RMN 1H",INDIRECT("'"&amp;B155&amp;"'"&amp;"!B20:F42"),2,FALSE)="","","
"&amp;VLOOKUP("RMN 1H",INDIRECT("'"&amp;B155&amp;"'"&amp;"!B20:F42"),2,FALSE))&amp;
IF(VLOOKUP("RMN 13C",INDIRECT("'"&amp;B155&amp;"'"&amp;"!B20:F42"),2,FALSE)="","","
"&amp;VLOOKUP("RMN 13C",INDIRECT("'"&amp;B155&amp;"'"&amp;"!B20:F42"),2,FALSE))&amp;
IF(VLOOKUP("RMN Div :",INDIRECT("'"&amp;B155&amp;"'"&amp;"!B20:F42"),2,FALSE)="","","
"&amp;VLOOKUP("RMN Div :",INDIRECT("'"&amp;B155&amp;"'"&amp;"!B20:F42"),2,FALSE))&amp;
IF(VLOOKUP("IR",INDIRECT("'"&amp;B155&amp;"'"&amp;"!B20:F42"),2,FALSE)="","","
"&amp;VLOOKUP("IR",INDIRECT("'"&amp;B155&amp;"'"&amp;"!B20:F42"),2,FALSE))&amp;
IF(VLOOKUP("T° Fusion :",INDIRECT("'"&amp;B155&amp;"'"&amp;"!B20:F42"),2,FALSE)="","","
"&amp;VLOOKUP("T° Fusion :",INDIRECT("'"&amp;B155&amp;"'"&amp;"!B20:F42"),2,FALSE))&amp;
 IF(VLOOKUP("αD :",INDIRECT("'"&amp;B155&amp;"'"&amp;"!B20:F42"),2,FALSE)="","","
"&amp;VLOOKUP("αD :",INDIRECT("'"&amp;B155&amp;"'"&amp;"!B20:F42"),2,FALSE))&amp;
 IF(VLOOKUP("Masse :",INDIRECT("'"&amp;B155&amp;"'"&amp;"!B20:F42"),2,FALSE)="","","
"&amp;VLOOKUP("Masse :",INDIRECT("'"&amp;B155&amp;"'"&amp;"!B20:F42"),2,FALSE))&amp;
IF(VLOOKUP("Ref Litt. :",INDIRECT("'"&amp;B155&amp;"'"&amp;"!B20:F42"),2,FALSE)="","","
"&amp;Data!$E$7&amp;" "&amp;VLOOKUP("Ref Litt. :",INDIRECT("'"&amp;B155&amp;"'"&amp;"!B20:F42"),2,FALSE))</f>
        <v>#REF!</v>
      </c>
      <c r="F155" s="77" t="e">
        <f t="shared" ca="1" si="11"/>
        <v>#REF!</v>
      </c>
      <c r="H155" s="50" t="str">
        <f t="shared" ca="1" si="12"/>
        <v/>
      </c>
    </row>
    <row r="156" spans="1:8" ht="145.15" customHeight="1" x14ac:dyDescent="0.25">
      <c r="A156" s="70" t="str">
        <f t="shared" ca="1" si="10"/>
        <v/>
      </c>
      <c r="E156" s="86" t="e">
        <f ca="1">VLOOKUP("IUPAC :",INDIRECT("'"&amp;B156&amp;"'"&amp;"!B20:F42"),2,FALSE)&amp;IF(D156="",""," ("&amp;D156&amp;")")&amp;
IF(VLOOKUP("Aspect :",INDIRECT("'"&amp;B156&amp;"'"&amp;"!B20:F42"),2,FALSE)="","","
"&amp;VLOOKUP("Aspect :",INDIRECT("'"&amp;B156&amp;"'"&amp;"!B20:F42"),2,FALSE))&amp;
IF(VLOOKUP("RMN 1H",INDIRECT("'"&amp;B156&amp;"'"&amp;"!B20:F42"),2,FALSE)="","","
"&amp;VLOOKUP("RMN 1H",INDIRECT("'"&amp;B156&amp;"'"&amp;"!B20:F42"),2,FALSE))&amp;
IF(VLOOKUP("RMN 13C",INDIRECT("'"&amp;B156&amp;"'"&amp;"!B20:F42"),2,FALSE)="","","
"&amp;VLOOKUP("RMN 13C",INDIRECT("'"&amp;B156&amp;"'"&amp;"!B20:F42"),2,FALSE))&amp;
IF(VLOOKUP("RMN Div :",INDIRECT("'"&amp;B156&amp;"'"&amp;"!B20:F42"),2,FALSE)="","","
"&amp;VLOOKUP("RMN Div :",INDIRECT("'"&amp;B156&amp;"'"&amp;"!B20:F42"),2,FALSE))&amp;
IF(VLOOKUP("IR",INDIRECT("'"&amp;B156&amp;"'"&amp;"!B20:F42"),2,FALSE)="","","
"&amp;VLOOKUP("IR",INDIRECT("'"&amp;B156&amp;"'"&amp;"!B20:F42"),2,FALSE))&amp;
IF(VLOOKUP("T° Fusion :",INDIRECT("'"&amp;B156&amp;"'"&amp;"!B20:F42"),2,FALSE)="","","
"&amp;VLOOKUP("T° Fusion :",INDIRECT("'"&amp;B156&amp;"'"&amp;"!B20:F42"),2,FALSE))&amp;
 IF(VLOOKUP("αD :",INDIRECT("'"&amp;B156&amp;"'"&amp;"!B20:F42"),2,FALSE)="","","
"&amp;VLOOKUP("αD :",INDIRECT("'"&amp;B156&amp;"'"&amp;"!B20:F42"),2,FALSE))&amp;
 IF(VLOOKUP("Masse :",INDIRECT("'"&amp;B156&amp;"'"&amp;"!B20:F42"),2,FALSE)="","","
"&amp;VLOOKUP("Masse :",INDIRECT("'"&amp;B156&amp;"'"&amp;"!B20:F42"),2,FALSE))&amp;
IF(VLOOKUP("Ref Litt. :",INDIRECT("'"&amp;B156&amp;"'"&amp;"!B20:F42"),2,FALSE)="","","
"&amp;Data!$E$7&amp;" "&amp;VLOOKUP("Ref Litt. :",INDIRECT("'"&amp;B156&amp;"'"&amp;"!B20:F42"),2,FALSE))</f>
        <v>#REF!</v>
      </c>
      <c r="F156" s="77" t="e">
        <f t="shared" ca="1" si="11"/>
        <v>#REF!</v>
      </c>
      <c r="H156" s="50" t="str">
        <f t="shared" ca="1" si="12"/>
        <v/>
      </c>
    </row>
    <row r="157" spans="1:8" ht="145.15" customHeight="1" x14ac:dyDescent="0.25">
      <c r="A157" s="70" t="str">
        <f t="shared" ca="1" si="10"/>
        <v/>
      </c>
      <c r="E157" s="86" t="e">
        <f ca="1">VLOOKUP("IUPAC :",INDIRECT("'"&amp;B157&amp;"'"&amp;"!B20:F42"),2,FALSE)&amp;IF(D157="",""," ("&amp;D157&amp;")")&amp;
IF(VLOOKUP("Aspect :",INDIRECT("'"&amp;B157&amp;"'"&amp;"!B20:F42"),2,FALSE)="","","
"&amp;VLOOKUP("Aspect :",INDIRECT("'"&amp;B157&amp;"'"&amp;"!B20:F42"),2,FALSE))&amp;
IF(VLOOKUP("RMN 1H",INDIRECT("'"&amp;B157&amp;"'"&amp;"!B20:F42"),2,FALSE)="","","
"&amp;VLOOKUP("RMN 1H",INDIRECT("'"&amp;B157&amp;"'"&amp;"!B20:F42"),2,FALSE))&amp;
IF(VLOOKUP("RMN 13C",INDIRECT("'"&amp;B157&amp;"'"&amp;"!B20:F42"),2,FALSE)="","","
"&amp;VLOOKUP("RMN 13C",INDIRECT("'"&amp;B157&amp;"'"&amp;"!B20:F42"),2,FALSE))&amp;
IF(VLOOKUP("RMN Div :",INDIRECT("'"&amp;B157&amp;"'"&amp;"!B20:F42"),2,FALSE)="","","
"&amp;VLOOKUP("RMN Div :",INDIRECT("'"&amp;B157&amp;"'"&amp;"!B20:F42"),2,FALSE))&amp;
IF(VLOOKUP("IR",INDIRECT("'"&amp;B157&amp;"'"&amp;"!B20:F42"),2,FALSE)="","","
"&amp;VLOOKUP("IR",INDIRECT("'"&amp;B157&amp;"'"&amp;"!B20:F42"),2,FALSE))&amp;
IF(VLOOKUP("T° Fusion :",INDIRECT("'"&amp;B157&amp;"'"&amp;"!B20:F42"),2,FALSE)="","","
"&amp;VLOOKUP("T° Fusion :",INDIRECT("'"&amp;B157&amp;"'"&amp;"!B20:F42"),2,FALSE))&amp;
 IF(VLOOKUP("αD :",INDIRECT("'"&amp;B157&amp;"'"&amp;"!B20:F42"),2,FALSE)="","","
"&amp;VLOOKUP("αD :",INDIRECT("'"&amp;B157&amp;"'"&amp;"!B20:F42"),2,FALSE))&amp;
 IF(VLOOKUP("Masse :",INDIRECT("'"&amp;B157&amp;"'"&amp;"!B20:F42"),2,FALSE)="","","
"&amp;VLOOKUP("Masse :",INDIRECT("'"&amp;B157&amp;"'"&amp;"!B20:F42"),2,FALSE))&amp;
IF(VLOOKUP("Ref Litt. :",INDIRECT("'"&amp;B157&amp;"'"&amp;"!B20:F42"),2,FALSE)="","","
"&amp;Data!$E$7&amp;" "&amp;VLOOKUP("Ref Litt. :",INDIRECT("'"&amp;B157&amp;"'"&amp;"!B20:F42"),2,FALSE))</f>
        <v>#REF!</v>
      </c>
      <c r="F157" s="77" t="e">
        <f t="shared" ca="1" si="11"/>
        <v>#REF!</v>
      </c>
      <c r="H157" s="50" t="str">
        <f t="shared" ca="1" si="12"/>
        <v/>
      </c>
    </row>
    <row r="158" spans="1:8" ht="145.15" customHeight="1" x14ac:dyDescent="0.25">
      <c r="A158" s="70" t="str">
        <f t="shared" ca="1" si="10"/>
        <v/>
      </c>
      <c r="E158" s="86" t="e">
        <f ca="1">VLOOKUP("IUPAC :",INDIRECT("'"&amp;B158&amp;"'"&amp;"!B20:F42"),2,FALSE)&amp;IF(D158="",""," ("&amp;D158&amp;")")&amp;
IF(VLOOKUP("Aspect :",INDIRECT("'"&amp;B158&amp;"'"&amp;"!B20:F42"),2,FALSE)="","","
"&amp;VLOOKUP("Aspect :",INDIRECT("'"&amp;B158&amp;"'"&amp;"!B20:F42"),2,FALSE))&amp;
IF(VLOOKUP("RMN 1H",INDIRECT("'"&amp;B158&amp;"'"&amp;"!B20:F42"),2,FALSE)="","","
"&amp;VLOOKUP("RMN 1H",INDIRECT("'"&amp;B158&amp;"'"&amp;"!B20:F42"),2,FALSE))&amp;
IF(VLOOKUP("RMN 13C",INDIRECT("'"&amp;B158&amp;"'"&amp;"!B20:F42"),2,FALSE)="","","
"&amp;VLOOKUP("RMN 13C",INDIRECT("'"&amp;B158&amp;"'"&amp;"!B20:F42"),2,FALSE))&amp;
IF(VLOOKUP("RMN Div :",INDIRECT("'"&amp;B158&amp;"'"&amp;"!B20:F42"),2,FALSE)="","","
"&amp;VLOOKUP("RMN Div :",INDIRECT("'"&amp;B158&amp;"'"&amp;"!B20:F42"),2,FALSE))&amp;
IF(VLOOKUP("IR",INDIRECT("'"&amp;B158&amp;"'"&amp;"!B20:F42"),2,FALSE)="","","
"&amp;VLOOKUP("IR",INDIRECT("'"&amp;B158&amp;"'"&amp;"!B20:F42"),2,FALSE))&amp;
IF(VLOOKUP("T° Fusion :",INDIRECT("'"&amp;B158&amp;"'"&amp;"!B20:F42"),2,FALSE)="","","
"&amp;VLOOKUP("T° Fusion :",INDIRECT("'"&amp;B158&amp;"'"&amp;"!B20:F42"),2,FALSE))&amp;
 IF(VLOOKUP("αD :",INDIRECT("'"&amp;B158&amp;"'"&amp;"!B20:F42"),2,FALSE)="","","
"&amp;VLOOKUP("αD :",INDIRECT("'"&amp;B158&amp;"'"&amp;"!B20:F42"),2,FALSE))&amp;
 IF(VLOOKUP("Masse :",INDIRECT("'"&amp;B158&amp;"'"&amp;"!B20:F42"),2,FALSE)="","","
"&amp;VLOOKUP("Masse :",INDIRECT("'"&amp;B158&amp;"'"&amp;"!B20:F42"),2,FALSE))&amp;
IF(VLOOKUP("Ref Litt. :",INDIRECT("'"&amp;B158&amp;"'"&amp;"!B20:F42"),2,FALSE)="","","
"&amp;Data!$E$7&amp;" "&amp;VLOOKUP("Ref Litt. :",INDIRECT("'"&amp;B158&amp;"'"&amp;"!B20:F42"),2,FALSE))</f>
        <v>#REF!</v>
      </c>
      <c r="F158" s="77" t="e">
        <f t="shared" ca="1" si="11"/>
        <v>#REF!</v>
      </c>
      <c r="H158" s="50" t="str">
        <f t="shared" ca="1" si="12"/>
        <v/>
      </c>
    </row>
    <row r="159" spans="1:8" ht="145.15" customHeight="1" x14ac:dyDescent="0.25">
      <c r="A159" s="70" t="str">
        <f t="shared" ca="1" si="10"/>
        <v/>
      </c>
      <c r="E159" s="86" t="e">
        <f ca="1">VLOOKUP("IUPAC :",INDIRECT("'"&amp;B159&amp;"'"&amp;"!B20:F42"),2,FALSE)&amp;IF(D159="",""," ("&amp;D159&amp;")")&amp;
IF(VLOOKUP("Aspect :",INDIRECT("'"&amp;B159&amp;"'"&amp;"!B20:F42"),2,FALSE)="","","
"&amp;VLOOKUP("Aspect :",INDIRECT("'"&amp;B159&amp;"'"&amp;"!B20:F42"),2,FALSE))&amp;
IF(VLOOKUP("RMN 1H",INDIRECT("'"&amp;B159&amp;"'"&amp;"!B20:F42"),2,FALSE)="","","
"&amp;VLOOKUP("RMN 1H",INDIRECT("'"&amp;B159&amp;"'"&amp;"!B20:F42"),2,FALSE))&amp;
IF(VLOOKUP("RMN 13C",INDIRECT("'"&amp;B159&amp;"'"&amp;"!B20:F42"),2,FALSE)="","","
"&amp;VLOOKUP("RMN 13C",INDIRECT("'"&amp;B159&amp;"'"&amp;"!B20:F42"),2,FALSE))&amp;
IF(VLOOKUP("RMN Div :",INDIRECT("'"&amp;B159&amp;"'"&amp;"!B20:F42"),2,FALSE)="","","
"&amp;VLOOKUP("RMN Div :",INDIRECT("'"&amp;B159&amp;"'"&amp;"!B20:F42"),2,FALSE))&amp;
IF(VLOOKUP("IR",INDIRECT("'"&amp;B159&amp;"'"&amp;"!B20:F42"),2,FALSE)="","","
"&amp;VLOOKUP("IR",INDIRECT("'"&amp;B159&amp;"'"&amp;"!B20:F42"),2,FALSE))&amp;
IF(VLOOKUP("T° Fusion :",INDIRECT("'"&amp;B159&amp;"'"&amp;"!B20:F42"),2,FALSE)="","","
"&amp;VLOOKUP("T° Fusion :",INDIRECT("'"&amp;B159&amp;"'"&amp;"!B20:F42"),2,FALSE))&amp;
 IF(VLOOKUP("αD :",INDIRECT("'"&amp;B159&amp;"'"&amp;"!B20:F42"),2,FALSE)="","","
"&amp;VLOOKUP("αD :",INDIRECT("'"&amp;B159&amp;"'"&amp;"!B20:F42"),2,FALSE))&amp;
 IF(VLOOKUP("Masse :",INDIRECT("'"&amp;B159&amp;"'"&amp;"!B20:F42"),2,FALSE)="","","
"&amp;VLOOKUP("Masse :",INDIRECT("'"&amp;B159&amp;"'"&amp;"!B20:F42"),2,FALSE))&amp;
IF(VLOOKUP("Ref Litt. :",INDIRECT("'"&amp;B159&amp;"'"&amp;"!B20:F42"),2,FALSE)="","","
"&amp;Data!$E$7&amp;" "&amp;VLOOKUP("Ref Litt. :",INDIRECT("'"&amp;B159&amp;"'"&amp;"!B20:F42"),2,FALSE))</f>
        <v>#REF!</v>
      </c>
      <c r="F159" s="77" t="e">
        <f t="shared" ca="1" si="11"/>
        <v>#REF!</v>
      </c>
      <c r="H159" s="50" t="str">
        <f t="shared" ca="1" si="12"/>
        <v/>
      </c>
    </row>
    <row r="160" spans="1:8" ht="145.15" customHeight="1" x14ac:dyDescent="0.25">
      <c r="A160" s="70" t="str">
        <f t="shared" ca="1" si="10"/>
        <v/>
      </c>
      <c r="E160" s="86" t="e">
        <f ca="1">VLOOKUP("IUPAC :",INDIRECT("'"&amp;B160&amp;"'"&amp;"!B20:F42"),2,FALSE)&amp;IF(D160="",""," ("&amp;D160&amp;")")&amp;
IF(VLOOKUP("Aspect :",INDIRECT("'"&amp;B160&amp;"'"&amp;"!B20:F42"),2,FALSE)="","","
"&amp;VLOOKUP("Aspect :",INDIRECT("'"&amp;B160&amp;"'"&amp;"!B20:F42"),2,FALSE))&amp;
IF(VLOOKUP("RMN 1H",INDIRECT("'"&amp;B160&amp;"'"&amp;"!B20:F42"),2,FALSE)="","","
"&amp;VLOOKUP("RMN 1H",INDIRECT("'"&amp;B160&amp;"'"&amp;"!B20:F42"),2,FALSE))&amp;
IF(VLOOKUP("RMN 13C",INDIRECT("'"&amp;B160&amp;"'"&amp;"!B20:F42"),2,FALSE)="","","
"&amp;VLOOKUP("RMN 13C",INDIRECT("'"&amp;B160&amp;"'"&amp;"!B20:F42"),2,FALSE))&amp;
IF(VLOOKUP("RMN Div :",INDIRECT("'"&amp;B160&amp;"'"&amp;"!B20:F42"),2,FALSE)="","","
"&amp;VLOOKUP("RMN Div :",INDIRECT("'"&amp;B160&amp;"'"&amp;"!B20:F42"),2,FALSE))&amp;
IF(VLOOKUP("IR",INDIRECT("'"&amp;B160&amp;"'"&amp;"!B20:F42"),2,FALSE)="","","
"&amp;VLOOKUP("IR",INDIRECT("'"&amp;B160&amp;"'"&amp;"!B20:F42"),2,FALSE))&amp;
IF(VLOOKUP("T° Fusion :",INDIRECT("'"&amp;B160&amp;"'"&amp;"!B20:F42"),2,FALSE)="","","
"&amp;VLOOKUP("T° Fusion :",INDIRECT("'"&amp;B160&amp;"'"&amp;"!B20:F42"),2,FALSE))&amp;
 IF(VLOOKUP("αD :",INDIRECT("'"&amp;B160&amp;"'"&amp;"!B20:F42"),2,FALSE)="","","
"&amp;VLOOKUP("αD :",INDIRECT("'"&amp;B160&amp;"'"&amp;"!B20:F42"),2,FALSE))&amp;
 IF(VLOOKUP("Masse :",INDIRECT("'"&amp;B160&amp;"'"&amp;"!B20:F42"),2,FALSE)="","","
"&amp;VLOOKUP("Masse :",INDIRECT("'"&amp;B160&amp;"'"&amp;"!B20:F42"),2,FALSE))&amp;
IF(VLOOKUP("Ref Litt. :",INDIRECT("'"&amp;B160&amp;"'"&amp;"!B20:F42"),2,FALSE)="","","
"&amp;Data!$E$7&amp;" "&amp;VLOOKUP("Ref Litt. :",INDIRECT("'"&amp;B160&amp;"'"&amp;"!B20:F42"),2,FALSE))</f>
        <v>#REF!</v>
      </c>
      <c r="F160" s="77" t="e">
        <f t="shared" ca="1" si="11"/>
        <v>#REF!</v>
      </c>
      <c r="H160" s="50" t="str">
        <f t="shared" ca="1" si="12"/>
        <v/>
      </c>
    </row>
    <row r="161" spans="1:8" ht="145.15" customHeight="1" x14ac:dyDescent="0.25">
      <c r="A161" s="70" t="str">
        <f t="shared" ca="1" si="10"/>
        <v/>
      </c>
      <c r="E161" s="86" t="e">
        <f ca="1">VLOOKUP("IUPAC :",INDIRECT("'"&amp;B161&amp;"'"&amp;"!B20:F42"),2,FALSE)&amp;IF(D161="",""," ("&amp;D161&amp;")")&amp;
IF(VLOOKUP("Aspect :",INDIRECT("'"&amp;B161&amp;"'"&amp;"!B20:F42"),2,FALSE)="","","
"&amp;VLOOKUP("Aspect :",INDIRECT("'"&amp;B161&amp;"'"&amp;"!B20:F42"),2,FALSE))&amp;
IF(VLOOKUP("RMN 1H",INDIRECT("'"&amp;B161&amp;"'"&amp;"!B20:F42"),2,FALSE)="","","
"&amp;VLOOKUP("RMN 1H",INDIRECT("'"&amp;B161&amp;"'"&amp;"!B20:F42"),2,FALSE))&amp;
IF(VLOOKUP("RMN 13C",INDIRECT("'"&amp;B161&amp;"'"&amp;"!B20:F42"),2,FALSE)="","","
"&amp;VLOOKUP("RMN 13C",INDIRECT("'"&amp;B161&amp;"'"&amp;"!B20:F42"),2,FALSE))&amp;
IF(VLOOKUP("RMN Div :",INDIRECT("'"&amp;B161&amp;"'"&amp;"!B20:F42"),2,FALSE)="","","
"&amp;VLOOKUP("RMN Div :",INDIRECT("'"&amp;B161&amp;"'"&amp;"!B20:F42"),2,FALSE))&amp;
IF(VLOOKUP("IR",INDIRECT("'"&amp;B161&amp;"'"&amp;"!B20:F42"),2,FALSE)="","","
"&amp;VLOOKUP("IR",INDIRECT("'"&amp;B161&amp;"'"&amp;"!B20:F42"),2,FALSE))&amp;
IF(VLOOKUP("T° Fusion :",INDIRECT("'"&amp;B161&amp;"'"&amp;"!B20:F42"),2,FALSE)="","","
"&amp;VLOOKUP("T° Fusion :",INDIRECT("'"&amp;B161&amp;"'"&amp;"!B20:F42"),2,FALSE))&amp;
 IF(VLOOKUP("αD :",INDIRECT("'"&amp;B161&amp;"'"&amp;"!B20:F42"),2,FALSE)="","","
"&amp;VLOOKUP("αD :",INDIRECT("'"&amp;B161&amp;"'"&amp;"!B20:F42"),2,FALSE))&amp;
 IF(VLOOKUP("Masse :",INDIRECT("'"&amp;B161&amp;"'"&amp;"!B20:F42"),2,FALSE)="","","
"&amp;VLOOKUP("Masse :",INDIRECT("'"&amp;B161&amp;"'"&amp;"!B20:F42"),2,FALSE))&amp;
IF(VLOOKUP("Ref Litt. :",INDIRECT("'"&amp;B161&amp;"'"&amp;"!B20:F42"),2,FALSE)="","","
"&amp;Data!$E$7&amp;" "&amp;VLOOKUP("Ref Litt. :",INDIRECT("'"&amp;B161&amp;"'"&amp;"!B20:F42"),2,FALSE))</f>
        <v>#REF!</v>
      </c>
      <c r="F161" s="77" t="e">
        <f t="shared" ca="1" si="11"/>
        <v>#REF!</v>
      </c>
      <c r="H161" s="50" t="str">
        <f t="shared" ca="1" si="12"/>
        <v/>
      </c>
    </row>
    <row r="162" spans="1:8" ht="145.15" customHeight="1" x14ac:dyDescent="0.25">
      <c r="A162" s="70" t="str">
        <f t="shared" ca="1" si="10"/>
        <v/>
      </c>
      <c r="E162" s="86" t="e">
        <f ca="1">VLOOKUP("IUPAC :",INDIRECT("'"&amp;B162&amp;"'"&amp;"!B20:F42"),2,FALSE)&amp;IF(D162="",""," ("&amp;D162&amp;")")&amp;
IF(VLOOKUP("Aspect :",INDIRECT("'"&amp;B162&amp;"'"&amp;"!B20:F42"),2,FALSE)="","","
"&amp;VLOOKUP("Aspect :",INDIRECT("'"&amp;B162&amp;"'"&amp;"!B20:F42"),2,FALSE))&amp;
IF(VLOOKUP("RMN 1H",INDIRECT("'"&amp;B162&amp;"'"&amp;"!B20:F42"),2,FALSE)="","","
"&amp;VLOOKUP("RMN 1H",INDIRECT("'"&amp;B162&amp;"'"&amp;"!B20:F42"),2,FALSE))&amp;
IF(VLOOKUP("RMN 13C",INDIRECT("'"&amp;B162&amp;"'"&amp;"!B20:F42"),2,FALSE)="","","
"&amp;VLOOKUP("RMN 13C",INDIRECT("'"&amp;B162&amp;"'"&amp;"!B20:F42"),2,FALSE))&amp;
IF(VLOOKUP("RMN Div :",INDIRECT("'"&amp;B162&amp;"'"&amp;"!B20:F42"),2,FALSE)="","","
"&amp;VLOOKUP("RMN Div :",INDIRECT("'"&amp;B162&amp;"'"&amp;"!B20:F42"),2,FALSE))&amp;
IF(VLOOKUP("IR",INDIRECT("'"&amp;B162&amp;"'"&amp;"!B20:F42"),2,FALSE)="","","
"&amp;VLOOKUP("IR",INDIRECT("'"&amp;B162&amp;"'"&amp;"!B20:F42"),2,FALSE))&amp;
IF(VLOOKUP("T° Fusion :",INDIRECT("'"&amp;B162&amp;"'"&amp;"!B20:F42"),2,FALSE)="","","
"&amp;VLOOKUP("T° Fusion :",INDIRECT("'"&amp;B162&amp;"'"&amp;"!B20:F42"),2,FALSE))&amp;
 IF(VLOOKUP("αD :",INDIRECT("'"&amp;B162&amp;"'"&amp;"!B20:F42"),2,FALSE)="","","
"&amp;VLOOKUP("αD :",INDIRECT("'"&amp;B162&amp;"'"&amp;"!B20:F42"),2,FALSE))&amp;
 IF(VLOOKUP("Masse :",INDIRECT("'"&amp;B162&amp;"'"&amp;"!B20:F42"),2,FALSE)="","","
"&amp;VLOOKUP("Masse :",INDIRECT("'"&amp;B162&amp;"'"&amp;"!B20:F42"),2,FALSE))&amp;
IF(VLOOKUP("Ref Litt. :",INDIRECT("'"&amp;B162&amp;"'"&amp;"!B20:F42"),2,FALSE)="","","
"&amp;Data!$E$7&amp;" "&amp;VLOOKUP("Ref Litt. :",INDIRECT("'"&amp;B162&amp;"'"&amp;"!B20:F42"),2,FALSE))</f>
        <v>#REF!</v>
      </c>
      <c r="F162" s="77" t="e">
        <f t="shared" ca="1" si="11"/>
        <v>#REF!</v>
      </c>
      <c r="H162" s="50" t="str">
        <f t="shared" ca="1" si="12"/>
        <v/>
      </c>
    </row>
    <row r="163" spans="1:8" ht="145.15" customHeight="1" x14ac:dyDescent="0.25">
      <c r="A163" s="70" t="str">
        <f t="shared" ca="1" si="10"/>
        <v/>
      </c>
      <c r="E163" s="86" t="e">
        <f ca="1">VLOOKUP("IUPAC :",INDIRECT("'"&amp;B163&amp;"'"&amp;"!B20:F42"),2,FALSE)&amp;IF(D163="",""," ("&amp;D163&amp;")")&amp;
IF(VLOOKUP("Aspect :",INDIRECT("'"&amp;B163&amp;"'"&amp;"!B20:F42"),2,FALSE)="","","
"&amp;VLOOKUP("Aspect :",INDIRECT("'"&amp;B163&amp;"'"&amp;"!B20:F42"),2,FALSE))&amp;
IF(VLOOKUP("RMN 1H",INDIRECT("'"&amp;B163&amp;"'"&amp;"!B20:F42"),2,FALSE)="","","
"&amp;VLOOKUP("RMN 1H",INDIRECT("'"&amp;B163&amp;"'"&amp;"!B20:F42"),2,FALSE))&amp;
IF(VLOOKUP("RMN 13C",INDIRECT("'"&amp;B163&amp;"'"&amp;"!B20:F42"),2,FALSE)="","","
"&amp;VLOOKUP("RMN 13C",INDIRECT("'"&amp;B163&amp;"'"&amp;"!B20:F42"),2,FALSE))&amp;
IF(VLOOKUP("RMN Div :",INDIRECT("'"&amp;B163&amp;"'"&amp;"!B20:F42"),2,FALSE)="","","
"&amp;VLOOKUP("RMN Div :",INDIRECT("'"&amp;B163&amp;"'"&amp;"!B20:F42"),2,FALSE))&amp;
IF(VLOOKUP("IR",INDIRECT("'"&amp;B163&amp;"'"&amp;"!B20:F42"),2,FALSE)="","","
"&amp;VLOOKUP("IR",INDIRECT("'"&amp;B163&amp;"'"&amp;"!B20:F42"),2,FALSE))&amp;
IF(VLOOKUP("T° Fusion :",INDIRECT("'"&amp;B163&amp;"'"&amp;"!B20:F42"),2,FALSE)="","","
"&amp;VLOOKUP("T° Fusion :",INDIRECT("'"&amp;B163&amp;"'"&amp;"!B20:F42"),2,FALSE))&amp;
 IF(VLOOKUP("αD :",INDIRECT("'"&amp;B163&amp;"'"&amp;"!B20:F42"),2,FALSE)="","","
"&amp;VLOOKUP("αD :",INDIRECT("'"&amp;B163&amp;"'"&amp;"!B20:F42"),2,FALSE))&amp;
 IF(VLOOKUP("Masse :",INDIRECT("'"&amp;B163&amp;"'"&amp;"!B20:F42"),2,FALSE)="","","
"&amp;VLOOKUP("Masse :",INDIRECT("'"&amp;B163&amp;"'"&amp;"!B20:F42"),2,FALSE))&amp;
IF(VLOOKUP("Ref Litt. :",INDIRECT("'"&amp;B163&amp;"'"&amp;"!B20:F42"),2,FALSE)="","","
"&amp;Data!$E$7&amp;" "&amp;VLOOKUP("Ref Litt. :",INDIRECT("'"&amp;B163&amp;"'"&amp;"!B20:F42"),2,FALSE))</f>
        <v>#REF!</v>
      </c>
      <c r="F163" s="77" t="e">
        <f t="shared" ca="1" si="11"/>
        <v>#REF!</v>
      </c>
      <c r="H163" s="50" t="str">
        <f t="shared" ca="1" si="12"/>
        <v/>
      </c>
    </row>
    <row r="164" spans="1:8" ht="145.15" customHeight="1" x14ac:dyDescent="0.25">
      <c r="A164" s="70" t="str">
        <f t="shared" ca="1" si="10"/>
        <v/>
      </c>
      <c r="E164" s="86" t="e">
        <f ca="1">VLOOKUP("IUPAC :",INDIRECT("'"&amp;B164&amp;"'"&amp;"!B20:F42"),2,FALSE)&amp;IF(D164="",""," ("&amp;D164&amp;")")&amp;
IF(VLOOKUP("Aspect :",INDIRECT("'"&amp;B164&amp;"'"&amp;"!B20:F42"),2,FALSE)="","","
"&amp;VLOOKUP("Aspect :",INDIRECT("'"&amp;B164&amp;"'"&amp;"!B20:F42"),2,FALSE))&amp;
IF(VLOOKUP("RMN 1H",INDIRECT("'"&amp;B164&amp;"'"&amp;"!B20:F42"),2,FALSE)="","","
"&amp;VLOOKUP("RMN 1H",INDIRECT("'"&amp;B164&amp;"'"&amp;"!B20:F42"),2,FALSE))&amp;
IF(VLOOKUP("RMN 13C",INDIRECT("'"&amp;B164&amp;"'"&amp;"!B20:F42"),2,FALSE)="","","
"&amp;VLOOKUP("RMN 13C",INDIRECT("'"&amp;B164&amp;"'"&amp;"!B20:F42"),2,FALSE))&amp;
IF(VLOOKUP("RMN Div :",INDIRECT("'"&amp;B164&amp;"'"&amp;"!B20:F42"),2,FALSE)="","","
"&amp;VLOOKUP("RMN Div :",INDIRECT("'"&amp;B164&amp;"'"&amp;"!B20:F42"),2,FALSE))&amp;
IF(VLOOKUP("IR",INDIRECT("'"&amp;B164&amp;"'"&amp;"!B20:F42"),2,FALSE)="","","
"&amp;VLOOKUP("IR",INDIRECT("'"&amp;B164&amp;"'"&amp;"!B20:F42"),2,FALSE))&amp;
IF(VLOOKUP("T° Fusion :",INDIRECT("'"&amp;B164&amp;"'"&amp;"!B20:F42"),2,FALSE)="","","
"&amp;VLOOKUP("T° Fusion :",INDIRECT("'"&amp;B164&amp;"'"&amp;"!B20:F42"),2,FALSE))&amp;
 IF(VLOOKUP("αD :",INDIRECT("'"&amp;B164&amp;"'"&amp;"!B20:F42"),2,FALSE)="","","
"&amp;VLOOKUP("αD :",INDIRECT("'"&amp;B164&amp;"'"&amp;"!B20:F42"),2,FALSE))&amp;
 IF(VLOOKUP("Masse :",INDIRECT("'"&amp;B164&amp;"'"&amp;"!B20:F42"),2,FALSE)="","","
"&amp;VLOOKUP("Masse :",INDIRECT("'"&amp;B164&amp;"'"&amp;"!B20:F42"),2,FALSE))&amp;
IF(VLOOKUP("Ref Litt. :",INDIRECT("'"&amp;B164&amp;"'"&amp;"!B20:F42"),2,FALSE)="","","
"&amp;Data!$E$7&amp;" "&amp;VLOOKUP("Ref Litt. :",INDIRECT("'"&amp;B164&amp;"'"&amp;"!B20:F42"),2,FALSE))</f>
        <v>#REF!</v>
      </c>
      <c r="F164" s="77" t="e">
        <f t="shared" ca="1" si="11"/>
        <v>#REF!</v>
      </c>
      <c r="H164" s="50" t="str">
        <f t="shared" ca="1" si="12"/>
        <v/>
      </c>
    </row>
    <row r="165" spans="1:8" ht="145.15" customHeight="1" x14ac:dyDescent="0.25">
      <c r="A165" s="70" t="str">
        <f t="shared" ca="1" si="10"/>
        <v/>
      </c>
      <c r="E165" s="86" t="e">
        <f ca="1">VLOOKUP("IUPAC :",INDIRECT("'"&amp;B165&amp;"'"&amp;"!B20:F42"),2,FALSE)&amp;IF(D165="",""," ("&amp;D165&amp;")")&amp;
IF(VLOOKUP("Aspect :",INDIRECT("'"&amp;B165&amp;"'"&amp;"!B20:F42"),2,FALSE)="","","
"&amp;VLOOKUP("Aspect :",INDIRECT("'"&amp;B165&amp;"'"&amp;"!B20:F42"),2,FALSE))&amp;
IF(VLOOKUP("RMN 1H",INDIRECT("'"&amp;B165&amp;"'"&amp;"!B20:F42"),2,FALSE)="","","
"&amp;VLOOKUP("RMN 1H",INDIRECT("'"&amp;B165&amp;"'"&amp;"!B20:F42"),2,FALSE))&amp;
IF(VLOOKUP("RMN 13C",INDIRECT("'"&amp;B165&amp;"'"&amp;"!B20:F42"),2,FALSE)="","","
"&amp;VLOOKUP("RMN 13C",INDIRECT("'"&amp;B165&amp;"'"&amp;"!B20:F42"),2,FALSE))&amp;
IF(VLOOKUP("RMN Div :",INDIRECT("'"&amp;B165&amp;"'"&amp;"!B20:F42"),2,FALSE)="","","
"&amp;VLOOKUP("RMN Div :",INDIRECT("'"&amp;B165&amp;"'"&amp;"!B20:F42"),2,FALSE))&amp;
IF(VLOOKUP("IR",INDIRECT("'"&amp;B165&amp;"'"&amp;"!B20:F42"),2,FALSE)="","","
"&amp;VLOOKUP("IR",INDIRECT("'"&amp;B165&amp;"'"&amp;"!B20:F42"),2,FALSE))&amp;
IF(VLOOKUP("T° Fusion :",INDIRECT("'"&amp;B165&amp;"'"&amp;"!B20:F42"),2,FALSE)="","","
"&amp;VLOOKUP("T° Fusion :",INDIRECT("'"&amp;B165&amp;"'"&amp;"!B20:F42"),2,FALSE))&amp;
 IF(VLOOKUP("αD :",INDIRECT("'"&amp;B165&amp;"'"&amp;"!B20:F42"),2,FALSE)="","","
"&amp;VLOOKUP("αD :",INDIRECT("'"&amp;B165&amp;"'"&amp;"!B20:F42"),2,FALSE))&amp;
 IF(VLOOKUP("Masse :",INDIRECT("'"&amp;B165&amp;"'"&amp;"!B20:F42"),2,FALSE)="","","
"&amp;VLOOKUP("Masse :",INDIRECT("'"&amp;B165&amp;"'"&amp;"!B20:F42"),2,FALSE))&amp;
IF(VLOOKUP("Ref Litt. :",INDIRECT("'"&amp;B165&amp;"'"&amp;"!B20:F42"),2,FALSE)="","","
"&amp;Data!$E$7&amp;" "&amp;VLOOKUP("Ref Litt. :",INDIRECT("'"&amp;B165&amp;"'"&amp;"!B20:F42"),2,FALSE))</f>
        <v>#REF!</v>
      </c>
      <c r="F165" s="77" t="e">
        <f t="shared" ca="1" si="11"/>
        <v>#REF!</v>
      </c>
      <c r="H165" s="50" t="str">
        <f t="shared" ca="1" si="12"/>
        <v/>
      </c>
    </row>
    <row r="166" spans="1:8" ht="145.15" customHeight="1" x14ac:dyDescent="0.25">
      <c r="A166" s="70" t="str">
        <f t="shared" ca="1" si="10"/>
        <v/>
      </c>
      <c r="E166" s="86" t="e">
        <f ca="1">VLOOKUP("IUPAC :",INDIRECT("'"&amp;B166&amp;"'"&amp;"!B20:F42"),2,FALSE)&amp;IF(D166="",""," ("&amp;D166&amp;")")&amp;
IF(VLOOKUP("Aspect :",INDIRECT("'"&amp;B166&amp;"'"&amp;"!B20:F42"),2,FALSE)="","","
"&amp;VLOOKUP("Aspect :",INDIRECT("'"&amp;B166&amp;"'"&amp;"!B20:F42"),2,FALSE))&amp;
IF(VLOOKUP("RMN 1H",INDIRECT("'"&amp;B166&amp;"'"&amp;"!B20:F42"),2,FALSE)="","","
"&amp;VLOOKUP("RMN 1H",INDIRECT("'"&amp;B166&amp;"'"&amp;"!B20:F42"),2,FALSE))&amp;
IF(VLOOKUP("RMN 13C",INDIRECT("'"&amp;B166&amp;"'"&amp;"!B20:F42"),2,FALSE)="","","
"&amp;VLOOKUP("RMN 13C",INDIRECT("'"&amp;B166&amp;"'"&amp;"!B20:F42"),2,FALSE))&amp;
IF(VLOOKUP("RMN Div :",INDIRECT("'"&amp;B166&amp;"'"&amp;"!B20:F42"),2,FALSE)="","","
"&amp;VLOOKUP("RMN Div :",INDIRECT("'"&amp;B166&amp;"'"&amp;"!B20:F42"),2,FALSE))&amp;
IF(VLOOKUP("IR",INDIRECT("'"&amp;B166&amp;"'"&amp;"!B20:F42"),2,FALSE)="","","
"&amp;VLOOKUP("IR",INDIRECT("'"&amp;B166&amp;"'"&amp;"!B20:F42"),2,FALSE))&amp;
IF(VLOOKUP("T° Fusion :",INDIRECT("'"&amp;B166&amp;"'"&amp;"!B20:F42"),2,FALSE)="","","
"&amp;VLOOKUP("T° Fusion :",INDIRECT("'"&amp;B166&amp;"'"&amp;"!B20:F42"),2,FALSE))&amp;
 IF(VLOOKUP("αD :",INDIRECT("'"&amp;B166&amp;"'"&amp;"!B20:F42"),2,FALSE)="","","
"&amp;VLOOKUP("αD :",INDIRECT("'"&amp;B166&amp;"'"&amp;"!B20:F42"),2,FALSE))&amp;
 IF(VLOOKUP("Masse :",INDIRECT("'"&amp;B166&amp;"'"&amp;"!B20:F42"),2,FALSE)="","","
"&amp;VLOOKUP("Masse :",INDIRECT("'"&amp;B166&amp;"'"&amp;"!B20:F42"),2,FALSE))&amp;
IF(VLOOKUP("Ref Litt. :",INDIRECT("'"&amp;B166&amp;"'"&amp;"!B20:F42"),2,FALSE)="","","
"&amp;Data!$E$7&amp;" "&amp;VLOOKUP("Ref Litt. :",INDIRECT("'"&amp;B166&amp;"'"&amp;"!B20:F42"),2,FALSE))</f>
        <v>#REF!</v>
      </c>
      <c r="F166" s="77" t="e">
        <f t="shared" ca="1" si="11"/>
        <v>#REF!</v>
      </c>
      <c r="H166" s="50" t="str">
        <f t="shared" ca="1" si="12"/>
        <v/>
      </c>
    </row>
    <row r="167" spans="1:8" ht="145.15" customHeight="1" x14ac:dyDescent="0.25">
      <c r="A167" s="70" t="str">
        <f t="shared" ca="1" si="10"/>
        <v/>
      </c>
      <c r="E167" s="86" t="e">
        <f ca="1">VLOOKUP("IUPAC :",INDIRECT("'"&amp;B167&amp;"'"&amp;"!B20:F42"),2,FALSE)&amp;IF(D167="",""," ("&amp;D167&amp;")")&amp;
IF(VLOOKUP("Aspect :",INDIRECT("'"&amp;B167&amp;"'"&amp;"!B20:F42"),2,FALSE)="","","
"&amp;VLOOKUP("Aspect :",INDIRECT("'"&amp;B167&amp;"'"&amp;"!B20:F42"),2,FALSE))&amp;
IF(VLOOKUP("RMN 1H",INDIRECT("'"&amp;B167&amp;"'"&amp;"!B20:F42"),2,FALSE)="","","
"&amp;VLOOKUP("RMN 1H",INDIRECT("'"&amp;B167&amp;"'"&amp;"!B20:F42"),2,FALSE))&amp;
IF(VLOOKUP("RMN 13C",INDIRECT("'"&amp;B167&amp;"'"&amp;"!B20:F42"),2,FALSE)="","","
"&amp;VLOOKUP("RMN 13C",INDIRECT("'"&amp;B167&amp;"'"&amp;"!B20:F42"),2,FALSE))&amp;
IF(VLOOKUP("RMN Div :",INDIRECT("'"&amp;B167&amp;"'"&amp;"!B20:F42"),2,FALSE)="","","
"&amp;VLOOKUP("RMN Div :",INDIRECT("'"&amp;B167&amp;"'"&amp;"!B20:F42"),2,FALSE))&amp;
IF(VLOOKUP("IR",INDIRECT("'"&amp;B167&amp;"'"&amp;"!B20:F42"),2,FALSE)="","","
"&amp;VLOOKUP("IR",INDIRECT("'"&amp;B167&amp;"'"&amp;"!B20:F42"),2,FALSE))&amp;
IF(VLOOKUP("T° Fusion :",INDIRECT("'"&amp;B167&amp;"'"&amp;"!B20:F42"),2,FALSE)="","","
"&amp;VLOOKUP("T° Fusion :",INDIRECT("'"&amp;B167&amp;"'"&amp;"!B20:F42"),2,FALSE))&amp;
 IF(VLOOKUP("αD :",INDIRECT("'"&amp;B167&amp;"'"&amp;"!B20:F42"),2,FALSE)="","","
"&amp;VLOOKUP("αD :",INDIRECT("'"&amp;B167&amp;"'"&amp;"!B20:F42"),2,FALSE))&amp;
 IF(VLOOKUP("Masse :",INDIRECT("'"&amp;B167&amp;"'"&amp;"!B20:F42"),2,FALSE)="","","
"&amp;VLOOKUP("Masse :",INDIRECT("'"&amp;B167&amp;"'"&amp;"!B20:F42"),2,FALSE))&amp;
IF(VLOOKUP("Ref Litt. :",INDIRECT("'"&amp;B167&amp;"'"&amp;"!B20:F42"),2,FALSE)="","","
"&amp;Data!$E$7&amp;" "&amp;VLOOKUP("Ref Litt. :",INDIRECT("'"&amp;B167&amp;"'"&amp;"!B20:F42"),2,FALSE))</f>
        <v>#REF!</v>
      </c>
      <c r="F167" s="77" t="e">
        <f t="shared" ca="1" si="11"/>
        <v>#REF!</v>
      </c>
      <c r="H167" s="50" t="str">
        <f t="shared" ca="1" si="12"/>
        <v/>
      </c>
    </row>
    <row r="168" spans="1:8" ht="145.15" customHeight="1" x14ac:dyDescent="0.25">
      <c r="A168" s="70" t="str">
        <f t="shared" ca="1" si="10"/>
        <v/>
      </c>
      <c r="E168" s="86" t="e">
        <f ca="1">VLOOKUP("IUPAC :",INDIRECT("'"&amp;B168&amp;"'"&amp;"!B20:F42"),2,FALSE)&amp;IF(D168="",""," ("&amp;D168&amp;")")&amp;
IF(VLOOKUP("Aspect :",INDIRECT("'"&amp;B168&amp;"'"&amp;"!B20:F42"),2,FALSE)="","","
"&amp;VLOOKUP("Aspect :",INDIRECT("'"&amp;B168&amp;"'"&amp;"!B20:F42"),2,FALSE))&amp;
IF(VLOOKUP("RMN 1H",INDIRECT("'"&amp;B168&amp;"'"&amp;"!B20:F42"),2,FALSE)="","","
"&amp;VLOOKUP("RMN 1H",INDIRECT("'"&amp;B168&amp;"'"&amp;"!B20:F42"),2,FALSE))&amp;
IF(VLOOKUP("RMN 13C",INDIRECT("'"&amp;B168&amp;"'"&amp;"!B20:F42"),2,FALSE)="","","
"&amp;VLOOKUP("RMN 13C",INDIRECT("'"&amp;B168&amp;"'"&amp;"!B20:F42"),2,FALSE))&amp;
IF(VLOOKUP("RMN Div :",INDIRECT("'"&amp;B168&amp;"'"&amp;"!B20:F42"),2,FALSE)="","","
"&amp;VLOOKUP("RMN Div :",INDIRECT("'"&amp;B168&amp;"'"&amp;"!B20:F42"),2,FALSE))&amp;
IF(VLOOKUP("IR",INDIRECT("'"&amp;B168&amp;"'"&amp;"!B20:F42"),2,FALSE)="","","
"&amp;VLOOKUP("IR",INDIRECT("'"&amp;B168&amp;"'"&amp;"!B20:F42"),2,FALSE))&amp;
IF(VLOOKUP("T° Fusion :",INDIRECT("'"&amp;B168&amp;"'"&amp;"!B20:F42"),2,FALSE)="","","
"&amp;VLOOKUP("T° Fusion :",INDIRECT("'"&amp;B168&amp;"'"&amp;"!B20:F42"),2,FALSE))&amp;
 IF(VLOOKUP("αD :",INDIRECT("'"&amp;B168&amp;"'"&amp;"!B20:F42"),2,FALSE)="","","
"&amp;VLOOKUP("αD :",INDIRECT("'"&amp;B168&amp;"'"&amp;"!B20:F42"),2,FALSE))&amp;
 IF(VLOOKUP("Masse :",INDIRECT("'"&amp;B168&amp;"'"&amp;"!B20:F42"),2,FALSE)="","","
"&amp;VLOOKUP("Masse :",INDIRECT("'"&amp;B168&amp;"'"&amp;"!B20:F42"),2,FALSE))&amp;
IF(VLOOKUP("Ref Litt. :",INDIRECT("'"&amp;B168&amp;"'"&amp;"!B20:F42"),2,FALSE)="","","
"&amp;Data!$E$7&amp;" "&amp;VLOOKUP("Ref Litt. :",INDIRECT("'"&amp;B168&amp;"'"&amp;"!B20:F42"),2,FALSE))</f>
        <v>#REF!</v>
      </c>
      <c r="F168" s="77" t="e">
        <f t="shared" ca="1" si="11"/>
        <v>#REF!</v>
      </c>
      <c r="H168" s="50" t="str">
        <f t="shared" ca="1" si="12"/>
        <v/>
      </c>
    </row>
    <row r="169" spans="1:8" ht="145.15" customHeight="1" x14ac:dyDescent="0.25">
      <c r="A169" s="70" t="str">
        <f t="shared" ca="1" si="10"/>
        <v/>
      </c>
      <c r="E169" s="86" t="e">
        <f ca="1">VLOOKUP("IUPAC :",INDIRECT("'"&amp;B169&amp;"'"&amp;"!B20:F42"),2,FALSE)&amp;IF(D169="",""," ("&amp;D169&amp;")")&amp;
IF(VLOOKUP("Aspect :",INDIRECT("'"&amp;B169&amp;"'"&amp;"!B20:F42"),2,FALSE)="","","
"&amp;VLOOKUP("Aspect :",INDIRECT("'"&amp;B169&amp;"'"&amp;"!B20:F42"),2,FALSE))&amp;
IF(VLOOKUP("RMN 1H",INDIRECT("'"&amp;B169&amp;"'"&amp;"!B20:F42"),2,FALSE)="","","
"&amp;VLOOKUP("RMN 1H",INDIRECT("'"&amp;B169&amp;"'"&amp;"!B20:F42"),2,FALSE))&amp;
IF(VLOOKUP("RMN 13C",INDIRECT("'"&amp;B169&amp;"'"&amp;"!B20:F42"),2,FALSE)="","","
"&amp;VLOOKUP("RMN 13C",INDIRECT("'"&amp;B169&amp;"'"&amp;"!B20:F42"),2,FALSE))&amp;
IF(VLOOKUP("RMN Div :",INDIRECT("'"&amp;B169&amp;"'"&amp;"!B20:F42"),2,FALSE)="","","
"&amp;VLOOKUP("RMN Div :",INDIRECT("'"&amp;B169&amp;"'"&amp;"!B20:F42"),2,FALSE))&amp;
IF(VLOOKUP("IR",INDIRECT("'"&amp;B169&amp;"'"&amp;"!B20:F42"),2,FALSE)="","","
"&amp;VLOOKUP("IR",INDIRECT("'"&amp;B169&amp;"'"&amp;"!B20:F42"),2,FALSE))&amp;
IF(VLOOKUP("T° Fusion :",INDIRECT("'"&amp;B169&amp;"'"&amp;"!B20:F42"),2,FALSE)="","","
"&amp;VLOOKUP("T° Fusion :",INDIRECT("'"&amp;B169&amp;"'"&amp;"!B20:F42"),2,FALSE))&amp;
 IF(VLOOKUP("αD :",INDIRECT("'"&amp;B169&amp;"'"&amp;"!B20:F42"),2,FALSE)="","","
"&amp;VLOOKUP("αD :",INDIRECT("'"&amp;B169&amp;"'"&amp;"!B20:F42"),2,FALSE))&amp;
 IF(VLOOKUP("Masse :",INDIRECT("'"&amp;B169&amp;"'"&amp;"!B20:F42"),2,FALSE)="","","
"&amp;VLOOKUP("Masse :",INDIRECT("'"&amp;B169&amp;"'"&amp;"!B20:F42"),2,FALSE))&amp;
IF(VLOOKUP("Ref Litt. :",INDIRECT("'"&amp;B169&amp;"'"&amp;"!B20:F42"),2,FALSE)="","","
"&amp;Data!$E$7&amp;" "&amp;VLOOKUP("Ref Litt. :",INDIRECT("'"&amp;B169&amp;"'"&amp;"!B20:F42"),2,FALSE))</f>
        <v>#REF!</v>
      </c>
      <c r="F169" s="77" t="e">
        <f t="shared" ca="1" si="11"/>
        <v>#REF!</v>
      </c>
      <c r="H169" s="50" t="str">
        <f t="shared" ca="1" si="12"/>
        <v/>
      </c>
    </row>
    <row r="170" spans="1:8" ht="145.15" customHeight="1" x14ac:dyDescent="0.25">
      <c r="A170" s="70" t="str">
        <f t="shared" ca="1" si="10"/>
        <v/>
      </c>
      <c r="E170" s="86" t="e">
        <f ca="1">VLOOKUP("IUPAC :",INDIRECT("'"&amp;B170&amp;"'"&amp;"!B20:F42"),2,FALSE)&amp;IF(D170="",""," ("&amp;D170&amp;")")&amp;
IF(VLOOKUP("Aspect :",INDIRECT("'"&amp;B170&amp;"'"&amp;"!B20:F42"),2,FALSE)="","","
"&amp;VLOOKUP("Aspect :",INDIRECT("'"&amp;B170&amp;"'"&amp;"!B20:F42"),2,FALSE))&amp;
IF(VLOOKUP("RMN 1H",INDIRECT("'"&amp;B170&amp;"'"&amp;"!B20:F42"),2,FALSE)="","","
"&amp;VLOOKUP("RMN 1H",INDIRECT("'"&amp;B170&amp;"'"&amp;"!B20:F42"),2,FALSE))&amp;
IF(VLOOKUP("RMN 13C",INDIRECT("'"&amp;B170&amp;"'"&amp;"!B20:F42"),2,FALSE)="","","
"&amp;VLOOKUP("RMN 13C",INDIRECT("'"&amp;B170&amp;"'"&amp;"!B20:F42"),2,FALSE))&amp;
IF(VLOOKUP("RMN Div :",INDIRECT("'"&amp;B170&amp;"'"&amp;"!B20:F42"),2,FALSE)="","","
"&amp;VLOOKUP("RMN Div :",INDIRECT("'"&amp;B170&amp;"'"&amp;"!B20:F42"),2,FALSE))&amp;
IF(VLOOKUP("IR",INDIRECT("'"&amp;B170&amp;"'"&amp;"!B20:F42"),2,FALSE)="","","
"&amp;VLOOKUP("IR",INDIRECT("'"&amp;B170&amp;"'"&amp;"!B20:F42"),2,FALSE))&amp;
IF(VLOOKUP("T° Fusion :",INDIRECT("'"&amp;B170&amp;"'"&amp;"!B20:F42"),2,FALSE)="","","
"&amp;VLOOKUP("T° Fusion :",INDIRECT("'"&amp;B170&amp;"'"&amp;"!B20:F42"),2,FALSE))&amp;
 IF(VLOOKUP("αD :",INDIRECT("'"&amp;B170&amp;"'"&amp;"!B20:F42"),2,FALSE)="","","
"&amp;VLOOKUP("αD :",INDIRECT("'"&amp;B170&amp;"'"&amp;"!B20:F42"),2,FALSE))&amp;
 IF(VLOOKUP("Masse :",INDIRECT("'"&amp;B170&amp;"'"&amp;"!B20:F42"),2,FALSE)="","","
"&amp;VLOOKUP("Masse :",INDIRECT("'"&amp;B170&amp;"'"&amp;"!B20:F42"),2,FALSE))&amp;
IF(VLOOKUP("Ref Litt. :",INDIRECT("'"&amp;B170&amp;"'"&amp;"!B20:F42"),2,FALSE)="","","
"&amp;Data!$E$7&amp;" "&amp;VLOOKUP("Ref Litt. :",INDIRECT("'"&amp;B170&amp;"'"&amp;"!B20:F42"),2,FALSE))</f>
        <v>#REF!</v>
      </c>
      <c r="F170" s="77" t="e">
        <f t="shared" ca="1" si="11"/>
        <v>#REF!</v>
      </c>
      <c r="H170" s="50" t="str">
        <f t="shared" ca="1" si="12"/>
        <v/>
      </c>
    </row>
    <row r="171" spans="1:8" ht="145.15" customHeight="1" x14ac:dyDescent="0.25">
      <c r="A171" s="70" t="str">
        <f t="shared" ca="1" si="10"/>
        <v/>
      </c>
      <c r="E171" s="86" t="e">
        <f ca="1">VLOOKUP("IUPAC :",INDIRECT("'"&amp;B171&amp;"'"&amp;"!B20:F42"),2,FALSE)&amp;IF(D171="",""," ("&amp;D171&amp;")")&amp;
IF(VLOOKUP("Aspect :",INDIRECT("'"&amp;B171&amp;"'"&amp;"!B20:F42"),2,FALSE)="","","
"&amp;VLOOKUP("Aspect :",INDIRECT("'"&amp;B171&amp;"'"&amp;"!B20:F42"),2,FALSE))&amp;
IF(VLOOKUP("RMN 1H",INDIRECT("'"&amp;B171&amp;"'"&amp;"!B20:F42"),2,FALSE)="","","
"&amp;VLOOKUP("RMN 1H",INDIRECT("'"&amp;B171&amp;"'"&amp;"!B20:F42"),2,FALSE))&amp;
IF(VLOOKUP("RMN 13C",INDIRECT("'"&amp;B171&amp;"'"&amp;"!B20:F42"),2,FALSE)="","","
"&amp;VLOOKUP("RMN 13C",INDIRECT("'"&amp;B171&amp;"'"&amp;"!B20:F42"),2,FALSE))&amp;
IF(VLOOKUP("RMN Div :",INDIRECT("'"&amp;B171&amp;"'"&amp;"!B20:F42"),2,FALSE)="","","
"&amp;VLOOKUP("RMN Div :",INDIRECT("'"&amp;B171&amp;"'"&amp;"!B20:F42"),2,FALSE))&amp;
IF(VLOOKUP("IR",INDIRECT("'"&amp;B171&amp;"'"&amp;"!B20:F42"),2,FALSE)="","","
"&amp;VLOOKUP("IR",INDIRECT("'"&amp;B171&amp;"'"&amp;"!B20:F42"),2,FALSE))&amp;
IF(VLOOKUP("T° Fusion :",INDIRECT("'"&amp;B171&amp;"'"&amp;"!B20:F42"),2,FALSE)="","","
"&amp;VLOOKUP("T° Fusion :",INDIRECT("'"&amp;B171&amp;"'"&amp;"!B20:F42"),2,FALSE))&amp;
 IF(VLOOKUP("αD :",INDIRECT("'"&amp;B171&amp;"'"&amp;"!B20:F42"),2,FALSE)="","","
"&amp;VLOOKUP("αD :",INDIRECT("'"&amp;B171&amp;"'"&amp;"!B20:F42"),2,FALSE))&amp;
 IF(VLOOKUP("Masse :",INDIRECT("'"&amp;B171&amp;"'"&amp;"!B20:F42"),2,FALSE)="","","
"&amp;VLOOKUP("Masse :",INDIRECT("'"&amp;B171&amp;"'"&amp;"!B20:F42"),2,FALSE))&amp;
IF(VLOOKUP("Ref Litt. :",INDIRECT("'"&amp;B171&amp;"'"&amp;"!B20:F42"),2,FALSE)="","","
"&amp;Data!$E$7&amp;" "&amp;VLOOKUP("Ref Litt. :",INDIRECT("'"&amp;B171&amp;"'"&amp;"!B20:F42"),2,FALSE))</f>
        <v>#REF!</v>
      </c>
      <c r="F171" s="77" t="e">
        <f t="shared" ca="1" si="11"/>
        <v>#REF!</v>
      </c>
      <c r="H171" s="50" t="str">
        <f t="shared" ca="1" si="12"/>
        <v/>
      </c>
    </row>
    <row r="172" spans="1:8" ht="145.15" customHeight="1" x14ac:dyDescent="0.25">
      <c r="A172" s="70" t="str">
        <f t="shared" ca="1" si="10"/>
        <v/>
      </c>
      <c r="E172" s="86" t="e">
        <f ca="1">VLOOKUP("IUPAC :",INDIRECT("'"&amp;B172&amp;"'"&amp;"!B20:F42"),2,FALSE)&amp;IF(D172="",""," ("&amp;D172&amp;")")&amp;
IF(VLOOKUP("Aspect :",INDIRECT("'"&amp;B172&amp;"'"&amp;"!B20:F42"),2,FALSE)="","","
"&amp;VLOOKUP("Aspect :",INDIRECT("'"&amp;B172&amp;"'"&amp;"!B20:F42"),2,FALSE))&amp;
IF(VLOOKUP("RMN 1H",INDIRECT("'"&amp;B172&amp;"'"&amp;"!B20:F42"),2,FALSE)="","","
"&amp;VLOOKUP("RMN 1H",INDIRECT("'"&amp;B172&amp;"'"&amp;"!B20:F42"),2,FALSE))&amp;
IF(VLOOKUP("RMN 13C",INDIRECT("'"&amp;B172&amp;"'"&amp;"!B20:F42"),2,FALSE)="","","
"&amp;VLOOKUP("RMN 13C",INDIRECT("'"&amp;B172&amp;"'"&amp;"!B20:F42"),2,FALSE))&amp;
IF(VLOOKUP("RMN Div :",INDIRECT("'"&amp;B172&amp;"'"&amp;"!B20:F42"),2,FALSE)="","","
"&amp;VLOOKUP("RMN Div :",INDIRECT("'"&amp;B172&amp;"'"&amp;"!B20:F42"),2,FALSE))&amp;
IF(VLOOKUP("IR",INDIRECT("'"&amp;B172&amp;"'"&amp;"!B20:F42"),2,FALSE)="","","
"&amp;VLOOKUP("IR",INDIRECT("'"&amp;B172&amp;"'"&amp;"!B20:F42"),2,FALSE))&amp;
IF(VLOOKUP("T° Fusion :",INDIRECT("'"&amp;B172&amp;"'"&amp;"!B20:F42"),2,FALSE)="","","
"&amp;VLOOKUP("T° Fusion :",INDIRECT("'"&amp;B172&amp;"'"&amp;"!B20:F42"),2,FALSE))&amp;
 IF(VLOOKUP("αD :",INDIRECT("'"&amp;B172&amp;"'"&amp;"!B20:F42"),2,FALSE)="","","
"&amp;VLOOKUP("αD :",INDIRECT("'"&amp;B172&amp;"'"&amp;"!B20:F42"),2,FALSE))&amp;
 IF(VLOOKUP("Masse :",INDIRECT("'"&amp;B172&amp;"'"&amp;"!B20:F42"),2,FALSE)="","","
"&amp;VLOOKUP("Masse :",INDIRECT("'"&amp;B172&amp;"'"&amp;"!B20:F42"),2,FALSE))&amp;
IF(VLOOKUP("Ref Litt. :",INDIRECT("'"&amp;B172&amp;"'"&amp;"!B20:F42"),2,FALSE)="","","
"&amp;Data!$E$7&amp;" "&amp;VLOOKUP("Ref Litt. :",INDIRECT("'"&amp;B172&amp;"'"&amp;"!B20:F42"),2,FALSE))</f>
        <v>#REF!</v>
      </c>
      <c r="F172" s="77" t="e">
        <f t="shared" ca="1" si="11"/>
        <v>#REF!</v>
      </c>
      <c r="H172" s="50" t="str">
        <f t="shared" ca="1" si="12"/>
        <v/>
      </c>
    </row>
    <row r="173" spans="1:8" ht="145.15" customHeight="1" x14ac:dyDescent="0.25">
      <c r="A173" s="70" t="str">
        <f t="shared" ca="1" si="10"/>
        <v/>
      </c>
      <c r="E173" s="86" t="e">
        <f ca="1">VLOOKUP("IUPAC :",INDIRECT("'"&amp;B173&amp;"'"&amp;"!B20:F42"),2,FALSE)&amp;IF(D173="",""," ("&amp;D173&amp;")")&amp;
IF(VLOOKUP("Aspect :",INDIRECT("'"&amp;B173&amp;"'"&amp;"!B20:F42"),2,FALSE)="","","
"&amp;VLOOKUP("Aspect :",INDIRECT("'"&amp;B173&amp;"'"&amp;"!B20:F42"),2,FALSE))&amp;
IF(VLOOKUP("RMN 1H",INDIRECT("'"&amp;B173&amp;"'"&amp;"!B20:F42"),2,FALSE)="","","
"&amp;VLOOKUP("RMN 1H",INDIRECT("'"&amp;B173&amp;"'"&amp;"!B20:F42"),2,FALSE))&amp;
IF(VLOOKUP("RMN 13C",INDIRECT("'"&amp;B173&amp;"'"&amp;"!B20:F42"),2,FALSE)="","","
"&amp;VLOOKUP("RMN 13C",INDIRECT("'"&amp;B173&amp;"'"&amp;"!B20:F42"),2,FALSE))&amp;
IF(VLOOKUP("RMN Div :",INDIRECT("'"&amp;B173&amp;"'"&amp;"!B20:F42"),2,FALSE)="","","
"&amp;VLOOKUP("RMN Div :",INDIRECT("'"&amp;B173&amp;"'"&amp;"!B20:F42"),2,FALSE))&amp;
IF(VLOOKUP("IR",INDIRECT("'"&amp;B173&amp;"'"&amp;"!B20:F42"),2,FALSE)="","","
"&amp;VLOOKUP("IR",INDIRECT("'"&amp;B173&amp;"'"&amp;"!B20:F42"),2,FALSE))&amp;
IF(VLOOKUP("T° Fusion :",INDIRECT("'"&amp;B173&amp;"'"&amp;"!B20:F42"),2,FALSE)="","","
"&amp;VLOOKUP("T° Fusion :",INDIRECT("'"&amp;B173&amp;"'"&amp;"!B20:F42"),2,FALSE))&amp;
 IF(VLOOKUP("αD :",INDIRECT("'"&amp;B173&amp;"'"&amp;"!B20:F42"),2,FALSE)="","","
"&amp;VLOOKUP("αD :",INDIRECT("'"&amp;B173&amp;"'"&amp;"!B20:F42"),2,FALSE))&amp;
 IF(VLOOKUP("Masse :",INDIRECT("'"&amp;B173&amp;"'"&amp;"!B20:F42"),2,FALSE)="","","
"&amp;VLOOKUP("Masse :",INDIRECT("'"&amp;B173&amp;"'"&amp;"!B20:F42"),2,FALSE))&amp;
IF(VLOOKUP("Ref Litt. :",INDIRECT("'"&amp;B173&amp;"'"&amp;"!B20:F42"),2,FALSE)="","","
"&amp;Data!$E$7&amp;" "&amp;VLOOKUP("Ref Litt. :",INDIRECT("'"&amp;B173&amp;"'"&amp;"!B20:F42"),2,FALSE))</f>
        <v>#REF!</v>
      </c>
      <c r="F173" s="77" t="e">
        <f t="shared" ca="1" si="11"/>
        <v>#REF!</v>
      </c>
      <c r="H173" s="50" t="str">
        <f t="shared" ca="1" si="12"/>
        <v/>
      </c>
    </row>
    <row r="174" spans="1:8" ht="145.15" customHeight="1" x14ac:dyDescent="0.25">
      <c r="A174" s="70" t="str">
        <f t="shared" ca="1" si="10"/>
        <v/>
      </c>
      <c r="E174" s="86" t="e">
        <f ca="1">VLOOKUP("IUPAC :",INDIRECT("'"&amp;B174&amp;"'"&amp;"!B20:F42"),2,FALSE)&amp;IF(D174="",""," ("&amp;D174&amp;")")&amp;
IF(VLOOKUP("Aspect :",INDIRECT("'"&amp;B174&amp;"'"&amp;"!B20:F42"),2,FALSE)="","","
"&amp;VLOOKUP("Aspect :",INDIRECT("'"&amp;B174&amp;"'"&amp;"!B20:F42"),2,FALSE))&amp;
IF(VLOOKUP("RMN 1H",INDIRECT("'"&amp;B174&amp;"'"&amp;"!B20:F42"),2,FALSE)="","","
"&amp;VLOOKUP("RMN 1H",INDIRECT("'"&amp;B174&amp;"'"&amp;"!B20:F42"),2,FALSE))&amp;
IF(VLOOKUP("RMN 13C",INDIRECT("'"&amp;B174&amp;"'"&amp;"!B20:F42"),2,FALSE)="","","
"&amp;VLOOKUP("RMN 13C",INDIRECT("'"&amp;B174&amp;"'"&amp;"!B20:F42"),2,FALSE))&amp;
IF(VLOOKUP("RMN Div :",INDIRECT("'"&amp;B174&amp;"'"&amp;"!B20:F42"),2,FALSE)="","","
"&amp;VLOOKUP("RMN Div :",INDIRECT("'"&amp;B174&amp;"'"&amp;"!B20:F42"),2,FALSE))&amp;
IF(VLOOKUP("IR",INDIRECT("'"&amp;B174&amp;"'"&amp;"!B20:F42"),2,FALSE)="","","
"&amp;VLOOKUP("IR",INDIRECT("'"&amp;B174&amp;"'"&amp;"!B20:F42"),2,FALSE))&amp;
IF(VLOOKUP("T° Fusion :",INDIRECT("'"&amp;B174&amp;"'"&amp;"!B20:F42"),2,FALSE)="","","
"&amp;VLOOKUP("T° Fusion :",INDIRECT("'"&amp;B174&amp;"'"&amp;"!B20:F42"),2,FALSE))&amp;
 IF(VLOOKUP("αD :",INDIRECT("'"&amp;B174&amp;"'"&amp;"!B20:F42"),2,FALSE)="","","
"&amp;VLOOKUP("αD :",INDIRECT("'"&amp;B174&amp;"'"&amp;"!B20:F42"),2,FALSE))&amp;
 IF(VLOOKUP("Masse :",INDIRECT("'"&amp;B174&amp;"'"&amp;"!B20:F42"),2,FALSE)="","","
"&amp;VLOOKUP("Masse :",INDIRECT("'"&amp;B174&amp;"'"&amp;"!B20:F42"),2,FALSE))&amp;
IF(VLOOKUP("Ref Litt. :",INDIRECT("'"&amp;B174&amp;"'"&amp;"!B20:F42"),2,FALSE)="","","
"&amp;Data!$E$7&amp;" "&amp;VLOOKUP("Ref Litt. :",INDIRECT("'"&amp;B174&amp;"'"&amp;"!B20:F42"),2,FALSE))</f>
        <v>#REF!</v>
      </c>
      <c r="F174" s="77" t="e">
        <f t="shared" ca="1" si="11"/>
        <v>#REF!</v>
      </c>
      <c r="H174" s="50" t="str">
        <f t="shared" ca="1" si="12"/>
        <v/>
      </c>
    </row>
    <row r="175" spans="1:8" ht="145.15" customHeight="1" x14ac:dyDescent="0.25">
      <c r="A175" s="70" t="str">
        <f t="shared" ca="1" si="10"/>
        <v/>
      </c>
      <c r="E175" s="86" t="e">
        <f ca="1">VLOOKUP("IUPAC :",INDIRECT("'"&amp;B175&amp;"'"&amp;"!B20:F42"),2,FALSE)&amp;IF(D175="",""," ("&amp;D175&amp;")")&amp;
IF(VLOOKUP("Aspect :",INDIRECT("'"&amp;B175&amp;"'"&amp;"!B20:F42"),2,FALSE)="","","
"&amp;VLOOKUP("Aspect :",INDIRECT("'"&amp;B175&amp;"'"&amp;"!B20:F42"),2,FALSE))&amp;
IF(VLOOKUP("RMN 1H",INDIRECT("'"&amp;B175&amp;"'"&amp;"!B20:F42"),2,FALSE)="","","
"&amp;VLOOKUP("RMN 1H",INDIRECT("'"&amp;B175&amp;"'"&amp;"!B20:F42"),2,FALSE))&amp;
IF(VLOOKUP("RMN 13C",INDIRECT("'"&amp;B175&amp;"'"&amp;"!B20:F42"),2,FALSE)="","","
"&amp;VLOOKUP("RMN 13C",INDIRECT("'"&amp;B175&amp;"'"&amp;"!B20:F42"),2,FALSE))&amp;
IF(VLOOKUP("RMN Div :",INDIRECT("'"&amp;B175&amp;"'"&amp;"!B20:F42"),2,FALSE)="","","
"&amp;VLOOKUP("RMN Div :",INDIRECT("'"&amp;B175&amp;"'"&amp;"!B20:F42"),2,FALSE))&amp;
IF(VLOOKUP("IR",INDIRECT("'"&amp;B175&amp;"'"&amp;"!B20:F42"),2,FALSE)="","","
"&amp;VLOOKUP("IR",INDIRECT("'"&amp;B175&amp;"'"&amp;"!B20:F42"),2,FALSE))&amp;
IF(VLOOKUP("T° Fusion :",INDIRECT("'"&amp;B175&amp;"'"&amp;"!B20:F42"),2,FALSE)="","","
"&amp;VLOOKUP("T° Fusion :",INDIRECT("'"&amp;B175&amp;"'"&amp;"!B20:F42"),2,FALSE))&amp;
 IF(VLOOKUP("αD :",INDIRECT("'"&amp;B175&amp;"'"&amp;"!B20:F42"),2,FALSE)="","","
"&amp;VLOOKUP("αD :",INDIRECT("'"&amp;B175&amp;"'"&amp;"!B20:F42"),2,FALSE))&amp;
 IF(VLOOKUP("Masse :",INDIRECT("'"&amp;B175&amp;"'"&amp;"!B20:F42"),2,FALSE)="","","
"&amp;VLOOKUP("Masse :",INDIRECT("'"&amp;B175&amp;"'"&amp;"!B20:F42"),2,FALSE))&amp;
IF(VLOOKUP("Ref Litt. :",INDIRECT("'"&amp;B175&amp;"'"&amp;"!B20:F42"),2,FALSE)="","","
"&amp;Data!$E$7&amp;" "&amp;VLOOKUP("Ref Litt. :",INDIRECT("'"&amp;B175&amp;"'"&amp;"!B20:F42"),2,FALSE))</f>
        <v>#REF!</v>
      </c>
      <c r="F175" s="77" t="e">
        <f t="shared" ca="1" si="11"/>
        <v>#REF!</v>
      </c>
      <c r="H175" s="50" t="str">
        <f t="shared" ca="1" si="12"/>
        <v/>
      </c>
    </row>
    <row r="176" spans="1:8" ht="145.15" customHeight="1" x14ac:dyDescent="0.25">
      <c r="A176" s="70" t="str">
        <f t="shared" ca="1" si="10"/>
        <v/>
      </c>
      <c r="E176" s="86" t="e">
        <f ca="1">VLOOKUP("IUPAC :",INDIRECT("'"&amp;B176&amp;"'"&amp;"!B20:F42"),2,FALSE)&amp;IF(D176="",""," ("&amp;D176&amp;")")&amp;
IF(VLOOKUP("Aspect :",INDIRECT("'"&amp;B176&amp;"'"&amp;"!B20:F42"),2,FALSE)="","","
"&amp;VLOOKUP("Aspect :",INDIRECT("'"&amp;B176&amp;"'"&amp;"!B20:F42"),2,FALSE))&amp;
IF(VLOOKUP("RMN 1H",INDIRECT("'"&amp;B176&amp;"'"&amp;"!B20:F42"),2,FALSE)="","","
"&amp;VLOOKUP("RMN 1H",INDIRECT("'"&amp;B176&amp;"'"&amp;"!B20:F42"),2,FALSE))&amp;
IF(VLOOKUP("RMN 13C",INDIRECT("'"&amp;B176&amp;"'"&amp;"!B20:F42"),2,FALSE)="","","
"&amp;VLOOKUP("RMN 13C",INDIRECT("'"&amp;B176&amp;"'"&amp;"!B20:F42"),2,FALSE))&amp;
IF(VLOOKUP("RMN Div :",INDIRECT("'"&amp;B176&amp;"'"&amp;"!B20:F42"),2,FALSE)="","","
"&amp;VLOOKUP("RMN Div :",INDIRECT("'"&amp;B176&amp;"'"&amp;"!B20:F42"),2,FALSE))&amp;
IF(VLOOKUP("IR",INDIRECT("'"&amp;B176&amp;"'"&amp;"!B20:F42"),2,FALSE)="","","
"&amp;VLOOKUP("IR",INDIRECT("'"&amp;B176&amp;"'"&amp;"!B20:F42"),2,FALSE))&amp;
IF(VLOOKUP("T° Fusion :",INDIRECT("'"&amp;B176&amp;"'"&amp;"!B20:F42"),2,FALSE)="","","
"&amp;VLOOKUP("T° Fusion :",INDIRECT("'"&amp;B176&amp;"'"&amp;"!B20:F42"),2,FALSE))&amp;
 IF(VLOOKUP("αD :",INDIRECT("'"&amp;B176&amp;"'"&amp;"!B20:F42"),2,FALSE)="","","
"&amp;VLOOKUP("αD :",INDIRECT("'"&amp;B176&amp;"'"&amp;"!B20:F42"),2,FALSE))&amp;
 IF(VLOOKUP("Masse :",INDIRECT("'"&amp;B176&amp;"'"&amp;"!B20:F42"),2,FALSE)="","","
"&amp;VLOOKUP("Masse :",INDIRECT("'"&amp;B176&amp;"'"&amp;"!B20:F42"),2,FALSE))&amp;
IF(VLOOKUP("Ref Litt. :",INDIRECT("'"&amp;B176&amp;"'"&amp;"!B20:F42"),2,FALSE)="","","
"&amp;Data!$E$7&amp;" "&amp;VLOOKUP("Ref Litt. :",INDIRECT("'"&amp;B176&amp;"'"&amp;"!B20:F42"),2,FALSE))</f>
        <v>#REF!</v>
      </c>
      <c r="F176" s="77" t="e">
        <f t="shared" ca="1" si="11"/>
        <v>#REF!</v>
      </c>
      <c r="H176" s="50" t="str">
        <f t="shared" ca="1" si="12"/>
        <v/>
      </c>
    </row>
    <row r="177" spans="1:8" ht="145.15" customHeight="1" x14ac:dyDescent="0.25">
      <c r="A177" s="70" t="str">
        <f t="shared" ca="1" si="10"/>
        <v/>
      </c>
      <c r="E177" s="86" t="e">
        <f ca="1">VLOOKUP("IUPAC :",INDIRECT("'"&amp;B177&amp;"'"&amp;"!B20:F42"),2,FALSE)&amp;IF(D177="",""," ("&amp;D177&amp;")")&amp;
IF(VLOOKUP("Aspect :",INDIRECT("'"&amp;B177&amp;"'"&amp;"!B20:F42"),2,FALSE)="","","
"&amp;VLOOKUP("Aspect :",INDIRECT("'"&amp;B177&amp;"'"&amp;"!B20:F42"),2,FALSE))&amp;
IF(VLOOKUP("RMN 1H",INDIRECT("'"&amp;B177&amp;"'"&amp;"!B20:F42"),2,FALSE)="","","
"&amp;VLOOKUP("RMN 1H",INDIRECT("'"&amp;B177&amp;"'"&amp;"!B20:F42"),2,FALSE))&amp;
IF(VLOOKUP("RMN 13C",INDIRECT("'"&amp;B177&amp;"'"&amp;"!B20:F42"),2,FALSE)="","","
"&amp;VLOOKUP("RMN 13C",INDIRECT("'"&amp;B177&amp;"'"&amp;"!B20:F42"),2,FALSE))&amp;
IF(VLOOKUP("RMN Div :",INDIRECT("'"&amp;B177&amp;"'"&amp;"!B20:F42"),2,FALSE)="","","
"&amp;VLOOKUP("RMN Div :",INDIRECT("'"&amp;B177&amp;"'"&amp;"!B20:F42"),2,FALSE))&amp;
IF(VLOOKUP("IR",INDIRECT("'"&amp;B177&amp;"'"&amp;"!B20:F42"),2,FALSE)="","","
"&amp;VLOOKUP("IR",INDIRECT("'"&amp;B177&amp;"'"&amp;"!B20:F42"),2,FALSE))&amp;
IF(VLOOKUP("T° Fusion :",INDIRECT("'"&amp;B177&amp;"'"&amp;"!B20:F42"),2,FALSE)="","","
"&amp;VLOOKUP("T° Fusion :",INDIRECT("'"&amp;B177&amp;"'"&amp;"!B20:F42"),2,FALSE))&amp;
 IF(VLOOKUP("αD :",INDIRECT("'"&amp;B177&amp;"'"&amp;"!B20:F42"),2,FALSE)="","","
"&amp;VLOOKUP("αD :",INDIRECT("'"&amp;B177&amp;"'"&amp;"!B20:F42"),2,FALSE))&amp;
 IF(VLOOKUP("Masse :",INDIRECT("'"&amp;B177&amp;"'"&amp;"!B20:F42"),2,FALSE)="","","
"&amp;VLOOKUP("Masse :",INDIRECT("'"&amp;B177&amp;"'"&amp;"!B20:F42"),2,FALSE))&amp;
IF(VLOOKUP("Ref Litt. :",INDIRECT("'"&amp;B177&amp;"'"&amp;"!B20:F42"),2,FALSE)="","","
"&amp;Data!$E$7&amp;" "&amp;VLOOKUP("Ref Litt. :",INDIRECT("'"&amp;B177&amp;"'"&amp;"!B20:F42"),2,FALSE))</f>
        <v>#REF!</v>
      </c>
      <c r="F177" s="77" t="e">
        <f t="shared" ca="1" si="11"/>
        <v>#REF!</v>
      </c>
      <c r="H177" s="50" t="str">
        <f t="shared" ca="1" si="12"/>
        <v/>
      </c>
    </row>
    <row r="178" spans="1:8" ht="145.15" customHeight="1" x14ac:dyDescent="0.25">
      <c r="A178" s="70" t="str">
        <f t="shared" ca="1" si="10"/>
        <v/>
      </c>
      <c r="E178" s="86" t="e">
        <f ca="1">VLOOKUP("IUPAC :",INDIRECT("'"&amp;B178&amp;"'"&amp;"!B20:F42"),2,FALSE)&amp;IF(D178="",""," ("&amp;D178&amp;")")&amp;
IF(VLOOKUP("Aspect :",INDIRECT("'"&amp;B178&amp;"'"&amp;"!B20:F42"),2,FALSE)="","","
"&amp;VLOOKUP("Aspect :",INDIRECT("'"&amp;B178&amp;"'"&amp;"!B20:F42"),2,FALSE))&amp;
IF(VLOOKUP("RMN 1H",INDIRECT("'"&amp;B178&amp;"'"&amp;"!B20:F42"),2,FALSE)="","","
"&amp;VLOOKUP("RMN 1H",INDIRECT("'"&amp;B178&amp;"'"&amp;"!B20:F42"),2,FALSE))&amp;
IF(VLOOKUP("RMN 13C",INDIRECT("'"&amp;B178&amp;"'"&amp;"!B20:F42"),2,FALSE)="","","
"&amp;VLOOKUP("RMN 13C",INDIRECT("'"&amp;B178&amp;"'"&amp;"!B20:F42"),2,FALSE))&amp;
IF(VLOOKUP("RMN Div :",INDIRECT("'"&amp;B178&amp;"'"&amp;"!B20:F42"),2,FALSE)="","","
"&amp;VLOOKUP("RMN Div :",INDIRECT("'"&amp;B178&amp;"'"&amp;"!B20:F42"),2,FALSE))&amp;
IF(VLOOKUP("IR",INDIRECT("'"&amp;B178&amp;"'"&amp;"!B20:F42"),2,FALSE)="","","
"&amp;VLOOKUP("IR",INDIRECT("'"&amp;B178&amp;"'"&amp;"!B20:F42"),2,FALSE))&amp;
IF(VLOOKUP("T° Fusion :",INDIRECT("'"&amp;B178&amp;"'"&amp;"!B20:F42"),2,FALSE)="","","
"&amp;VLOOKUP("T° Fusion :",INDIRECT("'"&amp;B178&amp;"'"&amp;"!B20:F42"),2,FALSE))&amp;
 IF(VLOOKUP("αD :",INDIRECT("'"&amp;B178&amp;"'"&amp;"!B20:F42"),2,FALSE)="","","
"&amp;VLOOKUP("αD :",INDIRECT("'"&amp;B178&amp;"'"&amp;"!B20:F42"),2,FALSE))&amp;
 IF(VLOOKUP("Masse :",INDIRECT("'"&amp;B178&amp;"'"&amp;"!B20:F42"),2,FALSE)="","","
"&amp;VLOOKUP("Masse :",INDIRECT("'"&amp;B178&amp;"'"&amp;"!B20:F42"),2,FALSE))&amp;
IF(VLOOKUP("Ref Litt. :",INDIRECT("'"&amp;B178&amp;"'"&amp;"!B20:F42"),2,FALSE)="","","
"&amp;Data!$E$7&amp;" "&amp;VLOOKUP("Ref Litt. :",INDIRECT("'"&amp;B178&amp;"'"&amp;"!B20:F42"),2,FALSE))</f>
        <v>#REF!</v>
      </c>
      <c r="F178" s="77" t="e">
        <f t="shared" ca="1" si="11"/>
        <v>#REF!</v>
      </c>
      <c r="H178" s="50" t="str">
        <f t="shared" ca="1" si="12"/>
        <v/>
      </c>
    </row>
    <row r="179" spans="1:8" ht="145.15" customHeight="1" x14ac:dyDescent="0.25">
      <c r="A179" s="70" t="str">
        <f t="shared" ca="1" si="10"/>
        <v/>
      </c>
      <c r="E179" s="86" t="e">
        <f ca="1">VLOOKUP("IUPAC :",INDIRECT("'"&amp;B179&amp;"'"&amp;"!B20:F42"),2,FALSE)&amp;IF(D179="",""," ("&amp;D179&amp;")")&amp;
IF(VLOOKUP("Aspect :",INDIRECT("'"&amp;B179&amp;"'"&amp;"!B20:F42"),2,FALSE)="","","
"&amp;VLOOKUP("Aspect :",INDIRECT("'"&amp;B179&amp;"'"&amp;"!B20:F42"),2,FALSE))&amp;
IF(VLOOKUP("RMN 1H",INDIRECT("'"&amp;B179&amp;"'"&amp;"!B20:F42"),2,FALSE)="","","
"&amp;VLOOKUP("RMN 1H",INDIRECT("'"&amp;B179&amp;"'"&amp;"!B20:F42"),2,FALSE))&amp;
IF(VLOOKUP("RMN 13C",INDIRECT("'"&amp;B179&amp;"'"&amp;"!B20:F42"),2,FALSE)="","","
"&amp;VLOOKUP("RMN 13C",INDIRECT("'"&amp;B179&amp;"'"&amp;"!B20:F42"),2,FALSE))&amp;
IF(VLOOKUP("RMN Div :",INDIRECT("'"&amp;B179&amp;"'"&amp;"!B20:F42"),2,FALSE)="","","
"&amp;VLOOKUP("RMN Div :",INDIRECT("'"&amp;B179&amp;"'"&amp;"!B20:F42"),2,FALSE))&amp;
IF(VLOOKUP("IR",INDIRECT("'"&amp;B179&amp;"'"&amp;"!B20:F42"),2,FALSE)="","","
"&amp;VLOOKUP("IR",INDIRECT("'"&amp;B179&amp;"'"&amp;"!B20:F42"),2,FALSE))&amp;
IF(VLOOKUP("T° Fusion :",INDIRECT("'"&amp;B179&amp;"'"&amp;"!B20:F42"),2,FALSE)="","","
"&amp;VLOOKUP("T° Fusion :",INDIRECT("'"&amp;B179&amp;"'"&amp;"!B20:F42"),2,FALSE))&amp;
 IF(VLOOKUP("αD :",INDIRECT("'"&amp;B179&amp;"'"&amp;"!B20:F42"),2,FALSE)="","","
"&amp;VLOOKUP("αD :",INDIRECT("'"&amp;B179&amp;"'"&amp;"!B20:F42"),2,FALSE))&amp;
 IF(VLOOKUP("Masse :",INDIRECT("'"&amp;B179&amp;"'"&amp;"!B20:F42"),2,FALSE)="","","
"&amp;VLOOKUP("Masse :",INDIRECT("'"&amp;B179&amp;"'"&amp;"!B20:F42"),2,FALSE))&amp;
IF(VLOOKUP("Ref Litt. :",INDIRECT("'"&amp;B179&amp;"'"&amp;"!B20:F42"),2,FALSE)="","","
"&amp;Data!$E$7&amp;" "&amp;VLOOKUP("Ref Litt. :",INDIRECT("'"&amp;B179&amp;"'"&amp;"!B20:F42"),2,FALSE))</f>
        <v>#REF!</v>
      </c>
      <c r="F179" s="77" t="e">
        <f t="shared" ca="1" si="11"/>
        <v>#REF!</v>
      </c>
      <c r="H179" s="50" t="str">
        <f t="shared" ca="1" si="12"/>
        <v/>
      </c>
    </row>
    <row r="180" spans="1:8" ht="145.15" customHeight="1" x14ac:dyDescent="0.25">
      <c r="A180" s="70" t="str">
        <f t="shared" ca="1" si="10"/>
        <v/>
      </c>
      <c r="E180" s="86" t="e">
        <f ca="1">VLOOKUP("IUPAC :",INDIRECT("'"&amp;B180&amp;"'"&amp;"!B20:F42"),2,FALSE)&amp;IF(D180="",""," ("&amp;D180&amp;")")&amp;
IF(VLOOKUP("Aspect :",INDIRECT("'"&amp;B180&amp;"'"&amp;"!B20:F42"),2,FALSE)="","","
"&amp;VLOOKUP("Aspect :",INDIRECT("'"&amp;B180&amp;"'"&amp;"!B20:F42"),2,FALSE))&amp;
IF(VLOOKUP("RMN 1H",INDIRECT("'"&amp;B180&amp;"'"&amp;"!B20:F42"),2,FALSE)="","","
"&amp;VLOOKUP("RMN 1H",INDIRECT("'"&amp;B180&amp;"'"&amp;"!B20:F42"),2,FALSE))&amp;
IF(VLOOKUP("RMN 13C",INDIRECT("'"&amp;B180&amp;"'"&amp;"!B20:F42"),2,FALSE)="","","
"&amp;VLOOKUP("RMN 13C",INDIRECT("'"&amp;B180&amp;"'"&amp;"!B20:F42"),2,FALSE))&amp;
IF(VLOOKUP("RMN Div :",INDIRECT("'"&amp;B180&amp;"'"&amp;"!B20:F42"),2,FALSE)="","","
"&amp;VLOOKUP("RMN Div :",INDIRECT("'"&amp;B180&amp;"'"&amp;"!B20:F42"),2,FALSE))&amp;
IF(VLOOKUP("IR",INDIRECT("'"&amp;B180&amp;"'"&amp;"!B20:F42"),2,FALSE)="","","
"&amp;VLOOKUP("IR",INDIRECT("'"&amp;B180&amp;"'"&amp;"!B20:F42"),2,FALSE))&amp;
IF(VLOOKUP("T° Fusion :",INDIRECT("'"&amp;B180&amp;"'"&amp;"!B20:F42"),2,FALSE)="","","
"&amp;VLOOKUP("T° Fusion :",INDIRECT("'"&amp;B180&amp;"'"&amp;"!B20:F42"),2,FALSE))&amp;
 IF(VLOOKUP("αD :",INDIRECT("'"&amp;B180&amp;"'"&amp;"!B20:F42"),2,FALSE)="","","
"&amp;VLOOKUP("αD :",INDIRECT("'"&amp;B180&amp;"'"&amp;"!B20:F42"),2,FALSE))&amp;
 IF(VLOOKUP("Masse :",INDIRECT("'"&amp;B180&amp;"'"&amp;"!B20:F42"),2,FALSE)="","","
"&amp;VLOOKUP("Masse :",INDIRECT("'"&amp;B180&amp;"'"&amp;"!B20:F42"),2,FALSE))&amp;
IF(VLOOKUP("Ref Litt. :",INDIRECT("'"&amp;B180&amp;"'"&amp;"!B20:F42"),2,FALSE)="","","
"&amp;Data!$E$7&amp;" "&amp;VLOOKUP("Ref Litt. :",INDIRECT("'"&amp;B180&amp;"'"&amp;"!B20:F42"),2,FALSE))</f>
        <v>#REF!</v>
      </c>
      <c r="F180" s="77" t="e">
        <f t="shared" ca="1" si="11"/>
        <v>#REF!</v>
      </c>
      <c r="H180" s="50" t="str">
        <f t="shared" ca="1" si="12"/>
        <v/>
      </c>
    </row>
    <row r="181" spans="1:8" ht="145.15" customHeight="1" x14ac:dyDescent="0.25">
      <c r="A181" s="70" t="str">
        <f t="shared" ref="A181:A244" ca="1" si="13">IF(B181="","",
      IF(
           OR(INDIRECT("'"&amp;B181&amp;"'"&amp;"!C23")="",
                    INDIRECT("'"&amp;B181&amp;"'"&amp;"!C27")="",
                    INDIRECT("'"&amp;B181&amp;"'"&amp;"!C39")="",
                    INDIRECT("'"&amp;B181&amp;"'"&amp;"!H5")="",
                    INDIRECT("'"&amp;B181&amp;"'"&amp;"!C20")="",
                    INDIRECT("'"&amp;B181&amp;"'"&amp;"!I21")="",
                    IF(OR(INDIRECT("'"&amp;B181&amp;"'"&amp;"!H5")="powder",
                               INDIRECT("'"&amp;B181&amp;"'"&amp;"!H5")="crystals"),
                        IF(INDIRECT("'"&amp;B181&amp;"'"&amp;"!C37")="",TRUE,FALSE),
                        FALSE),
                  IF(COUNTIF(INDIRECT("'"&amp;B181&amp;"'"&amp;"!F3"),"*F*"),
                        IF(INDIRECT("'"&amp;B181&amp;"'"&amp;"!C31")="",TRUE,FALSE),FALSE)),
           IF(INDIRECT("'"&amp;B181&amp;"'"&amp;"!C41")="",0,1),
           2))</f>
        <v/>
      </c>
      <c r="E181" s="86" t="e">
        <f ca="1">VLOOKUP("IUPAC :",INDIRECT("'"&amp;B181&amp;"'"&amp;"!B20:F42"),2,FALSE)&amp;IF(D181="",""," ("&amp;D181&amp;")")&amp;
IF(VLOOKUP("Aspect :",INDIRECT("'"&amp;B181&amp;"'"&amp;"!B20:F42"),2,FALSE)="","","
"&amp;VLOOKUP("Aspect :",INDIRECT("'"&amp;B181&amp;"'"&amp;"!B20:F42"),2,FALSE))&amp;
IF(VLOOKUP("RMN 1H",INDIRECT("'"&amp;B181&amp;"'"&amp;"!B20:F42"),2,FALSE)="","","
"&amp;VLOOKUP("RMN 1H",INDIRECT("'"&amp;B181&amp;"'"&amp;"!B20:F42"),2,FALSE))&amp;
IF(VLOOKUP("RMN 13C",INDIRECT("'"&amp;B181&amp;"'"&amp;"!B20:F42"),2,FALSE)="","","
"&amp;VLOOKUP("RMN 13C",INDIRECT("'"&amp;B181&amp;"'"&amp;"!B20:F42"),2,FALSE))&amp;
IF(VLOOKUP("RMN Div :",INDIRECT("'"&amp;B181&amp;"'"&amp;"!B20:F42"),2,FALSE)="","","
"&amp;VLOOKUP("RMN Div :",INDIRECT("'"&amp;B181&amp;"'"&amp;"!B20:F42"),2,FALSE))&amp;
IF(VLOOKUP("IR",INDIRECT("'"&amp;B181&amp;"'"&amp;"!B20:F42"),2,FALSE)="","","
"&amp;VLOOKUP("IR",INDIRECT("'"&amp;B181&amp;"'"&amp;"!B20:F42"),2,FALSE))&amp;
IF(VLOOKUP("T° Fusion :",INDIRECT("'"&amp;B181&amp;"'"&amp;"!B20:F42"),2,FALSE)="","","
"&amp;VLOOKUP("T° Fusion :",INDIRECT("'"&amp;B181&amp;"'"&amp;"!B20:F42"),2,FALSE))&amp;
 IF(VLOOKUP("αD :",INDIRECT("'"&amp;B181&amp;"'"&amp;"!B20:F42"),2,FALSE)="","","
"&amp;VLOOKUP("αD :",INDIRECT("'"&amp;B181&amp;"'"&amp;"!B20:F42"),2,FALSE))&amp;
 IF(VLOOKUP("Masse :",INDIRECT("'"&amp;B181&amp;"'"&amp;"!B20:F42"),2,FALSE)="","","
"&amp;VLOOKUP("Masse :",INDIRECT("'"&amp;B181&amp;"'"&amp;"!B20:F42"),2,FALSE))&amp;
IF(VLOOKUP("Ref Litt. :",INDIRECT("'"&amp;B181&amp;"'"&amp;"!B20:F42"),2,FALSE)="","","
"&amp;Data!$E$7&amp;" "&amp;VLOOKUP("Ref Litt. :",INDIRECT("'"&amp;B181&amp;"'"&amp;"!B20:F42"),2,FALSE))</f>
        <v>#REF!</v>
      </c>
      <c r="F181" s="77" t="e">
        <f t="shared" ca="1" si="11"/>
        <v>#REF!</v>
      </c>
      <c r="H181" s="50" t="str">
        <f t="shared" ca="1" si="12"/>
        <v/>
      </c>
    </row>
    <row r="182" spans="1:8" ht="145.15" customHeight="1" x14ac:dyDescent="0.25">
      <c r="A182" s="70" t="str">
        <f t="shared" ca="1" si="13"/>
        <v/>
      </c>
      <c r="E182" s="86" t="e">
        <f ca="1">VLOOKUP("IUPAC :",INDIRECT("'"&amp;B182&amp;"'"&amp;"!B20:F42"),2,FALSE)&amp;IF(D182="",""," ("&amp;D182&amp;")")&amp;
IF(VLOOKUP("Aspect :",INDIRECT("'"&amp;B182&amp;"'"&amp;"!B20:F42"),2,FALSE)="","","
"&amp;VLOOKUP("Aspect :",INDIRECT("'"&amp;B182&amp;"'"&amp;"!B20:F42"),2,FALSE))&amp;
IF(VLOOKUP("RMN 1H",INDIRECT("'"&amp;B182&amp;"'"&amp;"!B20:F42"),2,FALSE)="","","
"&amp;VLOOKUP("RMN 1H",INDIRECT("'"&amp;B182&amp;"'"&amp;"!B20:F42"),2,FALSE))&amp;
IF(VLOOKUP("RMN 13C",INDIRECT("'"&amp;B182&amp;"'"&amp;"!B20:F42"),2,FALSE)="","","
"&amp;VLOOKUP("RMN 13C",INDIRECT("'"&amp;B182&amp;"'"&amp;"!B20:F42"),2,FALSE))&amp;
IF(VLOOKUP("RMN Div :",INDIRECT("'"&amp;B182&amp;"'"&amp;"!B20:F42"),2,FALSE)="","","
"&amp;VLOOKUP("RMN Div :",INDIRECT("'"&amp;B182&amp;"'"&amp;"!B20:F42"),2,FALSE))&amp;
IF(VLOOKUP("IR",INDIRECT("'"&amp;B182&amp;"'"&amp;"!B20:F42"),2,FALSE)="","","
"&amp;VLOOKUP("IR",INDIRECT("'"&amp;B182&amp;"'"&amp;"!B20:F42"),2,FALSE))&amp;
IF(VLOOKUP("T° Fusion :",INDIRECT("'"&amp;B182&amp;"'"&amp;"!B20:F42"),2,FALSE)="","","
"&amp;VLOOKUP("T° Fusion :",INDIRECT("'"&amp;B182&amp;"'"&amp;"!B20:F42"),2,FALSE))&amp;
 IF(VLOOKUP("αD :",INDIRECT("'"&amp;B182&amp;"'"&amp;"!B20:F42"),2,FALSE)="","","
"&amp;VLOOKUP("αD :",INDIRECT("'"&amp;B182&amp;"'"&amp;"!B20:F42"),2,FALSE))&amp;
 IF(VLOOKUP("Masse :",INDIRECT("'"&amp;B182&amp;"'"&amp;"!B20:F42"),2,FALSE)="","","
"&amp;VLOOKUP("Masse :",INDIRECT("'"&amp;B182&amp;"'"&amp;"!B20:F42"),2,FALSE))&amp;
IF(VLOOKUP("Ref Litt. :",INDIRECT("'"&amp;B182&amp;"'"&amp;"!B20:F42"),2,FALSE)="","","
"&amp;Data!$E$7&amp;" "&amp;VLOOKUP("Ref Litt. :",INDIRECT("'"&amp;B182&amp;"'"&amp;"!B20:F42"),2,FALSE))</f>
        <v>#REF!</v>
      </c>
      <c r="F182" s="77" t="e">
        <f t="shared" ca="1" si="11"/>
        <v>#REF!</v>
      </c>
      <c r="H182" s="50" t="str">
        <f t="shared" ca="1" si="12"/>
        <v/>
      </c>
    </row>
    <row r="183" spans="1:8" ht="145.15" customHeight="1" x14ac:dyDescent="0.25">
      <c r="A183" s="70" t="str">
        <f t="shared" ca="1" si="13"/>
        <v/>
      </c>
      <c r="E183" s="86" t="e">
        <f ca="1">VLOOKUP("IUPAC :",INDIRECT("'"&amp;B183&amp;"'"&amp;"!B20:F42"),2,FALSE)&amp;IF(D183="",""," ("&amp;D183&amp;")")&amp;
IF(VLOOKUP("Aspect :",INDIRECT("'"&amp;B183&amp;"'"&amp;"!B20:F42"),2,FALSE)="","","
"&amp;VLOOKUP("Aspect :",INDIRECT("'"&amp;B183&amp;"'"&amp;"!B20:F42"),2,FALSE))&amp;
IF(VLOOKUP("RMN 1H",INDIRECT("'"&amp;B183&amp;"'"&amp;"!B20:F42"),2,FALSE)="","","
"&amp;VLOOKUP("RMN 1H",INDIRECT("'"&amp;B183&amp;"'"&amp;"!B20:F42"),2,FALSE))&amp;
IF(VLOOKUP("RMN 13C",INDIRECT("'"&amp;B183&amp;"'"&amp;"!B20:F42"),2,FALSE)="","","
"&amp;VLOOKUP("RMN 13C",INDIRECT("'"&amp;B183&amp;"'"&amp;"!B20:F42"),2,FALSE))&amp;
IF(VLOOKUP("RMN Div :",INDIRECT("'"&amp;B183&amp;"'"&amp;"!B20:F42"),2,FALSE)="","","
"&amp;VLOOKUP("RMN Div :",INDIRECT("'"&amp;B183&amp;"'"&amp;"!B20:F42"),2,FALSE))&amp;
IF(VLOOKUP("IR",INDIRECT("'"&amp;B183&amp;"'"&amp;"!B20:F42"),2,FALSE)="","","
"&amp;VLOOKUP("IR",INDIRECT("'"&amp;B183&amp;"'"&amp;"!B20:F42"),2,FALSE))&amp;
IF(VLOOKUP("T° Fusion :",INDIRECT("'"&amp;B183&amp;"'"&amp;"!B20:F42"),2,FALSE)="","","
"&amp;VLOOKUP("T° Fusion :",INDIRECT("'"&amp;B183&amp;"'"&amp;"!B20:F42"),2,FALSE))&amp;
 IF(VLOOKUP("αD :",INDIRECT("'"&amp;B183&amp;"'"&amp;"!B20:F42"),2,FALSE)="","","
"&amp;VLOOKUP("αD :",INDIRECT("'"&amp;B183&amp;"'"&amp;"!B20:F42"),2,FALSE))&amp;
 IF(VLOOKUP("Masse :",INDIRECT("'"&amp;B183&amp;"'"&amp;"!B20:F42"),2,FALSE)="","","
"&amp;VLOOKUP("Masse :",INDIRECT("'"&amp;B183&amp;"'"&amp;"!B20:F42"),2,FALSE))&amp;
IF(VLOOKUP("Ref Litt. :",INDIRECT("'"&amp;B183&amp;"'"&amp;"!B20:F42"),2,FALSE)="","","
"&amp;Data!$E$7&amp;" "&amp;VLOOKUP("Ref Litt. :",INDIRECT("'"&amp;B183&amp;"'"&amp;"!B20:F42"),2,FALSE))</f>
        <v>#REF!</v>
      </c>
      <c r="F183" s="77" t="e">
        <f t="shared" ca="1" si="11"/>
        <v>#REF!</v>
      </c>
      <c r="H183" s="50" t="str">
        <f t="shared" ca="1" si="12"/>
        <v/>
      </c>
    </row>
    <row r="184" spans="1:8" ht="145.15" customHeight="1" x14ac:dyDescent="0.25">
      <c r="A184" s="70" t="str">
        <f t="shared" ca="1" si="13"/>
        <v/>
      </c>
      <c r="E184" s="86" t="e">
        <f ca="1">VLOOKUP("IUPAC :",INDIRECT("'"&amp;B184&amp;"'"&amp;"!B20:F42"),2,FALSE)&amp;IF(D184="",""," ("&amp;D184&amp;")")&amp;
IF(VLOOKUP("Aspect :",INDIRECT("'"&amp;B184&amp;"'"&amp;"!B20:F42"),2,FALSE)="","","
"&amp;VLOOKUP("Aspect :",INDIRECT("'"&amp;B184&amp;"'"&amp;"!B20:F42"),2,FALSE))&amp;
IF(VLOOKUP("RMN 1H",INDIRECT("'"&amp;B184&amp;"'"&amp;"!B20:F42"),2,FALSE)="","","
"&amp;VLOOKUP("RMN 1H",INDIRECT("'"&amp;B184&amp;"'"&amp;"!B20:F42"),2,FALSE))&amp;
IF(VLOOKUP("RMN 13C",INDIRECT("'"&amp;B184&amp;"'"&amp;"!B20:F42"),2,FALSE)="","","
"&amp;VLOOKUP("RMN 13C",INDIRECT("'"&amp;B184&amp;"'"&amp;"!B20:F42"),2,FALSE))&amp;
IF(VLOOKUP("RMN Div :",INDIRECT("'"&amp;B184&amp;"'"&amp;"!B20:F42"),2,FALSE)="","","
"&amp;VLOOKUP("RMN Div :",INDIRECT("'"&amp;B184&amp;"'"&amp;"!B20:F42"),2,FALSE))&amp;
IF(VLOOKUP("IR",INDIRECT("'"&amp;B184&amp;"'"&amp;"!B20:F42"),2,FALSE)="","","
"&amp;VLOOKUP("IR",INDIRECT("'"&amp;B184&amp;"'"&amp;"!B20:F42"),2,FALSE))&amp;
IF(VLOOKUP("T° Fusion :",INDIRECT("'"&amp;B184&amp;"'"&amp;"!B20:F42"),2,FALSE)="","","
"&amp;VLOOKUP("T° Fusion :",INDIRECT("'"&amp;B184&amp;"'"&amp;"!B20:F42"),2,FALSE))&amp;
 IF(VLOOKUP("αD :",INDIRECT("'"&amp;B184&amp;"'"&amp;"!B20:F42"),2,FALSE)="","","
"&amp;VLOOKUP("αD :",INDIRECT("'"&amp;B184&amp;"'"&amp;"!B20:F42"),2,FALSE))&amp;
 IF(VLOOKUP("Masse :",INDIRECT("'"&amp;B184&amp;"'"&amp;"!B20:F42"),2,FALSE)="","","
"&amp;VLOOKUP("Masse :",INDIRECT("'"&amp;B184&amp;"'"&amp;"!B20:F42"),2,FALSE))&amp;
IF(VLOOKUP("Ref Litt. :",INDIRECT("'"&amp;B184&amp;"'"&amp;"!B20:F42"),2,FALSE)="","","
"&amp;Data!$E$7&amp;" "&amp;VLOOKUP("Ref Litt. :",INDIRECT("'"&amp;B184&amp;"'"&amp;"!B20:F42"),2,FALSE))</f>
        <v>#REF!</v>
      </c>
      <c r="F184" s="77" t="e">
        <f t="shared" ca="1" si="11"/>
        <v>#REF!</v>
      </c>
      <c r="H184" s="50" t="str">
        <f t="shared" ca="1" si="12"/>
        <v/>
      </c>
    </row>
    <row r="185" spans="1:8" ht="145.15" customHeight="1" x14ac:dyDescent="0.25">
      <c r="A185" s="70" t="str">
        <f t="shared" ca="1" si="13"/>
        <v/>
      </c>
      <c r="E185" s="86" t="e">
        <f ca="1">VLOOKUP("IUPAC :",INDIRECT("'"&amp;B185&amp;"'"&amp;"!B20:F42"),2,FALSE)&amp;IF(D185="",""," ("&amp;D185&amp;")")&amp;
IF(VLOOKUP("Aspect :",INDIRECT("'"&amp;B185&amp;"'"&amp;"!B20:F42"),2,FALSE)="","","
"&amp;VLOOKUP("Aspect :",INDIRECT("'"&amp;B185&amp;"'"&amp;"!B20:F42"),2,FALSE))&amp;
IF(VLOOKUP("RMN 1H",INDIRECT("'"&amp;B185&amp;"'"&amp;"!B20:F42"),2,FALSE)="","","
"&amp;VLOOKUP("RMN 1H",INDIRECT("'"&amp;B185&amp;"'"&amp;"!B20:F42"),2,FALSE))&amp;
IF(VLOOKUP("RMN 13C",INDIRECT("'"&amp;B185&amp;"'"&amp;"!B20:F42"),2,FALSE)="","","
"&amp;VLOOKUP("RMN 13C",INDIRECT("'"&amp;B185&amp;"'"&amp;"!B20:F42"),2,FALSE))&amp;
IF(VLOOKUP("RMN Div :",INDIRECT("'"&amp;B185&amp;"'"&amp;"!B20:F42"),2,FALSE)="","","
"&amp;VLOOKUP("RMN Div :",INDIRECT("'"&amp;B185&amp;"'"&amp;"!B20:F42"),2,FALSE))&amp;
IF(VLOOKUP("IR",INDIRECT("'"&amp;B185&amp;"'"&amp;"!B20:F42"),2,FALSE)="","","
"&amp;VLOOKUP("IR",INDIRECT("'"&amp;B185&amp;"'"&amp;"!B20:F42"),2,FALSE))&amp;
IF(VLOOKUP("T° Fusion :",INDIRECT("'"&amp;B185&amp;"'"&amp;"!B20:F42"),2,FALSE)="","","
"&amp;VLOOKUP("T° Fusion :",INDIRECT("'"&amp;B185&amp;"'"&amp;"!B20:F42"),2,FALSE))&amp;
 IF(VLOOKUP("αD :",INDIRECT("'"&amp;B185&amp;"'"&amp;"!B20:F42"),2,FALSE)="","","
"&amp;VLOOKUP("αD :",INDIRECT("'"&amp;B185&amp;"'"&amp;"!B20:F42"),2,FALSE))&amp;
 IF(VLOOKUP("Masse :",INDIRECT("'"&amp;B185&amp;"'"&amp;"!B20:F42"),2,FALSE)="","","
"&amp;VLOOKUP("Masse :",INDIRECT("'"&amp;B185&amp;"'"&amp;"!B20:F42"),2,FALSE))&amp;
IF(VLOOKUP("Ref Litt. :",INDIRECT("'"&amp;B185&amp;"'"&amp;"!B20:F42"),2,FALSE)="","","
"&amp;Data!$E$7&amp;" "&amp;VLOOKUP("Ref Litt. :",INDIRECT("'"&amp;B185&amp;"'"&amp;"!B20:F42"),2,FALSE))</f>
        <v>#REF!</v>
      </c>
      <c r="F185" s="77" t="e">
        <f t="shared" ca="1" si="11"/>
        <v>#REF!</v>
      </c>
      <c r="H185" s="50" t="str">
        <f t="shared" ca="1" si="12"/>
        <v/>
      </c>
    </row>
    <row r="186" spans="1:8" ht="145.15" customHeight="1" x14ac:dyDescent="0.25">
      <c r="A186" s="70" t="str">
        <f t="shared" ca="1" si="13"/>
        <v/>
      </c>
      <c r="E186" s="86" t="e">
        <f ca="1">VLOOKUP("IUPAC :",INDIRECT("'"&amp;B186&amp;"'"&amp;"!B20:F42"),2,FALSE)&amp;IF(D186="",""," ("&amp;D186&amp;")")&amp;
IF(VLOOKUP("Aspect :",INDIRECT("'"&amp;B186&amp;"'"&amp;"!B20:F42"),2,FALSE)="","","
"&amp;VLOOKUP("Aspect :",INDIRECT("'"&amp;B186&amp;"'"&amp;"!B20:F42"),2,FALSE))&amp;
IF(VLOOKUP("RMN 1H",INDIRECT("'"&amp;B186&amp;"'"&amp;"!B20:F42"),2,FALSE)="","","
"&amp;VLOOKUP("RMN 1H",INDIRECT("'"&amp;B186&amp;"'"&amp;"!B20:F42"),2,FALSE))&amp;
IF(VLOOKUP("RMN 13C",INDIRECT("'"&amp;B186&amp;"'"&amp;"!B20:F42"),2,FALSE)="","","
"&amp;VLOOKUP("RMN 13C",INDIRECT("'"&amp;B186&amp;"'"&amp;"!B20:F42"),2,FALSE))&amp;
IF(VLOOKUP("RMN Div :",INDIRECT("'"&amp;B186&amp;"'"&amp;"!B20:F42"),2,FALSE)="","","
"&amp;VLOOKUP("RMN Div :",INDIRECT("'"&amp;B186&amp;"'"&amp;"!B20:F42"),2,FALSE))&amp;
IF(VLOOKUP("IR",INDIRECT("'"&amp;B186&amp;"'"&amp;"!B20:F42"),2,FALSE)="","","
"&amp;VLOOKUP("IR",INDIRECT("'"&amp;B186&amp;"'"&amp;"!B20:F42"),2,FALSE))&amp;
IF(VLOOKUP("T° Fusion :",INDIRECT("'"&amp;B186&amp;"'"&amp;"!B20:F42"),2,FALSE)="","","
"&amp;VLOOKUP("T° Fusion :",INDIRECT("'"&amp;B186&amp;"'"&amp;"!B20:F42"),2,FALSE))&amp;
 IF(VLOOKUP("αD :",INDIRECT("'"&amp;B186&amp;"'"&amp;"!B20:F42"),2,FALSE)="","","
"&amp;VLOOKUP("αD :",INDIRECT("'"&amp;B186&amp;"'"&amp;"!B20:F42"),2,FALSE))&amp;
 IF(VLOOKUP("Masse :",INDIRECT("'"&amp;B186&amp;"'"&amp;"!B20:F42"),2,FALSE)="","","
"&amp;VLOOKUP("Masse :",INDIRECT("'"&amp;B186&amp;"'"&amp;"!B20:F42"),2,FALSE))&amp;
IF(VLOOKUP("Ref Litt. :",INDIRECT("'"&amp;B186&amp;"'"&amp;"!B20:F42"),2,FALSE)="","","
"&amp;Data!$E$7&amp;" "&amp;VLOOKUP("Ref Litt. :",INDIRECT("'"&amp;B186&amp;"'"&amp;"!B20:F42"),2,FALSE))</f>
        <v>#REF!</v>
      </c>
      <c r="F186" s="77" t="e">
        <f t="shared" ca="1" si="11"/>
        <v>#REF!</v>
      </c>
      <c r="H186" s="50" t="str">
        <f t="shared" ca="1" si="12"/>
        <v/>
      </c>
    </row>
    <row r="187" spans="1:8" ht="145.15" customHeight="1" x14ac:dyDescent="0.25">
      <c r="A187" s="70" t="str">
        <f t="shared" ca="1" si="13"/>
        <v/>
      </c>
      <c r="E187" s="86" t="e">
        <f ca="1">VLOOKUP("IUPAC :",INDIRECT("'"&amp;B187&amp;"'"&amp;"!B20:F42"),2,FALSE)&amp;IF(D187="",""," ("&amp;D187&amp;")")&amp;
IF(VLOOKUP("Aspect :",INDIRECT("'"&amp;B187&amp;"'"&amp;"!B20:F42"),2,FALSE)="","","
"&amp;VLOOKUP("Aspect :",INDIRECT("'"&amp;B187&amp;"'"&amp;"!B20:F42"),2,FALSE))&amp;
IF(VLOOKUP("RMN 1H",INDIRECT("'"&amp;B187&amp;"'"&amp;"!B20:F42"),2,FALSE)="","","
"&amp;VLOOKUP("RMN 1H",INDIRECT("'"&amp;B187&amp;"'"&amp;"!B20:F42"),2,FALSE))&amp;
IF(VLOOKUP("RMN 13C",INDIRECT("'"&amp;B187&amp;"'"&amp;"!B20:F42"),2,FALSE)="","","
"&amp;VLOOKUP("RMN 13C",INDIRECT("'"&amp;B187&amp;"'"&amp;"!B20:F42"),2,FALSE))&amp;
IF(VLOOKUP("RMN Div :",INDIRECT("'"&amp;B187&amp;"'"&amp;"!B20:F42"),2,FALSE)="","","
"&amp;VLOOKUP("RMN Div :",INDIRECT("'"&amp;B187&amp;"'"&amp;"!B20:F42"),2,FALSE))&amp;
IF(VLOOKUP("IR",INDIRECT("'"&amp;B187&amp;"'"&amp;"!B20:F42"),2,FALSE)="","","
"&amp;VLOOKUP("IR",INDIRECT("'"&amp;B187&amp;"'"&amp;"!B20:F42"),2,FALSE))&amp;
IF(VLOOKUP("T° Fusion :",INDIRECT("'"&amp;B187&amp;"'"&amp;"!B20:F42"),2,FALSE)="","","
"&amp;VLOOKUP("T° Fusion :",INDIRECT("'"&amp;B187&amp;"'"&amp;"!B20:F42"),2,FALSE))&amp;
 IF(VLOOKUP("αD :",INDIRECT("'"&amp;B187&amp;"'"&amp;"!B20:F42"),2,FALSE)="","","
"&amp;VLOOKUP("αD :",INDIRECT("'"&amp;B187&amp;"'"&amp;"!B20:F42"),2,FALSE))&amp;
 IF(VLOOKUP("Masse :",INDIRECT("'"&amp;B187&amp;"'"&amp;"!B20:F42"),2,FALSE)="","","
"&amp;VLOOKUP("Masse :",INDIRECT("'"&amp;B187&amp;"'"&amp;"!B20:F42"),2,FALSE))&amp;
IF(VLOOKUP("Ref Litt. :",INDIRECT("'"&amp;B187&amp;"'"&amp;"!B20:F42"),2,FALSE)="","","
"&amp;Data!$E$7&amp;" "&amp;VLOOKUP("Ref Litt. :",INDIRECT("'"&amp;B187&amp;"'"&amp;"!B20:F42"),2,FALSE))</f>
        <v>#REF!</v>
      </c>
      <c r="F187" s="77" t="e">
        <f t="shared" ref="F187:F250" ca="1" si="14">IF(INDIRECT("'"&amp;B187&amp;"'"&amp;"!F18:H18")="","Mode Op ?",INDIRECT("'"&amp;B187&amp;"'"&amp;"!F18:H18"))</f>
        <v>#REF!</v>
      </c>
      <c r="H187" s="50" t="str">
        <f t="shared" ca="1" si="12"/>
        <v/>
      </c>
    </row>
    <row r="188" spans="1:8" ht="145.15" customHeight="1" x14ac:dyDescent="0.25">
      <c r="A188" s="70" t="str">
        <f t="shared" ca="1" si="13"/>
        <v/>
      </c>
      <c r="E188" s="86" t="e">
        <f ca="1">VLOOKUP("IUPAC :",INDIRECT("'"&amp;B188&amp;"'"&amp;"!B20:F42"),2,FALSE)&amp;IF(D188="",""," ("&amp;D188&amp;")")&amp;
IF(VLOOKUP("Aspect :",INDIRECT("'"&amp;B188&amp;"'"&amp;"!B20:F42"),2,FALSE)="","","
"&amp;VLOOKUP("Aspect :",INDIRECT("'"&amp;B188&amp;"'"&amp;"!B20:F42"),2,FALSE))&amp;
IF(VLOOKUP("RMN 1H",INDIRECT("'"&amp;B188&amp;"'"&amp;"!B20:F42"),2,FALSE)="","","
"&amp;VLOOKUP("RMN 1H",INDIRECT("'"&amp;B188&amp;"'"&amp;"!B20:F42"),2,FALSE))&amp;
IF(VLOOKUP("RMN 13C",INDIRECT("'"&amp;B188&amp;"'"&amp;"!B20:F42"),2,FALSE)="","","
"&amp;VLOOKUP("RMN 13C",INDIRECT("'"&amp;B188&amp;"'"&amp;"!B20:F42"),2,FALSE))&amp;
IF(VLOOKUP("RMN Div :",INDIRECT("'"&amp;B188&amp;"'"&amp;"!B20:F42"),2,FALSE)="","","
"&amp;VLOOKUP("RMN Div :",INDIRECT("'"&amp;B188&amp;"'"&amp;"!B20:F42"),2,FALSE))&amp;
IF(VLOOKUP("IR",INDIRECT("'"&amp;B188&amp;"'"&amp;"!B20:F42"),2,FALSE)="","","
"&amp;VLOOKUP("IR",INDIRECT("'"&amp;B188&amp;"'"&amp;"!B20:F42"),2,FALSE))&amp;
IF(VLOOKUP("T° Fusion :",INDIRECT("'"&amp;B188&amp;"'"&amp;"!B20:F42"),2,FALSE)="","","
"&amp;VLOOKUP("T° Fusion :",INDIRECT("'"&amp;B188&amp;"'"&amp;"!B20:F42"),2,FALSE))&amp;
 IF(VLOOKUP("αD :",INDIRECT("'"&amp;B188&amp;"'"&amp;"!B20:F42"),2,FALSE)="","","
"&amp;VLOOKUP("αD :",INDIRECT("'"&amp;B188&amp;"'"&amp;"!B20:F42"),2,FALSE))&amp;
 IF(VLOOKUP("Masse :",INDIRECT("'"&amp;B188&amp;"'"&amp;"!B20:F42"),2,FALSE)="","","
"&amp;VLOOKUP("Masse :",INDIRECT("'"&amp;B188&amp;"'"&amp;"!B20:F42"),2,FALSE))&amp;
IF(VLOOKUP("Ref Litt. :",INDIRECT("'"&amp;B188&amp;"'"&amp;"!B20:F42"),2,FALSE)="","","
"&amp;Data!$E$7&amp;" "&amp;VLOOKUP("Ref Litt. :",INDIRECT("'"&amp;B188&amp;"'"&amp;"!B20:F42"),2,FALSE))</f>
        <v>#REF!</v>
      </c>
      <c r="F188" s="77" t="e">
        <f t="shared" ca="1" si="14"/>
        <v>#REF!</v>
      </c>
      <c r="H188" s="50" t="str">
        <f t="shared" ca="1" si="12"/>
        <v/>
      </c>
    </row>
    <row r="189" spans="1:8" ht="145.15" customHeight="1" x14ac:dyDescent="0.25">
      <c r="A189" s="70" t="str">
        <f t="shared" ca="1" si="13"/>
        <v/>
      </c>
      <c r="E189" s="86" t="e">
        <f ca="1">VLOOKUP("IUPAC :",INDIRECT("'"&amp;B189&amp;"'"&amp;"!B20:F42"),2,FALSE)&amp;IF(D189="",""," ("&amp;D189&amp;")")&amp;
IF(VLOOKUP("Aspect :",INDIRECT("'"&amp;B189&amp;"'"&amp;"!B20:F42"),2,FALSE)="","","
"&amp;VLOOKUP("Aspect :",INDIRECT("'"&amp;B189&amp;"'"&amp;"!B20:F42"),2,FALSE))&amp;
IF(VLOOKUP("RMN 1H",INDIRECT("'"&amp;B189&amp;"'"&amp;"!B20:F42"),2,FALSE)="","","
"&amp;VLOOKUP("RMN 1H",INDIRECT("'"&amp;B189&amp;"'"&amp;"!B20:F42"),2,FALSE))&amp;
IF(VLOOKUP("RMN 13C",INDIRECT("'"&amp;B189&amp;"'"&amp;"!B20:F42"),2,FALSE)="","","
"&amp;VLOOKUP("RMN 13C",INDIRECT("'"&amp;B189&amp;"'"&amp;"!B20:F42"),2,FALSE))&amp;
IF(VLOOKUP("RMN Div :",INDIRECT("'"&amp;B189&amp;"'"&amp;"!B20:F42"),2,FALSE)="","","
"&amp;VLOOKUP("RMN Div :",INDIRECT("'"&amp;B189&amp;"'"&amp;"!B20:F42"),2,FALSE))&amp;
IF(VLOOKUP("IR",INDIRECT("'"&amp;B189&amp;"'"&amp;"!B20:F42"),2,FALSE)="","","
"&amp;VLOOKUP("IR",INDIRECT("'"&amp;B189&amp;"'"&amp;"!B20:F42"),2,FALSE))&amp;
IF(VLOOKUP("T° Fusion :",INDIRECT("'"&amp;B189&amp;"'"&amp;"!B20:F42"),2,FALSE)="","","
"&amp;VLOOKUP("T° Fusion :",INDIRECT("'"&amp;B189&amp;"'"&amp;"!B20:F42"),2,FALSE))&amp;
 IF(VLOOKUP("αD :",INDIRECT("'"&amp;B189&amp;"'"&amp;"!B20:F42"),2,FALSE)="","","
"&amp;VLOOKUP("αD :",INDIRECT("'"&amp;B189&amp;"'"&amp;"!B20:F42"),2,FALSE))&amp;
 IF(VLOOKUP("Masse :",INDIRECT("'"&amp;B189&amp;"'"&amp;"!B20:F42"),2,FALSE)="","","
"&amp;VLOOKUP("Masse :",INDIRECT("'"&amp;B189&amp;"'"&amp;"!B20:F42"),2,FALSE))&amp;
IF(VLOOKUP("Ref Litt. :",INDIRECT("'"&amp;B189&amp;"'"&amp;"!B20:F42"),2,FALSE)="","","
"&amp;Data!$E$7&amp;" "&amp;VLOOKUP("Ref Litt. :",INDIRECT("'"&amp;B189&amp;"'"&amp;"!B20:F42"),2,FALSE))</f>
        <v>#REF!</v>
      </c>
      <c r="F189" s="77" t="e">
        <f t="shared" ca="1" si="14"/>
        <v>#REF!</v>
      </c>
      <c r="H189" s="50" t="str">
        <f t="shared" ca="1" si="12"/>
        <v/>
      </c>
    </row>
    <row r="190" spans="1:8" ht="145.15" customHeight="1" x14ac:dyDescent="0.25">
      <c r="A190" s="70" t="str">
        <f t="shared" ca="1" si="13"/>
        <v/>
      </c>
      <c r="E190" s="86" t="e">
        <f ca="1">VLOOKUP("IUPAC :",INDIRECT("'"&amp;B190&amp;"'"&amp;"!B20:F42"),2,FALSE)&amp;IF(D190="",""," ("&amp;D190&amp;")")&amp;
IF(VLOOKUP("Aspect :",INDIRECT("'"&amp;B190&amp;"'"&amp;"!B20:F42"),2,FALSE)="","","
"&amp;VLOOKUP("Aspect :",INDIRECT("'"&amp;B190&amp;"'"&amp;"!B20:F42"),2,FALSE))&amp;
IF(VLOOKUP("RMN 1H",INDIRECT("'"&amp;B190&amp;"'"&amp;"!B20:F42"),2,FALSE)="","","
"&amp;VLOOKUP("RMN 1H",INDIRECT("'"&amp;B190&amp;"'"&amp;"!B20:F42"),2,FALSE))&amp;
IF(VLOOKUP("RMN 13C",INDIRECT("'"&amp;B190&amp;"'"&amp;"!B20:F42"),2,FALSE)="","","
"&amp;VLOOKUP("RMN 13C",INDIRECT("'"&amp;B190&amp;"'"&amp;"!B20:F42"),2,FALSE))&amp;
IF(VLOOKUP("RMN Div :",INDIRECT("'"&amp;B190&amp;"'"&amp;"!B20:F42"),2,FALSE)="","","
"&amp;VLOOKUP("RMN Div :",INDIRECT("'"&amp;B190&amp;"'"&amp;"!B20:F42"),2,FALSE))&amp;
IF(VLOOKUP("IR",INDIRECT("'"&amp;B190&amp;"'"&amp;"!B20:F42"),2,FALSE)="","","
"&amp;VLOOKUP("IR",INDIRECT("'"&amp;B190&amp;"'"&amp;"!B20:F42"),2,FALSE))&amp;
IF(VLOOKUP("T° Fusion :",INDIRECT("'"&amp;B190&amp;"'"&amp;"!B20:F42"),2,FALSE)="","","
"&amp;VLOOKUP("T° Fusion :",INDIRECT("'"&amp;B190&amp;"'"&amp;"!B20:F42"),2,FALSE))&amp;
 IF(VLOOKUP("αD :",INDIRECT("'"&amp;B190&amp;"'"&amp;"!B20:F42"),2,FALSE)="","","
"&amp;VLOOKUP("αD :",INDIRECT("'"&amp;B190&amp;"'"&amp;"!B20:F42"),2,FALSE))&amp;
 IF(VLOOKUP("Masse :",INDIRECT("'"&amp;B190&amp;"'"&amp;"!B20:F42"),2,FALSE)="","","
"&amp;VLOOKUP("Masse :",INDIRECT("'"&amp;B190&amp;"'"&amp;"!B20:F42"),2,FALSE))&amp;
IF(VLOOKUP("Ref Litt. :",INDIRECT("'"&amp;B190&amp;"'"&amp;"!B20:F42"),2,FALSE)="","","
"&amp;Data!$E$7&amp;" "&amp;VLOOKUP("Ref Litt. :",INDIRECT("'"&amp;B190&amp;"'"&amp;"!B20:F42"),2,FALSE))</f>
        <v>#REF!</v>
      </c>
      <c r="F190" s="77" t="e">
        <f t="shared" ca="1" si="14"/>
        <v>#REF!</v>
      </c>
      <c r="H190" s="50" t="str">
        <f t="shared" ref="H190:H253" ca="1" si="15">IF(A190=0,
      IF(INDIRECT("'"&amp;B190&amp;"'"&amp;"!C20")="","IUPAC ","")&amp;
      IF(INDIRECT("'"&amp;B190&amp;"'"&amp;"!H5")="","Aspect ","")&amp;
      IF(INDIRECT("'"&amp;B190&amp;"'"&amp;"!C23")="","1H ","")&amp;
      IF(INDIRECT("'"&amp;B190&amp;"'"&amp;"!C27")="","13C ","")&amp;
      IF(INDIRECT("'"&amp;B190&amp;"'"&amp;"!I21")="","Rendement ","")&amp;
      IF(OR(INDIRECT("'"&amp;B190&amp;"'"&amp;"!H5")="crystals",
                  INDIRECT("'"&amp;B190&amp;"'"&amp;"!H5")="powder"),
          IF(INDIRECT("'"&amp;B190&amp;"'"&amp;"!C37")="","Tfus ",""),"")&amp;
      IF(INDIRECT("'"&amp;B190&amp;"'"&amp;"!C39")="","Masse ","")&amp;
      IF(COUNTIF(INDIRECT("'"&amp;B190&amp;"'"&amp;"!F3"),"*F*"),
           IF(INDIRECT("'"&amp;B190&amp;"'"&amp;"!C31")="","RMN Div",""),""),"")</f>
        <v/>
      </c>
    </row>
    <row r="191" spans="1:8" ht="145.15" customHeight="1" x14ac:dyDescent="0.25">
      <c r="A191" s="70" t="str">
        <f t="shared" ca="1" si="13"/>
        <v/>
      </c>
      <c r="E191" s="86" t="e">
        <f ca="1">VLOOKUP("IUPAC :",INDIRECT("'"&amp;B191&amp;"'"&amp;"!B20:F42"),2,FALSE)&amp;IF(D191="",""," ("&amp;D191&amp;")")&amp;
IF(VLOOKUP("Aspect :",INDIRECT("'"&amp;B191&amp;"'"&amp;"!B20:F42"),2,FALSE)="","","
"&amp;VLOOKUP("Aspect :",INDIRECT("'"&amp;B191&amp;"'"&amp;"!B20:F42"),2,FALSE))&amp;
IF(VLOOKUP("RMN 1H",INDIRECT("'"&amp;B191&amp;"'"&amp;"!B20:F42"),2,FALSE)="","","
"&amp;VLOOKUP("RMN 1H",INDIRECT("'"&amp;B191&amp;"'"&amp;"!B20:F42"),2,FALSE))&amp;
IF(VLOOKUP("RMN 13C",INDIRECT("'"&amp;B191&amp;"'"&amp;"!B20:F42"),2,FALSE)="","","
"&amp;VLOOKUP("RMN 13C",INDIRECT("'"&amp;B191&amp;"'"&amp;"!B20:F42"),2,FALSE))&amp;
IF(VLOOKUP("RMN Div :",INDIRECT("'"&amp;B191&amp;"'"&amp;"!B20:F42"),2,FALSE)="","","
"&amp;VLOOKUP("RMN Div :",INDIRECT("'"&amp;B191&amp;"'"&amp;"!B20:F42"),2,FALSE))&amp;
IF(VLOOKUP("IR",INDIRECT("'"&amp;B191&amp;"'"&amp;"!B20:F42"),2,FALSE)="","","
"&amp;VLOOKUP("IR",INDIRECT("'"&amp;B191&amp;"'"&amp;"!B20:F42"),2,FALSE))&amp;
IF(VLOOKUP("T° Fusion :",INDIRECT("'"&amp;B191&amp;"'"&amp;"!B20:F42"),2,FALSE)="","","
"&amp;VLOOKUP("T° Fusion :",INDIRECT("'"&amp;B191&amp;"'"&amp;"!B20:F42"),2,FALSE))&amp;
 IF(VLOOKUP("αD :",INDIRECT("'"&amp;B191&amp;"'"&amp;"!B20:F42"),2,FALSE)="","","
"&amp;VLOOKUP("αD :",INDIRECT("'"&amp;B191&amp;"'"&amp;"!B20:F42"),2,FALSE))&amp;
 IF(VLOOKUP("Masse :",INDIRECT("'"&amp;B191&amp;"'"&amp;"!B20:F42"),2,FALSE)="","","
"&amp;VLOOKUP("Masse :",INDIRECT("'"&amp;B191&amp;"'"&amp;"!B20:F42"),2,FALSE))&amp;
IF(VLOOKUP("Ref Litt. :",INDIRECT("'"&amp;B191&amp;"'"&amp;"!B20:F42"),2,FALSE)="","","
"&amp;Data!$E$7&amp;" "&amp;VLOOKUP("Ref Litt. :",INDIRECT("'"&amp;B191&amp;"'"&amp;"!B20:F42"),2,FALSE))</f>
        <v>#REF!</v>
      </c>
      <c r="F191" s="77" t="e">
        <f t="shared" ca="1" si="14"/>
        <v>#REF!</v>
      </c>
      <c r="H191" s="50" t="str">
        <f t="shared" ca="1" si="15"/>
        <v/>
      </c>
    </row>
    <row r="192" spans="1:8" ht="145.15" customHeight="1" x14ac:dyDescent="0.25">
      <c r="A192" s="70" t="str">
        <f t="shared" ca="1" si="13"/>
        <v/>
      </c>
      <c r="E192" s="86" t="e">
        <f ca="1">VLOOKUP("IUPAC :",INDIRECT("'"&amp;B192&amp;"'"&amp;"!B20:F42"),2,FALSE)&amp;IF(D192="",""," ("&amp;D192&amp;")")&amp;
IF(VLOOKUP("Aspect :",INDIRECT("'"&amp;B192&amp;"'"&amp;"!B20:F42"),2,FALSE)="","","
"&amp;VLOOKUP("Aspect :",INDIRECT("'"&amp;B192&amp;"'"&amp;"!B20:F42"),2,FALSE))&amp;
IF(VLOOKUP("RMN 1H",INDIRECT("'"&amp;B192&amp;"'"&amp;"!B20:F42"),2,FALSE)="","","
"&amp;VLOOKUP("RMN 1H",INDIRECT("'"&amp;B192&amp;"'"&amp;"!B20:F42"),2,FALSE))&amp;
IF(VLOOKUP("RMN 13C",INDIRECT("'"&amp;B192&amp;"'"&amp;"!B20:F42"),2,FALSE)="","","
"&amp;VLOOKUP("RMN 13C",INDIRECT("'"&amp;B192&amp;"'"&amp;"!B20:F42"),2,FALSE))&amp;
IF(VLOOKUP("RMN Div :",INDIRECT("'"&amp;B192&amp;"'"&amp;"!B20:F42"),2,FALSE)="","","
"&amp;VLOOKUP("RMN Div :",INDIRECT("'"&amp;B192&amp;"'"&amp;"!B20:F42"),2,FALSE))&amp;
IF(VLOOKUP("IR",INDIRECT("'"&amp;B192&amp;"'"&amp;"!B20:F42"),2,FALSE)="","","
"&amp;VLOOKUP("IR",INDIRECT("'"&amp;B192&amp;"'"&amp;"!B20:F42"),2,FALSE))&amp;
IF(VLOOKUP("T° Fusion :",INDIRECT("'"&amp;B192&amp;"'"&amp;"!B20:F42"),2,FALSE)="","","
"&amp;VLOOKUP("T° Fusion :",INDIRECT("'"&amp;B192&amp;"'"&amp;"!B20:F42"),2,FALSE))&amp;
 IF(VLOOKUP("αD :",INDIRECT("'"&amp;B192&amp;"'"&amp;"!B20:F42"),2,FALSE)="","","
"&amp;VLOOKUP("αD :",INDIRECT("'"&amp;B192&amp;"'"&amp;"!B20:F42"),2,FALSE))&amp;
 IF(VLOOKUP("Masse :",INDIRECT("'"&amp;B192&amp;"'"&amp;"!B20:F42"),2,FALSE)="","","
"&amp;VLOOKUP("Masse :",INDIRECT("'"&amp;B192&amp;"'"&amp;"!B20:F42"),2,FALSE))&amp;
IF(VLOOKUP("Ref Litt. :",INDIRECT("'"&amp;B192&amp;"'"&amp;"!B20:F42"),2,FALSE)="","","
"&amp;Data!$E$7&amp;" "&amp;VLOOKUP("Ref Litt. :",INDIRECT("'"&amp;B192&amp;"'"&amp;"!B20:F42"),2,FALSE))</f>
        <v>#REF!</v>
      </c>
      <c r="F192" s="77" t="e">
        <f t="shared" ca="1" si="14"/>
        <v>#REF!</v>
      </c>
      <c r="H192" s="50" t="str">
        <f t="shared" ca="1" si="15"/>
        <v/>
      </c>
    </row>
    <row r="193" spans="1:8" ht="145.15" customHeight="1" x14ac:dyDescent="0.25">
      <c r="A193" s="70" t="str">
        <f t="shared" ca="1" si="13"/>
        <v/>
      </c>
      <c r="E193" s="86" t="e">
        <f ca="1">VLOOKUP("IUPAC :",INDIRECT("'"&amp;B193&amp;"'"&amp;"!B20:F42"),2,FALSE)&amp;IF(D193="",""," ("&amp;D193&amp;")")&amp;
IF(VLOOKUP("Aspect :",INDIRECT("'"&amp;B193&amp;"'"&amp;"!B20:F42"),2,FALSE)="","","
"&amp;VLOOKUP("Aspect :",INDIRECT("'"&amp;B193&amp;"'"&amp;"!B20:F42"),2,FALSE))&amp;
IF(VLOOKUP("RMN 1H",INDIRECT("'"&amp;B193&amp;"'"&amp;"!B20:F42"),2,FALSE)="","","
"&amp;VLOOKUP("RMN 1H",INDIRECT("'"&amp;B193&amp;"'"&amp;"!B20:F42"),2,FALSE))&amp;
IF(VLOOKUP("RMN 13C",INDIRECT("'"&amp;B193&amp;"'"&amp;"!B20:F42"),2,FALSE)="","","
"&amp;VLOOKUP("RMN 13C",INDIRECT("'"&amp;B193&amp;"'"&amp;"!B20:F42"),2,FALSE))&amp;
IF(VLOOKUP("RMN Div :",INDIRECT("'"&amp;B193&amp;"'"&amp;"!B20:F42"),2,FALSE)="","","
"&amp;VLOOKUP("RMN Div :",INDIRECT("'"&amp;B193&amp;"'"&amp;"!B20:F42"),2,FALSE))&amp;
IF(VLOOKUP("IR",INDIRECT("'"&amp;B193&amp;"'"&amp;"!B20:F42"),2,FALSE)="","","
"&amp;VLOOKUP("IR",INDIRECT("'"&amp;B193&amp;"'"&amp;"!B20:F42"),2,FALSE))&amp;
IF(VLOOKUP("T° Fusion :",INDIRECT("'"&amp;B193&amp;"'"&amp;"!B20:F42"),2,FALSE)="","","
"&amp;VLOOKUP("T° Fusion :",INDIRECT("'"&amp;B193&amp;"'"&amp;"!B20:F42"),2,FALSE))&amp;
 IF(VLOOKUP("αD :",INDIRECT("'"&amp;B193&amp;"'"&amp;"!B20:F42"),2,FALSE)="","","
"&amp;VLOOKUP("αD :",INDIRECT("'"&amp;B193&amp;"'"&amp;"!B20:F42"),2,FALSE))&amp;
 IF(VLOOKUP("Masse :",INDIRECT("'"&amp;B193&amp;"'"&amp;"!B20:F42"),2,FALSE)="","","
"&amp;VLOOKUP("Masse :",INDIRECT("'"&amp;B193&amp;"'"&amp;"!B20:F42"),2,FALSE))&amp;
IF(VLOOKUP("Ref Litt. :",INDIRECT("'"&amp;B193&amp;"'"&amp;"!B20:F42"),2,FALSE)="","","
"&amp;Data!$E$7&amp;" "&amp;VLOOKUP("Ref Litt. :",INDIRECT("'"&amp;B193&amp;"'"&amp;"!B20:F42"),2,FALSE))</f>
        <v>#REF!</v>
      </c>
      <c r="F193" s="77" t="e">
        <f t="shared" ca="1" si="14"/>
        <v>#REF!</v>
      </c>
      <c r="H193" s="50" t="str">
        <f t="shared" ca="1" si="15"/>
        <v/>
      </c>
    </row>
    <row r="194" spans="1:8" ht="145.15" customHeight="1" x14ac:dyDescent="0.25">
      <c r="A194" s="70" t="str">
        <f t="shared" ca="1" si="13"/>
        <v/>
      </c>
      <c r="E194" s="86" t="e">
        <f ca="1">VLOOKUP("IUPAC :",INDIRECT("'"&amp;B194&amp;"'"&amp;"!B20:F42"),2,FALSE)&amp;IF(D194="",""," ("&amp;D194&amp;")")&amp;
IF(VLOOKUP("Aspect :",INDIRECT("'"&amp;B194&amp;"'"&amp;"!B20:F42"),2,FALSE)="","","
"&amp;VLOOKUP("Aspect :",INDIRECT("'"&amp;B194&amp;"'"&amp;"!B20:F42"),2,FALSE))&amp;
IF(VLOOKUP("RMN 1H",INDIRECT("'"&amp;B194&amp;"'"&amp;"!B20:F42"),2,FALSE)="","","
"&amp;VLOOKUP("RMN 1H",INDIRECT("'"&amp;B194&amp;"'"&amp;"!B20:F42"),2,FALSE))&amp;
IF(VLOOKUP("RMN 13C",INDIRECT("'"&amp;B194&amp;"'"&amp;"!B20:F42"),2,FALSE)="","","
"&amp;VLOOKUP("RMN 13C",INDIRECT("'"&amp;B194&amp;"'"&amp;"!B20:F42"),2,FALSE))&amp;
IF(VLOOKUP("RMN Div :",INDIRECT("'"&amp;B194&amp;"'"&amp;"!B20:F42"),2,FALSE)="","","
"&amp;VLOOKUP("RMN Div :",INDIRECT("'"&amp;B194&amp;"'"&amp;"!B20:F42"),2,FALSE))&amp;
IF(VLOOKUP("IR",INDIRECT("'"&amp;B194&amp;"'"&amp;"!B20:F42"),2,FALSE)="","","
"&amp;VLOOKUP("IR",INDIRECT("'"&amp;B194&amp;"'"&amp;"!B20:F42"),2,FALSE))&amp;
IF(VLOOKUP("T° Fusion :",INDIRECT("'"&amp;B194&amp;"'"&amp;"!B20:F42"),2,FALSE)="","","
"&amp;VLOOKUP("T° Fusion :",INDIRECT("'"&amp;B194&amp;"'"&amp;"!B20:F42"),2,FALSE))&amp;
 IF(VLOOKUP("αD :",INDIRECT("'"&amp;B194&amp;"'"&amp;"!B20:F42"),2,FALSE)="","","
"&amp;VLOOKUP("αD :",INDIRECT("'"&amp;B194&amp;"'"&amp;"!B20:F42"),2,FALSE))&amp;
 IF(VLOOKUP("Masse :",INDIRECT("'"&amp;B194&amp;"'"&amp;"!B20:F42"),2,FALSE)="","","
"&amp;VLOOKUP("Masse :",INDIRECT("'"&amp;B194&amp;"'"&amp;"!B20:F42"),2,FALSE))&amp;
IF(VLOOKUP("Ref Litt. :",INDIRECT("'"&amp;B194&amp;"'"&amp;"!B20:F42"),2,FALSE)="","","
"&amp;Data!$E$7&amp;" "&amp;VLOOKUP("Ref Litt. :",INDIRECT("'"&amp;B194&amp;"'"&amp;"!B20:F42"),2,FALSE))</f>
        <v>#REF!</v>
      </c>
      <c r="F194" s="77" t="e">
        <f t="shared" ca="1" si="14"/>
        <v>#REF!</v>
      </c>
      <c r="H194" s="50" t="str">
        <f t="shared" ca="1" si="15"/>
        <v/>
      </c>
    </row>
    <row r="195" spans="1:8" ht="145.15" customHeight="1" x14ac:dyDescent="0.25">
      <c r="A195" s="70" t="str">
        <f t="shared" ca="1" si="13"/>
        <v/>
      </c>
      <c r="E195" s="86" t="e">
        <f ca="1">VLOOKUP("IUPAC :",INDIRECT("'"&amp;B195&amp;"'"&amp;"!B20:F42"),2,FALSE)&amp;IF(D195="",""," ("&amp;D195&amp;")")&amp;
IF(VLOOKUP("Aspect :",INDIRECT("'"&amp;B195&amp;"'"&amp;"!B20:F42"),2,FALSE)="","","
"&amp;VLOOKUP("Aspect :",INDIRECT("'"&amp;B195&amp;"'"&amp;"!B20:F42"),2,FALSE))&amp;
IF(VLOOKUP("RMN 1H",INDIRECT("'"&amp;B195&amp;"'"&amp;"!B20:F42"),2,FALSE)="","","
"&amp;VLOOKUP("RMN 1H",INDIRECT("'"&amp;B195&amp;"'"&amp;"!B20:F42"),2,FALSE))&amp;
IF(VLOOKUP("RMN 13C",INDIRECT("'"&amp;B195&amp;"'"&amp;"!B20:F42"),2,FALSE)="","","
"&amp;VLOOKUP("RMN 13C",INDIRECT("'"&amp;B195&amp;"'"&amp;"!B20:F42"),2,FALSE))&amp;
IF(VLOOKUP("RMN Div :",INDIRECT("'"&amp;B195&amp;"'"&amp;"!B20:F42"),2,FALSE)="","","
"&amp;VLOOKUP("RMN Div :",INDIRECT("'"&amp;B195&amp;"'"&amp;"!B20:F42"),2,FALSE))&amp;
IF(VLOOKUP("IR",INDIRECT("'"&amp;B195&amp;"'"&amp;"!B20:F42"),2,FALSE)="","","
"&amp;VLOOKUP("IR",INDIRECT("'"&amp;B195&amp;"'"&amp;"!B20:F42"),2,FALSE))&amp;
IF(VLOOKUP("T° Fusion :",INDIRECT("'"&amp;B195&amp;"'"&amp;"!B20:F42"),2,FALSE)="","","
"&amp;VLOOKUP("T° Fusion :",INDIRECT("'"&amp;B195&amp;"'"&amp;"!B20:F42"),2,FALSE))&amp;
 IF(VLOOKUP("αD :",INDIRECT("'"&amp;B195&amp;"'"&amp;"!B20:F42"),2,FALSE)="","","
"&amp;VLOOKUP("αD :",INDIRECT("'"&amp;B195&amp;"'"&amp;"!B20:F42"),2,FALSE))&amp;
 IF(VLOOKUP("Masse :",INDIRECT("'"&amp;B195&amp;"'"&amp;"!B20:F42"),2,FALSE)="","","
"&amp;VLOOKUP("Masse :",INDIRECT("'"&amp;B195&amp;"'"&amp;"!B20:F42"),2,FALSE))&amp;
IF(VLOOKUP("Ref Litt. :",INDIRECT("'"&amp;B195&amp;"'"&amp;"!B20:F42"),2,FALSE)="","","
"&amp;Data!$E$7&amp;" "&amp;VLOOKUP("Ref Litt. :",INDIRECT("'"&amp;B195&amp;"'"&amp;"!B20:F42"),2,FALSE))</f>
        <v>#REF!</v>
      </c>
      <c r="F195" s="77" t="e">
        <f t="shared" ca="1" si="14"/>
        <v>#REF!</v>
      </c>
      <c r="H195" s="50" t="str">
        <f t="shared" ca="1" si="15"/>
        <v/>
      </c>
    </row>
    <row r="196" spans="1:8" ht="145.15" customHeight="1" x14ac:dyDescent="0.25">
      <c r="A196" s="70" t="str">
        <f t="shared" ca="1" si="13"/>
        <v/>
      </c>
      <c r="E196" s="86" t="e">
        <f ca="1">VLOOKUP("IUPAC :",INDIRECT("'"&amp;B196&amp;"'"&amp;"!B20:F42"),2,FALSE)&amp;IF(D196="",""," ("&amp;D196&amp;")")&amp;
IF(VLOOKUP("Aspect :",INDIRECT("'"&amp;B196&amp;"'"&amp;"!B20:F42"),2,FALSE)="","","
"&amp;VLOOKUP("Aspect :",INDIRECT("'"&amp;B196&amp;"'"&amp;"!B20:F42"),2,FALSE))&amp;
IF(VLOOKUP("RMN 1H",INDIRECT("'"&amp;B196&amp;"'"&amp;"!B20:F42"),2,FALSE)="","","
"&amp;VLOOKUP("RMN 1H",INDIRECT("'"&amp;B196&amp;"'"&amp;"!B20:F42"),2,FALSE))&amp;
IF(VLOOKUP("RMN 13C",INDIRECT("'"&amp;B196&amp;"'"&amp;"!B20:F42"),2,FALSE)="","","
"&amp;VLOOKUP("RMN 13C",INDIRECT("'"&amp;B196&amp;"'"&amp;"!B20:F42"),2,FALSE))&amp;
IF(VLOOKUP("RMN Div :",INDIRECT("'"&amp;B196&amp;"'"&amp;"!B20:F42"),2,FALSE)="","","
"&amp;VLOOKUP("RMN Div :",INDIRECT("'"&amp;B196&amp;"'"&amp;"!B20:F42"),2,FALSE))&amp;
IF(VLOOKUP("IR",INDIRECT("'"&amp;B196&amp;"'"&amp;"!B20:F42"),2,FALSE)="","","
"&amp;VLOOKUP("IR",INDIRECT("'"&amp;B196&amp;"'"&amp;"!B20:F42"),2,FALSE))&amp;
IF(VLOOKUP("T° Fusion :",INDIRECT("'"&amp;B196&amp;"'"&amp;"!B20:F42"),2,FALSE)="","","
"&amp;VLOOKUP("T° Fusion :",INDIRECT("'"&amp;B196&amp;"'"&amp;"!B20:F42"),2,FALSE))&amp;
 IF(VLOOKUP("αD :",INDIRECT("'"&amp;B196&amp;"'"&amp;"!B20:F42"),2,FALSE)="","","
"&amp;VLOOKUP("αD :",INDIRECT("'"&amp;B196&amp;"'"&amp;"!B20:F42"),2,FALSE))&amp;
 IF(VLOOKUP("Masse :",INDIRECT("'"&amp;B196&amp;"'"&amp;"!B20:F42"),2,FALSE)="","","
"&amp;VLOOKUP("Masse :",INDIRECT("'"&amp;B196&amp;"'"&amp;"!B20:F42"),2,FALSE))&amp;
IF(VLOOKUP("Ref Litt. :",INDIRECT("'"&amp;B196&amp;"'"&amp;"!B20:F42"),2,FALSE)="","","
"&amp;Data!$E$7&amp;" "&amp;VLOOKUP("Ref Litt. :",INDIRECT("'"&amp;B196&amp;"'"&amp;"!B20:F42"),2,FALSE))</f>
        <v>#REF!</v>
      </c>
      <c r="F196" s="77" t="e">
        <f t="shared" ca="1" si="14"/>
        <v>#REF!</v>
      </c>
      <c r="H196" s="50" t="str">
        <f t="shared" ca="1" si="15"/>
        <v/>
      </c>
    </row>
    <row r="197" spans="1:8" ht="145.15" customHeight="1" x14ac:dyDescent="0.25">
      <c r="A197" s="70" t="str">
        <f t="shared" ca="1" si="13"/>
        <v/>
      </c>
      <c r="E197" s="86" t="e">
        <f ca="1">VLOOKUP("IUPAC :",INDIRECT("'"&amp;B197&amp;"'"&amp;"!B20:F42"),2,FALSE)&amp;IF(D197="",""," ("&amp;D197&amp;")")&amp;
IF(VLOOKUP("Aspect :",INDIRECT("'"&amp;B197&amp;"'"&amp;"!B20:F42"),2,FALSE)="","","
"&amp;VLOOKUP("Aspect :",INDIRECT("'"&amp;B197&amp;"'"&amp;"!B20:F42"),2,FALSE))&amp;
IF(VLOOKUP("RMN 1H",INDIRECT("'"&amp;B197&amp;"'"&amp;"!B20:F42"),2,FALSE)="","","
"&amp;VLOOKUP("RMN 1H",INDIRECT("'"&amp;B197&amp;"'"&amp;"!B20:F42"),2,FALSE))&amp;
IF(VLOOKUP("RMN 13C",INDIRECT("'"&amp;B197&amp;"'"&amp;"!B20:F42"),2,FALSE)="","","
"&amp;VLOOKUP("RMN 13C",INDIRECT("'"&amp;B197&amp;"'"&amp;"!B20:F42"),2,FALSE))&amp;
IF(VLOOKUP("RMN Div :",INDIRECT("'"&amp;B197&amp;"'"&amp;"!B20:F42"),2,FALSE)="","","
"&amp;VLOOKUP("RMN Div :",INDIRECT("'"&amp;B197&amp;"'"&amp;"!B20:F42"),2,FALSE))&amp;
IF(VLOOKUP("IR",INDIRECT("'"&amp;B197&amp;"'"&amp;"!B20:F42"),2,FALSE)="","","
"&amp;VLOOKUP("IR",INDIRECT("'"&amp;B197&amp;"'"&amp;"!B20:F42"),2,FALSE))&amp;
IF(VLOOKUP("T° Fusion :",INDIRECT("'"&amp;B197&amp;"'"&amp;"!B20:F42"),2,FALSE)="","","
"&amp;VLOOKUP("T° Fusion :",INDIRECT("'"&amp;B197&amp;"'"&amp;"!B20:F42"),2,FALSE))&amp;
 IF(VLOOKUP("αD :",INDIRECT("'"&amp;B197&amp;"'"&amp;"!B20:F42"),2,FALSE)="","","
"&amp;VLOOKUP("αD :",INDIRECT("'"&amp;B197&amp;"'"&amp;"!B20:F42"),2,FALSE))&amp;
 IF(VLOOKUP("Masse :",INDIRECT("'"&amp;B197&amp;"'"&amp;"!B20:F42"),2,FALSE)="","","
"&amp;VLOOKUP("Masse :",INDIRECT("'"&amp;B197&amp;"'"&amp;"!B20:F42"),2,FALSE))&amp;
IF(VLOOKUP("Ref Litt. :",INDIRECT("'"&amp;B197&amp;"'"&amp;"!B20:F42"),2,FALSE)="","","
"&amp;Data!$E$7&amp;" "&amp;VLOOKUP("Ref Litt. :",INDIRECT("'"&amp;B197&amp;"'"&amp;"!B20:F42"),2,FALSE))</f>
        <v>#REF!</v>
      </c>
      <c r="F197" s="77" t="e">
        <f t="shared" ca="1" si="14"/>
        <v>#REF!</v>
      </c>
      <c r="H197" s="50" t="str">
        <f t="shared" ca="1" si="15"/>
        <v/>
      </c>
    </row>
    <row r="198" spans="1:8" ht="145.15" customHeight="1" x14ac:dyDescent="0.25">
      <c r="A198" s="70" t="str">
        <f t="shared" ca="1" si="13"/>
        <v/>
      </c>
      <c r="E198" s="86" t="e">
        <f ca="1">VLOOKUP("IUPAC :",INDIRECT("'"&amp;B198&amp;"'"&amp;"!B20:F42"),2,FALSE)&amp;IF(D198="",""," ("&amp;D198&amp;")")&amp;
IF(VLOOKUP("Aspect :",INDIRECT("'"&amp;B198&amp;"'"&amp;"!B20:F42"),2,FALSE)="","","
"&amp;VLOOKUP("Aspect :",INDIRECT("'"&amp;B198&amp;"'"&amp;"!B20:F42"),2,FALSE))&amp;
IF(VLOOKUP("RMN 1H",INDIRECT("'"&amp;B198&amp;"'"&amp;"!B20:F42"),2,FALSE)="","","
"&amp;VLOOKUP("RMN 1H",INDIRECT("'"&amp;B198&amp;"'"&amp;"!B20:F42"),2,FALSE))&amp;
IF(VLOOKUP("RMN 13C",INDIRECT("'"&amp;B198&amp;"'"&amp;"!B20:F42"),2,FALSE)="","","
"&amp;VLOOKUP("RMN 13C",INDIRECT("'"&amp;B198&amp;"'"&amp;"!B20:F42"),2,FALSE))&amp;
IF(VLOOKUP("RMN Div :",INDIRECT("'"&amp;B198&amp;"'"&amp;"!B20:F42"),2,FALSE)="","","
"&amp;VLOOKUP("RMN Div :",INDIRECT("'"&amp;B198&amp;"'"&amp;"!B20:F42"),2,FALSE))&amp;
IF(VLOOKUP("IR",INDIRECT("'"&amp;B198&amp;"'"&amp;"!B20:F42"),2,FALSE)="","","
"&amp;VLOOKUP("IR",INDIRECT("'"&amp;B198&amp;"'"&amp;"!B20:F42"),2,FALSE))&amp;
IF(VLOOKUP("T° Fusion :",INDIRECT("'"&amp;B198&amp;"'"&amp;"!B20:F42"),2,FALSE)="","","
"&amp;VLOOKUP("T° Fusion :",INDIRECT("'"&amp;B198&amp;"'"&amp;"!B20:F42"),2,FALSE))&amp;
 IF(VLOOKUP("αD :",INDIRECT("'"&amp;B198&amp;"'"&amp;"!B20:F42"),2,FALSE)="","","
"&amp;VLOOKUP("αD :",INDIRECT("'"&amp;B198&amp;"'"&amp;"!B20:F42"),2,FALSE))&amp;
 IF(VLOOKUP("Masse :",INDIRECT("'"&amp;B198&amp;"'"&amp;"!B20:F42"),2,FALSE)="","","
"&amp;VLOOKUP("Masse :",INDIRECT("'"&amp;B198&amp;"'"&amp;"!B20:F42"),2,FALSE))&amp;
IF(VLOOKUP("Ref Litt. :",INDIRECT("'"&amp;B198&amp;"'"&amp;"!B20:F42"),2,FALSE)="","","
"&amp;Data!$E$7&amp;" "&amp;VLOOKUP("Ref Litt. :",INDIRECT("'"&amp;B198&amp;"'"&amp;"!B20:F42"),2,FALSE))</f>
        <v>#REF!</v>
      </c>
      <c r="F198" s="77" t="e">
        <f t="shared" ca="1" si="14"/>
        <v>#REF!</v>
      </c>
      <c r="H198" s="50" t="str">
        <f t="shared" ca="1" si="15"/>
        <v/>
      </c>
    </row>
    <row r="199" spans="1:8" ht="145.15" customHeight="1" x14ac:dyDescent="0.25">
      <c r="A199" s="70" t="str">
        <f t="shared" ca="1" si="13"/>
        <v/>
      </c>
      <c r="E199" s="86" t="e">
        <f ca="1">VLOOKUP("IUPAC :",INDIRECT("'"&amp;B199&amp;"'"&amp;"!B20:F42"),2,FALSE)&amp;IF(D199="",""," ("&amp;D199&amp;")")&amp;
IF(VLOOKUP("Aspect :",INDIRECT("'"&amp;B199&amp;"'"&amp;"!B20:F42"),2,FALSE)="","","
"&amp;VLOOKUP("Aspect :",INDIRECT("'"&amp;B199&amp;"'"&amp;"!B20:F42"),2,FALSE))&amp;
IF(VLOOKUP("RMN 1H",INDIRECT("'"&amp;B199&amp;"'"&amp;"!B20:F42"),2,FALSE)="","","
"&amp;VLOOKUP("RMN 1H",INDIRECT("'"&amp;B199&amp;"'"&amp;"!B20:F42"),2,FALSE))&amp;
IF(VLOOKUP("RMN 13C",INDIRECT("'"&amp;B199&amp;"'"&amp;"!B20:F42"),2,FALSE)="","","
"&amp;VLOOKUP("RMN 13C",INDIRECT("'"&amp;B199&amp;"'"&amp;"!B20:F42"),2,FALSE))&amp;
IF(VLOOKUP("RMN Div :",INDIRECT("'"&amp;B199&amp;"'"&amp;"!B20:F42"),2,FALSE)="","","
"&amp;VLOOKUP("RMN Div :",INDIRECT("'"&amp;B199&amp;"'"&amp;"!B20:F42"),2,FALSE))&amp;
IF(VLOOKUP("IR",INDIRECT("'"&amp;B199&amp;"'"&amp;"!B20:F42"),2,FALSE)="","","
"&amp;VLOOKUP("IR",INDIRECT("'"&amp;B199&amp;"'"&amp;"!B20:F42"),2,FALSE))&amp;
IF(VLOOKUP("T° Fusion :",INDIRECT("'"&amp;B199&amp;"'"&amp;"!B20:F42"),2,FALSE)="","","
"&amp;VLOOKUP("T° Fusion :",INDIRECT("'"&amp;B199&amp;"'"&amp;"!B20:F42"),2,FALSE))&amp;
 IF(VLOOKUP("αD :",INDIRECT("'"&amp;B199&amp;"'"&amp;"!B20:F42"),2,FALSE)="","","
"&amp;VLOOKUP("αD :",INDIRECT("'"&amp;B199&amp;"'"&amp;"!B20:F42"),2,FALSE))&amp;
 IF(VLOOKUP("Masse :",INDIRECT("'"&amp;B199&amp;"'"&amp;"!B20:F42"),2,FALSE)="","","
"&amp;VLOOKUP("Masse :",INDIRECT("'"&amp;B199&amp;"'"&amp;"!B20:F42"),2,FALSE))&amp;
IF(VLOOKUP("Ref Litt. :",INDIRECT("'"&amp;B199&amp;"'"&amp;"!B20:F42"),2,FALSE)="","","
"&amp;Data!$E$7&amp;" "&amp;VLOOKUP("Ref Litt. :",INDIRECT("'"&amp;B199&amp;"'"&amp;"!B20:F42"),2,FALSE))</f>
        <v>#REF!</v>
      </c>
      <c r="F199" s="77" t="e">
        <f t="shared" ca="1" si="14"/>
        <v>#REF!</v>
      </c>
      <c r="H199" s="50" t="str">
        <f t="shared" ca="1" si="15"/>
        <v/>
      </c>
    </row>
    <row r="200" spans="1:8" ht="145.15" customHeight="1" x14ac:dyDescent="0.25">
      <c r="A200" s="70" t="str">
        <f t="shared" ca="1" si="13"/>
        <v/>
      </c>
      <c r="E200" s="86" t="e">
        <f ca="1">VLOOKUP("IUPAC :",INDIRECT("'"&amp;B200&amp;"'"&amp;"!B20:F42"),2,FALSE)&amp;IF(D200="",""," ("&amp;D200&amp;")")&amp;
IF(VLOOKUP("Aspect :",INDIRECT("'"&amp;B200&amp;"'"&amp;"!B20:F42"),2,FALSE)="","","
"&amp;VLOOKUP("Aspect :",INDIRECT("'"&amp;B200&amp;"'"&amp;"!B20:F42"),2,FALSE))&amp;
IF(VLOOKUP("RMN 1H",INDIRECT("'"&amp;B200&amp;"'"&amp;"!B20:F42"),2,FALSE)="","","
"&amp;VLOOKUP("RMN 1H",INDIRECT("'"&amp;B200&amp;"'"&amp;"!B20:F42"),2,FALSE))&amp;
IF(VLOOKUP("RMN 13C",INDIRECT("'"&amp;B200&amp;"'"&amp;"!B20:F42"),2,FALSE)="","","
"&amp;VLOOKUP("RMN 13C",INDIRECT("'"&amp;B200&amp;"'"&amp;"!B20:F42"),2,FALSE))&amp;
IF(VLOOKUP("RMN Div :",INDIRECT("'"&amp;B200&amp;"'"&amp;"!B20:F42"),2,FALSE)="","","
"&amp;VLOOKUP("RMN Div :",INDIRECT("'"&amp;B200&amp;"'"&amp;"!B20:F42"),2,FALSE))&amp;
IF(VLOOKUP("IR",INDIRECT("'"&amp;B200&amp;"'"&amp;"!B20:F42"),2,FALSE)="","","
"&amp;VLOOKUP("IR",INDIRECT("'"&amp;B200&amp;"'"&amp;"!B20:F42"),2,FALSE))&amp;
IF(VLOOKUP("T° Fusion :",INDIRECT("'"&amp;B200&amp;"'"&amp;"!B20:F42"),2,FALSE)="","","
"&amp;VLOOKUP("T° Fusion :",INDIRECT("'"&amp;B200&amp;"'"&amp;"!B20:F42"),2,FALSE))&amp;
 IF(VLOOKUP("αD :",INDIRECT("'"&amp;B200&amp;"'"&amp;"!B20:F42"),2,FALSE)="","","
"&amp;VLOOKUP("αD :",INDIRECT("'"&amp;B200&amp;"'"&amp;"!B20:F42"),2,FALSE))&amp;
 IF(VLOOKUP("Masse :",INDIRECT("'"&amp;B200&amp;"'"&amp;"!B20:F42"),2,FALSE)="","","
"&amp;VLOOKUP("Masse :",INDIRECT("'"&amp;B200&amp;"'"&amp;"!B20:F42"),2,FALSE))&amp;
IF(VLOOKUP("Ref Litt. :",INDIRECT("'"&amp;B200&amp;"'"&amp;"!B20:F42"),2,FALSE)="","","
"&amp;Data!$E$7&amp;" "&amp;VLOOKUP("Ref Litt. :",INDIRECT("'"&amp;B200&amp;"'"&amp;"!B20:F42"),2,FALSE))</f>
        <v>#REF!</v>
      </c>
      <c r="F200" s="77" t="e">
        <f t="shared" ca="1" si="14"/>
        <v>#REF!</v>
      </c>
      <c r="H200" s="50" t="str">
        <f t="shared" ca="1" si="15"/>
        <v/>
      </c>
    </row>
    <row r="201" spans="1:8" ht="145.15" customHeight="1" x14ac:dyDescent="0.25">
      <c r="A201" s="70" t="str">
        <f t="shared" ca="1" si="13"/>
        <v/>
      </c>
      <c r="E201" s="86" t="e">
        <f ca="1">VLOOKUP("IUPAC :",INDIRECT("'"&amp;B201&amp;"'"&amp;"!B20:F42"),2,FALSE)&amp;IF(D201="",""," ("&amp;D201&amp;")")&amp;
IF(VLOOKUP("Aspect :",INDIRECT("'"&amp;B201&amp;"'"&amp;"!B20:F42"),2,FALSE)="","","
"&amp;VLOOKUP("Aspect :",INDIRECT("'"&amp;B201&amp;"'"&amp;"!B20:F42"),2,FALSE))&amp;
IF(VLOOKUP("RMN 1H",INDIRECT("'"&amp;B201&amp;"'"&amp;"!B20:F42"),2,FALSE)="","","
"&amp;VLOOKUP("RMN 1H",INDIRECT("'"&amp;B201&amp;"'"&amp;"!B20:F42"),2,FALSE))&amp;
IF(VLOOKUP("RMN 13C",INDIRECT("'"&amp;B201&amp;"'"&amp;"!B20:F42"),2,FALSE)="","","
"&amp;VLOOKUP("RMN 13C",INDIRECT("'"&amp;B201&amp;"'"&amp;"!B20:F42"),2,FALSE))&amp;
IF(VLOOKUP("RMN Div :",INDIRECT("'"&amp;B201&amp;"'"&amp;"!B20:F42"),2,FALSE)="","","
"&amp;VLOOKUP("RMN Div :",INDIRECT("'"&amp;B201&amp;"'"&amp;"!B20:F42"),2,FALSE))&amp;
IF(VLOOKUP("IR",INDIRECT("'"&amp;B201&amp;"'"&amp;"!B20:F42"),2,FALSE)="","","
"&amp;VLOOKUP("IR",INDIRECT("'"&amp;B201&amp;"'"&amp;"!B20:F42"),2,FALSE))&amp;
IF(VLOOKUP("T° Fusion :",INDIRECT("'"&amp;B201&amp;"'"&amp;"!B20:F42"),2,FALSE)="","","
"&amp;VLOOKUP("T° Fusion :",INDIRECT("'"&amp;B201&amp;"'"&amp;"!B20:F42"),2,FALSE))&amp;
 IF(VLOOKUP("αD :",INDIRECT("'"&amp;B201&amp;"'"&amp;"!B20:F42"),2,FALSE)="","","
"&amp;VLOOKUP("αD :",INDIRECT("'"&amp;B201&amp;"'"&amp;"!B20:F42"),2,FALSE))&amp;
 IF(VLOOKUP("Masse :",INDIRECT("'"&amp;B201&amp;"'"&amp;"!B20:F42"),2,FALSE)="","","
"&amp;VLOOKUP("Masse :",INDIRECT("'"&amp;B201&amp;"'"&amp;"!B20:F42"),2,FALSE))&amp;
IF(VLOOKUP("Ref Litt. :",INDIRECT("'"&amp;B201&amp;"'"&amp;"!B20:F42"),2,FALSE)="","","
"&amp;Data!$E$7&amp;" "&amp;VLOOKUP("Ref Litt. :",INDIRECT("'"&amp;B201&amp;"'"&amp;"!B20:F42"),2,FALSE))</f>
        <v>#REF!</v>
      </c>
      <c r="F201" s="77" t="e">
        <f t="shared" ca="1" si="14"/>
        <v>#REF!</v>
      </c>
      <c r="H201" s="50" t="str">
        <f t="shared" ca="1" si="15"/>
        <v/>
      </c>
    </row>
    <row r="202" spans="1:8" ht="145.15" customHeight="1" x14ac:dyDescent="0.25">
      <c r="A202" s="70" t="str">
        <f t="shared" ca="1" si="13"/>
        <v/>
      </c>
      <c r="E202" s="86" t="e">
        <f ca="1">VLOOKUP("IUPAC :",INDIRECT("'"&amp;B202&amp;"'"&amp;"!B20:F42"),2,FALSE)&amp;IF(D202="",""," ("&amp;D202&amp;")")&amp;
IF(VLOOKUP("Aspect :",INDIRECT("'"&amp;B202&amp;"'"&amp;"!B20:F42"),2,FALSE)="","","
"&amp;VLOOKUP("Aspect :",INDIRECT("'"&amp;B202&amp;"'"&amp;"!B20:F42"),2,FALSE))&amp;
IF(VLOOKUP("RMN 1H",INDIRECT("'"&amp;B202&amp;"'"&amp;"!B20:F42"),2,FALSE)="","","
"&amp;VLOOKUP("RMN 1H",INDIRECT("'"&amp;B202&amp;"'"&amp;"!B20:F42"),2,FALSE))&amp;
IF(VLOOKUP("RMN 13C",INDIRECT("'"&amp;B202&amp;"'"&amp;"!B20:F42"),2,FALSE)="","","
"&amp;VLOOKUP("RMN 13C",INDIRECT("'"&amp;B202&amp;"'"&amp;"!B20:F42"),2,FALSE))&amp;
IF(VLOOKUP("RMN Div :",INDIRECT("'"&amp;B202&amp;"'"&amp;"!B20:F42"),2,FALSE)="","","
"&amp;VLOOKUP("RMN Div :",INDIRECT("'"&amp;B202&amp;"'"&amp;"!B20:F42"),2,FALSE))&amp;
IF(VLOOKUP("IR",INDIRECT("'"&amp;B202&amp;"'"&amp;"!B20:F42"),2,FALSE)="","","
"&amp;VLOOKUP("IR",INDIRECT("'"&amp;B202&amp;"'"&amp;"!B20:F42"),2,FALSE))&amp;
IF(VLOOKUP("T° Fusion :",INDIRECT("'"&amp;B202&amp;"'"&amp;"!B20:F42"),2,FALSE)="","","
"&amp;VLOOKUP("T° Fusion :",INDIRECT("'"&amp;B202&amp;"'"&amp;"!B20:F42"),2,FALSE))&amp;
 IF(VLOOKUP("αD :",INDIRECT("'"&amp;B202&amp;"'"&amp;"!B20:F42"),2,FALSE)="","","
"&amp;VLOOKUP("αD :",INDIRECT("'"&amp;B202&amp;"'"&amp;"!B20:F42"),2,FALSE))&amp;
 IF(VLOOKUP("Masse :",INDIRECT("'"&amp;B202&amp;"'"&amp;"!B20:F42"),2,FALSE)="","","
"&amp;VLOOKUP("Masse :",INDIRECT("'"&amp;B202&amp;"'"&amp;"!B20:F42"),2,FALSE))&amp;
IF(VLOOKUP("Ref Litt. :",INDIRECT("'"&amp;B202&amp;"'"&amp;"!B20:F42"),2,FALSE)="","","
"&amp;Data!$E$7&amp;" "&amp;VLOOKUP("Ref Litt. :",INDIRECT("'"&amp;B202&amp;"'"&amp;"!B20:F42"),2,FALSE))</f>
        <v>#REF!</v>
      </c>
      <c r="F202" s="77" t="e">
        <f t="shared" ca="1" si="14"/>
        <v>#REF!</v>
      </c>
      <c r="H202" s="50" t="str">
        <f t="shared" ca="1" si="15"/>
        <v/>
      </c>
    </row>
    <row r="203" spans="1:8" ht="145.15" customHeight="1" x14ac:dyDescent="0.25">
      <c r="A203" s="70" t="str">
        <f t="shared" ca="1" si="13"/>
        <v/>
      </c>
      <c r="E203" s="86" t="e">
        <f ca="1">VLOOKUP("IUPAC :",INDIRECT("'"&amp;B203&amp;"'"&amp;"!B20:F42"),2,FALSE)&amp;IF(D203="",""," ("&amp;D203&amp;")")&amp;
IF(VLOOKUP("Aspect :",INDIRECT("'"&amp;B203&amp;"'"&amp;"!B20:F42"),2,FALSE)="","","
"&amp;VLOOKUP("Aspect :",INDIRECT("'"&amp;B203&amp;"'"&amp;"!B20:F42"),2,FALSE))&amp;
IF(VLOOKUP("RMN 1H",INDIRECT("'"&amp;B203&amp;"'"&amp;"!B20:F42"),2,FALSE)="","","
"&amp;VLOOKUP("RMN 1H",INDIRECT("'"&amp;B203&amp;"'"&amp;"!B20:F42"),2,FALSE))&amp;
IF(VLOOKUP("RMN 13C",INDIRECT("'"&amp;B203&amp;"'"&amp;"!B20:F42"),2,FALSE)="","","
"&amp;VLOOKUP("RMN 13C",INDIRECT("'"&amp;B203&amp;"'"&amp;"!B20:F42"),2,FALSE))&amp;
IF(VLOOKUP("RMN Div :",INDIRECT("'"&amp;B203&amp;"'"&amp;"!B20:F42"),2,FALSE)="","","
"&amp;VLOOKUP("RMN Div :",INDIRECT("'"&amp;B203&amp;"'"&amp;"!B20:F42"),2,FALSE))&amp;
IF(VLOOKUP("IR",INDIRECT("'"&amp;B203&amp;"'"&amp;"!B20:F42"),2,FALSE)="","","
"&amp;VLOOKUP("IR",INDIRECT("'"&amp;B203&amp;"'"&amp;"!B20:F42"),2,FALSE))&amp;
IF(VLOOKUP("T° Fusion :",INDIRECT("'"&amp;B203&amp;"'"&amp;"!B20:F42"),2,FALSE)="","","
"&amp;VLOOKUP("T° Fusion :",INDIRECT("'"&amp;B203&amp;"'"&amp;"!B20:F42"),2,FALSE))&amp;
 IF(VLOOKUP("αD :",INDIRECT("'"&amp;B203&amp;"'"&amp;"!B20:F42"),2,FALSE)="","","
"&amp;VLOOKUP("αD :",INDIRECT("'"&amp;B203&amp;"'"&amp;"!B20:F42"),2,FALSE))&amp;
 IF(VLOOKUP("Masse :",INDIRECT("'"&amp;B203&amp;"'"&amp;"!B20:F42"),2,FALSE)="","","
"&amp;VLOOKUP("Masse :",INDIRECT("'"&amp;B203&amp;"'"&amp;"!B20:F42"),2,FALSE))&amp;
IF(VLOOKUP("Ref Litt. :",INDIRECT("'"&amp;B203&amp;"'"&amp;"!B20:F42"),2,FALSE)="","","
"&amp;Data!$E$7&amp;" "&amp;VLOOKUP("Ref Litt. :",INDIRECT("'"&amp;B203&amp;"'"&amp;"!B20:F42"),2,FALSE))</f>
        <v>#REF!</v>
      </c>
      <c r="F203" s="77" t="e">
        <f t="shared" ca="1" si="14"/>
        <v>#REF!</v>
      </c>
      <c r="H203" s="50" t="str">
        <f t="shared" ca="1" si="15"/>
        <v/>
      </c>
    </row>
    <row r="204" spans="1:8" ht="145.15" customHeight="1" x14ac:dyDescent="0.25">
      <c r="A204" s="70" t="str">
        <f t="shared" ca="1" si="13"/>
        <v/>
      </c>
      <c r="E204" s="86" t="e">
        <f ca="1">VLOOKUP("IUPAC :",INDIRECT("'"&amp;B204&amp;"'"&amp;"!B20:F42"),2,FALSE)&amp;IF(D204="",""," ("&amp;D204&amp;")")&amp;
IF(VLOOKUP("Aspect :",INDIRECT("'"&amp;B204&amp;"'"&amp;"!B20:F42"),2,FALSE)="","","
"&amp;VLOOKUP("Aspect :",INDIRECT("'"&amp;B204&amp;"'"&amp;"!B20:F42"),2,FALSE))&amp;
IF(VLOOKUP("RMN 1H",INDIRECT("'"&amp;B204&amp;"'"&amp;"!B20:F42"),2,FALSE)="","","
"&amp;VLOOKUP("RMN 1H",INDIRECT("'"&amp;B204&amp;"'"&amp;"!B20:F42"),2,FALSE))&amp;
IF(VLOOKUP("RMN 13C",INDIRECT("'"&amp;B204&amp;"'"&amp;"!B20:F42"),2,FALSE)="","","
"&amp;VLOOKUP("RMN 13C",INDIRECT("'"&amp;B204&amp;"'"&amp;"!B20:F42"),2,FALSE))&amp;
IF(VLOOKUP("RMN Div :",INDIRECT("'"&amp;B204&amp;"'"&amp;"!B20:F42"),2,FALSE)="","","
"&amp;VLOOKUP("RMN Div :",INDIRECT("'"&amp;B204&amp;"'"&amp;"!B20:F42"),2,FALSE))&amp;
IF(VLOOKUP("IR",INDIRECT("'"&amp;B204&amp;"'"&amp;"!B20:F42"),2,FALSE)="","","
"&amp;VLOOKUP("IR",INDIRECT("'"&amp;B204&amp;"'"&amp;"!B20:F42"),2,FALSE))&amp;
IF(VLOOKUP("T° Fusion :",INDIRECT("'"&amp;B204&amp;"'"&amp;"!B20:F42"),2,FALSE)="","","
"&amp;VLOOKUP("T° Fusion :",INDIRECT("'"&amp;B204&amp;"'"&amp;"!B20:F42"),2,FALSE))&amp;
 IF(VLOOKUP("αD :",INDIRECT("'"&amp;B204&amp;"'"&amp;"!B20:F42"),2,FALSE)="","","
"&amp;VLOOKUP("αD :",INDIRECT("'"&amp;B204&amp;"'"&amp;"!B20:F42"),2,FALSE))&amp;
 IF(VLOOKUP("Masse :",INDIRECT("'"&amp;B204&amp;"'"&amp;"!B20:F42"),2,FALSE)="","","
"&amp;VLOOKUP("Masse :",INDIRECT("'"&amp;B204&amp;"'"&amp;"!B20:F42"),2,FALSE))&amp;
IF(VLOOKUP("Ref Litt. :",INDIRECT("'"&amp;B204&amp;"'"&amp;"!B20:F42"),2,FALSE)="","","
"&amp;Data!$E$7&amp;" "&amp;VLOOKUP("Ref Litt. :",INDIRECT("'"&amp;B204&amp;"'"&amp;"!B20:F42"),2,FALSE))</f>
        <v>#REF!</v>
      </c>
      <c r="F204" s="77" t="e">
        <f t="shared" ca="1" si="14"/>
        <v>#REF!</v>
      </c>
      <c r="H204" s="50" t="str">
        <f t="shared" ca="1" si="15"/>
        <v/>
      </c>
    </row>
    <row r="205" spans="1:8" ht="145.15" customHeight="1" x14ac:dyDescent="0.25">
      <c r="A205" s="70" t="str">
        <f t="shared" ca="1" si="13"/>
        <v/>
      </c>
      <c r="E205" s="86" t="e">
        <f ca="1">VLOOKUP("IUPAC :",INDIRECT("'"&amp;B205&amp;"'"&amp;"!B20:F42"),2,FALSE)&amp;IF(D205="",""," ("&amp;D205&amp;")")&amp;
IF(VLOOKUP("Aspect :",INDIRECT("'"&amp;B205&amp;"'"&amp;"!B20:F42"),2,FALSE)="","","
"&amp;VLOOKUP("Aspect :",INDIRECT("'"&amp;B205&amp;"'"&amp;"!B20:F42"),2,FALSE))&amp;
IF(VLOOKUP("RMN 1H",INDIRECT("'"&amp;B205&amp;"'"&amp;"!B20:F42"),2,FALSE)="","","
"&amp;VLOOKUP("RMN 1H",INDIRECT("'"&amp;B205&amp;"'"&amp;"!B20:F42"),2,FALSE))&amp;
IF(VLOOKUP("RMN 13C",INDIRECT("'"&amp;B205&amp;"'"&amp;"!B20:F42"),2,FALSE)="","","
"&amp;VLOOKUP("RMN 13C",INDIRECT("'"&amp;B205&amp;"'"&amp;"!B20:F42"),2,FALSE))&amp;
IF(VLOOKUP("RMN Div :",INDIRECT("'"&amp;B205&amp;"'"&amp;"!B20:F42"),2,FALSE)="","","
"&amp;VLOOKUP("RMN Div :",INDIRECT("'"&amp;B205&amp;"'"&amp;"!B20:F42"),2,FALSE))&amp;
IF(VLOOKUP("IR",INDIRECT("'"&amp;B205&amp;"'"&amp;"!B20:F42"),2,FALSE)="","","
"&amp;VLOOKUP("IR",INDIRECT("'"&amp;B205&amp;"'"&amp;"!B20:F42"),2,FALSE))&amp;
IF(VLOOKUP("T° Fusion :",INDIRECT("'"&amp;B205&amp;"'"&amp;"!B20:F42"),2,FALSE)="","","
"&amp;VLOOKUP("T° Fusion :",INDIRECT("'"&amp;B205&amp;"'"&amp;"!B20:F42"),2,FALSE))&amp;
 IF(VLOOKUP("αD :",INDIRECT("'"&amp;B205&amp;"'"&amp;"!B20:F42"),2,FALSE)="","","
"&amp;VLOOKUP("αD :",INDIRECT("'"&amp;B205&amp;"'"&amp;"!B20:F42"),2,FALSE))&amp;
 IF(VLOOKUP("Masse :",INDIRECT("'"&amp;B205&amp;"'"&amp;"!B20:F42"),2,FALSE)="","","
"&amp;VLOOKUP("Masse :",INDIRECT("'"&amp;B205&amp;"'"&amp;"!B20:F42"),2,FALSE))&amp;
IF(VLOOKUP("Ref Litt. :",INDIRECT("'"&amp;B205&amp;"'"&amp;"!B20:F42"),2,FALSE)="","","
"&amp;Data!$E$7&amp;" "&amp;VLOOKUP("Ref Litt. :",INDIRECT("'"&amp;B205&amp;"'"&amp;"!B20:F42"),2,FALSE))</f>
        <v>#REF!</v>
      </c>
      <c r="F205" s="77" t="e">
        <f t="shared" ca="1" si="14"/>
        <v>#REF!</v>
      </c>
      <c r="H205" s="50" t="str">
        <f t="shared" ca="1" si="15"/>
        <v/>
      </c>
    </row>
    <row r="206" spans="1:8" ht="145.15" customHeight="1" x14ac:dyDescent="0.25">
      <c r="A206" s="70" t="str">
        <f t="shared" ca="1" si="13"/>
        <v/>
      </c>
      <c r="E206" s="86" t="e">
        <f ca="1">VLOOKUP("IUPAC :",INDIRECT("'"&amp;B206&amp;"'"&amp;"!B20:F42"),2,FALSE)&amp;IF(D206="",""," ("&amp;D206&amp;")")&amp;
IF(VLOOKUP("Aspect :",INDIRECT("'"&amp;B206&amp;"'"&amp;"!B20:F42"),2,FALSE)="","","
"&amp;VLOOKUP("Aspect :",INDIRECT("'"&amp;B206&amp;"'"&amp;"!B20:F42"),2,FALSE))&amp;
IF(VLOOKUP("RMN 1H",INDIRECT("'"&amp;B206&amp;"'"&amp;"!B20:F42"),2,FALSE)="","","
"&amp;VLOOKUP("RMN 1H",INDIRECT("'"&amp;B206&amp;"'"&amp;"!B20:F42"),2,FALSE))&amp;
IF(VLOOKUP("RMN 13C",INDIRECT("'"&amp;B206&amp;"'"&amp;"!B20:F42"),2,FALSE)="","","
"&amp;VLOOKUP("RMN 13C",INDIRECT("'"&amp;B206&amp;"'"&amp;"!B20:F42"),2,FALSE))&amp;
IF(VLOOKUP("RMN Div :",INDIRECT("'"&amp;B206&amp;"'"&amp;"!B20:F42"),2,FALSE)="","","
"&amp;VLOOKUP("RMN Div :",INDIRECT("'"&amp;B206&amp;"'"&amp;"!B20:F42"),2,FALSE))&amp;
IF(VLOOKUP("IR",INDIRECT("'"&amp;B206&amp;"'"&amp;"!B20:F42"),2,FALSE)="","","
"&amp;VLOOKUP("IR",INDIRECT("'"&amp;B206&amp;"'"&amp;"!B20:F42"),2,FALSE))&amp;
IF(VLOOKUP("T° Fusion :",INDIRECT("'"&amp;B206&amp;"'"&amp;"!B20:F42"),2,FALSE)="","","
"&amp;VLOOKUP("T° Fusion :",INDIRECT("'"&amp;B206&amp;"'"&amp;"!B20:F42"),2,FALSE))&amp;
 IF(VLOOKUP("αD :",INDIRECT("'"&amp;B206&amp;"'"&amp;"!B20:F42"),2,FALSE)="","","
"&amp;VLOOKUP("αD :",INDIRECT("'"&amp;B206&amp;"'"&amp;"!B20:F42"),2,FALSE))&amp;
 IF(VLOOKUP("Masse :",INDIRECT("'"&amp;B206&amp;"'"&amp;"!B20:F42"),2,FALSE)="","","
"&amp;VLOOKUP("Masse :",INDIRECT("'"&amp;B206&amp;"'"&amp;"!B20:F42"),2,FALSE))&amp;
IF(VLOOKUP("Ref Litt. :",INDIRECT("'"&amp;B206&amp;"'"&amp;"!B20:F42"),2,FALSE)="","","
"&amp;Data!$E$7&amp;" "&amp;VLOOKUP("Ref Litt. :",INDIRECT("'"&amp;B206&amp;"'"&amp;"!B20:F42"),2,FALSE))</f>
        <v>#REF!</v>
      </c>
      <c r="F206" s="77" t="e">
        <f t="shared" ca="1" si="14"/>
        <v>#REF!</v>
      </c>
      <c r="H206" s="50" t="str">
        <f t="shared" ca="1" si="15"/>
        <v/>
      </c>
    </row>
    <row r="207" spans="1:8" ht="145.15" customHeight="1" x14ac:dyDescent="0.25">
      <c r="A207" s="70" t="str">
        <f t="shared" ca="1" si="13"/>
        <v/>
      </c>
      <c r="E207" s="86" t="e">
        <f ca="1">VLOOKUP("IUPAC :",INDIRECT("'"&amp;B207&amp;"'"&amp;"!B20:F42"),2,FALSE)&amp;IF(D207="",""," ("&amp;D207&amp;")")&amp;
IF(VLOOKUP("Aspect :",INDIRECT("'"&amp;B207&amp;"'"&amp;"!B20:F42"),2,FALSE)="","","
"&amp;VLOOKUP("Aspect :",INDIRECT("'"&amp;B207&amp;"'"&amp;"!B20:F42"),2,FALSE))&amp;
IF(VLOOKUP("RMN 1H",INDIRECT("'"&amp;B207&amp;"'"&amp;"!B20:F42"),2,FALSE)="","","
"&amp;VLOOKUP("RMN 1H",INDIRECT("'"&amp;B207&amp;"'"&amp;"!B20:F42"),2,FALSE))&amp;
IF(VLOOKUP("RMN 13C",INDIRECT("'"&amp;B207&amp;"'"&amp;"!B20:F42"),2,FALSE)="","","
"&amp;VLOOKUP("RMN 13C",INDIRECT("'"&amp;B207&amp;"'"&amp;"!B20:F42"),2,FALSE))&amp;
IF(VLOOKUP("RMN Div :",INDIRECT("'"&amp;B207&amp;"'"&amp;"!B20:F42"),2,FALSE)="","","
"&amp;VLOOKUP("RMN Div :",INDIRECT("'"&amp;B207&amp;"'"&amp;"!B20:F42"),2,FALSE))&amp;
IF(VLOOKUP("IR",INDIRECT("'"&amp;B207&amp;"'"&amp;"!B20:F42"),2,FALSE)="","","
"&amp;VLOOKUP("IR",INDIRECT("'"&amp;B207&amp;"'"&amp;"!B20:F42"),2,FALSE))&amp;
IF(VLOOKUP("T° Fusion :",INDIRECT("'"&amp;B207&amp;"'"&amp;"!B20:F42"),2,FALSE)="","","
"&amp;VLOOKUP("T° Fusion :",INDIRECT("'"&amp;B207&amp;"'"&amp;"!B20:F42"),2,FALSE))&amp;
 IF(VLOOKUP("αD :",INDIRECT("'"&amp;B207&amp;"'"&amp;"!B20:F42"),2,FALSE)="","","
"&amp;VLOOKUP("αD :",INDIRECT("'"&amp;B207&amp;"'"&amp;"!B20:F42"),2,FALSE))&amp;
 IF(VLOOKUP("Masse :",INDIRECT("'"&amp;B207&amp;"'"&amp;"!B20:F42"),2,FALSE)="","","
"&amp;VLOOKUP("Masse :",INDIRECT("'"&amp;B207&amp;"'"&amp;"!B20:F42"),2,FALSE))&amp;
IF(VLOOKUP("Ref Litt. :",INDIRECT("'"&amp;B207&amp;"'"&amp;"!B20:F42"),2,FALSE)="","","
"&amp;Data!$E$7&amp;" "&amp;VLOOKUP("Ref Litt. :",INDIRECT("'"&amp;B207&amp;"'"&amp;"!B20:F42"),2,FALSE))</f>
        <v>#REF!</v>
      </c>
      <c r="F207" s="77" t="e">
        <f t="shared" ca="1" si="14"/>
        <v>#REF!</v>
      </c>
      <c r="H207" s="50" t="str">
        <f t="shared" ca="1" si="15"/>
        <v/>
      </c>
    </row>
    <row r="208" spans="1:8" ht="145.15" customHeight="1" x14ac:dyDescent="0.25">
      <c r="A208" s="70" t="str">
        <f t="shared" ca="1" si="13"/>
        <v/>
      </c>
      <c r="E208" s="86" t="e">
        <f ca="1">VLOOKUP("IUPAC :",INDIRECT("'"&amp;B208&amp;"'"&amp;"!B20:F42"),2,FALSE)&amp;IF(D208="",""," ("&amp;D208&amp;")")&amp;
IF(VLOOKUP("Aspect :",INDIRECT("'"&amp;B208&amp;"'"&amp;"!B20:F42"),2,FALSE)="","","
"&amp;VLOOKUP("Aspect :",INDIRECT("'"&amp;B208&amp;"'"&amp;"!B20:F42"),2,FALSE))&amp;
IF(VLOOKUP("RMN 1H",INDIRECT("'"&amp;B208&amp;"'"&amp;"!B20:F42"),2,FALSE)="","","
"&amp;VLOOKUP("RMN 1H",INDIRECT("'"&amp;B208&amp;"'"&amp;"!B20:F42"),2,FALSE))&amp;
IF(VLOOKUP("RMN 13C",INDIRECT("'"&amp;B208&amp;"'"&amp;"!B20:F42"),2,FALSE)="","","
"&amp;VLOOKUP("RMN 13C",INDIRECT("'"&amp;B208&amp;"'"&amp;"!B20:F42"),2,FALSE))&amp;
IF(VLOOKUP("RMN Div :",INDIRECT("'"&amp;B208&amp;"'"&amp;"!B20:F42"),2,FALSE)="","","
"&amp;VLOOKUP("RMN Div :",INDIRECT("'"&amp;B208&amp;"'"&amp;"!B20:F42"),2,FALSE))&amp;
IF(VLOOKUP("IR",INDIRECT("'"&amp;B208&amp;"'"&amp;"!B20:F42"),2,FALSE)="","","
"&amp;VLOOKUP("IR",INDIRECT("'"&amp;B208&amp;"'"&amp;"!B20:F42"),2,FALSE))&amp;
IF(VLOOKUP("T° Fusion :",INDIRECT("'"&amp;B208&amp;"'"&amp;"!B20:F42"),2,FALSE)="","","
"&amp;VLOOKUP("T° Fusion :",INDIRECT("'"&amp;B208&amp;"'"&amp;"!B20:F42"),2,FALSE))&amp;
 IF(VLOOKUP("αD :",INDIRECT("'"&amp;B208&amp;"'"&amp;"!B20:F42"),2,FALSE)="","","
"&amp;VLOOKUP("αD :",INDIRECT("'"&amp;B208&amp;"'"&amp;"!B20:F42"),2,FALSE))&amp;
 IF(VLOOKUP("Masse :",INDIRECT("'"&amp;B208&amp;"'"&amp;"!B20:F42"),2,FALSE)="","","
"&amp;VLOOKUP("Masse :",INDIRECT("'"&amp;B208&amp;"'"&amp;"!B20:F42"),2,FALSE))&amp;
IF(VLOOKUP("Ref Litt. :",INDIRECT("'"&amp;B208&amp;"'"&amp;"!B20:F42"),2,FALSE)="","","
"&amp;Data!$E$7&amp;" "&amp;VLOOKUP("Ref Litt. :",INDIRECT("'"&amp;B208&amp;"'"&amp;"!B20:F42"),2,FALSE))</f>
        <v>#REF!</v>
      </c>
      <c r="F208" s="77" t="e">
        <f t="shared" ca="1" si="14"/>
        <v>#REF!</v>
      </c>
      <c r="H208" s="50" t="str">
        <f t="shared" ca="1" si="15"/>
        <v/>
      </c>
    </row>
    <row r="209" spans="1:8" ht="145.15" customHeight="1" x14ac:dyDescent="0.25">
      <c r="A209" s="70" t="str">
        <f t="shared" ca="1" si="13"/>
        <v/>
      </c>
      <c r="E209" s="86" t="e">
        <f ca="1">VLOOKUP("IUPAC :",INDIRECT("'"&amp;B209&amp;"'"&amp;"!B20:F42"),2,FALSE)&amp;IF(D209="",""," ("&amp;D209&amp;")")&amp;
IF(VLOOKUP("Aspect :",INDIRECT("'"&amp;B209&amp;"'"&amp;"!B20:F42"),2,FALSE)="","","
"&amp;VLOOKUP("Aspect :",INDIRECT("'"&amp;B209&amp;"'"&amp;"!B20:F42"),2,FALSE))&amp;
IF(VLOOKUP("RMN 1H",INDIRECT("'"&amp;B209&amp;"'"&amp;"!B20:F42"),2,FALSE)="","","
"&amp;VLOOKUP("RMN 1H",INDIRECT("'"&amp;B209&amp;"'"&amp;"!B20:F42"),2,FALSE))&amp;
IF(VLOOKUP("RMN 13C",INDIRECT("'"&amp;B209&amp;"'"&amp;"!B20:F42"),2,FALSE)="","","
"&amp;VLOOKUP("RMN 13C",INDIRECT("'"&amp;B209&amp;"'"&amp;"!B20:F42"),2,FALSE))&amp;
IF(VLOOKUP("RMN Div :",INDIRECT("'"&amp;B209&amp;"'"&amp;"!B20:F42"),2,FALSE)="","","
"&amp;VLOOKUP("RMN Div :",INDIRECT("'"&amp;B209&amp;"'"&amp;"!B20:F42"),2,FALSE))&amp;
IF(VLOOKUP("IR",INDIRECT("'"&amp;B209&amp;"'"&amp;"!B20:F42"),2,FALSE)="","","
"&amp;VLOOKUP("IR",INDIRECT("'"&amp;B209&amp;"'"&amp;"!B20:F42"),2,FALSE))&amp;
IF(VLOOKUP("T° Fusion :",INDIRECT("'"&amp;B209&amp;"'"&amp;"!B20:F42"),2,FALSE)="","","
"&amp;VLOOKUP("T° Fusion :",INDIRECT("'"&amp;B209&amp;"'"&amp;"!B20:F42"),2,FALSE))&amp;
 IF(VLOOKUP("αD :",INDIRECT("'"&amp;B209&amp;"'"&amp;"!B20:F42"),2,FALSE)="","","
"&amp;VLOOKUP("αD :",INDIRECT("'"&amp;B209&amp;"'"&amp;"!B20:F42"),2,FALSE))&amp;
 IF(VLOOKUP("Masse :",INDIRECT("'"&amp;B209&amp;"'"&amp;"!B20:F42"),2,FALSE)="","","
"&amp;VLOOKUP("Masse :",INDIRECT("'"&amp;B209&amp;"'"&amp;"!B20:F42"),2,FALSE))&amp;
IF(VLOOKUP("Ref Litt. :",INDIRECT("'"&amp;B209&amp;"'"&amp;"!B20:F42"),2,FALSE)="","","
"&amp;Data!$E$7&amp;" "&amp;VLOOKUP("Ref Litt. :",INDIRECT("'"&amp;B209&amp;"'"&amp;"!B20:F42"),2,FALSE))</f>
        <v>#REF!</v>
      </c>
      <c r="F209" s="77" t="e">
        <f t="shared" ca="1" si="14"/>
        <v>#REF!</v>
      </c>
      <c r="H209" s="50" t="str">
        <f t="shared" ca="1" si="15"/>
        <v/>
      </c>
    </row>
    <row r="210" spans="1:8" ht="145.15" customHeight="1" x14ac:dyDescent="0.25">
      <c r="A210" s="70" t="str">
        <f t="shared" ca="1" si="13"/>
        <v/>
      </c>
      <c r="E210" s="86" t="e">
        <f ca="1">VLOOKUP("IUPAC :",INDIRECT("'"&amp;B210&amp;"'"&amp;"!B20:F42"),2,FALSE)&amp;IF(D210="",""," ("&amp;D210&amp;")")&amp;
IF(VLOOKUP("Aspect :",INDIRECT("'"&amp;B210&amp;"'"&amp;"!B20:F42"),2,FALSE)="","","
"&amp;VLOOKUP("Aspect :",INDIRECT("'"&amp;B210&amp;"'"&amp;"!B20:F42"),2,FALSE))&amp;
IF(VLOOKUP("RMN 1H",INDIRECT("'"&amp;B210&amp;"'"&amp;"!B20:F42"),2,FALSE)="","","
"&amp;VLOOKUP("RMN 1H",INDIRECT("'"&amp;B210&amp;"'"&amp;"!B20:F42"),2,FALSE))&amp;
IF(VLOOKUP("RMN 13C",INDIRECT("'"&amp;B210&amp;"'"&amp;"!B20:F42"),2,FALSE)="","","
"&amp;VLOOKUP("RMN 13C",INDIRECT("'"&amp;B210&amp;"'"&amp;"!B20:F42"),2,FALSE))&amp;
IF(VLOOKUP("RMN Div :",INDIRECT("'"&amp;B210&amp;"'"&amp;"!B20:F42"),2,FALSE)="","","
"&amp;VLOOKUP("RMN Div :",INDIRECT("'"&amp;B210&amp;"'"&amp;"!B20:F42"),2,FALSE))&amp;
IF(VLOOKUP("IR",INDIRECT("'"&amp;B210&amp;"'"&amp;"!B20:F42"),2,FALSE)="","","
"&amp;VLOOKUP("IR",INDIRECT("'"&amp;B210&amp;"'"&amp;"!B20:F42"),2,FALSE))&amp;
IF(VLOOKUP("T° Fusion :",INDIRECT("'"&amp;B210&amp;"'"&amp;"!B20:F42"),2,FALSE)="","","
"&amp;VLOOKUP("T° Fusion :",INDIRECT("'"&amp;B210&amp;"'"&amp;"!B20:F42"),2,FALSE))&amp;
 IF(VLOOKUP("αD :",INDIRECT("'"&amp;B210&amp;"'"&amp;"!B20:F42"),2,FALSE)="","","
"&amp;VLOOKUP("αD :",INDIRECT("'"&amp;B210&amp;"'"&amp;"!B20:F42"),2,FALSE))&amp;
 IF(VLOOKUP("Masse :",INDIRECT("'"&amp;B210&amp;"'"&amp;"!B20:F42"),2,FALSE)="","","
"&amp;VLOOKUP("Masse :",INDIRECT("'"&amp;B210&amp;"'"&amp;"!B20:F42"),2,FALSE))&amp;
IF(VLOOKUP("Ref Litt. :",INDIRECT("'"&amp;B210&amp;"'"&amp;"!B20:F42"),2,FALSE)="","","
"&amp;Data!$E$7&amp;" "&amp;VLOOKUP("Ref Litt. :",INDIRECT("'"&amp;B210&amp;"'"&amp;"!B20:F42"),2,FALSE))</f>
        <v>#REF!</v>
      </c>
      <c r="F210" s="77" t="e">
        <f t="shared" ca="1" si="14"/>
        <v>#REF!</v>
      </c>
      <c r="H210" s="50" t="str">
        <f t="shared" ca="1" si="15"/>
        <v/>
      </c>
    </row>
    <row r="211" spans="1:8" ht="145.15" customHeight="1" x14ac:dyDescent="0.25">
      <c r="A211" s="70" t="str">
        <f t="shared" ca="1" si="13"/>
        <v/>
      </c>
      <c r="E211" s="86" t="e">
        <f ca="1">VLOOKUP("IUPAC :",INDIRECT("'"&amp;B211&amp;"'"&amp;"!B20:F42"),2,FALSE)&amp;IF(D211="",""," ("&amp;D211&amp;")")&amp;
IF(VLOOKUP("Aspect :",INDIRECT("'"&amp;B211&amp;"'"&amp;"!B20:F42"),2,FALSE)="","","
"&amp;VLOOKUP("Aspect :",INDIRECT("'"&amp;B211&amp;"'"&amp;"!B20:F42"),2,FALSE))&amp;
IF(VLOOKUP("RMN 1H",INDIRECT("'"&amp;B211&amp;"'"&amp;"!B20:F42"),2,FALSE)="","","
"&amp;VLOOKUP("RMN 1H",INDIRECT("'"&amp;B211&amp;"'"&amp;"!B20:F42"),2,FALSE))&amp;
IF(VLOOKUP("RMN 13C",INDIRECT("'"&amp;B211&amp;"'"&amp;"!B20:F42"),2,FALSE)="","","
"&amp;VLOOKUP("RMN 13C",INDIRECT("'"&amp;B211&amp;"'"&amp;"!B20:F42"),2,FALSE))&amp;
IF(VLOOKUP("RMN Div :",INDIRECT("'"&amp;B211&amp;"'"&amp;"!B20:F42"),2,FALSE)="","","
"&amp;VLOOKUP("RMN Div :",INDIRECT("'"&amp;B211&amp;"'"&amp;"!B20:F42"),2,FALSE))&amp;
IF(VLOOKUP("IR",INDIRECT("'"&amp;B211&amp;"'"&amp;"!B20:F42"),2,FALSE)="","","
"&amp;VLOOKUP("IR",INDIRECT("'"&amp;B211&amp;"'"&amp;"!B20:F42"),2,FALSE))&amp;
IF(VLOOKUP("T° Fusion :",INDIRECT("'"&amp;B211&amp;"'"&amp;"!B20:F42"),2,FALSE)="","","
"&amp;VLOOKUP("T° Fusion :",INDIRECT("'"&amp;B211&amp;"'"&amp;"!B20:F42"),2,FALSE))&amp;
 IF(VLOOKUP("αD :",INDIRECT("'"&amp;B211&amp;"'"&amp;"!B20:F42"),2,FALSE)="","","
"&amp;VLOOKUP("αD :",INDIRECT("'"&amp;B211&amp;"'"&amp;"!B20:F42"),2,FALSE))&amp;
 IF(VLOOKUP("Masse :",INDIRECT("'"&amp;B211&amp;"'"&amp;"!B20:F42"),2,FALSE)="","","
"&amp;VLOOKUP("Masse :",INDIRECT("'"&amp;B211&amp;"'"&amp;"!B20:F42"),2,FALSE))&amp;
IF(VLOOKUP("Ref Litt. :",INDIRECT("'"&amp;B211&amp;"'"&amp;"!B20:F42"),2,FALSE)="","","
"&amp;Data!$E$7&amp;" "&amp;VLOOKUP("Ref Litt. :",INDIRECT("'"&amp;B211&amp;"'"&amp;"!B20:F42"),2,FALSE))</f>
        <v>#REF!</v>
      </c>
      <c r="F211" s="77" t="e">
        <f t="shared" ca="1" si="14"/>
        <v>#REF!</v>
      </c>
      <c r="H211" s="50" t="str">
        <f t="shared" ca="1" si="15"/>
        <v/>
      </c>
    </row>
    <row r="212" spans="1:8" ht="145.15" customHeight="1" x14ac:dyDescent="0.25">
      <c r="A212" s="70" t="str">
        <f t="shared" ca="1" si="13"/>
        <v/>
      </c>
      <c r="E212" s="86" t="e">
        <f ca="1">VLOOKUP("IUPAC :",INDIRECT("'"&amp;B212&amp;"'"&amp;"!B20:F42"),2,FALSE)&amp;IF(D212="",""," ("&amp;D212&amp;")")&amp;
IF(VLOOKUP("Aspect :",INDIRECT("'"&amp;B212&amp;"'"&amp;"!B20:F42"),2,FALSE)="","","
"&amp;VLOOKUP("Aspect :",INDIRECT("'"&amp;B212&amp;"'"&amp;"!B20:F42"),2,FALSE))&amp;
IF(VLOOKUP("RMN 1H",INDIRECT("'"&amp;B212&amp;"'"&amp;"!B20:F42"),2,FALSE)="","","
"&amp;VLOOKUP("RMN 1H",INDIRECT("'"&amp;B212&amp;"'"&amp;"!B20:F42"),2,FALSE))&amp;
IF(VLOOKUP("RMN 13C",INDIRECT("'"&amp;B212&amp;"'"&amp;"!B20:F42"),2,FALSE)="","","
"&amp;VLOOKUP("RMN 13C",INDIRECT("'"&amp;B212&amp;"'"&amp;"!B20:F42"),2,FALSE))&amp;
IF(VLOOKUP("RMN Div :",INDIRECT("'"&amp;B212&amp;"'"&amp;"!B20:F42"),2,FALSE)="","","
"&amp;VLOOKUP("RMN Div :",INDIRECT("'"&amp;B212&amp;"'"&amp;"!B20:F42"),2,FALSE))&amp;
IF(VLOOKUP("IR",INDIRECT("'"&amp;B212&amp;"'"&amp;"!B20:F42"),2,FALSE)="","","
"&amp;VLOOKUP("IR",INDIRECT("'"&amp;B212&amp;"'"&amp;"!B20:F42"),2,FALSE))&amp;
IF(VLOOKUP("T° Fusion :",INDIRECT("'"&amp;B212&amp;"'"&amp;"!B20:F42"),2,FALSE)="","","
"&amp;VLOOKUP("T° Fusion :",INDIRECT("'"&amp;B212&amp;"'"&amp;"!B20:F42"),2,FALSE))&amp;
 IF(VLOOKUP("αD :",INDIRECT("'"&amp;B212&amp;"'"&amp;"!B20:F42"),2,FALSE)="","","
"&amp;VLOOKUP("αD :",INDIRECT("'"&amp;B212&amp;"'"&amp;"!B20:F42"),2,FALSE))&amp;
 IF(VLOOKUP("Masse :",INDIRECT("'"&amp;B212&amp;"'"&amp;"!B20:F42"),2,FALSE)="","","
"&amp;VLOOKUP("Masse :",INDIRECT("'"&amp;B212&amp;"'"&amp;"!B20:F42"),2,FALSE))&amp;
IF(VLOOKUP("Ref Litt. :",INDIRECT("'"&amp;B212&amp;"'"&amp;"!B20:F42"),2,FALSE)="","","
"&amp;Data!$E$7&amp;" "&amp;VLOOKUP("Ref Litt. :",INDIRECT("'"&amp;B212&amp;"'"&amp;"!B20:F42"),2,FALSE))</f>
        <v>#REF!</v>
      </c>
      <c r="F212" s="77" t="e">
        <f t="shared" ca="1" si="14"/>
        <v>#REF!</v>
      </c>
      <c r="H212" s="50" t="str">
        <f t="shared" ca="1" si="15"/>
        <v/>
      </c>
    </row>
    <row r="213" spans="1:8" ht="145.15" customHeight="1" x14ac:dyDescent="0.25">
      <c r="A213" s="70" t="str">
        <f t="shared" ca="1" si="13"/>
        <v/>
      </c>
      <c r="E213" s="86" t="e">
        <f ca="1">VLOOKUP("IUPAC :",INDIRECT("'"&amp;B213&amp;"'"&amp;"!B20:F42"),2,FALSE)&amp;IF(D213="",""," ("&amp;D213&amp;")")&amp;
IF(VLOOKUP("Aspect :",INDIRECT("'"&amp;B213&amp;"'"&amp;"!B20:F42"),2,FALSE)="","","
"&amp;VLOOKUP("Aspect :",INDIRECT("'"&amp;B213&amp;"'"&amp;"!B20:F42"),2,FALSE))&amp;
IF(VLOOKUP("RMN 1H",INDIRECT("'"&amp;B213&amp;"'"&amp;"!B20:F42"),2,FALSE)="","","
"&amp;VLOOKUP("RMN 1H",INDIRECT("'"&amp;B213&amp;"'"&amp;"!B20:F42"),2,FALSE))&amp;
IF(VLOOKUP("RMN 13C",INDIRECT("'"&amp;B213&amp;"'"&amp;"!B20:F42"),2,FALSE)="","","
"&amp;VLOOKUP("RMN 13C",INDIRECT("'"&amp;B213&amp;"'"&amp;"!B20:F42"),2,FALSE))&amp;
IF(VLOOKUP("RMN Div :",INDIRECT("'"&amp;B213&amp;"'"&amp;"!B20:F42"),2,FALSE)="","","
"&amp;VLOOKUP("RMN Div :",INDIRECT("'"&amp;B213&amp;"'"&amp;"!B20:F42"),2,FALSE))&amp;
IF(VLOOKUP("IR",INDIRECT("'"&amp;B213&amp;"'"&amp;"!B20:F42"),2,FALSE)="","","
"&amp;VLOOKUP("IR",INDIRECT("'"&amp;B213&amp;"'"&amp;"!B20:F42"),2,FALSE))&amp;
IF(VLOOKUP("T° Fusion :",INDIRECT("'"&amp;B213&amp;"'"&amp;"!B20:F42"),2,FALSE)="","","
"&amp;VLOOKUP("T° Fusion :",INDIRECT("'"&amp;B213&amp;"'"&amp;"!B20:F42"),2,FALSE))&amp;
 IF(VLOOKUP("αD :",INDIRECT("'"&amp;B213&amp;"'"&amp;"!B20:F42"),2,FALSE)="","","
"&amp;VLOOKUP("αD :",INDIRECT("'"&amp;B213&amp;"'"&amp;"!B20:F42"),2,FALSE))&amp;
 IF(VLOOKUP("Masse :",INDIRECT("'"&amp;B213&amp;"'"&amp;"!B20:F42"),2,FALSE)="","","
"&amp;VLOOKUP("Masse :",INDIRECT("'"&amp;B213&amp;"'"&amp;"!B20:F42"),2,FALSE))&amp;
IF(VLOOKUP("Ref Litt. :",INDIRECT("'"&amp;B213&amp;"'"&amp;"!B20:F42"),2,FALSE)="","","
"&amp;Data!$E$7&amp;" "&amp;VLOOKUP("Ref Litt. :",INDIRECT("'"&amp;B213&amp;"'"&amp;"!B20:F42"),2,FALSE))</f>
        <v>#REF!</v>
      </c>
      <c r="F213" s="77" t="e">
        <f t="shared" ca="1" si="14"/>
        <v>#REF!</v>
      </c>
      <c r="H213" s="50" t="str">
        <f t="shared" ca="1" si="15"/>
        <v/>
      </c>
    </row>
    <row r="214" spans="1:8" ht="145.15" customHeight="1" x14ac:dyDescent="0.25">
      <c r="A214" s="70" t="str">
        <f t="shared" ca="1" si="13"/>
        <v/>
      </c>
      <c r="E214" s="86" t="e">
        <f ca="1">VLOOKUP("IUPAC :",INDIRECT("'"&amp;B214&amp;"'"&amp;"!B20:F42"),2,FALSE)&amp;IF(D214="",""," ("&amp;D214&amp;")")&amp;
IF(VLOOKUP("Aspect :",INDIRECT("'"&amp;B214&amp;"'"&amp;"!B20:F42"),2,FALSE)="","","
"&amp;VLOOKUP("Aspect :",INDIRECT("'"&amp;B214&amp;"'"&amp;"!B20:F42"),2,FALSE))&amp;
IF(VLOOKUP("RMN 1H",INDIRECT("'"&amp;B214&amp;"'"&amp;"!B20:F42"),2,FALSE)="","","
"&amp;VLOOKUP("RMN 1H",INDIRECT("'"&amp;B214&amp;"'"&amp;"!B20:F42"),2,FALSE))&amp;
IF(VLOOKUP("RMN 13C",INDIRECT("'"&amp;B214&amp;"'"&amp;"!B20:F42"),2,FALSE)="","","
"&amp;VLOOKUP("RMN 13C",INDIRECT("'"&amp;B214&amp;"'"&amp;"!B20:F42"),2,FALSE))&amp;
IF(VLOOKUP("RMN Div :",INDIRECT("'"&amp;B214&amp;"'"&amp;"!B20:F42"),2,FALSE)="","","
"&amp;VLOOKUP("RMN Div :",INDIRECT("'"&amp;B214&amp;"'"&amp;"!B20:F42"),2,FALSE))&amp;
IF(VLOOKUP("IR",INDIRECT("'"&amp;B214&amp;"'"&amp;"!B20:F42"),2,FALSE)="","","
"&amp;VLOOKUP("IR",INDIRECT("'"&amp;B214&amp;"'"&amp;"!B20:F42"),2,FALSE))&amp;
IF(VLOOKUP("T° Fusion :",INDIRECT("'"&amp;B214&amp;"'"&amp;"!B20:F42"),2,FALSE)="","","
"&amp;VLOOKUP("T° Fusion :",INDIRECT("'"&amp;B214&amp;"'"&amp;"!B20:F42"),2,FALSE))&amp;
 IF(VLOOKUP("αD :",INDIRECT("'"&amp;B214&amp;"'"&amp;"!B20:F42"),2,FALSE)="","","
"&amp;VLOOKUP("αD :",INDIRECT("'"&amp;B214&amp;"'"&amp;"!B20:F42"),2,FALSE))&amp;
 IF(VLOOKUP("Masse :",INDIRECT("'"&amp;B214&amp;"'"&amp;"!B20:F42"),2,FALSE)="","","
"&amp;VLOOKUP("Masse :",INDIRECT("'"&amp;B214&amp;"'"&amp;"!B20:F42"),2,FALSE))&amp;
IF(VLOOKUP("Ref Litt. :",INDIRECT("'"&amp;B214&amp;"'"&amp;"!B20:F42"),2,FALSE)="","","
"&amp;Data!$E$7&amp;" "&amp;VLOOKUP("Ref Litt. :",INDIRECT("'"&amp;B214&amp;"'"&amp;"!B20:F42"),2,FALSE))</f>
        <v>#REF!</v>
      </c>
      <c r="F214" s="77" t="e">
        <f t="shared" ca="1" si="14"/>
        <v>#REF!</v>
      </c>
      <c r="H214" s="50" t="str">
        <f t="shared" ca="1" si="15"/>
        <v/>
      </c>
    </row>
    <row r="215" spans="1:8" ht="145.15" customHeight="1" x14ac:dyDescent="0.25">
      <c r="A215" s="70" t="str">
        <f t="shared" ca="1" si="13"/>
        <v/>
      </c>
      <c r="E215" s="86" t="e">
        <f ca="1">VLOOKUP("IUPAC :",INDIRECT("'"&amp;B215&amp;"'"&amp;"!B20:F42"),2,FALSE)&amp;IF(D215="",""," ("&amp;D215&amp;")")&amp;
IF(VLOOKUP("Aspect :",INDIRECT("'"&amp;B215&amp;"'"&amp;"!B20:F42"),2,FALSE)="","","
"&amp;VLOOKUP("Aspect :",INDIRECT("'"&amp;B215&amp;"'"&amp;"!B20:F42"),2,FALSE))&amp;
IF(VLOOKUP("RMN 1H",INDIRECT("'"&amp;B215&amp;"'"&amp;"!B20:F42"),2,FALSE)="","","
"&amp;VLOOKUP("RMN 1H",INDIRECT("'"&amp;B215&amp;"'"&amp;"!B20:F42"),2,FALSE))&amp;
IF(VLOOKUP("RMN 13C",INDIRECT("'"&amp;B215&amp;"'"&amp;"!B20:F42"),2,FALSE)="","","
"&amp;VLOOKUP("RMN 13C",INDIRECT("'"&amp;B215&amp;"'"&amp;"!B20:F42"),2,FALSE))&amp;
IF(VLOOKUP("RMN Div :",INDIRECT("'"&amp;B215&amp;"'"&amp;"!B20:F42"),2,FALSE)="","","
"&amp;VLOOKUP("RMN Div :",INDIRECT("'"&amp;B215&amp;"'"&amp;"!B20:F42"),2,FALSE))&amp;
IF(VLOOKUP("IR",INDIRECT("'"&amp;B215&amp;"'"&amp;"!B20:F42"),2,FALSE)="","","
"&amp;VLOOKUP("IR",INDIRECT("'"&amp;B215&amp;"'"&amp;"!B20:F42"),2,FALSE))&amp;
IF(VLOOKUP("T° Fusion :",INDIRECT("'"&amp;B215&amp;"'"&amp;"!B20:F42"),2,FALSE)="","","
"&amp;VLOOKUP("T° Fusion :",INDIRECT("'"&amp;B215&amp;"'"&amp;"!B20:F42"),2,FALSE))&amp;
 IF(VLOOKUP("αD :",INDIRECT("'"&amp;B215&amp;"'"&amp;"!B20:F42"),2,FALSE)="","","
"&amp;VLOOKUP("αD :",INDIRECT("'"&amp;B215&amp;"'"&amp;"!B20:F42"),2,FALSE))&amp;
 IF(VLOOKUP("Masse :",INDIRECT("'"&amp;B215&amp;"'"&amp;"!B20:F42"),2,FALSE)="","","
"&amp;VLOOKUP("Masse :",INDIRECT("'"&amp;B215&amp;"'"&amp;"!B20:F42"),2,FALSE))&amp;
IF(VLOOKUP("Ref Litt. :",INDIRECT("'"&amp;B215&amp;"'"&amp;"!B20:F42"),2,FALSE)="","","
"&amp;Data!$E$7&amp;" "&amp;VLOOKUP("Ref Litt. :",INDIRECT("'"&amp;B215&amp;"'"&amp;"!B20:F42"),2,FALSE))</f>
        <v>#REF!</v>
      </c>
      <c r="F215" s="77" t="e">
        <f t="shared" ca="1" si="14"/>
        <v>#REF!</v>
      </c>
      <c r="H215" s="50" t="str">
        <f t="shared" ca="1" si="15"/>
        <v/>
      </c>
    </row>
    <row r="216" spans="1:8" ht="145.15" customHeight="1" x14ac:dyDescent="0.25">
      <c r="A216" s="70" t="str">
        <f t="shared" ca="1" si="13"/>
        <v/>
      </c>
      <c r="E216" s="86" t="e">
        <f ca="1">VLOOKUP("IUPAC :",INDIRECT("'"&amp;B216&amp;"'"&amp;"!B20:F42"),2,FALSE)&amp;IF(D216="",""," ("&amp;D216&amp;")")&amp;
IF(VLOOKUP("Aspect :",INDIRECT("'"&amp;B216&amp;"'"&amp;"!B20:F42"),2,FALSE)="","","
"&amp;VLOOKUP("Aspect :",INDIRECT("'"&amp;B216&amp;"'"&amp;"!B20:F42"),2,FALSE))&amp;
IF(VLOOKUP("RMN 1H",INDIRECT("'"&amp;B216&amp;"'"&amp;"!B20:F42"),2,FALSE)="","","
"&amp;VLOOKUP("RMN 1H",INDIRECT("'"&amp;B216&amp;"'"&amp;"!B20:F42"),2,FALSE))&amp;
IF(VLOOKUP("RMN 13C",INDIRECT("'"&amp;B216&amp;"'"&amp;"!B20:F42"),2,FALSE)="","","
"&amp;VLOOKUP("RMN 13C",INDIRECT("'"&amp;B216&amp;"'"&amp;"!B20:F42"),2,FALSE))&amp;
IF(VLOOKUP("RMN Div :",INDIRECT("'"&amp;B216&amp;"'"&amp;"!B20:F42"),2,FALSE)="","","
"&amp;VLOOKUP("RMN Div :",INDIRECT("'"&amp;B216&amp;"'"&amp;"!B20:F42"),2,FALSE))&amp;
IF(VLOOKUP("IR",INDIRECT("'"&amp;B216&amp;"'"&amp;"!B20:F42"),2,FALSE)="","","
"&amp;VLOOKUP("IR",INDIRECT("'"&amp;B216&amp;"'"&amp;"!B20:F42"),2,FALSE))&amp;
IF(VLOOKUP("T° Fusion :",INDIRECT("'"&amp;B216&amp;"'"&amp;"!B20:F42"),2,FALSE)="","","
"&amp;VLOOKUP("T° Fusion :",INDIRECT("'"&amp;B216&amp;"'"&amp;"!B20:F42"),2,FALSE))&amp;
 IF(VLOOKUP("αD :",INDIRECT("'"&amp;B216&amp;"'"&amp;"!B20:F42"),2,FALSE)="","","
"&amp;VLOOKUP("αD :",INDIRECT("'"&amp;B216&amp;"'"&amp;"!B20:F42"),2,FALSE))&amp;
 IF(VLOOKUP("Masse :",INDIRECT("'"&amp;B216&amp;"'"&amp;"!B20:F42"),2,FALSE)="","","
"&amp;VLOOKUP("Masse :",INDIRECT("'"&amp;B216&amp;"'"&amp;"!B20:F42"),2,FALSE))&amp;
IF(VLOOKUP("Ref Litt. :",INDIRECT("'"&amp;B216&amp;"'"&amp;"!B20:F42"),2,FALSE)="","","
"&amp;Data!$E$7&amp;" "&amp;VLOOKUP("Ref Litt. :",INDIRECT("'"&amp;B216&amp;"'"&amp;"!B20:F42"),2,FALSE))</f>
        <v>#REF!</v>
      </c>
      <c r="F216" s="77" t="e">
        <f t="shared" ca="1" si="14"/>
        <v>#REF!</v>
      </c>
      <c r="H216" s="50" t="str">
        <f t="shared" ca="1" si="15"/>
        <v/>
      </c>
    </row>
    <row r="217" spans="1:8" ht="145.15" customHeight="1" x14ac:dyDescent="0.25">
      <c r="A217" s="70" t="str">
        <f t="shared" ca="1" si="13"/>
        <v/>
      </c>
      <c r="E217" s="86" t="e">
        <f ca="1">VLOOKUP("IUPAC :",INDIRECT("'"&amp;B217&amp;"'"&amp;"!B20:F42"),2,FALSE)&amp;IF(D217="",""," ("&amp;D217&amp;")")&amp;
IF(VLOOKUP("Aspect :",INDIRECT("'"&amp;B217&amp;"'"&amp;"!B20:F42"),2,FALSE)="","","
"&amp;VLOOKUP("Aspect :",INDIRECT("'"&amp;B217&amp;"'"&amp;"!B20:F42"),2,FALSE))&amp;
IF(VLOOKUP("RMN 1H",INDIRECT("'"&amp;B217&amp;"'"&amp;"!B20:F42"),2,FALSE)="","","
"&amp;VLOOKUP("RMN 1H",INDIRECT("'"&amp;B217&amp;"'"&amp;"!B20:F42"),2,FALSE))&amp;
IF(VLOOKUP("RMN 13C",INDIRECT("'"&amp;B217&amp;"'"&amp;"!B20:F42"),2,FALSE)="","","
"&amp;VLOOKUP("RMN 13C",INDIRECT("'"&amp;B217&amp;"'"&amp;"!B20:F42"),2,FALSE))&amp;
IF(VLOOKUP("RMN Div :",INDIRECT("'"&amp;B217&amp;"'"&amp;"!B20:F42"),2,FALSE)="","","
"&amp;VLOOKUP("RMN Div :",INDIRECT("'"&amp;B217&amp;"'"&amp;"!B20:F42"),2,FALSE))&amp;
IF(VLOOKUP("IR",INDIRECT("'"&amp;B217&amp;"'"&amp;"!B20:F42"),2,FALSE)="","","
"&amp;VLOOKUP("IR",INDIRECT("'"&amp;B217&amp;"'"&amp;"!B20:F42"),2,FALSE))&amp;
IF(VLOOKUP("T° Fusion :",INDIRECT("'"&amp;B217&amp;"'"&amp;"!B20:F42"),2,FALSE)="","","
"&amp;VLOOKUP("T° Fusion :",INDIRECT("'"&amp;B217&amp;"'"&amp;"!B20:F42"),2,FALSE))&amp;
 IF(VLOOKUP("αD :",INDIRECT("'"&amp;B217&amp;"'"&amp;"!B20:F42"),2,FALSE)="","","
"&amp;VLOOKUP("αD :",INDIRECT("'"&amp;B217&amp;"'"&amp;"!B20:F42"),2,FALSE))&amp;
 IF(VLOOKUP("Masse :",INDIRECT("'"&amp;B217&amp;"'"&amp;"!B20:F42"),2,FALSE)="","","
"&amp;VLOOKUP("Masse :",INDIRECT("'"&amp;B217&amp;"'"&amp;"!B20:F42"),2,FALSE))&amp;
IF(VLOOKUP("Ref Litt. :",INDIRECT("'"&amp;B217&amp;"'"&amp;"!B20:F42"),2,FALSE)="","","
"&amp;Data!$E$7&amp;" "&amp;VLOOKUP("Ref Litt. :",INDIRECT("'"&amp;B217&amp;"'"&amp;"!B20:F42"),2,FALSE))</f>
        <v>#REF!</v>
      </c>
      <c r="F217" s="77" t="e">
        <f t="shared" ca="1" si="14"/>
        <v>#REF!</v>
      </c>
      <c r="H217" s="50" t="str">
        <f t="shared" ca="1" si="15"/>
        <v/>
      </c>
    </row>
    <row r="218" spans="1:8" ht="145.15" customHeight="1" x14ac:dyDescent="0.25">
      <c r="A218" s="70" t="str">
        <f t="shared" ca="1" si="13"/>
        <v/>
      </c>
      <c r="E218" s="86" t="e">
        <f ca="1">VLOOKUP("IUPAC :",INDIRECT("'"&amp;B218&amp;"'"&amp;"!B20:F42"),2,FALSE)&amp;IF(D218="",""," ("&amp;D218&amp;")")&amp;
IF(VLOOKUP("Aspect :",INDIRECT("'"&amp;B218&amp;"'"&amp;"!B20:F42"),2,FALSE)="","","
"&amp;VLOOKUP("Aspect :",INDIRECT("'"&amp;B218&amp;"'"&amp;"!B20:F42"),2,FALSE))&amp;
IF(VLOOKUP("RMN 1H",INDIRECT("'"&amp;B218&amp;"'"&amp;"!B20:F42"),2,FALSE)="","","
"&amp;VLOOKUP("RMN 1H",INDIRECT("'"&amp;B218&amp;"'"&amp;"!B20:F42"),2,FALSE))&amp;
IF(VLOOKUP("RMN 13C",INDIRECT("'"&amp;B218&amp;"'"&amp;"!B20:F42"),2,FALSE)="","","
"&amp;VLOOKUP("RMN 13C",INDIRECT("'"&amp;B218&amp;"'"&amp;"!B20:F42"),2,FALSE))&amp;
IF(VLOOKUP("RMN Div :",INDIRECT("'"&amp;B218&amp;"'"&amp;"!B20:F42"),2,FALSE)="","","
"&amp;VLOOKUP("RMN Div :",INDIRECT("'"&amp;B218&amp;"'"&amp;"!B20:F42"),2,FALSE))&amp;
IF(VLOOKUP("IR",INDIRECT("'"&amp;B218&amp;"'"&amp;"!B20:F42"),2,FALSE)="","","
"&amp;VLOOKUP("IR",INDIRECT("'"&amp;B218&amp;"'"&amp;"!B20:F42"),2,FALSE))&amp;
IF(VLOOKUP("T° Fusion :",INDIRECT("'"&amp;B218&amp;"'"&amp;"!B20:F42"),2,FALSE)="","","
"&amp;VLOOKUP("T° Fusion :",INDIRECT("'"&amp;B218&amp;"'"&amp;"!B20:F42"),2,FALSE))&amp;
 IF(VLOOKUP("αD :",INDIRECT("'"&amp;B218&amp;"'"&amp;"!B20:F42"),2,FALSE)="","","
"&amp;VLOOKUP("αD :",INDIRECT("'"&amp;B218&amp;"'"&amp;"!B20:F42"),2,FALSE))&amp;
 IF(VLOOKUP("Masse :",INDIRECT("'"&amp;B218&amp;"'"&amp;"!B20:F42"),2,FALSE)="","","
"&amp;VLOOKUP("Masse :",INDIRECT("'"&amp;B218&amp;"'"&amp;"!B20:F42"),2,FALSE))&amp;
IF(VLOOKUP("Ref Litt. :",INDIRECT("'"&amp;B218&amp;"'"&amp;"!B20:F42"),2,FALSE)="","","
"&amp;Data!$E$7&amp;" "&amp;VLOOKUP("Ref Litt. :",INDIRECT("'"&amp;B218&amp;"'"&amp;"!B20:F42"),2,FALSE))</f>
        <v>#REF!</v>
      </c>
      <c r="F218" s="77" t="e">
        <f t="shared" ca="1" si="14"/>
        <v>#REF!</v>
      </c>
      <c r="H218" s="50" t="str">
        <f t="shared" ca="1" si="15"/>
        <v/>
      </c>
    </row>
    <row r="219" spans="1:8" ht="145.15" customHeight="1" x14ac:dyDescent="0.25">
      <c r="A219" s="70" t="str">
        <f t="shared" ca="1" si="13"/>
        <v/>
      </c>
      <c r="E219" s="86" t="e">
        <f ca="1">VLOOKUP("IUPAC :",INDIRECT("'"&amp;B219&amp;"'"&amp;"!B20:F42"),2,FALSE)&amp;IF(D219="",""," ("&amp;D219&amp;")")&amp;
IF(VLOOKUP("Aspect :",INDIRECT("'"&amp;B219&amp;"'"&amp;"!B20:F42"),2,FALSE)="","","
"&amp;VLOOKUP("Aspect :",INDIRECT("'"&amp;B219&amp;"'"&amp;"!B20:F42"),2,FALSE))&amp;
IF(VLOOKUP("RMN 1H",INDIRECT("'"&amp;B219&amp;"'"&amp;"!B20:F42"),2,FALSE)="","","
"&amp;VLOOKUP("RMN 1H",INDIRECT("'"&amp;B219&amp;"'"&amp;"!B20:F42"),2,FALSE))&amp;
IF(VLOOKUP("RMN 13C",INDIRECT("'"&amp;B219&amp;"'"&amp;"!B20:F42"),2,FALSE)="","","
"&amp;VLOOKUP("RMN 13C",INDIRECT("'"&amp;B219&amp;"'"&amp;"!B20:F42"),2,FALSE))&amp;
IF(VLOOKUP("RMN Div :",INDIRECT("'"&amp;B219&amp;"'"&amp;"!B20:F42"),2,FALSE)="","","
"&amp;VLOOKUP("RMN Div :",INDIRECT("'"&amp;B219&amp;"'"&amp;"!B20:F42"),2,FALSE))&amp;
IF(VLOOKUP("IR",INDIRECT("'"&amp;B219&amp;"'"&amp;"!B20:F42"),2,FALSE)="","","
"&amp;VLOOKUP("IR",INDIRECT("'"&amp;B219&amp;"'"&amp;"!B20:F42"),2,FALSE))&amp;
IF(VLOOKUP("T° Fusion :",INDIRECT("'"&amp;B219&amp;"'"&amp;"!B20:F42"),2,FALSE)="","","
"&amp;VLOOKUP("T° Fusion :",INDIRECT("'"&amp;B219&amp;"'"&amp;"!B20:F42"),2,FALSE))&amp;
 IF(VLOOKUP("αD :",INDIRECT("'"&amp;B219&amp;"'"&amp;"!B20:F42"),2,FALSE)="","","
"&amp;VLOOKUP("αD :",INDIRECT("'"&amp;B219&amp;"'"&amp;"!B20:F42"),2,FALSE))&amp;
 IF(VLOOKUP("Masse :",INDIRECT("'"&amp;B219&amp;"'"&amp;"!B20:F42"),2,FALSE)="","","
"&amp;VLOOKUP("Masse :",INDIRECT("'"&amp;B219&amp;"'"&amp;"!B20:F42"),2,FALSE))&amp;
IF(VLOOKUP("Ref Litt. :",INDIRECT("'"&amp;B219&amp;"'"&amp;"!B20:F42"),2,FALSE)="","","
"&amp;Data!$E$7&amp;" "&amp;VLOOKUP("Ref Litt. :",INDIRECT("'"&amp;B219&amp;"'"&amp;"!B20:F42"),2,FALSE))</f>
        <v>#REF!</v>
      </c>
      <c r="F219" s="77" t="e">
        <f t="shared" ca="1" si="14"/>
        <v>#REF!</v>
      </c>
      <c r="H219" s="50" t="str">
        <f t="shared" ca="1" si="15"/>
        <v/>
      </c>
    </row>
    <row r="220" spans="1:8" ht="145.15" customHeight="1" x14ac:dyDescent="0.25">
      <c r="A220" s="70" t="str">
        <f t="shared" ca="1" si="13"/>
        <v/>
      </c>
      <c r="E220" s="86" t="e">
        <f ca="1">VLOOKUP("IUPAC :",INDIRECT("'"&amp;B220&amp;"'"&amp;"!B20:F42"),2,FALSE)&amp;IF(D220="",""," ("&amp;D220&amp;")")&amp;
IF(VLOOKUP("Aspect :",INDIRECT("'"&amp;B220&amp;"'"&amp;"!B20:F42"),2,FALSE)="","","
"&amp;VLOOKUP("Aspect :",INDIRECT("'"&amp;B220&amp;"'"&amp;"!B20:F42"),2,FALSE))&amp;
IF(VLOOKUP("RMN 1H",INDIRECT("'"&amp;B220&amp;"'"&amp;"!B20:F42"),2,FALSE)="","","
"&amp;VLOOKUP("RMN 1H",INDIRECT("'"&amp;B220&amp;"'"&amp;"!B20:F42"),2,FALSE))&amp;
IF(VLOOKUP("RMN 13C",INDIRECT("'"&amp;B220&amp;"'"&amp;"!B20:F42"),2,FALSE)="","","
"&amp;VLOOKUP("RMN 13C",INDIRECT("'"&amp;B220&amp;"'"&amp;"!B20:F42"),2,FALSE))&amp;
IF(VLOOKUP("RMN Div :",INDIRECT("'"&amp;B220&amp;"'"&amp;"!B20:F42"),2,FALSE)="","","
"&amp;VLOOKUP("RMN Div :",INDIRECT("'"&amp;B220&amp;"'"&amp;"!B20:F42"),2,FALSE))&amp;
IF(VLOOKUP("IR",INDIRECT("'"&amp;B220&amp;"'"&amp;"!B20:F42"),2,FALSE)="","","
"&amp;VLOOKUP("IR",INDIRECT("'"&amp;B220&amp;"'"&amp;"!B20:F42"),2,FALSE))&amp;
IF(VLOOKUP("T° Fusion :",INDIRECT("'"&amp;B220&amp;"'"&amp;"!B20:F42"),2,FALSE)="","","
"&amp;VLOOKUP("T° Fusion :",INDIRECT("'"&amp;B220&amp;"'"&amp;"!B20:F42"),2,FALSE))&amp;
 IF(VLOOKUP("αD :",INDIRECT("'"&amp;B220&amp;"'"&amp;"!B20:F42"),2,FALSE)="","","
"&amp;VLOOKUP("αD :",INDIRECT("'"&amp;B220&amp;"'"&amp;"!B20:F42"),2,FALSE))&amp;
 IF(VLOOKUP("Masse :",INDIRECT("'"&amp;B220&amp;"'"&amp;"!B20:F42"),2,FALSE)="","","
"&amp;VLOOKUP("Masse :",INDIRECT("'"&amp;B220&amp;"'"&amp;"!B20:F42"),2,FALSE))&amp;
IF(VLOOKUP("Ref Litt. :",INDIRECT("'"&amp;B220&amp;"'"&amp;"!B20:F42"),2,FALSE)="","","
"&amp;Data!$E$7&amp;" "&amp;VLOOKUP("Ref Litt. :",INDIRECT("'"&amp;B220&amp;"'"&amp;"!B20:F42"),2,FALSE))</f>
        <v>#REF!</v>
      </c>
      <c r="F220" s="77" t="e">
        <f t="shared" ca="1" si="14"/>
        <v>#REF!</v>
      </c>
      <c r="H220" s="50" t="str">
        <f t="shared" ca="1" si="15"/>
        <v/>
      </c>
    </row>
    <row r="221" spans="1:8" ht="145.15" customHeight="1" x14ac:dyDescent="0.25">
      <c r="A221" s="70" t="str">
        <f t="shared" ca="1" si="13"/>
        <v/>
      </c>
      <c r="E221" s="86" t="e">
        <f ca="1">VLOOKUP("IUPAC :",INDIRECT("'"&amp;B221&amp;"'"&amp;"!B20:F42"),2,FALSE)&amp;IF(D221="",""," ("&amp;D221&amp;")")&amp;
IF(VLOOKUP("Aspect :",INDIRECT("'"&amp;B221&amp;"'"&amp;"!B20:F42"),2,FALSE)="","","
"&amp;VLOOKUP("Aspect :",INDIRECT("'"&amp;B221&amp;"'"&amp;"!B20:F42"),2,FALSE))&amp;
IF(VLOOKUP("RMN 1H",INDIRECT("'"&amp;B221&amp;"'"&amp;"!B20:F42"),2,FALSE)="","","
"&amp;VLOOKUP("RMN 1H",INDIRECT("'"&amp;B221&amp;"'"&amp;"!B20:F42"),2,FALSE))&amp;
IF(VLOOKUP("RMN 13C",INDIRECT("'"&amp;B221&amp;"'"&amp;"!B20:F42"),2,FALSE)="","","
"&amp;VLOOKUP("RMN 13C",INDIRECT("'"&amp;B221&amp;"'"&amp;"!B20:F42"),2,FALSE))&amp;
IF(VLOOKUP("RMN Div :",INDIRECT("'"&amp;B221&amp;"'"&amp;"!B20:F42"),2,FALSE)="","","
"&amp;VLOOKUP("RMN Div :",INDIRECT("'"&amp;B221&amp;"'"&amp;"!B20:F42"),2,FALSE))&amp;
IF(VLOOKUP("IR",INDIRECT("'"&amp;B221&amp;"'"&amp;"!B20:F42"),2,FALSE)="","","
"&amp;VLOOKUP("IR",INDIRECT("'"&amp;B221&amp;"'"&amp;"!B20:F42"),2,FALSE))&amp;
IF(VLOOKUP("T° Fusion :",INDIRECT("'"&amp;B221&amp;"'"&amp;"!B20:F42"),2,FALSE)="","","
"&amp;VLOOKUP("T° Fusion :",INDIRECT("'"&amp;B221&amp;"'"&amp;"!B20:F42"),2,FALSE))&amp;
 IF(VLOOKUP("αD :",INDIRECT("'"&amp;B221&amp;"'"&amp;"!B20:F42"),2,FALSE)="","","
"&amp;VLOOKUP("αD :",INDIRECT("'"&amp;B221&amp;"'"&amp;"!B20:F42"),2,FALSE))&amp;
 IF(VLOOKUP("Masse :",INDIRECT("'"&amp;B221&amp;"'"&amp;"!B20:F42"),2,FALSE)="","","
"&amp;VLOOKUP("Masse :",INDIRECT("'"&amp;B221&amp;"'"&amp;"!B20:F42"),2,FALSE))&amp;
IF(VLOOKUP("Ref Litt. :",INDIRECT("'"&amp;B221&amp;"'"&amp;"!B20:F42"),2,FALSE)="","","
"&amp;Data!$E$7&amp;" "&amp;VLOOKUP("Ref Litt. :",INDIRECT("'"&amp;B221&amp;"'"&amp;"!B20:F42"),2,FALSE))</f>
        <v>#REF!</v>
      </c>
      <c r="F221" s="77" t="e">
        <f t="shared" ca="1" si="14"/>
        <v>#REF!</v>
      </c>
      <c r="H221" s="50" t="str">
        <f t="shared" ca="1" si="15"/>
        <v/>
      </c>
    </row>
    <row r="222" spans="1:8" ht="145.15" customHeight="1" x14ac:dyDescent="0.25">
      <c r="A222" s="70" t="str">
        <f t="shared" ca="1" si="13"/>
        <v/>
      </c>
      <c r="E222" s="86" t="e">
        <f ca="1">VLOOKUP("IUPAC :",INDIRECT("'"&amp;B222&amp;"'"&amp;"!B20:F42"),2,FALSE)&amp;IF(D222="",""," ("&amp;D222&amp;")")&amp;
IF(VLOOKUP("Aspect :",INDIRECT("'"&amp;B222&amp;"'"&amp;"!B20:F42"),2,FALSE)="","","
"&amp;VLOOKUP("Aspect :",INDIRECT("'"&amp;B222&amp;"'"&amp;"!B20:F42"),2,FALSE))&amp;
IF(VLOOKUP("RMN 1H",INDIRECT("'"&amp;B222&amp;"'"&amp;"!B20:F42"),2,FALSE)="","","
"&amp;VLOOKUP("RMN 1H",INDIRECT("'"&amp;B222&amp;"'"&amp;"!B20:F42"),2,FALSE))&amp;
IF(VLOOKUP("RMN 13C",INDIRECT("'"&amp;B222&amp;"'"&amp;"!B20:F42"),2,FALSE)="","","
"&amp;VLOOKUP("RMN 13C",INDIRECT("'"&amp;B222&amp;"'"&amp;"!B20:F42"),2,FALSE))&amp;
IF(VLOOKUP("RMN Div :",INDIRECT("'"&amp;B222&amp;"'"&amp;"!B20:F42"),2,FALSE)="","","
"&amp;VLOOKUP("RMN Div :",INDIRECT("'"&amp;B222&amp;"'"&amp;"!B20:F42"),2,FALSE))&amp;
IF(VLOOKUP("IR",INDIRECT("'"&amp;B222&amp;"'"&amp;"!B20:F42"),2,FALSE)="","","
"&amp;VLOOKUP("IR",INDIRECT("'"&amp;B222&amp;"'"&amp;"!B20:F42"),2,FALSE))&amp;
IF(VLOOKUP("T° Fusion :",INDIRECT("'"&amp;B222&amp;"'"&amp;"!B20:F42"),2,FALSE)="","","
"&amp;VLOOKUP("T° Fusion :",INDIRECT("'"&amp;B222&amp;"'"&amp;"!B20:F42"),2,FALSE))&amp;
 IF(VLOOKUP("αD :",INDIRECT("'"&amp;B222&amp;"'"&amp;"!B20:F42"),2,FALSE)="","","
"&amp;VLOOKUP("αD :",INDIRECT("'"&amp;B222&amp;"'"&amp;"!B20:F42"),2,FALSE))&amp;
 IF(VLOOKUP("Masse :",INDIRECT("'"&amp;B222&amp;"'"&amp;"!B20:F42"),2,FALSE)="","","
"&amp;VLOOKUP("Masse :",INDIRECT("'"&amp;B222&amp;"'"&amp;"!B20:F42"),2,FALSE))&amp;
IF(VLOOKUP("Ref Litt. :",INDIRECT("'"&amp;B222&amp;"'"&amp;"!B20:F42"),2,FALSE)="","","
"&amp;Data!$E$7&amp;" "&amp;VLOOKUP("Ref Litt. :",INDIRECT("'"&amp;B222&amp;"'"&amp;"!B20:F42"),2,FALSE))</f>
        <v>#REF!</v>
      </c>
      <c r="F222" s="77" t="e">
        <f t="shared" ca="1" si="14"/>
        <v>#REF!</v>
      </c>
      <c r="H222" s="50" t="str">
        <f t="shared" ca="1" si="15"/>
        <v/>
      </c>
    </row>
    <row r="223" spans="1:8" ht="145.15" customHeight="1" x14ac:dyDescent="0.25">
      <c r="A223" s="70" t="str">
        <f t="shared" ca="1" si="13"/>
        <v/>
      </c>
      <c r="E223" s="86" t="e">
        <f ca="1">VLOOKUP("IUPAC :",INDIRECT("'"&amp;B223&amp;"'"&amp;"!B20:F42"),2,FALSE)&amp;IF(D223="",""," ("&amp;D223&amp;")")&amp;
IF(VLOOKUP("Aspect :",INDIRECT("'"&amp;B223&amp;"'"&amp;"!B20:F42"),2,FALSE)="","","
"&amp;VLOOKUP("Aspect :",INDIRECT("'"&amp;B223&amp;"'"&amp;"!B20:F42"),2,FALSE))&amp;
IF(VLOOKUP("RMN 1H",INDIRECT("'"&amp;B223&amp;"'"&amp;"!B20:F42"),2,FALSE)="","","
"&amp;VLOOKUP("RMN 1H",INDIRECT("'"&amp;B223&amp;"'"&amp;"!B20:F42"),2,FALSE))&amp;
IF(VLOOKUP("RMN 13C",INDIRECT("'"&amp;B223&amp;"'"&amp;"!B20:F42"),2,FALSE)="","","
"&amp;VLOOKUP("RMN 13C",INDIRECT("'"&amp;B223&amp;"'"&amp;"!B20:F42"),2,FALSE))&amp;
IF(VLOOKUP("RMN Div :",INDIRECT("'"&amp;B223&amp;"'"&amp;"!B20:F42"),2,FALSE)="","","
"&amp;VLOOKUP("RMN Div :",INDIRECT("'"&amp;B223&amp;"'"&amp;"!B20:F42"),2,FALSE))&amp;
IF(VLOOKUP("IR",INDIRECT("'"&amp;B223&amp;"'"&amp;"!B20:F42"),2,FALSE)="","","
"&amp;VLOOKUP("IR",INDIRECT("'"&amp;B223&amp;"'"&amp;"!B20:F42"),2,FALSE))&amp;
IF(VLOOKUP("T° Fusion :",INDIRECT("'"&amp;B223&amp;"'"&amp;"!B20:F42"),2,FALSE)="","","
"&amp;VLOOKUP("T° Fusion :",INDIRECT("'"&amp;B223&amp;"'"&amp;"!B20:F42"),2,FALSE))&amp;
 IF(VLOOKUP("αD :",INDIRECT("'"&amp;B223&amp;"'"&amp;"!B20:F42"),2,FALSE)="","","
"&amp;VLOOKUP("αD :",INDIRECT("'"&amp;B223&amp;"'"&amp;"!B20:F42"),2,FALSE))&amp;
 IF(VLOOKUP("Masse :",INDIRECT("'"&amp;B223&amp;"'"&amp;"!B20:F42"),2,FALSE)="","","
"&amp;VLOOKUP("Masse :",INDIRECT("'"&amp;B223&amp;"'"&amp;"!B20:F42"),2,FALSE))&amp;
IF(VLOOKUP("Ref Litt. :",INDIRECT("'"&amp;B223&amp;"'"&amp;"!B20:F42"),2,FALSE)="","","
"&amp;Data!$E$7&amp;" "&amp;VLOOKUP("Ref Litt. :",INDIRECT("'"&amp;B223&amp;"'"&amp;"!B20:F42"),2,FALSE))</f>
        <v>#REF!</v>
      </c>
      <c r="F223" s="77" t="e">
        <f t="shared" ca="1" si="14"/>
        <v>#REF!</v>
      </c>
      <c r="H223" s="50" t="str">
        <f t="shared" ca="1" si="15"/>
        <v/>
      </c>
    </row>
    <row r="224" spans="1:8" ht="145.15" customHeight="1" x14ac:dyDescent="0.25">
      <c r="A224" s="70" t="str">
        <f t="shared" ca="1" si="13"/>
        <v/>
      </c>
      <c r="E224" s="86" t="e">
        <f ca="1">VLOOKUP("IUPAC :",INDIRECT("'"&amp;B224&amp;"'"&amp;"!B20:F42"),2,FALSE)&amp;IF(D224="",""," ("&amp;D224&amp;")")&amp;
IF(VLOOKUP("Aspect :",INDIRECT("'"&amp;B224&amp;"'"&amp;"!B20:F42"),2,FALSE)="","","
"&amp;VLOOKUP("Aspect :",INDIRECT("'"&amp;B224&amp;"'"&amp;"!B20:F42"),2,FALSE))&amp;
IF(VLOOKUP("RMN 1H",INDIRECT("'"&amp;B224&amp;"'"&amp;"!B20:F42"),2,FALSE)="","","
"&amp;VLOOKUP("RMN 1H",INDIRECT("'"&amp;B224&amp;"'"&amp;"!B20:F42"),2,FALSE))&amp;
IF(VLOOKUP("RMN 13C",INDIRECT("'"&amp;B224&amp;"'"&amp;"!B20:F42"),2,FALSE)="","","
"&amp;VLOOKUP("RMN 13C",INDIRECT("'"&amp;B224&amp;"'"&amp;"!B20:F42"),2,FALSE))&amp;
IF(VLOOKUP("RMN Div :",INDIRECT("'"&amp;B224&amp;"'"&amp;"!B20:F42"),2,FALSE)="","","
"&amp;VLOOKUP("RMN Div :",INDIRECT("'"&amp;B224&amp;"'"&amp;"!B20:F42"),2,FALSE))&amp;
IF(VLOOKUP("IR",INDIRECT("'"&amp;B224&amp;"'"&amp;"!B20:F42"),2,FALSE)="","","
"&amp;VLOOKUP("IR",INDIRECT("'"&amp;B224&amp;"'"&amp;"!B20:F42"),2,FALSE))&amp;
IF(VLOOKUP("T° Fusion :",INDIRECT("'"&amp;B224&amp;"'"&amp;"!B20:F42"),2,FALSE)="","","
"&amp;VLOOKUP("T° Fusion :",INDIRECT("'"&amp;B224&amp;"'"&amp;"!B20:F42"),2,FALSE))&amp;
 IF(VLOOKUP("αD :",INDIRECT("'"&amp;B224&amp;"'"&amp;"!B20:F42"),2,FALSE)="","","
"&amp;VLOOKUP("αD :",INDIRECT("'"&amp;B224&amp;"'"&amp;"!B20:F42"),2,FALSE))&amp;
 IF(VLOOKUP("Masse :",INDIRECT("'"&amp;B224&amp;"'"&amp;"!B20:F42"),2,FALSE)="","","
"&amp;VLOOKUP("Masse :",INDIRECT("'"&amp;B224&amp;"'"&amp;"!B20:F42"),2,FALSE))&amp;
IF(VLOOKUP("Ref Litt. :",INDIRECT("'"&amp;B224&amp;"'"&amp;"!B20:F42"),2,FALSE)="","","
"&amp;Data!$E$7&amp;" "&amp;VLOOKUP("Ref Litt. :",INDIRECT("'"&amp;B224&amp;"'"&amp;"!B20:F42"),2,FALSE))</f>
        <v>#REF!</v>
      </c>
      <c r="F224" s="77" t="e">
        <f t="shared" ca="1" si="14"/>
        <v>#REF!</v>
      </c>
      <c r="H224" s="50" t="str">
        <f t="shared" ca="1" si="15"/>
        <v/>
      </c>
    </row>
    <row r="225" spans="1:8" ht="145.15" customHeight="1" x14ac:dyDescent="0.25">
      <c r="A225" s="70" t="str">
        <f t="shared" ca="1" si="13"/>
        <v/>
      </c>
      <c r="E225" s="86" t="e">
        <f ca="1">VLOOKUP("IUPAC :",INDIRECT("'"&amp;B225&amp;"'"&amp;"!B20:F42"),2,FALSE)&amp;IF(D225="",""," ("&amp;D225&amp;")")&amp;
IF(VLOOKUP("Aspect :",INDIRECT("'"&amp;B225&amp;"'"&amp;"!B20:F42"),2,FALSE)="","","
"&amp;VLOOKUP("Aspect :",INDIRECT("'"&amp;B225&amp;"'"&amp;"!B20:F42"),2,FALSE))&amp;
IF(VLOOKUP("RMN 1H",INDIRECT("'"&amp;B225&amp;"'"&amp;"!B20:F42"),2,FALSE)="","","
"&amp;VLOOKUP("RMN 1H",INDIRECT("'"&amp;B225&amp;"'"&amp;"!B20:F42"),2,FALSE))&amp;
IF(VLOOKUP("RMN 13C",INDIRECT("'"&amp;B225&amp;"'"&amp;"!B20:F42"),2,FALSE)="","","
"&amp;VLOOKUP("RMN 13C",INDIRECT("'"&amp;B225&amp;"'"&amp;"!B20:F42"),2,FALSE))&amp;
IF(VLOOKUP("RMN Div :",INDIRECT("'"&amp;B225&amp;"'"&amp;"!B20:F42"),2,FALSE)="","","
"&amp;VLOOKUP("RMN Div :",INDIRECT("'"&amp;B225&amp;"'"&amp;"!B20:F42"),2,FALSE))&amp;
IF(VLOOKUP("IR",INDIRECT("'"&amp;B225&amp;"'"&amp;"!B20:F42"),2,FALSE)="","","
"&amp;VLOOKUP("IR",INDIRECT("'"&amp;B225&amp;"'"&amp;"!B20:F42"),2,FALSE))&amp;
IF(VLOOKUP("T° Fusion :",INDIRECT("'"&amp;B225&amp;"'"&amp;"!B20:F42"),2,FALSE)="","","
"&amp;VLOOKUP("T° Fusion :",INDIRECT("'"&amp;B225&amp;"'"&amp;"!B20:F42"),2,FALSE))&amp;
 IF(VLOOKUP("αD :",INDIRECT("'"&amp;B225&amp;"'"&amp;"!B20:F42"),2,FALSE)="","","
"&amp;VLOOKUP("αD :",INDIRECT("'"&amp;B225&amp;"'"&amp;"!B20:F42"),2,FALSE))&amp;
 IF(VLOOKUP("Masse :",INDIRECT("'"&amp;B225&amp;"'"&amp;"!B20:F42"),2,FALSE)="","","
"&amp;VLOOKUP("Masse :",INDIRECT("'"&amp;B225&amp;"'"&amp;"!B20:F42"),2,FALSE))&amp;
IF(VLOOKUP("Ref Litt. :",INDIRECT("'"&amp;B225&amp;"'"&amp;"!B20:F42"),2,FALSE)="","","
"&amp;Data!$E$7&amp;" "&amp;VLOOKUP("Ref Litt. :",INDIRECT("'"&amp;B225&amp;"'"&amp;"!B20:F42"),2,FALSE))</f>
        <v>#REF!</v>
      </c>
      <c r="F225" s="77" t="e">
        <f t="shared" ca="1" si="14"/>
        <v>#REF!</v>
      </c>
      <c r="H225" s="50" t="str">
        <f t="shared" ca="1" si="15"/>
        <v/>
      </c>
    </row>
    <row r="226" spans="1:8" ht="145.15" customHeight="1" x14ac:dyDescent="0.25">
      <c r="A226" s="70" t="str">
        <f t="shared" ca="1" si="13"/>
        <v/>
      </c>
      <c r="E226" s="86" t="e">
        <f ca="1">VLOOKUP("IUPAC :",INDIRECT("'"&amp;B226&amp;"'"&amp;"!B20:F42"),2,FALSE)&amp;IF(D226="",""," ("&amp;D226&amp;")")&amp;
IF(VLOOKUP("Aspect :",INDIRECT("'"&amp;B226&amp;"'"&amp;"!B20:F42"),2,FALSE)="","","
"&amp;VLOOKUP("Aspect :",INDIRECT("'"&amp;B226&amp;"'"&amp;"!B20:F42"),2,FALSE))&amp;
IF(VLOOKUP("RMN 1H",INDIRECT("'"&amp;B226&amp;"'"&amp;"!B20:F42"),2,FALSE)="","","
"&amp;VLOOKUP("RMN 1H",INDIRECT("'"&amp;B226&amp;"'"&amp;"!B20:F42"),2,FALSE))&amp;
IF(VLOOKUP("RMN 13C",INDIRECT("'"&amp;B226&amp;"'"&amp;"!B20:F42"),2,FALSE)="","","
"&amp;VLOOKUP("RMN 13C",INDIRECT("'"&amp;B226&amp;"'"&amp;"!B20:F42"),2,FALSE))&amp;
IF(VLOOKUP("RMN Div :",INDIRECT("'"&amp;B226&amp;"'"&amp;"!B20:F42"),2,FALSE)="","","
"&amp;VLOOKUP("RMN Div :",INDIRECT("'"&amp;B226&amp;"'"&amp;"!B20:F42"),2,FALSE))&amp;
IF(VLOOKUP("IR",INDIRECT("'"&amp;B226&amp;"'"&amp;"!B20:F42"),2,FALSE)="","","
"&amp;VLOOKUP("IR",INDIRECT("'"&amp;B226&amp;"'"&amp;"!B20:F42"),2,FALSE))&amp;
IF(VLOOKUP("T° Fusion :",INDIRECT("'"&amp;B226&amp;"'"&amp;"!B20:F42"),2,FALSE)="","","
"&amp;VLOOKUP("T° Fusion :",INDIRECT("'"&amp;B226&amp;"'"&amp;"!B20:F42"),2,FALSE))&amp;
 IF(VLOOKUP("αD :",INDIRECT("'"&amp;B226&amp;"'"&amp;"!B20:F42"),2,FALSE)="","","
"&amp;VLOOKUP("αD :",INDIRECT("'"&amp;B226&amp;"'"&amp;"!B20:F42"),2,FALSE))&amp;
 IF(VLOOKUP("Masse :",INDIRECT("'"&amp;B226&amp;"'"&amp;"!B20:F42"),2,FALSE)="","","
"&amp;VLOOKUP("Masse :",INDIRECT("'"&amp;B226&amp;"'"&amp;"!B20:F42"),2,FALSE))&amp;
IF(VLOOKUP("Ref Litt. :",INDIRECT("'"&amp;B226&amp;"'"&amp;"!B20:F42"),2,FALSE)="","","
"&amp;Data!$E$7&amp;" "&amp;VLOOKUP("Ref Litt. :",INDIRECT("'"&amp;B226&amp;"'"&amp;"!B20:F42"),2,FALSE))</f>
        <v>#REF!</v>
      </c>
      <c r="F226" s="77" t="e">
        <f t="shared" ca="1" si="14"/>
        <v>#REF!</v>
      </c>
      <c r="H226" s="50" t="str">
        <f t="shared" ca="1" si="15"/>
        <v/>
      </c>
    </row>
    <row r="227" spans="1:8" ht="145.15" customHeight="1" x14ac:dyDescent="0.25">
      <c r="A227" s="70" t="str">
        <f t="shared" ca="1" si="13"/>
        <v/>
      </c>
      <c r="E227" s="86" t="e">
        <f ca="1">VLOOKUP("IUPAC :",INDIRECT("'"&amp;B227&amp;"'"&amp;"!B20:F42"),2,FALSE)&amp;IF(D227="",""," ("&amp;D227&amp;")")&amp;
IF(VLOOKUP("Aspect :",INDIRECT("'"&amp;B227&amp;"'"&amp;"!B20:F42"),2,FALSE)="","","
"&amp;VLOOKUP("Aspect :",INDIRECT("'"&amp;B227&amp;"'"&amp;"!B20:F42"),2,FALSE))&amp;
IF(VLOOKUP("RMN 1H",INDIRECT("'"&amp;B227&amp;"'"&amp;"!B20:F42"),2,FALSE)="","","
"&amp;VLOOKUP("RMN 1H",INDIRECT("'"&amp;B227&amp;"'"&amp;"!B20:F42"),2,FALSE))&amp;
IF(VLOOKUP("RMN 13C",INDIRECT("'"&amp;B227&amp;"'"&amp;"!B20:F42"),2,FALSE)="","","
"&amp;VLOOKUP("RMN 13C",INDIRECT("'"&amp;B227&amp;"'"&amp;"!B20:F42"),2,FALSE))&amp;
IF(VLOOKUP("RMN Div :",INDIRECT("'"&amp;B227&amp;"'"&amp;"!B20:F42"),2,FALSE)="","","
"&amp;VLOOKUP("RMN Div :",INDIRECT("'"&amp;B227&amp;"'"&amp;"!B20:F42"),2,FALSE))&amp;
IF(VLOOKUP("IR",INDIRECT("'"&amp;B227&amp;"'"&amp;"!B20:F42"),2,FALSE)="","","
"&amp;VLOOKUP("IR",INDIRECT("'"&amp;B227&amp;"'"&amp;"!B20:F42"),2,FALSE))&amp;
IF(VLOOKUP("T° Fusion :",INDIRECT("'"&amp;B227&amp;"'"&amp;"!B20:F42"),2,FALSE)="","","
"&amp;VLOOKUP("T° Fusion :",INDIRECT("'"&amp;B227&amp;"'"&amp;"!B20:F42"),2,FALSE))&amp;
 IF(VLOOKUP("αD :",INDIRECT("'"&amp;B227&amp;"'"&amp;"!B20:F42"),2,FALSE)="","","
"&amp;VLOOKUP("αD :",INDIRECT("'"&amp;B227&amp;"'"&amp;"!B20:F42"),2,FALSE))&amp;
 IF(VLOOKUP("Masse :",INDIRECT("'"&amp;B227&amp;"'"&amp;"!B20:F42"),2,FALSE)="","","
"&amp;VLOOKUP("Masse :",INDIRECT("'"&amp;B227&amp;"'"&amp;"!B20:F42"),2,FALSE))&amp;
IF(VLOOKUP("Ref Litt. :",INDIRECT("'"&amp;B227&amp;"'"&amp;"!B20:F42"),2,FALSE)="","","
"&amp;Data!$E$7&amp;" "&amp;VLOOKUP("Ref Litt. :",INDIRECT("'"&amp;B227&amp;"'"&amp;"!B20:F42"),2,FALSE))</f>
        <v>#REF!</v>
      </c>
      <c r="F227" s="77" t="e">
        <f t="shared" ca="1" si="14"/>
        <v>#REF!</v>
      </c>
      <c r="H227" s="50" t="str">
        <f t="shared" ca="1" si="15"/>
        <v/>
      </c>
    </row>
    <row r="228" spans="1:8" ht="145.15" customHeight="1" x14ac:dyDescent="0.25">
      <c r="A228" s="70" t="str">
        <f t="shared" ca="1" si="13"/>
        <v/>
      </c>
      <c r="E228" s="86" t="e">
        <f ca="1">VLOOKUP("IUPAC :",INDIRECT("'"&amp;B228&amp;"'"&amp;"!B20:F42"),2,FALSE)&amp;IF(D228="",""," ("&amp;D228&amp;")")&amp;
IF(VLOOKUP("Aspect :",INDIRECT("'"&amp;B228&amp;"'"&amp;"!B20:F42"),2,FALSE)="","","
"&amp;VLOOKUP("Aspect :",INDIRECT("'"&amp;B228&amp;"'"&amp;"!B20:F42"),2,FALSE))&amp;
IF(VLOOKUP("RMN 1H",INDIRECT("'"&amp;B228&amp;"'"&amp;"!B20:F42"),2,FALSE)="","","
"&amp;VLOOKUP("RMN 1H",INDIRECT("'"&amp;B228&amp;"'"&amp;"!B20:F42"),2,FALSE))&amp;
IF(VLOOKUP("RMN 13C",INDIRECT("'"&amp;B228&amp;"'"&amp;"!B20:F42"),2,FALSE)="","","
"&amp;VLOOKUP("RMN 13C",INDIRECT("'"&amp;B228&amp;"'"&amp;"!B20:F42"),2,FALSE))&amp;
IF(VLOOKUP("RMN Div :",INDIRECT("'"&amp;B228&amp;"'"&amp;"!B20:F42"),2,FALSE)="","","
"&amp;VLOOKUP("RMN Div :",INDIRECT("'"&amp;B228&amp;"'"&amp;"!B20:F42"),2,FALSE))&amp;
IF(VLOOKUP("IR",INDIRECT("'"&amp;B228&amp;"'"&amp;"!B20:F42"),2,FALSE)="","","
"&amp;VLOOKUP("IR",INDIRECT("'"&amp;B228&amp;"'"&amp;"!B20:F42"),2,FALSE))&amp;
IF(VLOOKUP("T° Fusion :",INDIRECT("'"&amp;B228&amp;"'"&amp;"!B20:F42"),2,FALSE)="","","
"&amp;VLOOKUP("T° Fusion :",INDIRECT("'"&amp;B228&amp;"'"&amp;"!B20:F42"),2,FALSE))&amp;
 IF(VLOOKUP("αD :",INDIRECT("'"&amp;B228&amp;"'"&amp;"!B20:F42"),2,FALSE)="","","
"&amp;VLOOKUP("αD :",INDIRECT("'"&amp;B228&amp;"'"&amp;"!B20:F42"),2,FALSE))&amp;
 IF(VLOOKUP("Masse :",INDIRECT("'"&amp;B228&amp;"'"&amp;"!B20:F42"),2,FALSE)="","","
"&amp;VLOOKUP("Masse :",INDIRECT("'"&amp;B228&amp;"'"&amp;"!B20:F42"),2,FALSE))&amp;
IF(VLOOKUP("Ref Litt. :",INDIRECT("'"&amp;B228&amp;"'"&amp;"!B20:F42"),2,FALSE)="","","
"&amp;Data!$E$7&amp;" "&amp;VLOOKUP("Ref Litt. :",INDIRECT("'"&amp;B228&amp;"'"&amp;"!B20:F42"),2,FALSE))</f>
        <v>#REF!</v>
      </c>
      <c r="F228" s="77" t="e">
        <f t="shared" ca="1" si="14"/>
        <v>#REF!</v>
      </c>
      <c r="H228" s="50" t="str">
        <f t="shared" ca="1" si="15"/>
        <v/>
      </c>
    </row>
    <row r="229" spans="1:8" ht="145.15" customHeight="1" x14ac:dyDescent="0.25">
      <c r="A229" s="70" t="str">
        <f t="shared" ca="1" si="13"/>
        <v/>
      </c>
      <c r="E229" s="86" t="e">
        <f ca="1">VLOOKUP("IUPAC :",INDIRECT("'"&amp;B229&amp;"'"&amp;"!B20:F42"),2,FALSE)&amp;IF(D229="",""," ("&amp;D229&amp;")")&amp;
IF(VLOOKUP("Aspect :",INDIRECT("'"&amp;B229&amp;"'"&amp;"!B20:F42"),2,FALSE)="","","
"&amp;VLOOKUP("Aspect :",INDIRECT("'"&amp;B229&amp;"'"&amp;"!B20:F42"),2,FALSE))&amp;
IF(VLOOKUP("RMN 1H",INDIRECT("'"&amp;B229&amp;"'"&amp;"!B20:F42"),2,FALSE)="","","
"&amp;VLOOKUP("RMN 1H",INDIRECT("'"&amp;B229&amp;"'"&amp;"!B20:F42"),2,FALSE))&amp;
IF(VLOOKUP("RMN 13C",INDIRECT("'"&amp;B229&amp;"'"&amp;"!B20:F42"),2,FALSE)="","","
"&amp;VLOOKUP("RMN 13C",INDIRECT("'"&amp;B229&amp;"'"&amp;"!B20:F42"),2,FALSE))&amp;
IF(VLOOKUP("RMN Div :",INDIRECT("'"&amp;B229&amp;"'"&amp;"!B20:F42"),2,FALSE)="","","
"&amp;VLOOKUP("RMN Div :",INDIRECT("'"&amp;B229&amp;"'"&amp;"!B20:F42"),2,FALSE))&amp;
IF(VLOOKUP("IR",INDIRECT("'"&amp;B229&amp;"'"&amp;"!B20:F42"),2,FALSE)="","","
"&amp;VLOOKUP("IR",INDIRECT("'"&amp;B229&amp;"'"&amp;"!B20:F42"),2,FALSE))&amp;
IF(VLOOKUP("T° Fusion :",INDIRECT("'"&amp;B229&amp;"'"&amp;"!B20:F42"),2,FALSE)="","","
"&amp;VLOOKUP("T° Fusion :",INDIRECT("'"&amp;B229&amp;"'"&amp;"!B20:F42"),2,FALSE))&amp;
 IF(VLOOKUP("αD :",INDIRECT("'"&amp;B229&amp;"'"&amp;"!B20:F42"),2,FALSE)="","","
"&amp;VLOOKUP("αD :",INDIRECT("'"&amp;B229&amp;"'"&amp;"!B20:F42"),2,FALSE))&amp;
 IF(VLOOKUP("Masse :",INDIRECT("'"&amp;B229&amp;"'"&amp;"!B20:F42"),2,FALSE)="","","
"&amp;VLOOKUP("Masse :",INDIRECT("'"&amp;B229&amp;"'"&amp;"!B20:F42"),2,FALSE))&amp;
IF(VLOOKUP("Ref Litt. :",INDIRECT("'"&amp;B229&amp;"'"&amp;"!B20:F42"),2,FALSE)="","","
"&amp;Data!$E$7&amp;" "&amp;VLOOKUP("Ref Litt. :",INDIRECT("'"&amp;B229&amp;"'"&amp;"!B20:F42"),2,FALSE))</f>
        <v>#REF!</v>
      </c>
      <c r="F229" s="77" t="e">
        <f t="shared" ca="1" si="14"/>
        <v>#REF!</v>
      </c>
      <c r="H229" s="50" t="str">
        <f t="shared" ca="1" si="15"/>
        <v/>
      </c>
    </row>
    <row r="230" spans="1:8" ht="145.15" customHeight="1" x14ac:dyDescent="0.25">
      <c r="A230" s="70" t="str">
        <f t="shared" ca="1" si="13"/>
        <v/>
      </c>
      <c r="E230" s="86" t="e">
        <f ca="1">VLOOKUP("IUPAC :",INDIRECT("'"&amp;B230&amp;"'"&amp;"!B20:F42"),2,FALSE)&amp;IF(D230="",""," ("&amp;D230&amp;")")&amp;
IF(VLOOKUP("Aspect :",INDIRECT("'"&amp;B230&amp;"'"&amp;"!B20:F42"),2,FALSE)="","","
"&amp;VLOOKUP("Aspect :",INDIRECT("'"&amp;B230&amp;"'"&amp;"!B20:F42"),2,FALSE))&amp;
IF(VLOOKUP("RMN 1H",INDIRECT("'"&amp;B230&amp;"'"&amp;"!B20:F42"),2,FALSE)="","","
"&amp;VLOOKUP("RMN 1H",INDIRECT("'"&amp;B230&amp;"'"&amp;"!B20:F42"),2,FALSE))&amp;
IF(VLOOKUP("RMN 13C",INDIRECT("'"&amp;B230&amp;"'"&amp;"!B20:F42"),2,FALSE)="","","
"&amp;VLOOKUP("RMN 13C",INDIRECT("'"&amp;B230&amp;"'"&amp;"!B20:F42"),2,FALSE))&amp;
IF(VLOOKUP("RMN Div :",INDIRECT("'"&amp;B230&amp;"'"&amp;"!B20:F42"),2,FALSE)="","","
"&amp;VLOOKUP("RMN Div :",INDIRECT("'"&amp;B230&amp;"'"&amp;"!B20:F42"),2,FALSE))&amp;
IF(VLOOKUP("IR",INDIRECT("'"&amp;B230&amp;"'"&amp;"!B20:F42"),2,FALSE)="","","
"&amp;VLOOKUP("IR",INDIRECT("'"&amp;B230&amp;"'"&amp;"!B20:F42"),2,FALSE))&amp;
IF(VLOOKUP("T° Fusion :",INDIRECT("'"&amp;B230&amp;"'"&amp;"!B20:F42"),2,FALSE)="","","
"&amp;VLOOKUP("T° Fusion :",INDIRECT("'"&amp;B230&amp;"'"&amp;"!B20:F42"),2,FALSE))&amp;
 IF(VLOOKUP("αD :",INDIRECT("'"&amp;B230&amp;"'"&amp;"!B20:F42"),2,FALSE)="","","
"&amp;VLOOKUP("αD :",INDIRECT("'"&amp;B230&amp;"'"&amp;"!B20:F42"),2,FALSE))&amp;
 IF(VLOOKUP("Masse :",INDIRECT("'"&amp;B230&amp;"'"&amp;"!B20:F42"),2,FALSE)="","","
"&amp;VLOOKUP("Masse :",INDIRECT("'"&amp;B230&amp;"'"&amp;"!B20:F42"),2,FALSE))&amp;
IF(VLOOKUP("Ref Litt. :",INDIRECT("'"&amp;B230&amp;"'"&amp;"!B20:F42"),2,FALSE)="","","
"&amp;Data!$E$7&amp;" "&amp;VLOOKUP("Ref Litt. :",INDIRECT("'"&amp;B230&amp;"'"&amp;"!B20:F42"),2,FALSE))</f>
        <v>#REF!</v>
      </c>
      <c r="F230" s="77" t="e">
        <f t="shared" ca="1" si="14"/>
        <v>#REF!</v>
      </c>
      <c r="H230" s="50" t="str">
        <f t="shared" ca="1" si="15"/>
        <v/>
      </c>
    </row>
    <row r="231" spans="1:8" ht="145.15" customHeight="1" x14ac:dyDescent="0.25">
      <c r="A231" s="70" t="str">
        <f t="shared" ca="1" si="13"/>
        <v/>
      </c>
      <c r="E231" s="86" t="e">
        <f ca="1">VLOOKUP("IUPAC :",INDIRECT("'"&amp;B231&amp;"'"&amp;"!B20:F42"),2,FALSE)&amp;IF(D231="",""," ("&amp;D231&amp;")")&amp;
IF(VLOOKUP("Aspect :",INDIRECT("'"&amp;B231&amp;"'"&amp;"!B20:F42"),2,FALSE)="","","
"&amp;VLOOKUP("Aspect :",INDIRECT("'"&amp;B231&amp;"'"&amp;"!B20:F42"),2,FALSE))&amp;
IF(VLOOKUP("RMN 1H",INDIRECT("'"&amp;B231&amp;"'"&amp;"!B20:F42"),2,FALSE)="","","
"&amp;VLOOKUP("RMN 1H",INDIRECT("'"&amp;B231&amp;"'"&amp;"!B20:F42"),2,FALSE))&amp;
IF(VLOOKUP("RMN 13C",INDIRECT("'"&amp;B231&amp;"'"&amp;"!B20:F42"),2,FALSE)="","","
"&amp;VLOOKUP("RMN 13C",INDIRECT("'"&amp;B231&amp;"'"&amp;"!B20:F42"),2,FALSE))&amp;
IF(VLOOKUP("RMN Div :",INDIRECT("'"&amp;B231&amp;"'"&amp;"!B20:F42"),2,FALSE)="","","
"&amp;VLOOKUP("RMN Div :",INDIRECT("'"&amp;B231&amp;"'"&amp;"!B20:F42"),2,FALSE))&amp;
IF(VLOOKUP("IR",INDIRECT("'"&amp;B231&amp;"'"&amp;"!B20:F42"),2,FALSE)="","","
"&amp;VLOOKUP("IR",INDIRECT("'"&amp;B231&amp;"'"&amp;"!B20:F42"),2,FALSE))&amp;
IF(VLOOKUP("T° Fusion :",INDIRECT("'"&amp;B231&amp;"'"&amp;"!B20:F42"),2,FALSE)="","","
"&amp;VLOOKUP("T° Fusion :",INDIRECT("'"&amp;B231&amp;"'"&amp;"!B20:F42"),2,FALSE))&amp;
 IF(VLOOKUP("αD :",INDIRECT("'"&amp;B231&amp;"'"&amp;"!B20:F42"),2,FALSE)="","","
"&amp;VLOOKUP("αD :",INDIRECT("'"&amp;B231&amp;"'"&amp;"!B20:F42"),2,FALSE))&amp;
 IF(VLOOKUP("Masse :",INDIRECT("'"&amp;B231&amp;"'"&amp;"!B20:F42"),2,FALSE)="","","
"&amp;VLOOKUP("Masse :",INDIRECT("'"&amp;B231&amp;"'"&amp;"!B20:F42"),2,FALSE))&amp;
IF(VLOOKUP("Ref Litt. :",INDIRECT("'"&amp;B231&amp;"'"&amp;"!B20:F42"),2,FALSE)="","","
"&amp;Data!$E$7&amp;" "&amp;VLOOKUP("Ref Litt. :",INDIRECT("'"&amp;B231&amp;"'"&amp;"!B20:F42"),2,FALSE))</f>
        <v>#REF!</v>
      </c>
      <c r="F231" s="77" t="e">
        <f t="shared" ca="1" si="14"/>
        <v>#REF!</v>
      </c>
      <c r="H231" s="50" t="str">
        <f t="shared" ca="1" si="15"/>
        <v/>
      </c>
    </row>
    <row r="232" spans="1:8" ht="145.15" customHeight="1" x14ac:dyDescent="0.25">
      <c r="A232" s="70" t="str">
        <f t="shared" ca="1" si="13"/>
        <v/>
      </c>
      <c r="E232" s="86" t="e">
        <f ca="1">VLOOKUP("IUPAC :",INDIRECT("'"&amp;B232&amp;"'"&amp;"!B20:F42"),2,FALSE)&amp;IF(D232="",""," ("&amp;D232&amp;")")&amp;
IF(VLOOKUP("Aspect :",INDIRECT("'"&amp;B232&amp;"'"&amp;"!B20:F42"),2,FALSE)="","","
"&amp;VLOOKUP("Aspect :",INDIRECT("'"&amp;B232&amp;"'"&amp;"!B20:F42"),2,FALSE))&amp;
IF(VLOOKUP("RMN 1H",INDIRECT("'"&amp;B232&amp;"'"&amp;"!B20:F42"),2,FALSE)="","","
"&amp;VLOOKUP("RMN 1H",INDIRECT("'"&amp;B232&amp;"'"&amp;"!B20:F42"),2,FALSE))&amp;
IF(VLOOKUP("RMN 13C",INDIRECT("'"&amp;B232&amp;"'"&amp;"!B20:F42"),2,FALSE)="","","
"&amp;VLOOKUP("RMN 13C",INDIRECT("'"&amp;B232&amp;"'"&amp;"!B20:F42"),2,FALSE))&amp;
IF(VLOOKUP("RMN Div :",INDIRECT("'"&amp;B232&amp;"'"&amp;"!B20:F42"),2,FALSE)="","","
"&amp;VLOOKUP("RMN Div :",INDIRECT("'"&amp;B232&amp;"'"&amp;"!B20:F42"),2,FALSE))&amp;
IF(VLOOKUP("IR",INDIRECT("'"&amp;B232&amp;"'"&amp;"!B20:F42"),2,FALSE)="","","
"&amp;VLOOKUP("IR",INDIRECT("'"&amp;B232&amp;"'"&amp;"!B20:F42"),2,FALSE))&amp;
IF(VLOOKUP("T° Fusion :",INDIRECT("'"&amp;B232&amp;"'"&amp;"!B20:F42"),2,FALSE)="","","
"&amp;VLOOKUP("T° Fusion :",INDIRECT("'"&amp;B232&amp;"'"&amp;"!B20:F42"),2,FALSE))&amp;
 IF(VLOOKUP("αD :",INDIRECT("'"&amp;B232&amp;"'"&amp;"!B20:F42"),2,FALSE)="","","
"&amp;VLOOKUP("αD :",INDIRECT("'"&amp;B232&amp;"'"&amp;"!B20:F42"),2,FALSE))&amp;
 IF(VLOOKUP("Masse :",INDIRECT("'"&amp;B232&amp;"'"&amp;"!B20:F42"),2,FALSE)="","","
"&amp;VLOOKUP("Masse :",INDIRECT("'"&amp;B232&amp;"'"&amp;"!B20:F42"),2,FALSE))&amp;
IF(VLOOKUP("Ref Litt. :",INDIRECT("'"&amp;B232&amp;"'"&amp;"!B20:F42"),2,FALSE)="","","
"&amp;Data!$E$7&amp;" "&amp;VLOOKUP("Ref Litt. :",INDIRECT("'"&amp;B232&amp;"'"&amp;"!B20:F42"),2,FALSE))</f>
        <v>#REF!</v>
      </c>
      <c r="F232" s="77" t="e">
        <f t="shared" ca="1" si="14"/>
        <v>#REF!</v>
      </c>
      <c r="H232" s="50" t="str">
        <f t="shared" ca="1" si="15"/>
        <v/>
      </c>
    </row>
    <row r="233" spans="1:8" ht="145.15" customHeight="1" x14ac:dyDescent="0.25">
      <c r="A233" s="70" t="str">
        <f t="shared" ca="1" si="13"/>
        <v/>
      </c>
      <c r="E233" s="86" t="e">
        <f ca="1">VLOOKUP("IUPAC :",INDIRECT("'"&amp;B233&amp;"'"&amp;"!B20:F42"),2,FALSE)&amp;IF(D233="",""," ("&amp;D233&amp;")")&amp;
IF(VLOOKUP("Aspect :",INDIRECT("'"&amp;B233&amp;"'"&amp;"!B20:F42"),2,FALSE)="","","
"&amp;VLOOKUP("Aspect :",INDIRECT("'"&amp;B233&amp;"'"&amp;"!B20:F42"),2,FALSE))&amp;
IF(VLOOKUP("RMN 1H",INDIRECT("'"&amp;B233&amp;"'"&amp;"!B20:F42"),2,FALSE)="","","
"&amp;VLOOKUP("RMN 1H",INDIRECT("'"&amp;B233&amp;"'"&amp;"!B20:F42"),2,FALSE))&amp;
IF(VLOOKUP("RMN 13C",INDIRECT("'"&amp;B233&amp;"'"&amp;"!B20:F42"),2,FALSE)="","","
"&amp;VLOOKUP("RMN 13C",INDIRECT("'"&amp;B233&amp;"'"&amp;"!B20:F42"),2,FALSE))&amp;
IF(VLOOKUP("RMN Div :",INDIRECT("'"&amp;B233&amp;"'"&amp;"!B20:F42"),2,FALSE)="","","
"&amp;VLOOKUP("RMN Div :",INDIRECT("'"&amp;B233&amp;"'"&amp;"!B20:F42"),2,FALSE))&amp;
IF(VLOOKUP("IR",INDIRECT("'"&amp;B233&amp;"'"&amp;"!B20:F42"),2,FALSE)="","","
"&amp;VLOOKUP("IR",INDIRECT("'"&amp;B233&amp;"'"&amp;"!B20:F42"),2,FALSE))&amp;
IF(VLOOKUP("T° Fusion :",INDIRECT("'"&amp;B233&amp;"'"&amp;"!B20:F42"),2,FALSE)="","","
"&amp;VLOOKUP("T° Fusion :",INDIRECT("'"&amp;B233&amp;"'"&amp;"!B20:F42"),2,FALSE))&amp;
 IF(VLOOKUP("αD :",INDIRECT("'"&amp;B233&amp;"'"&amp;"!B20:F42"),2,FALSE)="","","
"&amp;VLOOKUP("αD :",INDIRECT("'"&amp;B233&amp;"'"&amp;"!B20:F42"),2,FALSE))&amp;
 IF(VLOOKUP("Masse :",INDIRECT("'"&amp;B233&amp;"'"&amp;"!B20:F42"),2,FALSE)="","","
"&amp;VLOOKUP("Masse :",INDIRECT("'"&amp;B233&amp;"'"&amp;"!B20:F42"),2,FALSE))&amp;
IF(VLOOKUP("Ref Litt. :",INDIRECT("'"&amp;B233&amp;"'"&amp;"!B20:F42"),2,FALSE)="","","
"&amp;Data!$E$7&amp;" "&amp;VLOOKUP("Ref Litt. :",INDIRECT("'"&amp;B233&amp;"'"&amp;"!B20:F42"),2,FALSE))</f>
        <v>#REF!</v>
      </c>
      <c r="F233" s="77" t="e">
        <f t="shared" ca="1" si="14"/>
        <v>#REF!</v>
      </c>
      <c r="H233" s="50" t="str">
        <f t="shared" ca="1" si="15"/>
        <v/>
      </c>
    </row>
    <row r="234" spans="1:8" ht="145.15" customHeight="1" x14ac:dyDescent="0.25">
      <c r="A234" s="70" t="str">
        <f t="shared" ca="1" si="13"/>
        <v/>
      </c>
      <c r="E234" s="86" t="e">
        <f ca="1">VLOOKUP("IUPAC :",INDIRECT("'"&amp;B234&amp;"'"&amp;"!B20:F42"),2,FALSE)&amp;IF(D234="",""," ("&amp;D234&amp;")")&amp;
IF(VLOOKUP("Aspect :",INDIRECT("'"&amp;B234&amp;"'"&amp;"!B20:F42"),2,FALSE)="","","
"&amp;VLOOKUP("Aspect :",INDIRECT("'"&amp;B234&amp;"'"&amp;"!B20:F42"),2,FALSE))&amp;
IF(VLOOKUP("RMN 1H",INDIRECT("'"&amp;B234&amp;"'"&amp;"!B20:F42"),2,FALSE)="","","
"&amp;VLOOKUP("RMN 1H",INDIRECT("'"&amp;B234&amp;"'"&amp;"!B20:F42"),2,FALSE))&amp;
IF(VLOOKUP("RMN 13C",INDIRECT("'"&amp;B234&amp;"'"&amp;"!B20:F42"),2,FALSE)="","","
"&amp;VLOOKUP("RMN 13C",INDIRECT("'"&amp;B234&amp;"'"&amp;"!B20:F42"),2,FALSE))&amp;
IF(VLOOKUP("RMN Div :",INDIRECT("'"&amp;B234&amp;"'"&amp;"!B20:F42"),2,FALSE)="","","
"&amp;VLOOKUP("RMN Div :",INDIRECT("'"&amp;B234&amp;"'"&amp;"!B20:F42"),2,FALSE))&amp;
IF(VLOOKUP("IR",INDIRECT("'"&amp;B234&amp;"'"&amp;"!B20:F42"),2,FALSE)="","","
"&amp;VLOOKUP("IR",INDIRECT("'"&amp;B234&amp;"'"&amp;"!B20:F42"),2,FALSE))&amp;
IF(VLOOKUP("T° Fusion :",INDIRECT("'"&amp;B234&amp;"'"&amp;"!B20:F42"),2,FALSE)="","","
"&amp;VLOOKUP("T° Fusion :",INDIRECT("'"&amp;B234&amp;"'"&amp;"!B20:F42"),2,FALSE))&amp;
 IF(VLOOKUP("αD :",INDIRECT("'"&amp;B234&amp;"'"&amp;"!B20:F42"),2,FALSE)="","","
"&amp;VLOOKUP("αD :",INDIRECT("'"&amp;B234&amp;"'"&amp;"!B20:F42"),2,FALSE))&amp;
 IF(VLOOKUP("Masse :",INDIRECT("'"&amp;B234&amp;"'"&amp;"!B20:F42"),2,FALSE)="","","
"&amp;VLOOKUP("Masse :",INDIRECT("'"&amp;B234&amp;"'"&amp;"!B20:F42"),2,FALSE))&amp;
IF(VLOOKUP("Ref Litt. :",INDIRECT("'"&amp;B234&amp;"'"&amp;"!B20:F42"),2,FALSE)="","","
"&amp;Data!$E$7&amp;" "&amp;VLOOKUP("Ref Litt. :",INDIRECT("'"&amp;B234&amp;"'"&amp;"!B20:F42"),2,FALSE))</f>
        <v>#REF!</v>
      </c>
      <c r="F234" s="77" t="e">
        <f t="shared" ca="1" si="14"/>
        <v>#REF!</v>
      </c>
      <c r="H234" s="50" t="str">
        <f t="shared" ca="1" si="15"/>
        <v/>
      </c>
    </row>
    <row r="235" spans="1:8" ht="145.15" customHeight="1" x14ac:dyDescent="0.25">
      <c r="A235" s="70" t="str">
        <f t="shared" ca="1" si="13"/>
        <v/>
      </c>
      <c r="E235" s="86" t="e">
        <f ca="1">VLOOKUP("IUPAC :",INDIRECT("'"&amp;B235&amp;"'"&amp;"!B20:F42"),2,FALSE)&amp;IF(D235="",""," ("&amp;D235&amp;")")&amp;
IF(VLOOKUP("Aspect :",INDIRECT("'"&amp;B235&amp;"'"&amp;"!B20:F42"),2,FALSE)="","","
"&amp;VLOOKUP("Aspect :",INDIRECT("'"&amp;B235&amp;"'"&amp;"!B20:F42"),2,FALSE))&amp;
IF(VLOOKUP("RMN 1H",INDIRECT("'"&amp;B235&amp;"'"&amp;"!B20:F42"),2,FALSE)="","","
"&amp;VLOOKUP("RMN 1H",INDIRECT("'"&amp;B235&amp;"'"&amp;"!B20:F42"),2,FALSE))&amp;
IF(VLOOKUP("RMN 13C",INDIRECT("'"&amp;B235&amp;"'"&amp;"!B20:F42"),2,FALSE)="","","
"&amp;VLOOKUP("RMN 13C",INDIRECT("'"&amp;B235&amp;"'"&amp;"!B20:F42"),2,FALSE))&amp;
IF(VLOOKUP("RMN Div :",INDIRECT("'"&amp;B235&amp;"'"&amp;"!B20:F42"),2,FALSE)="","","
"&amp;VLOOKUP("RMN Div :",INDIRECT("'"&amp;B235&amp;"'"&amp;"!B20:F42"),2,FALSE))&amp;
IF(VLOOKUP("IR",INDIRECT("'"&amp;B235&amp;"'"&amp;"!B20:F42"),2,FALSE)="","","
"&amp;VLOOKUP("IR",INDIRECT("'"&amp;B235&amp;"'"&amp;"!B20:F42"),2,FALSE))&amp;
IF(VLOOKUP("T° Fusion :",INDIRECT("'"&amp;B235&amp;"'"&amp;"!B20:F42"),2,FALSE)="","","
"&amp;VLOOKUP("T° Fusion :",INDIRECT("'"&amp;B235&amp;"'"&amp;"!B20:F42"),2,FALSE))&amp;
 IF(VLOOKUP("αD :",INDIRECT("'"&amp;B235&amp;"'"&amp;"!B20:F42"),2,FALSE)="","","
"&amp;VLOOKUP("αD :",INDIRECT("'"&amp;B235&amp;"'"&amp;"!B20:F42"),2,FALSE))&amp;
 IF(VLOOKUP("Masse :",INDIRECT("'"&amp;B235&amp;"'"&amp;"!B20:F42"),2,FALSE)="","","
"&amp;VLOOKUP("Masse :",INDIRECT("'"&amp;B235&amp;"'"&amp;"!B20:F42"),2,FALSE))&amp;
IF(VLOOKUP("Ref Litt. :",INDIRECT("'"&amp;B235&amp;"'"&amp;"!B20:F42"),2,FALSE)="","","
"&amp;Data!$E$7&amp;" "&amp;VLOOKUP("Ref Litt. :",INDIRECT("'"&amp;B235&amp;"'"&amp;"!B20:F42"),2,FALSE))</f>
        <v>#REF!</v>
      </c>
      <c r="F235" s="77" t="e">
        <f t="shared" ca="1" si="14"/>
        <v>#REF!</v>
      </c>
      <c r="H235" s="50" t="str">
        <f t="shared" ca="1" si="15"/>
        <v/>
      </c>
    </row>
    <row r="236" spans="1:8" ht="145.15" customHeight="1" x14ac:dyDescent="0.25">
      <c r="A236" s="70" t="str">
        <f t="shared" ca="1" si="13"/>
        <v/>
      </c>
      <c r="E236" s="86" t="e">
        <f ca="1">VLOOKUP("IUPAC :",INDIRECT("'"&amp;B236&amp;"'"&amp;"!B20:F42"),2,FALSE)&amp;IF(D236="",""," ("&amp;D236&amp;")")&amp;
IF(VLOOKUP("Aspect :",INDIRECT("'"&amp;B236&amp;"'"&amp;"!B20:F42"),2,FALSE)="","","
"&amp;VLOOKUP("Aspect :",INDIRECT("'"&amp;B236&amp;"'"&amp;"!B20:F42"),2,FALSE))&amp;
IF(VLOOKUP("RMN 1H",INDIRECT("'"&amp;B236&amp;"'"&amp;"!B20:F42"),2,FALSE)="","","
"&amp;VLOOKUP("RMN 1H",INDIRECT("'"&amp;B236&amp;"'"&amp;"!B20:F42"),2,FALSE))&amp;
IF(VLOOKUP("RMN 13C",INDIRECT("'"&amp;B236&amp;"'"&amp;"!B20:F42"),2,FALSE)="","","
"&amp;VLOOKUP("RMN 13C",INDIRECT("'"&amp;B236&amp;"'"&amp;"!B20:F42"),2,FALSE))&amp;
IF(VLOOKUP("RMN Div :",INDIRECT("'"&amp;B236&amp;"'"&amp;"!B20:F42"),2,FALSE)="","","
"&amp;VLOOKUP("RMN Div :",INDIRECT("'"&amp;B236&amp;"'"&amp;"!B20:F42"),2,FALSE))&amp;
IF(VLOOKUP("IR",INDIRECT("'"&amp;B236&amp;"'"&amp;"!B20:F42"),2,FALSE)="","","
"&amp;VLOOKUP("IR",INDIRECT("'"&amp;B236&amp;"'"&amp;"!B20:F42"),2,FALSE))&amp;
IF(VLOOKUP("T° Fusion :",INDIRECT("'"&amp;B236&amp;"'"&amp;"!B20:F42"),2,FALSE)="","","
"&amp;VLOOKUP("T° Fusion :",INDIRECT("'"&amp;B236&amp;"'"&amp;"!B20:F42"),2,FALSE))&amp;
 IF(VLOOKUP("αD :",INDIRECT("'"&amp;B236&amp;"'"&amp;"!B20:F42"),2,FALSE)="","","
"&amp;VLOOKUP("αD :",INDIRECT("'"&amp;B236&amp;"'"&amp;"!B20:F42"),2,FALSE))&amp;
 IF(VLOOKUP("Masse :",INDIRECT("'"&amp;B236&amp;"'"&amp;"!B20:F42"),2,FALSE)="","","
"&amp;VLOOKUP("Masse :",INDIRECT("'"&amp;B236&amp;"'"&amp;"!B20:F42"),2,FALSE))&amp;
IF(VLOOKUP("Ref Litt. :",INDIRECT("'"&amp;B236&amp;"'"&amp;"!B20:F42"),2,FALSE)="","","
"&amp;Data!$E$7&amp;" "&amp;VLOOKUP("Ref Litt. :",INDIRECT("'"&amp;B236&amp;"'"&amp;"!B20:F42"),2,FALSE))</f>
        <v>#REF!</v>
      </c>
      <c r="F236" s="77" t="e">
        <f t="shared" ca="1" si="14"/>
        <v>#REF!</v>
      </c>
      <c r="H236" s="50" t="str">
        <f t="shared" ca="1" si="15"/>
        <v/>
      </c>
    </row>
    <row r="237" spans="1:8" ht="145.15" customHeight="1" x14ac:dyDescent="0.25">
      <c r="A237" s="70" t="str">
        <f t="shared" ca="1" si="13"/>
        <v/>
      </c>
      <c r="E237" s="86" t="e">
        <f ca="1">VLOOKUP("IUPAC :",INDIRECT("'"&amp;B237&amp;"'"&amp;"!B20:F42"),2,FALSE)&amp;IF(D237="",""," ("&amp;D237&amp;")")&amp;
IF(VLOOKUP("Aspect :",INDIRECT("'"&amp;B237&amp;"'"&amp;"!B20:F42"),2,FALSE)="","","
"&amp;VLOOKUP("Aspect :",INDIRECT("'"&amp;B237&amp;"'"&amp;"!B20:F42"),2,FALSE))&amp;
IF(VLOOKUP("RMN 1H",INDIRECT("'"&amp;B237&amp;"'"&amp;"!B20:F42"),2,FALSE)="","","
"&amp;VLOOKUP("RMN 1H",INDIRECT("'"&amp;B237&amp;"'"&amp;"!B20:F42"),2,FALSE))&amp;
IF(VLOOKUP("RMN 13C",INDIRECT("'"&amp;B237&amp;"'"&amp;"!B20:F42"),2,FALSE)="","","
"&amp;VLOOKUP("RMN 13C",INDIRECT("'"&amp;B237&amp;"'"&amp;"!B20:F42"),2,FALSE))&amp;
IF(VLOOKUP("RMN Div :",INDIRECT("'"&amp;B237&amp;"'"&amp;"!B20:F42"),2,FALSE)="","","
"&amp;VLOOKUP("RMN Div :",INDIRECT("'"&amp;B237&amp;"'"&amp;"!B20:F42"),2,FALSE))&amp;
IF(VLOOKUP("IR",INDIRECT("'"&amp;B237&amp;"'"&amp;"!B20:F42"),2,FALSE)="","","
"&amp;VLOOKUP("IR",INDIRECT("'"&amp;B237&amp;"'"&amp;"!B20:F42"),2,FALSE))&amp;
IF(VLOOKUP("T° Fusion :",INDIRECT("'"&amp;B237&amp;"'"&amp;"!B20:F42"),2,FALSE)="","","
"&amp;VLOOKUP("T° Fusion :",INDIRECT("'"&amp;B237&amp;"'"&amp;"!B20:F42"),2,FALSE))&amp;
 IF(VLOOKUP("αD :",INDIRECT("'"&amp;B237&amp;"'"&amp;"!B20:F42"),2,FALSE)="","","
"&amp;VLOOKUP("αD :",INDIRECT("'"&amp;B237&amp;"'"&amp;"!B20:F42"),2,FALSE))&amp;
 IF(VLOOKUP("Masse :",INDIRECT("'"&amp;B237&amp;"'"&amp;"!B20:F42"),2,FALSE)="","","
"&amp;VLOOKUP("Masse :",INDIRECT("'"&amp;B237&amp;"'"&amp;"!B20:F42"),2,FALSE))&amp;
IF(VLOOKUP("Ref Litt. :",INDIRECT("'"&amp;B237&amp;"'"&amp;"!B20:F42"),2,FALSE)="","","
"&amp;Data!$E$7&amp;" "&amp;VLOOKUP("Ref Litt. :",INDIRECT("'"&amp;B237&amp;"'"&amp;"!B20:F42"),2,FALSE))</f>
        <v>#REF!</v>
      </c>
      <c r="F237" s="77" t="e">
        <f t="shared" ca="1" si="14"/>
        <v>#REF!</v>
      </c>
      <c r="H237" s="50" t="str">
        <f t="shared" ca="1" si="15"/>
        <v/>
      </c>
    </row>
    <row r="238" spans="1:8" ht="145.15" customHeight="1" x14ac:dyDescent="0.25">
      <c r="A238" s="70" t="str">
        <f t="shared" ca="1" si="13"/>
        <v/>
      </c>
      <c r="E238" s="86" t="e">
        <f ca="1">VLOOKUP("IUPAC :",INDIRECT("'"&amp;B238&amp;"'"&amp;"!B20:F42"),2,FALSE)&amp;IF(D238="",""," ("&amp;D238&amp;")")&amp;
IF(VLOOKUP("Aspect :",INDIRECT("'"&amp;B238&amp;"'"&amp;"!B20:F42"),2,FALSE)="","","
"&amp;VLOOKUP("Aspect :",INDIRECT("'"&amp;B238&amp;"'"&amp;"!B20:F42"),2,FALSE))&amp;
IF(VLOOKUP("RMN 1H",INDIRECT("'"&amp;B238&amp;"'"&amp;"!B20:F42"),2,FALSE)="","","
"&amp;VLOOKUP("RMN 1H",INDIRECT("'"&amp;B238&amp;"'"&amp;"!B20:F42"),2,FALSE))&amp;
IF(VLOOKUP("RMN 13C",INDIRECT("'"&amp;B238&amp;"'"&amp;"!B20:F42"),2,FALSE)="","","
"&amp;VLOOKUP("RMN 13C",INDIRECT("'"&amp;B238&amp;"'"&amp;"!B20:F42"),2,FALSE))&amp;
IF(VLOOKUP("RMN Div :",INDIRECT("'"&amp;B238&amp;"'"&amp;"!B20:F42"),2,FALSE)="","","
"&amp;VLOOKUP("RMN Div :",INDIRECT("'"&amp;B238&amp;"'"&amp;"!B20:F42"),2,FALSE))&amp;
IF(VLOOKUP("IR",INDIRECT("'"&amp;B238&amp;"'"&amp;"!B20:F42"),2,FALSE)="","","
"&amp;VLOOKUP("IR",INDIRECT("'"&amp;B238&amp;"'"&amp;"!B20:F42"),2,FALSE))&amp;
IF(VLOOKUP("T° Fusion :",INDIRECT("'"&amp;B238&amp;"'"&amp;"!B20:F42"),2,FALSE)="","","
"&amp;VLOOKUP("T° Fusion :",INDIRECT("'"&amp;B238&amp;"'"&amp;"!B20:F42"),2,FALSE))&amp;
 IF(VLOOKUP("αD :",INDIRECT("'"&amp;B238&amp;"'"&amp;"!B20:F42"),2,FALSE)="","","
"&amp;VLOOKUP("αD :",INDIRECT("'"&amp;B238&amp;"'"&amp;"!B20:F42"),2,FALSE))&amp;
 IF(VLOOKUP("Masse :",INDIRECT("'"&amp;B238&amp;"'"&amp;"!B20:F42"),2,FALSE)="","","
"&amp;VLOOKUP("Masse :",INDIRECT("'"&amp;B238&amp;"'"&amp;"!B20:F42"),2,FALSE))&amp;
IF(VLOOKUP("Ref Litt. :",INDIRECT("'"&amp;B238&amp;"'"&amp;"!B20:F42"),2,FALSE)="","","
"&amp;Data!$E$7&amp;" "&amp;VLOOKUP("Ref Litt. :",INDIRECT("'"&amp;B238&amp;"'"&amp;"!B20:F42"),2,FALSE))</f>
        <v>#REF!</v>
      </c>
      <c r="F238" s="77" t="e">
        <f t="shared" ca="1" si="14"/>
        <v>#REF!</v>
      </c>
      <c r="H238" s="50" t="str">
        <f t="shared" ca="1" si="15"/>
        <v/>
      </c>
    </row>
    <row r="239" spans="1:8" ht="145.15" customHeight="1" x14ac:dyDescent="0.25">
      <c r="A239" s="70" t="str">
        <f t="shared" ca="1" si="13"/>
        <v/>
      </c>
      <c r="E239" s="86" t="e">
        <f ca="1">VLOOKUP("IUPAC :",INDIRECT("'"&amp;B239&amp;"'"&amp;"!B20:F42"),2,FALSE)&amp;IF(D239="",""," ("&amp;D239&amp;")")&amp;
IF(VLOOKUP("Aspect :",INDIRECT("'"&amp;B239&amp;"'"&amp;"!B20:F42"),2,FALSE)="","","
"&amp;VLOOKUP("Aspect :",INDIRECT("'"&amp;B239&amp;"'"&amp;"!B20:F42"),2,FALSE))&amp;
IF(VLOOKUP("RMN 1H",INDIRECT("'"&amp;B239&amp;"'"&amp;"!B20:F42"),2,FALSE)="","","
"&amp;VLOOKUP("RMN 1H",INDIRECT("'"&amp;B239&amp;"'"&amp;"!B20:F42"),2,FALSE))&amp;
IF(VLOOKUP("RMN 13C",INDIRECT("'"&amp;B239&amp;"'"&amp;"!B20:F42"),2,FALSE)="","","
"&amp;VLOOKUP("RMN 13C",INDIRECT("'"&amp;B239&amp;"'"&amp;"!B20:F42"),2,FALSE))&amp;
IF(VLOOKUP("RMN Div :",INDIRECT("'"&amp;B239&amp;"'"&amp;"!B20:F42"),2,FALSE)="","","
"&amp;VLOOKUP("RMN Div :",INDIRECT("'"&amp;B239&amp;"'"&amp;"!B20:F42"),2,FALSE))&amp;
IF(VLOOKUP("IR",INDIRECT("'"&amp;B239&amp;"'"&amp;"!B20:F42"),2,FALSE)="","","
"&amp;VLOOKUP("IR",INDIRECT("'"&amp;B239&amp;"'"&amp;"!B20:F42"),2,FALSE))&amp;
IF(VLOOKUP("T° Fusion :",INDIRECT("'"&amp;B239&amp;"'"&amp;"!B20:F42"),2,FALSE)="","","
"&amp;VLOOKUP("T° Fusion :",INDIRECT("'"&amp;B239&amp;"'"&amp;"!B20:F42"),2,FALSE))&amp;
 IF(VLOOKUP("αD :",INDIRECT("'"&amp;B239&amp;"'"&amp;"!B20:F42"),2,FALSE)="","","
"&amp;VLOOKUP("αD :",INDIRECT("'"&amp;B239&amp;"'"&amp;"!B20:F42"),2,FALSE))&amp;
 IF(VLOOKUP("Masse :",INDIRECT("'"&amp;B239&amp;"'"&amp;"!B20:F42"),2,FALSE)="","","
"&amp;VLOOKUP("Masse :",INDIRECT("'"&amp;B239&amp;"'"&amp;"!B20:F42"),2,FALSE))&amp;
IF(VLOOKUP("Ref Litt. :",INDIRECT("'"&amp;B239&amp;"'"&amp;"!B20:F42"),2,FALSE)="","","
"&amp;Data!$E$7&amp;" "&amp;VLOOKUP("Ref Litt. :",INDIRECT("'"&amp;B239&amp;"'"&amp;"!B20:F42"),2,FALSE))</f>
        <v>#REF!</v>
      </c>
      <c r="F239" s="77" t="e">
        <f t="shared" ca="1" si="14"/>
        <v>#REF!</v>
      </c>
      <c r="H239" s="50" t="str">
        <f t="shared" ca="1" si="15"/>
        <v/>
      </c>
    </row>
    <row r="240" spans="1:8" ht="145.15" customHeight="1" x14ac:dyDescent="0.25">
      <c r="A240" s="70" t="str">
        <f t="shared" ca="1" si="13"/>
        <v/>
      </c>
      <c r="E240" s="86" t="e">
        <f ca="1">VLOOKUP("IUPAC :",INDIRECT("'"&amp;B240&amp;"'"&amp;"!B20:F42"),2,FALSE)&amp;IF(D240="",""," ("&amp;D240&amp;")")&amp;
IF(VLOOKUP("Aspect :",INDIRECT("'"&amp;B240&amp;"'"&amp;"!B20:F42"),2,FALSE)="","","
"&amp;VLOOKUP("Aspect :",INDIRECT("'"&amp;B240&amp;"'"&amp;"!B20:F42"),2,FALSE))&amp;
IF(VLOOKUP("RMN 1H",INDIRECT("'"&amp;B240&amp;"'"&amp;"!B20:F42"),2,FALSE)="","","
"&amp;VLOOKUP("RMN 1H",INDIRECT("'"&amp;B240&amp;"'"&amp;"!B20:F42"),2,FALSE))&amp;
IF(VLOOKUP("RMN 13C",INDIRECT("'"&amp;B240&amp;"'"&amp;"!B20:F42"),2,FALSE)="","","
"&amp;VLOOKUP("RMN 13C",INDIRECT("'"&amp;B240&amp;"'"&amp;"!B20:F42"),2,FALSE))&amp;
IF(VLOOKUP("RMN Div :",INDIRECT("'"&amp;B240&amp;"'"&amp;"!B20:F42"),2,FALSE)="","","
"&amp;VLOOKUP("RMN Div :",INDIRECT("'"&amp;B240&amp;"'"&amp;"!B20:F42"),2,FALSE))&amp;
IF(VLOOKUP("IR",INDIRECT("'"&amp;B240&amp;"'"&amp;"!B20:F42"),2,FALSE)="","","
"&amp;VLOOKUP("IR",INDIRECT("'"&amp;B240&amp;"'"&amp;"!B20:F42"),2,FALSE))&amp;
IF(VLOOKUP("T° Fusion :",INDIRECT("'"&amp;B240&amp;"'"&amp;"!B20:F42"),2,FALSE)="","","
"&amp;VLOOKUP("T° Fusion :",INDIRECT("'"&amp;B240&amp;"'"&amp;"!B20:F42"),2,FALSE))&amp;
 IF(VLOOKUP("αD :",INDIRECT("'"&amp;B240&amp;"'"&amp;"!B20:F42"),2,FALSE)="","","
"&amp;VLOOKUP("αD :",INDIRECT("'"&amp;B240&amp;"'"&amp;"!B20:F42"),2,FALSE))&amp;
 IF(VLOOKUP("Masse :",INDIRECT("'"&amp;B240&amp;"'"&amp;"!B20:F42"),2,FALSE)="","","
"&amp;VLOOKUP("Masse :",INDIRECT("'"&amp;B240&amp;"'"&amp;"!B20:F42"),2,FALSE))&amp;
IF(VLOOKUP("Ref Litt. :",INDIRECT("'"&amp;B240&amp;"'"&amp;"!B20:F42"),2,FALSE)="","","
"&amp;Data!$E$7&amp;" "&amp;VLOOKUP("Ref Litt. :",INDIRECT("'"&amp;B240&amp;"'"&amp;"!B20:F42"),2,FALSE))</f>
        <v>#REF!</v>
      </c>
      <c r="F240" s="77" t="e">
        <f t="shared" ca="1" si="14"/>
        <v>#REF!</v>
      </c>
      <c r="H240" s="50" t="str">
        <f t="shared" ca="1" si="15"/>
        <v/>
      </c>
    </row>
    <row r="241" spans="1:8" ht="145.15" customHeight="1" x14ac:dyDescent="0.25">
      <c r="A241" s="70" t="str">
        <f t="shared" ca="1" si="13"/>
        <v/>
      </c>
      <c r="E241" s="86" t="e">
        <f ca="1">VLOOKUP("IUPAC :",INDIRECT("'"&amp;B241&amp;"'"&amp;"!B20:F42"),2,FALSE)&amp;IF(D241="",""," ("&amp;D241&amp;")")&amp;
IF(VLOOKUP("Aspect :",INDIRECT("'"&amp;B241&amp;"'"&amp;"!B20:F42"),2,FALSE)="","","
"&amp;VLOOKUP("Aspect :",INDIRECT("'"&amp;B241&amp;"'"&amp;"!B20:F42"),2,FALSE))&amp;
IF(VLOOKUP("RMN 1H",INDIRECT("'"&amp;B241&amp;"'"&amp;"!B20:F42"),2,FALSE)="","","
"&amp;VLOOKUP("RMN 1H",INDIRECT("'"&amp;B241&amp;"'"&amp;"!B20:F42"),2,FALSE))&amp;
IF(VLOOKUP("RMN 13C",INDIRECT("'"&amp;B241&amp;"'"&amp;"!B20:F42"),2,FALSE)="","","
"&amp;VLOOKUP("RMN 13C",INDIRECT("'"&amp;B241&amp;"'"&amp;"!B20:F42"),2,FALSE))&amp;
IF(VLOOKUP("RMN Div :",INDIRECT("'"&amp;B241&amp;"'"&amp;"!B20:F42"),2,FALSE)="","","
"&amp;VLOOKUP("RMN Div :",INDIRECT("'"&amp;B241&amp;"'"&amp;"!B20:F42"),2,FALSE))&amp;
IF(VLOOKUP("IR",INDIRECT("'"&amp;B241&amp;"'"&amp;"!B20:F42"),2,FALSE)="","","
"&amp;VLOOKUP("IR",INDIRECT("'"&amp;B241&amp;"'"&amp;"!B20:F42"),2,FALSE))&amp;
IF(VLOOKUP("T° Fusion :",INDIRECT("'"&amp;B241&amp;"'"&amp;"!B20:F42"),2,FALSE)="","","
"&amp;VLOOKUP("T° Fusion :",INDIRECT("'"&amp;B241&amp;"'"&amp;"!B20:F42"),2,FALSE))&amp;
 IF(VLOOKUP("αD :",INDIRECT("'"&amp;B241&amp;"'"&amp;"!B20:F42"),2,FALSE)="","","
"&amp;VLOOKUP("αD :",INDIRECT("'"&amp;B241&amp;"'"&amp;"!B20:F42"),2,FALSE))&amp;
 IF(VLOOKUP("Masse :",INDIRECT("'"&amp;B241&amp;"'"&amp;"!B20:F42"),2,FALSE)="","","
"&amp;VLOOKUP("Masse :",INDIRECT("'"&amp;B241&amp;"'"&amp;"!B20:F42"),2,FALSE))&amp;
IF(VLOOKUP("Ref Litt. :",INDIRECT("'"&amp;B241&amp;"'"&amp;"!B20:F42"),2,FALSE)="","","
"&amp;Data!$E$7&amp;" "&amp;VLOOKUP("Ref Litt. :",INDIRECT("'"&amp;B241&amp;"'"&amp;"!B20:F42"),2,FALSE))</f>
        <v>#REF!</v>
      </c>
      <c r="F241" s="77" t="e">
        <f t="shared" ca="1" si="14"/>
        <v>#REF!</v>
      </c>
      <c r="H241" s="50" t="str">
        <f t="shared" ca="1" si="15"/>
        <v/>
      </c>
    </row>
    <row r="242" spans="1:8" ht="145.15" customHeight="1" x14ac:dyDescent="0.25">
      <c r="A242" s="70" t="str">
        <f t="shared" ca="1" si="13"/>
        <v/>
      </c>
      <c r="E242" s="86" t="e">
        <f ca="1">VLOOKUP("IUPAC :",INDIRECT("'"&amp;B242&amp;"'"&amp;"!B20:F42"),2,FALSE)&amp;IF(D242="",""," ("&amp;D242&amp;")")&amp;
IF(VLOOKUP("Aspect :",INDIRECT("'"&amp;B242&amp;"'"&amp;"!B20:F42"),2,FALSE)="","","
"&amp;VLOOKUP("Aspect :",INDIRECT("'"&amp;B242&amp;"'"&amp;"!B20:F42"),2,FALSE))&amp;
IF(VLOOKUP("RMN 1H",INDIRECT("'"&amp;B242&amp;"'"&amp;"!B20:F42"),2,FALSE)="","","
"&amp;VLOOKUP("RMN 1H",INDIRECT("'"&amp;B242&amp;"'"&amp;"!B20:F42"),2,FALSE))&amp;
IF(VLOOKUP("RMN 13C",INDIRECT("'"&amp;B242&amp;"'"&amp;"!B20:F42"),2,FALSE)="","","
"&amp;VLOOKUP("RMN 13C",INDIRECT("'"&amp;B242&amp;"'"&amp;"!B20:F42"),2,FALSE))&amp;
IF(VLOOKUP("RMN Div :",INDIRECT("'"&amp;B242&amp;"'"&amp;"!B20:F42"),2,FALSE)="","","
"&amp;VLOOKUP("RMN Div :",INDIRECT("'"&amp;B242&amp;"'"&amp;"!B20:F42"),2,FALSE))&amp;
IF(VLOOKUP("IR",INDIRECT("'"&amp;B242&amp;"'"&amp;"!B20:F42"),2,FALSE)="","","
"&amp;VLOOKUP("IR",INDIRECT("'"&amp;B242&amp;"'"&amp;"!B20:F42"),2,FALSE))&amp;
IF(VLOOKUP("T° Fusion :",INDIRECT("'"&amp;B242&amp;"'"&amp;"!B20:F42"),2,FALSE)="","","
"&amp;VLOOKUP("T° Fusion :",INDIRECT("'"&amp;B242&amp;"'"&amp;"!B20:F42"),2,FALSE))&amp;
 IF(VLOOKUP("αD :",INDIRECT("'"&amp;B242&amp;"'"&amp;"!B20:F42"),2,FALSE)="","","
"&amp;VLOOKUP("αD :",INDIRECT("'"&amp;B242&amp;"'"&amp;"!B20:F42"),2,FALSE))&amp;
 IF(VLOOKUP("Masse :",INDIRECT("'"&amp;B242&amp;"'"&amp;"!B20:F42"),2,FALSE)="","","
"&amp;VLOOKUP("Masse :",INDIRECT("'"&amp;B242&amp;"'"&amp;"!B20:F42"),2,FALSE))&amp;
IF(VLOOKUP("Ref Litt. :",INDIRECT("'"&amp;B242&amp;"'"&amp;"!B20:F42"),2,FALSE)="","","
"&amp;Data!$E$7&amp;" "&amp;VLOOKUP("Ref Litt. :",INDIRECT("'"&amp;B242&amp;"'"&amp;"!B20:F42"),2,FALSE))</f>
        <v>#REF!</v>
      </c>
      <c r="F242" s="77" t="e">
        <f t="shared" ca="1" si="14"/>
        <v>#REF!</v>
      </c>
      <c r="H242" s="50" t="str">
        <f t="shared" ca="1" si="15"/>
        <v/>
      </c>
    </row>
    <row r="243" spans="1:8" ht="145.15" customHeight="1" x14ac:dyDescent="0.25">
      <c r="A243" s="70" t="str">
        <f t="shared" ca="1" si="13"/>
        <v/>
      </c>
      <c r="E243" s="86" t="e">
        <f ca="1">VLOOKUP("IUPAC :",INDIRECT("'"&amp;B243&amp;"'"&amp;"!B20:F42"),2,FALSE)&amp;IF(D243="",""," ("&amp;D243&amp;")")&amp;
IF(VLOOKUP("Aspect :",INDIRECT("'"&amp;B243&amp;"'"&amp;"!B20:F42"),2,FALSE)="","","
"&amp;VLOOKUP("Aspect :",INDIRECT("'"&amp;B243&amp;"'"&amp;"!B20:F42"),2,FALSE))&amp;
IF(VLOOKUP("RMN 1H",INDIRECT("'"&amp;B243&amp;"'"&amp;"!B20:F42"),2,FALSE)="","","
"&amp;VLOOKUP("RMN 1H",INDIRECT("'"&amp;B243&amp;"'"&amp;"!B20:F42"),2,FALSE))&amp;
IF(VLOOKUP("RMN 13C",INDIRECT("'"&amp;B243&amp;"'"&amp;"!B20:F42"),2,FALSE)="","","
"&amp;VLOOKUP("RMN 13C",INDIRECT("'"&amp;B243&amp;"'"&amp;"!B20:F42"),2,FALSE))&amp;
IF(VLOOKUP("RMN Div :",INDIRECT("'"&amp;B243&amp;"'"&amp;"!B20:F42"),2,FALSE)="","","
"&amp;VLOOKUP("RMN Div :",INDIRECT("'"&amp;B243&amp;"'"&amp;"!B20:F42"),2,FALSE))&amp;
IF(VLOOKUP("IR",INDIRECT("'"&amp;B243&amp;"'"&amp;"!B20:F42"),2,FALSE)="","","
"&amp;VLOOKUP("IR",INDIRECT("'"&amp;B243&amp;"'"&amp;"!B20:F42"),2,FALSE))&amp;
IF(VLOOKUP("T° Fusion :",INDIRECT("'"&amp;B243&amp;"'"&amp;"!B20:F42"),2,FALSE)="","","
"&amp;VLOOKUP("T° Fusion :",INDIRECT("'"&amp;B243&amp;"'"&amp;"!B20:F42"),2,FALSE))&amp;
 IF(VLOOKUP("αD :",INDIRECT("'"&amp;B243&amp;"'"&amp;"!B20:F42"),2,FALSE)="","","
"&amp;VLOOKUP("αD :",INDIRECT("'"&amp;B243&amp;"'"&amp;"!B20:F42"),2,FALSE))&amp;
 IF(VLOOKUP("Masse :",INDIRECT("'"&amp;B243&amp;"'"&amp;"!B20:F42"),2,FALSE)="","","
"&amp;VLOOKUP("Masse :",INDIRECT("'"&amp;B243&amp;"'"&amp;"!B20:F42"),2,FALSE))&amp;
IF(VLOOKUP("Ref Litt. :",INDIRECT("'"&amp;B243&amp;"'"&amp;"!B20:F42"),2,FALSE)="","","
"&amp;Data!$E$7&amp;" "&amp;VLOOKUP("Ref Litt. :",INDIRECT("'"&amp;B243&amp;"'"&amp;"!B20:F42"),2,FALSE))</f>
        <v>#REF!</v>
      </c>
      <c r="F243" s="77" t="e">
        <f t="shared" ca="1" si="14"/>
        <v>#REF!</v>
      </c>
      <c r="H243" s="50" t="str">
        <f t="shared" ca="1" si="15"/>
        <v/>
      </c>
    </row>
    <row r="244" spans="1:8" ht="145.15" customHeight="1" x14ac:dyDescent="0.25">
      <c r="A244" s="70" t="str">
        <f t="shared" ca="1" si="13"/>
        <v/>
      </c>
      <c r="E244" s="86" t="e">
        <f ca="1">VLOOKUP("IUPAC :",INDIRECT("'"&amp;B244&amp;"'"&amp;"!B20:F42"),2,FALSE)&amp;IF(D244="",""," ("&amp;D244&amp;")")&amp;
IF(VLOOKUP("Aspect :",INDIRECT("'"&amp;B244&amp;"'"&amp;"!B20:F42"),2,FALSE)="","","
"&amp;VLOOKUP("Aspect :",INDIRECT("'"&amp;B244&amp;"'"&amp;"!B20:F42"),2,FALSE))&amp;
IF(VLOOKUP("RMN 1H",INDIRECT("'"&amp;B244&amp;"'"&amp;"!B20:F42"),2,FALSE)="","","
"&amp;VLOOKUP("RMN 1H",INDIRECT("'"&amp;B244&amp;"'"&amp;"!B20:F42"),2,FALSE))&amp;
IF(VLOOKUP("RMN 13C",INDIRECT("'"&amp;B244&amp;"'"&amp;"!B20:F42"),2,FALSE)="","","
"&amp;VLOOKUP("RMN 13C",INDIRECT("'"&amp;B244&amp;"'"&amp;"!B20:F42"),2,FALSE))&amp;
IF(VLOOKUP("RMN Div :",INDIRECT("'"&amp;B244&amp;"'"&amp;"!B20:F42"),2,FALSE)="","","
"&amp;VLOOKUP("RMN Div :",INDIRECT("'"&amp;B244&amp;"'"&amp;"!B20:F42"),2,FALSE))&amp;
IF(VLOOKUP("IR",INDIRECT("'"&amp;B244&amp;"'"&amp;"!B20:F42"),2,FALSE)="","","
"&amp;VLOOKUP("IR",INDIRECT("'"&amp;B244&amp;"'"&amp;"!B20:F42"),2,FALSE))&amp;
IF(VLOOKUP("T° Fusion :",INDIRECT("'"&amp;B244&amp;"'"&amp;"!B20:F42"),2,FALSE)="","","
"&amp;VLOOKUP("T° Fusion :",INDIRECT("'"&amp;B244&amp;"'"&amp;"!B20:F42"),2,FALSE))&amp;
 IF(VLOOKUP("αD :",INDIRECT("'"&amp;B244&amp;"'"&amp;"!B20:F42"),2,FALSE)="","","
"&amp;VLOOKUP("αD :",INDIRECT("'"&amp;B244&amp;"'"&amp;"!B20:F42"),2,FALSE))&amp;
 IF(VLOOKUP("Masse :",INDIRECT("'"&amp;B244&amp;"'"&amp;"!B20:F42"),2,FALSE)="","","
"&amp;VLOOKUP("Masse :",INDIRECT("'"&amp;B244&amp;"'"&amp;"!B20:F42"),2,FALSE))&amp;
IF(VLOOKUP("Ref Litt. :",INDIRECT("'"&amp;B244&amp;"'"&amp;"!B20:F42"),2,FALSE)="","","
"&amp;Data!$E$7&amp;" "&amp;VLOOKUP("Ref Litt. :",INDIRECT("'"&amp;B244&amp;"'"&amp;"!B20:F42"),2,FALSE))</f>
        <v>#REF!</v>
      </c>
      <c r="F244" s="77" t="e">
        <f t="shared" ca="1" si="14"/>
        <v>#REF!</v>
      </c>
      <c r="H244" s="50" t="str">
        <f t="shared" ca="1" si="15"/>
        <v/>
      </c>
    </row>
    <row r="245" spans="1:8" ht="145.15" customHeight="1" x14ac:dyDescent="0.25">
      <c r="A245" s="70" t="str">
        <f t="shared" ref="A245:A308" ca="1" si="16">IF(B245="","",
      IF(
           OR(INDIRECT("'"&amp;B245&amp;"'"&amp;"!C23")="",
                    INDIRECT("'"&amp;B245&amp;"'"&amp;"!C27")="",
                    INDIRECT("'"&amp;B245&amp;"'"&amp;"!C39")="",
                    INDIRECT("'"&amp;B245&amp;"'"&amp;"!H5")="",
                    INDIRECT("'"&amp;B245&amp;"'"&amp;"!C20")="",
                    INDIRECT("'"&amp;B245&amp;"'"&amp;"!I21")="",
                    IF(OR(INDIRECT("'"&amp;B245&amp;"'"&amp;"!H5")="powder",
                               INDIRECT("'"&amp;B245&amp;"'"&amp;"!H5")="crystals"),
                        IF(INDIRECT("'"&amp;B245&amp;"'"&amp;"!C37")="",TRUE,FALSE),
                        FALSE),
                  IF(COUNTIF(INDIRECT("'"&amp;B245&amp;"'"&amp;"!F3"),"*F*"),
                        IF(INDIRECT("'"&amp;B245&amp;"'"&amp;"!C31")="",TRUE,FALSE),FALSE)),
           IF(INDIRECT("'"&amp;B245&amp;"'"&amp;"!C41")="",0,1),
           2))</f>
        <v/>
      </c>
      <c r="E245" s="86" t="e">
        <f ca="1">VLOOKUP("IUPAC :",INDIRECT("'"&amp;B245&amp;"'"&amp;"!B20:F42"),2,FALSE)&amp;IF(D245="",""," ("&amp;D245&amp;")")&amp;
IF(VLOOKUP("Aspect :",INDIRECT("'"&amp;B245&amp;"'"&amp;"!B20:F42"),2,FALSE)="","","
"&amp;VLOOKUP("Aspect :",INDIRECT("'"&amp;B245&amp;"'"&amp;"!B20:F42"),2,FALSE))&amp;
IF(VLOOKUP("RMN 1H",INDIRECT("'"&amp;B245&amp;"'"&amp;"!B20:F42"),2,FALSE)="","","
"&amp;VLOOKUP("RMN 1H",INDIRECT("'"&amp;B245&amp;"'"&amp;"!B20:F42"),2,FALSE))&amp;
IF(VLOOKUP("RMN 13C",INDIRECT("'"&amp;B245&amp;"'"&amp;"!B20:F42"),2,FALSE)="","","
"&amp;VLOOKUP("RMN 13C",INDIRECT("'"&amp;B245&amp;"'"&amp;"!B20:F42"),2,FALSE))&amp;
IF(VLOOKUP("RMN Div :",INDIRECT("'"&amp;B245&amp;"'"&amp;"!B20:F42"),2,FALSE)="","","
"&amp;VLOOKUP("RMN Div :",INDIRECT("'"&amp;B245&amp;"'"&amp;"!B20:F42"),2,FALSE))&amp;
IF(VLOOKUP("IR",INDIRECT("'"&amp;B245&amp;"'"&amp;"!B20:F42"),2,FALSE)="","","
"&amp;VLOOKUP("IR",INDIRECT("'"&amp;B245&amp;"'"&amp;"!B20:F42"),2,FALSE))&amp;
IF(VLOOKUP("T° Fusion :",INDIRECT("'"&amp;B245&amp;"'"&amp;"!B20:F42"),2,FALSE)="","","
"&amp;VLOOKUP("T° Fusion :",INDIRECT("'"&amp;B245&amp;"'"&amp;"!B20:F42"),2,FALSE))&amp;
 IF(VLOOKUP("αD :",INDIRECT("'"&amp;B245&amp;"'"&amp;"!B20:F42"),2,FALSE)="","","
"&amp;VLOOKUP("αD :",INDIRECT("'"&amp;B245&amp;"'"&amp;"!B20:F42"),2,FALSE))&amp;
 IF(VLOOKUP("Masse :",INDIRECT("'"&amp;B245&amp;"'"&amp;"!B20:F42"),2,FALSE)="","","
"&amp;VLOOKUP("Masse :",INDIRECT("'"&amp;B245&amp;"'"&amp;"!B20:F42"),2,FALSE))&amp;
IF(VLOOKUP("Ref Litt. :",INDIRECT("'"&amp;B245&amp;"'"&amp;"!B20:F42"),2,FALSE)="","","
"&amp;Data!$E$7&amp;" "&amp;VLOOKUP("Ref Litt. :",INDIRECT("'"&amp;B245&amp;"'"&amp;"!B20:F42"),2,FALSE))</f>
        <v>#REF!</v>
      </c>
      <c r="F245" s="77" t="e">
        <f t="shared" ca="1" si="14"/>
        <v>#REF!</v>
      </c>
      <c r="H245" s="50" t="str">
        <f t="shared" ca="1" si="15"/>
        <v/>
      </c>
    </row>
    <row r="246" spans="1:8" ht="145.15" customHeight="1" x14ac:dyDescent="0.25">
      <c r="A246" s="70" t="str">
        <f t="shared" ca="1" si="16"/>
        <v/>
      </c>
      <c r="E246" s="86" t="e">
        <f ca="1">VLOOKUP("IUPAC :",INDIRECT("'"&amp;B246&amp;"'"&amp;"!B20:F42"),2,FALSE)&amp;IF(D246="",""," ("&amp;D246&amp;")")&amp;
IF(VLOOKUP("Aspect :",INDIRECT("'"&amp;B246&amp;"'"&amp;"!B20:F42"),2,FALSE)="","","
"&amp;VLOOKUP("Aspect :",INDIRECT("'"&amp;B246&amp;"'"&amp;"!B20:F42"),2,FALSE))&amp;
IF(VLOOKUP("RMN 1H",INDIRECT("'"&amp;B246&amp;"'"&amp;"!B20:F42"),2,FALSE)="","","
"&amp;VLOOKUP("RMN 1H",INDIRECT("'"&amp;B246&amp;"'"&amp;"!B20:F42"),2,FALSE))&amp;
IF(VLOOKUP("RMN 13C",INDIRECT("'"&amp;B246&amp;"'"&amp;"!B20:F42"),2,FALSE)="","","
"&amp;VLOOKUP("RMN 13C",INDIRECT("'"&amp;B246&amp;"'"&amp;"!B20:F42"),2,FALSE))&amp;
IF(VLOOKUP("RMN Div :",INDIRECT("'"&amp;B246&amp;"'"&amp;"!B20:F42"),2,FALSE)="","","
"&amp;VLOOKUP("RMN Div :",INDIRECT("'"&amp;B246&amp;"'"&amp;"!B20:F42"),2,FALSE))&amp;
IF(VLOOKUP("IR",INDIRECT("'"&amp;B246&amp;"'"&amp;"!B20:F42"),2,FALSE)="","","
"&amp;VLOOKUP("IR",INDIRECT("'"&amp;B246&amp;"'"&amp;"!B20:F42"),2,FALSE))&amp;
IF(VLOOKUP("T° Fusion :",INDIRECT("'"&amp;B246&amp;"'"&amp;"!B20:F42"),2,FALSE)="","","
"&amp;VLOOKUP("T° Fusion :",INDIRECT("'"&amp;B246&amp;"'"&amp;"!B20:F42"),2,FALSE))&amp;
 IF(VLOOKUP("αD :",INDIRECT("'"&amp;B246&amp;"'"&amp;"!B20:F42"),2,FALSE)="","","
"&amp;VLOOKUP("αD :",INDIRECT("'"&amp;B246&amp;"'"&amp;"!B20:F42"),2,FALSE))&amp;
 IF(VLOOKUP("Masse :",INDIRECT("'"&amp;B246&amp;"'"&amp;"!B20:F42"),2,FALSE)="","","
"&amp;VLOOKUP("Masse :",INDIRECT("'"&amp;B246&amp;"'"&amp;"!B20:F42"),2,FALSE))&amp;
IF(VLOOKUP("Ref Litt. :",INDIRECT("'"&amp;B246&amp;"'"&amp;"!B20:F42"),2,FALSE)="","","
"&amp;Data!$E$7&amp;" "&amp;VLOOKUP("Ref Litt. :",INDIRECT("'"&amp;B246&amp;"'"&amp;"!B20:F42"),2,FALSE))</f>
        <v>#REF!</v>
      </c>
      <c r="F246" s="77" t="e">
        <f t="shared" ca="1" si="14"/>
        <v>#REF!</v>
      </c>
      <c r="H246" s="50" t="str">
        <f t="shared" ca="1" si="15"/>
        <v/>
      </c>
    </row>
    <row r="247" spans="1:8" ht="145.15" customHeight="1" x14ac:dyDescent="0.25">
      <c r="A247" s="70" t="str">
        <f t="shared" ca="1" si="16"/>
        <v/>
      </c>
      <c r="E247" s="86" t="e">
        <f ca="1">VLOOKUP("IUPAC :",INDIRECT("'"&amp;B247&amp;"'"&amp;"!B20:F42"),2,FALSE)&amp;IF(D247="",""," ("&amp;D247&amp;")")&amp;
IF(VLOOKUP("Aspect :",INDIRECT("'"&amp;B247&amp;"'"&amp;"!B20:F42"),2,FALSE)="","","
"&amp;VLOOKUP("Aspect :",INDIRECT("'"&amp;B247&amp;"'"&amp;"!B20:F42"),2,FALSE))&amp;
IF(VLOOKUP("RMN 1H",INDIRECT("'"&amp;B247&amp;"'"&amp;"!B20:F42"),2,FALSE)="","","
"&amp;VLOOKUP("RMN 1H",INDIRECT("'"&amp;B247&amp;"'"&amp;"!B20:F42"),2,FALSE))&amp;
IF(VLOOKUP("RMN 13C",INDIRECT("'"&amp;B247&amp;"'"&amp;"!B20:F42"),2,FALSE)="","","
"&amp;VLOOKUP("RMN 13C",INDIRECT("'"&amp;B247&amp;"'"&amp;"!B20:F42"),2,FALSE))&amp;
IF(VLOOKUP("RMN Div :",INDIRECT("'"&amp;B247&amp;"'"&amp;"!B20:F42"),2,FALSE)="","","
"&amp;VLOOKUP("RMN Div :",INDIRECT("'"&amp;B247&amp;"'"&amp;"!B20:F42"),2,FALSE))&amp;
IF(VLOOKUP("IR",INDIRECT("'"&amp;B247&amp;"'"&amp;"!B20:F42"),2,FALSE)="","","
"&amp;VLOOKUP("IR",INDIRECT("'"&amp;B247&amp;"'"&amp;"!B20:F42"),2,FALSE))&amp;
IF(VLOOKUP("T° Fusion :",INDIRECT("'"&amp;B247&amp;"'"&amp;"!B20:F42"),2,FALSE)="","","
"&amp;VLOOKUP("T° Fusion :",INDIRECT("'"&amp;B247&amp;"'"&amp;"!B20:F42"),2,FALSE))&amp;
 IF(VLOOKUP("αD :",INDIRECT("'"&amp;B247&amp;"'"&amp;"!B20:F42"),2,FALSE)="","","
"&amp;VLOOKUP("αD :",INDIRECT("'"&amp;B247&amp;"'"&amp;"!B20:F42"),2,FALSE))&amp;
 IF(VLOOKUP("Masse :",INDIRECT("'"&amp;B247&amp;"'"&amp;"!B20:F42"),2,FALSE)="","","
"&amp;VLOOKUP("Masse :",INDIRECT("'"&amp;B247&amp;"'"&amp;"!B20:F42"),2,FALSE))&amp;
IF(VLOOKUP("Ref Litt. :",INDIRECT("'"&amp;B247&amp;"'"&amp;"!B20:F42"),2,FALSE)="","","
"&amp;Data!$E$7&amp;" "&amp;VLOOKUP("Ref Litt. :",INDIRECT("'"&amp;B247&amp;"'"&amp;"!B20:F42"),2,FALSE))</f>
        <v>#REF!</v>
      </c>
      <c r="F247" s="77" t="e">
        <f t="shared" ca="1" si="14"/>
        <v>#REF!</v>
      </c>
      <c r="H247" s="50" t="str">
        <f t="shared" ca="1" si="15"/>
        <v/>
      </c>
    </row>
    <row r="248" spans="1:8" ht="145.15" customHeight="1" x14ac:dyDescent="0.25">
      <c r="A248" s="70" t="str">
        <f t="shared" ca="1" si="16"/>
        <v/>
      </c>
      <c r="E248" s="86" t="e">
        <f ca="1">VLOOKUP("IUPAC :",INDIRECT("'"&amp;B248&amp;"'"&amp;"!B20:F42"),2,FALSE)&amp;IF(D248="",""," ("&amp;D248&amp;")")&amp;
IF(VLOOKUP("Aspect :",INDIRECT("'"&amp;B248&amp;"'"&amp;"!B20:F42"),2,FALSE)="","","
"&amp;VLOOKUP("Aspect :",INDIRECT("'"&amp;B248&amp;"'"&amp;"!B20:F42"),2,FALSE))&amp;
IF(VLOOKUP("RMN 1H",INDIRECT("'"&amp;B248&amp;"'"&amp;"!B20:F42"),2,FALSE)="","","
"&amp;VLOOKUP("RMN 1H",INDIRECT("'"&amp;B248&amp;"'"&amp;"!B20:F42"),2,FALSE))&amp;
IF(VLOOKUP("RMN 13C",INDIRECT("'"&amp;B248&amp;"'"&amp;"!B20:F42"),2,FALSE)="","","
"&amp;VLOOKUP("RMN 13C",INDIRECT("'"&amp;B248&amp;"'"&amp;"!B20:F42"),2,FALSE))&amp;
IF(VLOOKUP("RMN Div :",INDIRECT("'"&amp;B248&amp;"'"&amp;"!B20:F42"),2,FALSE)="","","
"&amp;VLOOKUP("RMN Div :",INDIRECT("'"&amp;B248&amp;"'"&amp;"!B20:F42"),2,FALSE))&amp;
IF(VLOOKUP("IR",INDIRECT("'"&amp;B248&amp;"'"&amp;"!B20:F42"),2,FALSE)="","","
"&amp;VLOOKUP("IR",INDIRECT("'"&amp;B248&amp;"'"&amp;"!B20:F42"),2,FALSE))&amp;
IF(VLOOKUP("T° Fusion :",INDIRECT("'"&amp;B248&amp;"'"&amp;"!B20:F42"),2,FALSE)="","","
"&amp;VLOOKUP("T° Fusion :",INDIRECT("'"&amp;B248&amp;"'"&amp;"!B20:F42"),2,FALSE))&amp;
 IF(VLOOKUP("αD :",INDIRECT("'"&amp;B248&amp;"'"&amp;"!B20:F42"),2,FALSE)="","","
"&amp;VLOOKUP("αD :",INDIRECT("'"&amp;B248&amp;"'"&amp;"!B20:F42"),2,FALSE))&amp;
 IF(VLOOKUP("Masse :",INDIRECT("'"&amp;B248&amp;"'"&amp;"!B20:F42"),2,FALSE)="","","
"&amp;VLOOKUP("Masse :",INDIRECT("'"&amp;B248&amp;"'"&amp;"!B20:F42"),2,FALSE))&amp;
IF(VLOOKUP("Ref Litt. :",INDIRECT("'"&amp;B248&amp;"'"&amp;"!B20:F42"),2,FALSE)="","","
"&amp;Data!$E$7&amp;" "&amp;VLOOKUP("Ref Litt. :",INDIRECT("'"&amp;B248&amp;"'"&amp;"!B20:F42"),2,FALSE))</f>
        <v>#REF!</v>
      </c>
      <c r="F248" s="77" t="e">
        <f t="shared" ca="1" si="14"/>
        <v>#REF!</v>
      </c>
      <c r="H248" s="50" t="str">
        <f t="shared" ca="1" si="15"/>
        <v/>
      </c>
    </row>
    <row r="249" spans="1:8" ht="145.15" customHeight="1" x14ac:dyDescent="0.25">
      <c r="A249" s="70" t="str">
        <f t="shared" ca="1" si="16"/>
        <v/>
      </c>
      <c r="E249" s="86" t="e">
        <f ca="1">VLOOKUP("IUPAC :",INDIRECT("'"&amp;B249&amp;"'"&amp;"!B20:F42"),2,FALSE)&amp;IF(D249="",""," ("&amp;D249&amp;")")&amp;
IF(VLOOKUP("Aspect :",INDIRECT("'"&amp;B249&amp;"'"&amp;"!B20:F42"),2,FALSE)="","","
"&amp;VLOOKUP("Aspect :",INDIRECT("'"&amp;B249&amp;"'"&amp;"!B20:F42"),2,FALSE))&amp;
IF(VLOOKUP("RMN 1H",INDIRECT("'"&amp;B249&amp;"'"&amp;"!B20:F42"),2,FALSE)="","","
"&amp;VLOOKUP("RMN 1H",INDIRECT("'"&amp;B249&amp;"'"&amp;"!B20:F42"),2,FALSE))&amp;
IF(VLOOKUP("RMN 13C",INDIRECT("'"&amp;B249&amp;"'"&amp;"!B20:F42"),2,FALSE)="","","
"&amp;VLOOKUP("RMN 13C",INDIRECT("'"&amp;B249&amp;"'"&amp;"!B20:F42"),2,FALSE))&amp;
IF(VLOOKUP("RMN Div :",INDIRECT("'"&amp;B249&amp;"'"&amp;"!B20:F42"),2,FALSE)="","","
"&amp;VLOOKUP("RMN Div :",INDIRECT("'"&amp;B249&amp;"'"&amp;"!B20:F42"),2,FALSE))&amp;
IF(VLOOKUP("IR",INDIRECT("'"&amp;B249&amp;"'"&amp;"!B20:F42"),2,FALSE)="","","
"&amp;VLOOKUP("IR",INDIRECT("'"&amp;B249&amp;"'"&amp;"!B20:F42"),2,FALSE))&amp;
IF(VLOOKUP("T° Fusion :",INDIRECT("'"&amp;B249&amp;"'"&amp;"!B20:F42"),2,FALSE)="","","
"&amp;VLOOKUP("T° Fusion :",INDIRECT("'"&amp;B249&amp;"'"&amp;"!B20:F42"),2,FALSE))&amp;
 IF(VLOOKUP("αD :",INDIRECT("'"&amp;B249&amp;"'"&amp;"!B20:F42"),2,FALSE)="","","
"&amp;VLOOKUP("αD :",INDIRECT("'"&amp;B249&amp;"'"&amp;"!B20:F42"),2,FALSE))&amp;
 IF(VLOOKUP("Masse :",INDIRECT("'"&amp;B249&amp;"'"&amp;"!B20:F42"),2,FALSE)="","","
"&amp;VLOOKUP("Masse :",INDIRECT("'"&amp;B249&amp;"'"&amp;"!B20:F42"),2,FALSE))&amp;
IF(VLOOKUP("Ref Litt. :",INDIRECT("'"&amp;B249&amp;"'"&amp;"!B20:F42"),2,FALSE)="","","
"&amp;Data!$E$7&amp;" "&amp;VLOOKUP("Ref Litt. :",INDIRECT("'"&amp;B249&amp;"'"&amp;"!B20:F42"),2,FALSE))</f>
        <v>#REF!</v>
      </c>
      <c r="F249" s="77" t="e">
        <f t="shared" ca="1" si="14"/>
        <v>#REF!</v>
      </c>
      <c r="H249" s="50" t="str">
        <f t="shared" ca="1" si="15"/>
        <v/>
      </c>
    </row>
    <row r="250" spans="1:8" ht="145.15" customHeight="1" x14ac:dyDescent="0.25">
      <c r="A250" s="70" t="str">
        <f t="shared" ca="1" si="16"/>
        <v/>
      </c>
      <c r="E250" s="86" t="e">
        <f ca="1">VLOOKUP("IUPAC :",INDIRECT("'"&amp;B250&amp;"'"&amp;"!B20:F42"),2,FALSE)&amp;IF(D250="",""," ("&amp;D250&amp;")")&amp;
IF(VLOOKUP("Aspect :",INDIRECT("'"&amp;B250&amp;"'"&amp;"!B20:F42"),2,FALSE)="","","
"&amp;VLOOKUP("Aspect :",INDIRECT("'"&amp;B250&amp;"'"&amp;"!B20:F42"),2,FALSE))&amp;
IF(VLOOKUP("RMN 1H",INDIRECT("'"&amp;B250&amp;"'"&amp;"!B20:F42"),2,FALSE)="","","
"&amp;VLOOKUP("RMN 1H",INDIRECT("'"&amp;B250&amp;"'"&amp;"!B20:F42"),2,FALSE))&amp;
IF(VLOOKUP("RMN 13C",INDIRECT("'"&amp;B250&amp;"'"&amp;"!B20:F42"),2,FALSE)="","","
"&amp;VLOOKUP("RMN 13C",INDIRECT("'"&amp;B250&amp;"'"&amp;"!B20:F42"),2,FALSE))&amp;
IF(VLOOKUP("RMN Div :",INDIRECT("'"&amp;B250&amp;"'"&amp;"!B20:F42"),2,FALSE)="","","
"&amp;VLOOKUP("RMN Div :",INDIRECT("'"&amp;B250&amp;"'"&amp;"!B20:F42"),2,FALSE))&amp;
IF(VLOOKUP("IR",INDIRECT("'"&amp;B250&amp;"'"&amp;"!B20:F42"),2,FALSE)="","","
"&amp;VLOOKUP("IR",INDIRECT("'"&amp;B250&amp;"'"&amp;"!B20:F42"),2,FALSE))&amp;
IF(VLOOKUP("T° Fusion :",INDIRECT("'"&amp;B250&amp;"'"&amp;"!B20:F42"),2,FALSE)="","","
"&amp;VLOOKUP("T° Fusion :",INDIRECT("'"&amp;B250&amp;"'"&amp;"!B20:F42"),2,FALSE))&amp;
 IF(VLOOKUP("αD :",INDIRECT("'"&amp;B250&amp;"'"&amp;"!B20:F42"),2,FALSE)="","","
"&amp;VLOOKUP("αD :",INDIRECT("'"&amp;B250&amp;"'"&amp;"!B20:F42"),2,FALSE))&amp;
 IF(VLOOKUP("Masse :",INDIRECT("'"&amp;B250&amp;"'"&amp;"!B20:F42"),2,FALSE)="","","
"&amp;VLOOKUP("Masse :",INDIRECT("'"&amp;B250&amp;"'"&amp;"!B20:F42"),2,FALSE))&amp;
IF(VLOOKUP("Ref Litt. :",INDIRECT("'"&amp;B250&amp;"'"&amp;"!B20:F42"),2,FALSE)="","","
"&amp;Data!$E$7&amp;" "&amp;VLOOKUP("Ref Litt. :",INDIRECT("'"&amp;B250&amp;"'"&amp;"!B20:F42"),2,FALSE))</f>
        <v>#REF!</v>
      </c>
      <c r="F250" s="77" t="e">
        <f t="shared" ca="1" si="14"/>
        <v>#REF!</v>
      </c>
      <c r="H250" s="50" t="str">
        <f t="shared" ca="1" si="15"/>
        <v/>
      </c>
    </row>
    <row r="251" spans="1:8" ht="145.15" customHeight="1" x14ac:dyDescent="0.25">
      <c r="A251" s="70" t="str">
        <f t="shared" ca="1" si="16"/>
        <v/>
      </c>
      <c r="E251" s="86" t="e">
        <f ca="1">VLOOKUP("IUPAC :",INDIRECT("'"&amp;B251&amp;"'"&amp;"!B20:F42"),2,FALSE)&amp;IF(D251="",""," ("&amp;D251&amp;")")&amp;
IF(VLOOKUP("Aspect :",INDIRECT("'"&amp;B251&amp;"'"&amp;"!B20:F42"),2,FALSE)="","","
"&amp;VLOOKUP("Aspect :",INDIRECT("'"&amp;B251&amp;"'"&amp;"!B20:F42"),2,FALSE))&amp;
IF(VLOOKUP("RMN 1H",INDIRECT("'"&amp;B251&amp;"'"&amp;"!B20:F42"),2,FALSE)="","","
"&amp;VLOOKUP("RMN 1H",INDIRECT("'"&amp;B251&amp;"'"&amp;"!B20:F42"),2,FALSE))&amp;
IF(VLOOKUP("RMN 13C",INDIRECT("'"&amp;B251&amp;"'"&amp;"!B20:F42"),2,FALSE)="","","
"&amp;VLOOKUP("RMN 13C",INDIRECT("'"&amp;B251&amp;"'"&amp;"!B20:F42"),2,FALSE))&amp;
IF(VLOOKUP("RMN Div :",INDIRECT("'"&amp;B251&amp;"'"&amp;"!B20:F42"),2,FALSE)="","","
"&amp;VLOOKUP("RMN Div :",INDIRECT("'"&amp;B251&amp;"'"&amp;"!B20:F42"),2,FALSE))&amp;
IF(VLOOKUP("IR",INDIRECT("'"&amp;B251&amp;"'"&amp;"!B20:F42"),2,FALSE)="","","
"&amp;VLOOKUP("IR",INDIRECT("'"&amp;B251&amp;"'"&amp;"!B20:F42"),2,FALSE))&amp;
IF(VLOOKUP("T° Fusion :",INDIRECT("'"&amp;B251&amp;"'"&amp;"!B20:F42"),2,FALSE)="","","
"&amp;VLOOKUP("T° Fusion :",INDIRECT("'"&amp;B251&amp;"'"&amp;"!B20:F42"),2,FALSE))&amp;
 IF(VLOOKUP("αD :",INDIRECT("'"&amp;B251&amp;"'"&amp;"!B20:F42"),2,FALSE)="","","
"&amp;VLOOKUP("αD :",INDIRECT("'"&amp;B251&amp;"'"&amp;"!B20:F42"),2,FALSE))&amp;
 IF(VLOOKUP("Masse :",INDIRECT("'"&amp;B251&amp;"'"&amp;"!B20:F42"),2,FALSE)="","","
"&amp;VLOOKUP("Masse :",INDIRECT("'"&amp;B251&amp;"'"&amp;"!B20:F42"),2,FALSE))&amp;
IF(VLOOKUP("Ref Litt. :",INDIRECT("'"&amp;B251&amp;"'"&amp;"!B20:F42"),2,FALSE)="","","
"&amp;Data!$E$7&amp;" "&amp;VLOOKUP("Ref Litt. :",INDIRECT("'"&amp;B251&amp;"'"&amp;"!B20:F42"),2,FALSE))</f>
        <v>#REF!</v>
      </c>
      <c r="F251" s="77" t="e">
        <f t="shared" ref="F251:F314" ca="1" si="17">IF(INDIRECT("'"&amp;B251&amp;"'"&amp;"!F18:H18")="","Mode Op ?",INDIRECT("'"&amp;B251&amp;"'"&amp;"!F18:H18"))</f>
        <v>#REF!</v>
      </c>
      <c r="H251" s="50" t="str">
        <f t="shared" ca="1" si="15"/>
        <v/>
      </c>
    </row>
    <row r="252" spans="1:8" ht="145.15" customHeight="1" x14ac:dyDescent="0.25">
      <c r="A252" s="70" t="str">
        <f t="shared" ca="1" si="16"/>
        <v/>
      </c>
      <c r="E252" s="86" t="e">
        <f ca="1">VLOOKUP("IUPAC :",INDIRECT("'"&amp;B252&amp;"'"&amp;"!B20:F42"),2,FALSE)&amp;IF(D252="",""," ("&amp;D252&amp;")")&amp;
IF(VLOOKUP("Aspect :",INDIRECT("'"&amp;B252&amp;"'"&amp;"!B20:F42"),2,FALSE)="","","
"&amp;VLOOKUP("Aspect :",INDIRECT("'"&amp;B252&amp;"'"&amp;"!B20:F42"),2,FALSE))&amp;
IF(VLOOKUP("RMN 1H",INDIRECT("'"&amp;B252&amp;"'"&amp;"!B20:F42"),2,FALSE)="","","
"&amp;VLOOKUP("RMN 1H",INDIRECT("'"&amp;B252&amp;"'"&amp;"!B20:F42"),2,FALSE))&amp;
IF(VLOOKUP("RMN 13C",INDIRECT("'"&amp;B252&amp;"'"&amp;"!B20:F42"),2,FALSE)="","","
"&amp;VLOOKUP("RMN 13C",INDIRECT("'"&amp;B252&amp;"'"&amp;"!B20:F42"),2,FALSE))&amp;
IF(VLOOKUP("RMN Div :",INDIRECT("'"&amp;B252&amp;"'"&amp;"!B20:F42"),2,FALSE)="","","
"&amp;VLOOKUP("RMN Div :",INDIRECT("'"&amp;B252&amp;"'"&amp;"!B20:F42"),2,FALSE))&amp;
IF(VLOOKUP("IR",INDIRECT("'"&amp;B252&amp;"'"&amp;"!B20:F42"),2,FALSE)="","","
"&amp;VLOOKUP("IR",INDIRECT("'"&amp;B252&amp;"'"&amp;"!B20:F42"),2,FALSE))&amp;
IF(VLOOKUP("T° Fusion :",INDIRECT("'"&amp;B252&amp;"'"&amp;"!B20:F42"),2,FALSE)="","","
"&amp;VLOOKUP("T° Fusion :",INDIRECT("'"&amp;B252&amp;"'"&amp;"!B20:F42"),2,FALSE))&amp;
 IF(VLOOKUP("αD :",INDIRECT("'"&amp;B252&amp;"'"&amp;"!B20:F42"),2,FALSE)="","","
"&amp;VLOOKUP("αD :",INDIRECT("'"&amp;B252&amp;"'"&amp;"!B20:F42"),2,FALSE))&amp;
 IF(VLOOKUP("Masse :",INDIRECT("'"&amp;B252&amp;"'"&amp;"!B20:F42"),2,FALSE)="","","
"&amp;VLOOKUP("Masse :",INDIRECT("'"&amp;B252&amp;"'"&amp;"!B20:F42"),2,FALSE))&amp;
IF(VLOOKUP("Ref Litt. :",INDIRECT("'"&amp;B252&amp;"'"&amp;"!B20:F42"),2,FALSE)="","","
"&amp;Data!$E$7&amp;" "&amp;VLOOKUP("Ref Litt. :",INDIRECT("'"&amp;B252&amp;"'"&amp;"!B20:F42"),2,FALSE))</f>
        <v>#REF!</v>
      </c>
      <c r="F252" s="77" t="e">
        <f t="shared" ca="1" si="17"/>
        <v>#REF!</v>
      </c>
      <c r="H252" s="50" t="str">
        <f t="shared" ca="1" si="15"/>
        <v/>
      </c>
    </row>
    <row r="253" spans="1:8" ht="145.15" customHeight="1" x14ac:dyDescent="0.25">
      <c r="A253" s="70" t="str">
        <f t="shared" ca="1" si="16"/>
        <v/>
      </c>
      <c r="E253" s="86" t="e">
        <f ca="1">VLOOKUP("IUPAC :",INDIRECT("'"&amp;B253&amp;"'"&amp;"!B20:F42"),2,FALSE)&amp;IF(D253="",""," ("&amp;D253&amp;")")&amp;
IF(VLOOKUP("Aspect :",INDIRECT("'"&amp;B253&amp;"'"&amp;"!B20:F42"),2,FALSE)="","","
"&amp;VLOOKUP("Aspect :",INDIRECT("'"&amp;B253&amp;"'"&amp;"!B20:F42"),2,FALSE))&amp;
IF(VLOOKUP("RMN 1H",INDIRECT("'"&amp;B253&amp;"'"&amp;"!B20:F42"),2,FALSE)="","","
"&amp;VLOOKUP("RMN 1H",INDIRECT("'"&amp;B253&amp;"'"&amp;"!B20:F42"),2,FALSE))&amp;
IF(VLOOKUP("RMN 13C",INDIRECT("'"&amp;B253&amp;"'"&amp;"!B20:F42"),2,FALSE)="","","
"&amp;VLOOKUP("RMN 13C",INDIRECT("'"&amp;B253&amp;"'"&amp;"!B20:F42"),2,FALSE))&amp;
IF(VLOOKUP("RMN Div :",INDIRECT("'"&amp;B253&amp;"'"&amp;"!B20:F42"),2,FALSE)="","","
"&amp;VLOOKUP("RMN Div :",INDIRECT("'"&amp;B253&amp;"'"&amp;"!B20:F42"),2,FALSE))&amp;
IF(VLOOKUP("IR",INDIRECT("'"&amp;B253&amp;"'"&amp;"!B20:F42"),2,FALSE)="","","
"&amp;VLOOKUP("IR",INDIRECT("'"&amp;B253&amp;"'"&amp;"!B20:F42"),2,FALSE))&amp;
IF(VLOOKUP("T° Fusion :",INDIRECT("'"&amp;B253&amp;"'"&amp;"!B20:F42"),2,FALSE)="","","
"&amp;VLOOKUP("T° Fusion :",INDIRECT("'"&amp;B253&amp;"'"&amp;"!B20:F42"),2,FALSE))&amp;
 IF(VLOOKUP("αD :",INDIRECT("'"&amp;B253&amp;"'"&amp;"!B20:F42"),2,FALSE)="","","
"&amp;VLOOKUP("αD :",INDIRECT("'"&amp;B253&amp;"'"&amp;"!B20:F42"),2,FALSE))&amp;
 IF(VLOOKUP("Masse :",INDIRECT("'"&amp;B253&amp;"'"&amp;"!B20:F42"),2,FALSE)="","","
"&amp;VLOOKUP("Masse :",INDIRECT("'"&amp;B253&amp;"'"&amp;"!B20:F42"),2,FALSE))&amp;
IF(VLOOKUP("Ref Litt. :",INDIRECT("'"&amp;B253&amp;"'"&amp;"!B20:F42"),2,FALSE)="","","
"&amp;Data!$E$7&amp;" "&amp;VLOOKUP("Ref Litt. :",INDIRECT("'"&amp;B253&amp;"'"&amp;"!B20:F42"),2,FALSE))</f>
        <v>#REF!</v>
      </c>
      <c r="F253" s="77" t="e">
        <f t="shared" ca="1" si="17"/>
        <v>#REF!</v>
      </c>
      <c r="H253" s="50" t="str">
        <f t="shared" ca="1" si="15"/>
        <v/>
      </c>
    </row>
    <row r="254" spans="1:8" ht="145.15" customHeight="1" x14ac:dyDescent="0.25">
      <c r="A254" s="70" t="str">
        <f t="shared" ca="1" si="16"/>
        <v/>
      </c>
      <c r="E254" s="86" t="e">
        <f ca="1">VLOOKUP("IUPAC :",INDIRECT("'"&amp;B254&amp;"'"&amp;"!B20:F42"),2,FALSE)&amp;IF(D254="",""," ("&amp;D254&amp;")")&amp;
IF(VLOOKUP("Aspect :",INDIRECT("'"&amp;B254&amp;"'"&amp;"!B20:F42"),2,FALSE)="","","
"&amp;VLOOKUP("Aspect :",INDIRECT("'"&amp;B254&amp;"'"&amp;"!B20:F42"),2,FALSE))&amp;
IF(VLOOKUP("RMN 1H",INDIRECT("'"&amp;B254&amp;"'"&amp;"!B20:F42"),2,FALSE)="","","
"&amp;VLOOKUP("RMN 1H",INDIRECT("'"&amp;B254&amp;"'"&amp;"!B20:F42"),2,FALSE))&amp;
IF(VLOOKUP("RMN 13C",INDIRECT("'"&amp;B254&amp;"'"&amp;"!B20:F42"),2,FALSE)="","","
"&amp;VLOOKUP("RMN 13C",INDIRECT("'"&amp;B254&amp;"'"&amp;"!B20:F42"),2,FALSE))&amp;
IF(VLOOKUP("RMN Div :",INDIRECT("'"&amp;B254&amp;"'"&amp;"!B20:F42"),2,FALSE)="","","
"&amp;VLOOKUP("RMN Div :",INDIRECT("'"&amp;B254&amp;"'"&amp;"!B20:F42"),2,FALSE))&amp;
IF(VLOOKUP("IR",INDIRECT("'"&amp;B254&amp;"'"&amp;"!B20:F42"),2,FALSE)="","","
"&amp;VLOOKUP("IR",INDIRECT("'"&amp;B254&amp;"'"&amp;"!B20:F42"),2,FALSE))&amp;
IF(VLOOKUP("T° Fusion :",INDIRECT("'"&amp;B254&amp;"'"&amp;"!B20:F42"),2,FALSE)="","","
"&amp;VLOOKUP("T° Fusion :",INDIRECT("'"&amp;B254&amp;"'"&amp;"!B20:F42"),2,FALSE))&amp;
 IF(VLOOKUP("αD :",INDIRECT("'"&amp;B254&amp;"'"&amp;"!B20:F42"),2,FALSE)="","","
"&amp;VLOOKUP("αD :",INDIRECT("'"&amp;B254&amp;"'"&amp;"!B20:F42"),2,FALSE))&amp;
 IF(VLOOKUP("Masse :",INDIRECT("'"&amp;B254&amp;"'"&amp;"!B20:F42"),2,FALSE)="","","
"&amp;VLOOKUP("Masse :",INDIRECT("'"&amp;B254&amp;"'"&amp;"!B20:F42"),2,FALSE))&amp;
IF(VLOOKUP("Ref Litt. :",INDIRECT("'"&amp;B254&amp;"'"&amp;"!B20:F42"),2,FALSE)="","","
"&amp;Data!$E$7&amp;" "&amp;VLOOKUP("Ref Litt. :",INDIRECT("'"&amp;B254&amp;"'"&amp;"!B20:F42"),2,FALSE))</f>
        <v>#REF!</v>
      </c>
      <c r="F254" s="77" t="e">
        <f t="shared" ca="1" si="17"/>
        <v>#REF!</v>
      </c>
      <c r="H254" s="50" t="str">
        <f t="shared" ref="H254:H317" ca="1" si="18">IF(A254=0,
      IF(INDIRECT("'"&amp;B254&amp;"'"&amp;"!C20")="","IUPAC ","")&amp;
      IF(INDIRECT("'"&amp;B254&amp;"'"&amp;"!H5")="","Aspect ","")&amp;
      IF(INDIRECT("'"&amp;B254&amp;"'"&amp;"!C23")="","1H ","")&amp;
      IF(INDIRECT("'"&amp;B254&amp;"'"&amp;"!C27")="","13C ","")&amp;
      IF(INDIRECT("'"&amp;B254&amp;"'"&amp;"!I21")="","Rendement ","")&amp;
      IF(OR(INDIRECT("'"&amp;B254&amp;"'"&amp;"!H5")="crystals",
                  INDIRECT("'"&amp;B254&amp;"'"&amp;"!H5")="powder"),
          IF(INDIRECT("'"&amp;B254&amp;"'"&amp;"!C37")="","Tfus ",""),"")&amp;
      IF(INDIRECT("'"&amp;B254&amp;"'"&amp;"!C39")="","Masse ","")&amp;
      IF(COUNTIF(INDIRECT("'"&amp;B254&amp;"'"&amp;"!F3"),"*F*"),
           IF(INDIRECT("'"&amp;B254&amp;"'"&amp;"!C31")="","RMN Div",""),""),"")</f>
        <v/>
      </c>
    </row>
    <row r="255" spans="1:8" ht="145.15" customHeight="1" x14ac:dyDescent="0.25">
      <c r="A255" s="70" t="str">
        <f t="shared" ca="1" si="16"/>
        <v/>
      </c>
      <c r="E255" s="86" t="e">
        <f ca="1">VLOOKUP("IUPAC :",INDIRECT("'"&amp;B255&amp;"'"&amp;"!B20:F42"),2,FALSE)&amp;IF(D255="",""," ("&amp;D255&amp;")")&amp;
IF(VLOOKUP("Aspect :",INDIRECT("'"&amp;B255&amp;"'"&amp;"!B20:F42"),2,FALSE)="","","
"&amp;VLOOKUP("Aspect :",INDIRECT("'"&amp;B255&amp;"'"&amp;"!B20:F42"),2,FALSE))&amp;
IF(VLOOKUP("RMN 1H",INDIRECT("'"&amp;B255&amp;"'"&amp;"!B20:F42"),2,FALSE)="","","
"&amp;VLOOKUP("RMN 1H",INDIRECT("'"&amp;B255&amp;"'"&amp;"!B20:F42"),2,FALSE))&amp;
IF(VLOOKUP("RMN 13C",INDIRECT("'"&amp;B255&amp;"'"&amp;"!B20:F42"),2,FALSE)="","","
"&amp;VLOOKUP("RMN 13C",INDIRECT("'"&amp;B255&amp;"'"&amp;"!B20:F42"),2,FALSE))&amp;
IF(VLOOKUP("RMN Div :",INDIRECT("'"&amp;B255&amp;"'"&amp;"!B20:F42"),2,FALSE)="","","
"&amp;VLOOKUP("RMN Div :",INDIRECT("'"&amp;B255&amp;"'"&amp;"!B20:F42"),2,FALSE))&amp;
IF(VLOOKUP("IR",INDIRECT("'"&amp;B255&amp;"'"&amp;"!B20:F42"),2,FALSE)="","","
"&amp;VLOOKUP("IR",INDIRECT("'"&amp;B255&amp;"'"&amp;"!B20:F42"),2,FALSE))&amp;
IF(VLOOKUP("T° Fusion :",INDIRECT("'"&amp;B255&amp;"'"&amp;"!B20:F42"),2,FALSE)="","","
"&amp;VLOOKUP("T° Fusion :",INDIRECT("'"&amp;B255&amp;"'"&amp;"!B20:F42"),2,FALSE))&amp;
 IF(VLOOKUP("αD :",INDIRECT("'"&amp;B255&amp;"'"&amp;"!B20:F42"),2,FALSE)="","","
"&amp;VLOOKUP("αD :",INDIRECT("'"&amp;B255&amp;"'"&amp;"!B20:F42"),2,FALSE))&amp;
 IF(VLOOKUP("Masse :",INDIRECT("'"&amp;B255&amp;"'"&amp;"!B20:F42"),2,FALSE)="","","
"&amp;VLOOKUP("Masse :",INDIRECT("'"&amp;B255&amp;"'"&amp;"!B20:F42"),2,FALSE))&amp;
IF(VLOOKUP("Ref Litt. :",INDIRECT("'"&amp;B255&amp;"'"&amp;"!B20:F42"),2,FALSE)="","","
"&amp;Data!$E$7&amp;" "&amp;VLOOKUP("Ref Litt. :",INDIRECT("'"&amp;B255&amp;"'"&amp;"!B20:F42"),2,FALSE))</f>
        <v>#REF!</v>
      </c>
      <c r="F255" s="77" t="e">
        <f t="shared" ca="1" si="17"/>
        <v>#REF!</v>
      </c>
      <c r="H255" s="50" t="str">
        <f t="shared" ca="1" si="18"/>
        <v/>
      </c>
    </row>
    <row r="256" spans="1:8" ht="145.15" customHeight="1" x14ac:dyDescent="0.25">
      <c r="A256" s="70" t="str">
        <f t="shared" ca="1" si="16"/>
        <v/>
      </c>
      <c r="E256" s="86" t="e">
        <f ca="1">VLOOKUP("IUPAC :",INDIRECT("'"&amp;B256&amp;"'"&amp;"!B20:F42"),2,FALSE)&amp;IF(D256="",""," ("&amp;D256&amp;")")&amp;
IF(VLOOKUP("Aspect :",INDIRECT("'"&amp;B256&amp;"'"&amp;"!B20:F42"),2,FALSE)="","","
"&amp;VLOOKUP("Aspect :",INDIRECT("'"&amp;B256&amp;"'"&amp;"!B20:F42"),2,FALSE))&amp;
IF(VLOOKUP("RMN 1H",INDIRECT("'"&amp;B256&amp;"'"&amp;"!B20:F42"),2,FALSE)="","","
"&amp;VLOOKUP("RMN 1H",INDIRECT("'"&amp;B256&amp;"'"&amp;"!B20:F42"),2,FALSE))&amp;
IF(VLOOKUP("RMN 13C",INDIRECT("'"&amp;B256&amp;"'"&amp;"!B20:F42"),2,FALSE)="","","
"&amp;VLOOKUP("RMN 13C",INDIRECT("'"&amp;B256&amp;"'"&amp;"!B20:F42"),2,FALSE))&amp;
IF(VLOOKUP("RMN Div :",INDIRECT("'"&amp;B256&amp;"'"&amp;"!B20:F42"),2,FALSE)="","","
"&amp;VLOOKUP("RMN Div :",INDIRECT("'"&amp;B256&amp;"'"&amp;"!B20:F42"),2,FALSE))&amp;
IF(VLOOKUP("IR",INDIRECT("'"&amp;B256&amp;"'"&amp;"!B20:F42"),2,FALSE)="","","
"&amp;VLOOKUP("IR",INDIRECT("'"&amp;B256&amp;"'"&amp;"!B20:F42"),2,FALSE))&amp;
IF(VLOOKUP("T° Fusion :",INDIRECT("'"&amp;B256&amp;"'"&amp;"!B20:F42"),2,FALSE)="","","
"&amp;VLOOKUP("T° Fusion :",INDIRECT("'"&amp;B256&amp;"'"&amp;"!B20:F42"),2,FALSE))&amp;
 IF(VLOOKUP("αD :",INDIRECT("'"&amp;B256&amp;"'"&amp;"!B20:F42"),2,FALSE)="","","
"&amp;VLOOKUP("αD :",INDIRECT("'"&amp;B256&amp;"'"&amp;"!B20:F42"),2,FALSE))&amp;
 IF(VLOOKUP("Masse :",INDIRECT("'"&amp;B256&amp;"'"&amp;"!B20:F42"),2,FALSE)="","","
"&amp;VLOOKUP("Masse :",INDIRECT("'"&amp;B256&amp;"'"&amp;"!B20:F42"),2,FALSE))&amp;
IF(VLOOKUP("Ref Litt. :",INDIRECT("'"&amp;B256&amp;"'"&amp;"!B20:F42"),2,FALSE)="","","
"&amp;Data!$E$7&amp;" "&amp;VLOOKUP("Ref Litt. :",INDIRECT("'"&amp;B256&amp;"'"&amp;"!B20:F42"),2,FALSE))</f>
        <v>#REF!</v>
      </c>
      <c r="F256" s="77" t="e">
        <f t="shared" ca="1" si="17"/>
        <v>#REF!</v>
      </c>
      <c r="H256" s="50" t="str">
        <f t="shared" ca="1" si="18"/>
        <v/>
      </c>
    </row>
    <row r="257" spans="1:8" ht="145.15" customHeight="1" x14ac:dyDescent="0.25">
      <c r="A257" s="70" t="str">
        <f t="shared" ca="1" si="16"/>
        <v/>
      </c>
      <c r="E257" s="86" t="e">
        <f ca="1">VLOOKUP("IUPAC :",INDIRECT("'"&amp;B257&amp;"'"&amp;"!B20:F42"),2,FALSE)&amp;IF(D257="",""," ("&amp;D257&amp;")")&amp;
IF(VLOOKUP("Aspect :",INDIRECT("'"&amp;B257&amp;"'"&amp;"!B20:F42"),2,FALSE)="","","
"&amp;VLOOKUP("Aspect :",INDIRECT("'"&amp;B257&amp;"'"&amp;"!B20:F42"),2,FALSE))&amp;
IF(VLOOKUP("RMN 1H",INDIRECT("'"&amp;B257&amp;"'"&amp;"!B20:F42"),2,FALSE)="","","
"&amp;VLOOKUP("RMN 1H",INDIRECT("'"&amp;B257&amp;"'"&amp;"!B20:F42"),2,FALSE))&amp;
IF(VLOOKUP("RMN 13C",INDIRECT("'"&amp;B257&amp;"'"&amp;"!B20:F42"),2,FALSE)="","","
"&amp;VLOOKUP("RMN 13C",INDIRECT("'"&amp;B257&amp;"'"&amp;"!B20:F42"),2,FALSE))&amp;
IF(VLOOKUP("RMN Div :",INDIRECT("'"&amp;B257&amp;"'"&amp;"!B20:F42"),2,FALSE)="","","
"&amp;VLOOKUP("RMN Div :",INDIRECT("'"&amp;B257&amp;"'"&amp;"!B20:F42"),2,FALSE))&amp;
IF(VLOOKUP("IR",INDIRECT("'"&amp;B257&amp;"'"&amp;"!B20:F42"),2,FALSE)="","","
"&amp;VLOOKUP("IR",INDIRECT("'"&amp;B257&amp;"'"&amp;"!B20:F42"),2,FALSE))&amp;
IF(VLOOKUP("T° Fusion :",INDIRECT("'"&amp;B257&amp;"'"&amp;"!B20:F42"),2,FALSE)="","","
"&amp;VLOOKUP("T° Fusion :",INDIRECT("'"&amp;B257&amp;"'"&amp;"!B20:F42"),2,FALSE))&amp;
 IF(VLOOKUP("αD :",INDIRECT("'"&amp;B257&amp;"'"&amp;"!B20:F42"),2,FALSE)="","","
"&amp;VLOOKUP("αD :",INDIRECT("'"&amp;B257&amp;"'"&amp;"!B20:F42"),2,FALSE))&amp;
 IF(VLOOKUP("Masse :",INDIRECT("'"&amp;B257&amp;"'"&amp;"!B20:F42"),2,FALSE)="","","
"&amp;VLOOKUP("Masse :",INDIRECT("'"&amp;B257&amp;"'"&amp;"!B20:F42"),2,FALSE))&amp;
IF(VLOOKUP("Ref Litt. :",INDIRECT("'"&amp;B257&amp;"'"&amp;"!B20:F42"),2,FALSE)="","","
"&amp;Data!$E$7&amp;" "&amp;VLOOKUP("Ref Litt. :",INDIRECT("'"&amp;B257&amp;"'"&amp;"!B20:F42"),2,FALSE))</f>
        <v>#REF!</v>
      </c>
      <c r="F257" s="77" t="e">
        <f t="shared" ca="1" si="17"/>
        <v>#REF!</v>
      </c>
      <c r="H257" s="50" t="str">
        <f t="shared" ca="1" si="18"/>
        <v/>
      </c>
    </row>
    <row r="258" spans="1:8" ht="145.15" customHeight="1" x14ac:dyDescent="0.25">
      <c r="A258" s="70" t="str">
        <f t="shared" ca="1" si="16"/>
        <v/>
      </c>
      <c r="E258" s="86" t="e">
        <f ca="1">VLOOKUP("IUPAC :",INDIRECT("'"&amp;B258&amp;"'"&amp;"!B20:F42"),2,FALSE)&amp;IF(D258="",""," ("&amp;D258&amp;")")&amp;
IF(VLOOKUP("Aspect :",INDIRECT("'"&amp;B258&amp;"'"&amp;"!B20:F42"),2,FALSE)="","","
"&amp;VLOOKUP("Aspect :",INDIRECT("'"&amp;B258&amp;"'"&amp;"!B20:F42"),2,FALSE))&amp;
IF(VLOOKUP("RMN 1H",INDIRECT("'"&amp;B258&amp;"'"&amp;"!B20:F42"),2,FALSE)="","","
"&amp;VLOOKUP("RMN 1H",INDIRECT("'"&amp;B258&amp;"'"&amp;"!B20:F42"),2,FALSE))&amp;
IF(VLOOKUP("RMN 13C",INDIRECT("'"&amp;B258&amp;"'"&amp;"!B20:F42"),2,FALSE)="","","
"&amp;VLOOKUP("RMN 13C",INDIRECT("'"&amp;B258&amp;"'"&amp;"!B20:F42"),2,FALSE))&amp;
IF(VLOOKUP("RMN Div :",INDIRECT("'"&amp;B258&amp;"'"&amp;"!B20:F42"),2,FALSE)="","","
"&amp;VLOOKUP("RMN Div :",INDIRECT("'"&amp;B258&amp;"'"&amp;"!B20:F42"),2,FALSE))&amp;
IF(VLOOKUP("IR",INDIRECT("'"&amp;B258&amp;"'"&amp;"!B20:F42"),2,FALSE)="","","
"&amp;VLOOKUP("IR",INDIRECT("'"&amp;B258&amp;"'"&amp;"!B20:F42"),2,FALSE))&amp;
IF(VLOOKUP("T° Fusion :",INDIRECT("'"&amp;B258&amp;"'"&amp;"!B20:F42"),2,FALSE)="","","
"&amp;VLOOKUP("T° Fusion :",INDIRECT("'"&amp;B258&amp;"'"&amp;"!B20:F42"),2,FALSE))&amp;
 IF(VLOOKUP("αD :",INDIRECT("'"&amp;B258&amp;"'"&amp;"!B20:F42"),2,FALSE)="","","
"&amp;VLOOKUP("αD :",INDIRECT("'"&amp;B258&amp;"'"&amp;"!B20:F42"),2,FALSE))&amp;
 IF(VLOOKUP("Masse :",INDIRECT("'"&amp;B258&amp;"'"&amp;"!B20:F42"),2,FALSE)="","","
"&amp;VLOOKUP("Masse :",INDIRECT("'"&amp;B258&amp;"'"&amp;"!B20:F42"),2,FALSE))&amp;
IF(VLOOKUP("Ref Litt. :",INDIRECT("'"&amp;B258&amp;"'"&amp;"!B20:F42"),2,FALSE)="","","
"&amp;Data!$E$7&amp;" "&amp;VLOOKUP("Ref Litt. :",INDIRECT("'"&amp;B258&amp;"'"&amp;"!B20:F42"),2,FALSE))</f>
        <v>#REF!</v>
      </c>
      <c r="F258" s="77" t="e">
        <f t="shared" ca="1" si="17"/>
        <v>#REF!</v>
      </c>
      <c r="H258" s="50" t="str">
        <f t="shared" ca="1" si="18"/>
        <v/>
      </c>
    </row>
    <row r="259" spans="1:8" ht="145.15" customHeight="1" x14ac:dyDescent="0.25">
      <c r="A259" s="70" t="str">
        <f t="shared" ca="1" si="16"/>
        <v/>
      </c>
      <c r="E259" s="86" t="e">
        <f ca="1">VLOOKUP("IUPAC :",INDIRECT("'"&amp;B259&amp;"'"&amp;"!B20:F42"),2,FALSE)&amp;IF(D259="",""," ("&amp;D259&amp;")")&amp;
IF(VLOOKUP("Aspect :",INDIRECT("'"&amp;B259&amp;"'"&amp;"!B20:F42"),2,FALSE)="","","
"&amp;VLOOKUP("Aspect :",INDIRECT("'"&amp;B259&amp;"'"&amp;"!B20:F42"),2,FALSE))&amp;
IF(VLOOKUP("RMN 1H",INDIRECT("'"&amp;B259&amp;"'"&amp;"!B20:F42"),2,FALSE)="","","
"&amp;VLOOKUP("RMN 1H",INDIRECT("'"&amp;B259&amp;"'"&amp;"!B20:F42"),2,FALSE))&amp;
IF(VLOOKUP("RMN 13C",INDIRECT("'"&amp;B259&amp;"'"&amp;"!B20:F42"),2,FALSE)="","","
"&amp;VLOOKUP("RMN 13C",INDIRECT("'"&amp;B259&amp;"'"&amp;"!B20:F42"),2,FALSE))&amp;
IF(VLOOKUP("RMN Div :",INDIRECT("'"&amp;B259&amp;"'"&amp;"!B20:F42"),2,FALSE)="","","
"&amp;VLOOKUP("RMN Div :",INDIRECT("'"&amp;B259&amp;"'"&amp;"!B20:F42"),2,FALSE))&amp;
IF(VLOOKUP("IR",INDIRECT("'"&amp;B259&amp;"'"&amp;"!B20:F42"),2,FALSE)="","","
"&amp;VLOOKUP("IR",INDIRECT("'"&amp;B259&amp;"'"&amp;"!B20:F42"),2,FALSE))&amp;
IF(VLOOKUP("T° Fusion :",INDIRECT("'"&amp;B259&amp;"'"&amp;"!B20:F42"),2,FALSE)="","","
"&amp;VLOOKUP("T° Fusion :",INDIRECT("'"&amp;B259&amp;"'"&amp;"!B20:F42"),2,FALSE))&amp;
 IF(VLOOKUP("αD :",INDIRECT("'"&amp;B259&amp;"'"&amp;"!B20:F42"),2,FALSE)="","","
"&amp;VLOOKUP("αD :",INDIRECT("'"&amp;B259&amp;"'"&amp;"!B20:F42"),2,FALSE))&amp;
 IF(VLOOKUP("Masse :",INDIRECT("'"&amp;B259&amp;"'"&amp;"!B20:F42"),2,FALSE)="","","
"&amp;VLOOKUP("Masse :",INDIRECT("'"&amp;B259&amp;"'"&amp;"!B20:F42"),2,FALSE))&amp;
IF(VLOOKUP("Ref Litt. :",INDIRECT("'"&amp;B259&amp;"'"&amp;"!B20:F42"),2,FALSE)="","","
"&amp;Data!$E$7&amp;" "&amp;VLOOKUP("Ref Litt. :",INDIRECT("'"&amp;B259&amp;"'"&amp;"!B20:F42"),2,FALSE))</f>
        <v>#REF!</v>
      </c>
      <c r="F259" s="77" t="e">
        <f t="shared" ca="1" si="17"/>
        <v>#REF!</v>
      </c>
      <c r="H259" s="50" t="str">
        <f t="shared" ca="1" si="18"/>
        <v/>
      </c>
    </row>
    <row r="260" spans="1:8" ht="145.15" customHeight="1" x14ac:dyDescent="0.25">
      <c r="A260" s="70" t="str">
        <f t="shared" ca="1" si="16"/>
        <v/>
      </c>
      <c r="E260" s="86" t="e">
        <f ca="1">VLOOKUP("IUPAC :",INDIRECT("'"&amp;B260&amp;"'"&amp;"!B20:F42"),2,FALSE)&amp;IF(D260="",""," ("&amp;D260&amp;")")&amp;
IF(VLOOKUP("Aspect :",INDIRECT("'"&amp;B260&amp;"'"&amp;"!B20:F42"),2,FALSE)="","","
"&amp;VLOOKUP("Aspect :",INDIRECT("'"&amp;B260&amp;"'"&amp;"!B20:F42"),2,FALSE))&amp;
IF(VLOOKUP("RMN 1H",INDIRECT("'"&amp;B260&amp;"'"&amp;"!B20:F42"),2,FALSE)="","","
"&amp;VLOOKUP("RMN 1H",INDIRECT("'"&amp;B260&amp;"'"&amp;"!B20:F42"),2,FALSE))&amp;
IF(VLOOKUP("RMN 13C",INDIRECT("'"&amp;B260&amp;"'"&amp;"!B20:F42"),2,FALSE)="","","
"&amp;VLOOKUP("RMN 13C",INDIRECT("'"&amp;B260&amp;"'"&amp;"!B20:F42"),2,FALSE))&amp;
IF(VLOOKUP("RMN Div :",INDIRECT("'"&amp;B260&amp;"'"&amp;"!B20:F42"),2,FALSE)="","","
"&amp;VLOOKUP("RMN Div :",INDIRECT("'"&amp;B260&amp;"'"&amp;"!B20:F42"),2,FALSE))&amp;
IF(VLOOKUP("IR",INDIRECT("'"&amp;B260&amp;"'"&amp;"!B20:F42"),2,FALSE)="","","
"&amp;VLOOKUP("IR",INDIRECT("'"&amp;B260&amp;"'"&amp;"!B20:F42"),2,FALSE))&amp;
IF(VLOOKUP("T° Fusion :",INDIRECT("'"&amp;B260&amp;"'"&amp;"!B20:F42"),2,FALSE)="","","
"&amp;VLOOKUP("T° Fusion :",INDIRECT("'"&amp;B260&amp;"'"&amp;"!B20:F42"),2,FALSE))&amp;
 IF(VLOOKUP("αD :",INDIRECT("'"&amp;B260&amp;"'"&amp;"!B20:F42"),2,FALSE)="","","
"&amp;VLOOKUP("αD :",INDIRECT("'"&amp;B260&amp;"'"&amp;"!B20:F42"),2,FALSE))&amp;
 IF(VLOOKUP("Masse :",INDIRECT("'"&amp;B260&amp;"'"&amp;"!B20:F42"),2,FALSE)="","","
"&amp;VLOOKUP("Masse :",INDIRECT("'"&amp;B260&amp;"'"&amp;"!B20:F42"),2,FALSE))&amp;
IF(VLOOKUP("Ref Litt. :",INDIRECT("'"&amp;B260&amp;"'"&amp;"!B20:F42"),2,FALSE)="","","
"&amp;Data!$E$7&amp;" "&amp;VLOOKUP("Ref Litt. :",INDIRECT("'"&amp;B260&amp;"'"&amp;"!B20:F42"),2,FALSE))</f>
        <v>#REF!</v>
      </c>
      <c r="F260" s="77" t="e">
        <f t="shared" ca="1" si="17"/>
        <v>#REF!</v>
      </c>
      <c r="H260" s="50" t="str">
        <f t="shared" ca="1" si="18"/>
        <v/>
      </c>
    </row>
    <row r="261" spans="1:8" ht="145.15" customHeight="1" x14ac:dyDescent="0.25">
      <c r="A261" s="70" t="str">
        <f t="shared" ca="1" si="16"/>
        <v/>
      </c>
      <c r="E261" s="86" t="e">
        <f ca="1">VLOOKUP("IUPAC :",INDIRECT("'"&amp;B261&amp;"'"&amp;"!B20:F42"),2,FALSE)&amp;IF(D261="",""," ("&amp;D261&amp;")")&amp;
IF(VLOOKUP("Aspect :",INDIRECT("'"&amp;B261&amp;"'"&amp;"!B20:F42"),2,FALSE)="","","
"&amp;VLOOKUP("Aspect :",INDIRECT("'"&amp;B261&amp;"'"&amp;"!B20:F42"),2,FALSE))&amp;
IF(VLOOKUP("RMN 1H",INDIRECT("'"&amp;B261&amp;"'"&amp;"!B20:F42"),2,FALSE)="","","
"&amp;VLOOKUP("RMN 1H",INDIRECT("'"&amp;B261&amp;"'"&amp;"!B20:F42"),2,FALSE))&amp;
IF(VLOOKUP("RMN 13C",INDIRECT("'"&amp;B261&amp;"'"&amp;"!B20:F42"),2,FALSE)="","","
"&amp;VLOOKUP("RMN 13C",INDIRECT("'"&amp;B261&amp;"'"&amp;"!B20:F42"),2,FALSE))&amp;
IF(VLOOKUP("RMN Div :",INDIRECT("'"&amp;B261&amp;"'"&amp;"!B20:F42"),2,FALSE)="","","
"&amp;VLOOKUP("RMN Div :",INDIRECT("'"&amp;B261&amp;"'"&amp;"!B20:F42"),2,FALSE))&amp;
IF(VLOOKUP("IR",INDIRECT("'"&amp;B261&amp;"'"&amp;"!B20:F42"),2,FALSE)="","","
"&amp;VLOOKUP("IR",INDIRECT("'"&amp;B261&amp;"'"&amp;"!B20:F42"),2,FALSE))&amp;
IF(VLOOKUP("T° Fusion :",INDIRECT("'"&amp;B261&amp;"'"&amp;"!B20:F42"),2,FALSE)="","","
"&amp;VLOOKUP("T° Fusion :",INDIRECT("'"&amp;B261&amp;"'"&amp;"!B20:F42"),2,FALSE))&amp;
 IF(VLOOKUP("αD :",INDIRECT("'"&amp;B261&amp;"'"&amp;"!B20:F42"),2,FALSE)="","","
"&amp;VLOOKUP("αD :",INDIRECT("'"&amp;B261&amp;"'"&amp;"!B20:F42"),2,FALSE))&amp;
 IF(VLOOKUP("Masse :",INDIRECT("'"&amp;B261&amp;"'"&amp;"!B20:F42"),2,FALSE)="","","
"&amp;VLOOKUP("Masse :",INDIRECT("'"&amp;B261&amp;"'"&amp;"!B20:F42"),2,FALSE))&amp;
IF(VLOOKUP("Ref Litt. :",INDIRECT("'"&amp;B261&amp;"'"&amp;"!B20:F42"),2,FALSE)="","","
"&amp;Data!$E$7&amp;" "&amp;VLOOKUP("Ref Litt. :",INDIRECT("'"&amp;B261&amp;"'"&amp;"!B20:F42"),2,FALSE))</f>
        <v>#REF!</v>
      </c>
      <c r="F261" s="77" t="e">
        <f t="shared" ca="1" si="17"/>
        <v>#REF!</v>
      </c>
      <c r="H261" s="50" t="str">
        <f t="shared" ca="1" si="18"/>
        <v/>
      </c>
    </row>
    <row r="262" spans="1:8" ht="145.15" customHeight="1" x14ac:dyDescent="0.25">
      <c r="A262" s="70" t="str">
        <f t="shared" ca="1" si="16"/>
        <v/>
      </c>
      <c r="E262" s="86" t="e">
        <f ca="1">VLOOKUP("IUPAC :",INDIRECT("'"&amp;B262&amp;"'"&amp;"!B20:F42"),2,FALSE)&amp;IF(D262="",""," ("&amp;D262&amp;")")&amp;
IF(VLOOKUP("Aspect :",INDIRECT("'"&amp;B262&amp;"'"&amp;"!B20:F42"),2,FALSE)="","","
"&amp;VLOOKUP("Aspect :",INDIRECT("'"&amp;B262&amp;"'"&amp;"!B20:F42"),2,FALSE))&amp;
IF(VLOOKUP("RMN 1H",INDIRECT("'"&amp;B262&amp;"'"&amp;"!B20:F42"),2,FALSE)="","","
"&amp;VLOOKUP("RMN 1H",INDIRECT("'"&amp;B262&amp;"'"&amp;"!B20:F42"),2,FALSE))&amp;
IF(VLOOKUP("RMN 13C",INDIRECT("'"&amp;B262&amp;"'"&amp;"!B20:F42"),2,FALSE)="","","
"&amp;VLOOKUP("RMN 13C",INDIRECT("'"&amp;B262&amp;"'"&amp;"!B20:F42"),2,FALSE))&amp;
IF(VLOOKUP("RMN Div :",INDIRECT("'"&amp;B262&amp;"'"&amp;"!B20:F42"),2,FALSE)="","","
"&amp;VLOOKUP("RMN Div :",INDIRECT("'"&amp;B262&amp;"'"&amp;"!B20:F42"),2,FALSE))&amp;
IF(VLOOKUP("IR",INDIRECT("'"&amp;B262&amp;"'"&amp;"!B20:F42"),2,FALSE)="","","
"&amp;VLOOKUP("IR",INDIRECT("'"&amp;B262&amp;"'"&amp;"!B20:F42"),2,FALSE))&amp;
IF(VLOOKUP("T° Fusion :",INDIRECT("'"&amp;B262&amp;"'"&amp;"!B20:F42"),2,FALSE)="","","
"&amp;VLOOKUP("T° Fusion :",INDIRECT("'"&amp;B262&amp;"'"&amp;"!B20:F42"),2,FALSE))&amp;
 IF(VLOOKUP("αD :",INDIRECT("'"&amp;B262&amp;"'"&amp;"!B20:F42"),2,FALSE)="","","
"&amp;VLOOKUP("αD :",INDIRECT("'"&amp;B262&amp;"'"&amp;"!B20:F42"),2,FALSE))&amp;
 IF(VLOOKUP("Masse :",INDIRECT("'"&amp;B262&amp;"'"&amp;"!B20:F42"),2,FALSE)="","","
"&amp;VLOOKUP("Masse :",INDIRECT("'"&amp;B262&amp;"'"&amp;"!B20:F42"),2,FALSE))&amp;
IF(VLOOKUP("Ref Litt. :",INDIRECT("'"&amp;B262&amp;"'"&amp;"!B20:F42"),2,FALSE)="","","
"&amp;Data!$E$7&amp;" "&amp;VLOOKUP("Ref Litt. :",INDIRECT("'"&amp;B262&amp;"'"&amp;"!B20:F42"),2,FALSE))</f>
        <v>#REF!</v>
      </c>
      <c r="F262" s="77" t="e">
        <f t="shared" ca="1" si="17"/>
        <v>#REF!</v>
      </c>
      <c r="H262" s="50" t="str">
        <f t="shared" ca="1" si="18"/>
        <v/>
      </c>
    </row>
    <row r="263" spans="1:8" ht="145.15" customHeight="1" x14ac:dyDescent="0.25">
      <c r="A263" s="70" t="str">
        <f t="shared" ca="1" si="16"/>
        <v/>
      </c>
      <c r="E263" s="86" t="e">
        <f ca="1">VLOOKUP("IUPAC :",INDIRECT("'"&amp;B263&amp;"'"&amp;"!B20:F42"),2,FALSE)&amp;IF(D263="",""," ("&amp;D263&amp;")")&amp;
IF(VLOOKUP("Aspect :",INDIRECT("'"&amp;B263&amp;"'"&amp;"!B20:F42"),2,FALSE)="","","
"&amp;VLOOKUP("Aspect :",INDIRECT("'"&amp;B263&amp;"'"&amp;"!B20:F42"),2,FALSE))&amp;
IF(VLOOKUP("RMN 1H",INDIRECT("'"&amp;B263&amp;"'"&amp;"!B20:F42"),2,FALSE)="","","
"&amp;VLOOKUP("RMN 1H",INDIRECT("'"&amp;B263&amp;"'"&amp;"!B20:F42"),2,FALSE))&amp;
IF(VLOOKUP("RMN 13C",INDIRECT("'"&amp;B263&amp;"'"&amp;"!B20:F42"),2,FALSE)="","","
"&amp;VLOOKUP("RMN 13C",INDIRECT("'"&amp;B263&amp;"'"&amp;"!B20:F42"),2,FALSE))&amp;
IF(VLOOKUP("RMN Div :",INDIRECT("'"&amp;B263&amp;"'"&amp;"!B20:F42"),2,FALSE)="","","
"&amp;VLOOKUP("RMN Div :",INDIRECT("'"&amp;B263&amp;"'"&amp;"!B20:F42"),2,FALSE))&amp;
IF(VLOOKUP("IR",INDIRECT("'"&amp;B263&amp;"'"&amp;"!B20:F42"),2,FALSE)="","","
"&amp;VLOOKUP("IR",INDIRECT("'"&amp;B263&amp;"'"&amp;"!B20:F42"),2,FALSE))&amp;
IF(VLOOKUP("T° Fusion :",INDIRECT("'"&amp;B263&amp;"'"&amp;"!B20:F42"),2,FALSE)="","","
"&amp;VLOOKUP("T° Fusion :",INDIRECT("'"&amp;B263&amp;"'"&amp;"!B20:F42"),2,FALSE))&amp;
 IF(VLOOKUP("αD :",INDIRECT("'"&amp;B263&amp;"'"&amp;"!B20:F42"),2,FALSE)="","","
"&amp;VLOOKUP("αD :",INDIRECT("'"&amp;B263&amp;"'"&amp;"!B20:F42"),2,FALSE))&amp;
 IF(VLOOKUP("Masse :",INDIRECT("'"&amp;B263&amp;"'"&amp;"!B20:F42"),2,FALSE)="","","
"&amp;VLOOKUP("Masse :",INDIRECT("'"&amp;B263&amp;"'"&amp;"!B20:F42"),2,FALSE))&amp;
IF(VLOOKUP("Ref Litt. :",INDIRECT("'"&amp;B263&amp;"'"&amp;"!B20:F42"),2,FALSE)="","","
"&amp;Data!$E$7&amp;" "&amp;VLOOKUP("Ref Litt. :",INDIRECT("'"&amp;B263&amp;"'"&amp;"!B20:F42"),2,FALSE))</f>
        <v>#REF!</v>
      </c>
      <c r="F263" s="77" t="e">
        <f t="shared" ca="1" si="17"/>
        <v>#REF!</v>
      </c>
      <c r="H263" s="50" t="str">
        <f t="shared" ca="1" si="18"/>
        <v/>
      </c>
    </row>
    <row r="264" spans="1:8" ht="145.15" customHeight="1" x14ac:dyDescent="0.25">
      <c r="A264" s="70" t="str">
        <f t="shared" ca="1" si="16"/>
        <v/>
      </c>
      <c r="E264" s="86" t="e">
        <f ca="1">VLOOKUP("IUPAC :",INDIRECT("'"&amp;B264&amp;"'"&amp;"!B20:F42"),2,FALSE)&amp;IF(D264="",""," ("&amp;D264&amp;")")&amp;
IF(VLOOKUP("Aspect :",INDIRECT("'"&amp;B264&amp;"'"&amp;"!B20:F42"),2,FALSE)="","","
"&amp;VLOOKUP("Aspect :",INDIRECT("'"&amp;B264&amp;"'"&amp;"!B20:F42"),2,FALSE))&amp;
IF(VLOOKUP("RMN 1H",INDIRECT("'"&amp;B264&amp;"'"&amp;"!B20:F42"),2,FALSE)="","","
"&amp;VLOOKUP("RMN 1H",INDIRECT("'"&amp;B264&amp;"'"&amp;"!B20:F42"),2,FALSE))&amp;
IF(VLOOKUP("RMN 13C",INDIRECT("'"&amp;B264&amp;"'"&amp;"!B20:F42"),2,FALSE)="","","
"&amp;VLOOKUP("RMN 13C",INDIRECT("'"&amp;B264&amp;"'"&amp;"!B20:F42"),2,FALSE))&amp;
IF(VLOOKUP("RMN Div :",INDIRECT("'"&amp;B264&amp;"'"&amp;"!B20:F42"),2,FALSE)="","","
"&amp;VLOOKUP("RMN Div :",INDIRECT("'"&amp;B264&amp;"'"&amp;"!B20:F42"),2,FALSE))&amp;
IF(VLOOKUP("IR",INDIRECT("'"&amp;B264&amp;"'"&amp;"!B20:F42"),2,FALSE)="","","
"&amp;VLOOKUP("IR",INDIRECT("'"&amp;B264&amp;"'"&amp;"!B20:F42"),2,FALSE))&amp;
IF(VLOOKUP("T° Fusion :",INDIRECT("'"&amp;B264&amp;"'"&amp;"!B20:F42"),2,FALSE)="","","
"&amp;VLOOKUP("T° Fusion :",INDIRECT("'"&amp;B264&amp;"'"&amp;"!B20:F42"),2,FALSE))&amp;
 IF(VLOOKUP("αD :",INDIRECT("'"&amp;B264&amp;"'"&amp;"!B20:F42"),2,FALSE)="","","
"&amp;VLOOKUP("αD :",INDIRECT("'"&amp;B264&amp;"'"&amp;"!B20:F42"),2,FALSE))&amp;
 IF(VLOOKUP("Masse :",INDIRECT("'"&amp;B264&amp;"'"&amp;"!B20:F42"),2,FALSE)="","","
"&amp;VLOOKUP("Masse :",INDIRECT("'"&amp;B264&amp;"'"&amp;"!B20:F42"),2,FALSE))&amp;
IF(VLOOKUP("Ref Litt. :",INDIRECT("'"&amp;B264&amp;"'"&amp;"!B20:F42"),2,FALSE)="","","
"&amp;Data!$E$7&amp;" "&amp;VLOOKUP("Ref Litt. :",INDIRECT("'"&amp;B264&amp;"'"&amp;"!B20:F42"),2,FALSE))</f>
        <v>#REF!</v>
      </c>
      <c r="F264" s="77" t="e">
        <f t="shared" ca="1" si="17"/>
        <v>#REF!</v>
      </c>
      <c r="H264" s="50" t="str">
        <f t="shared" ca="1" si="18"/>
        <v/>
      </c>
    </row>
    <row r="265" spans="1:8" ht="145.15" customHeight="1" x14ac:dyDescent="0.25">
      <c r="A265" s="70" t="str">
        <f t="shared" ca="1" si="16"/>
        <v/>
      </c>
      <c r="E265" s="86" t="e">
        <f ca="1">VLOOKUP("IUPAC :",INDIRECT("'"&amp;B265&amp;"'"&amp;"!B20:F42"),2,FALSE)&amp;IF(D265="",""," ("&amp;D265&amp;")")&amp;
IF(VLOOKUP("Aspect :",INDIRECT("'"&amp;B265&amp;"'"&amp;"!B20:F42"),2,FALSE)="","","
"&amp;VLOOKUP("Aspect :",INDIRECT("'"&amp;B265&amp;"'"&amp;"!B20:F42"),2,FALSE))&amp;
IF(VLOOKUP("RMN 1H",INDIRECT("'"&amp;B265&amp;"'"&amp;"!B20:F42"),2,FALSE)="","","
"&amp;VLOOKUP("RMN 1H",INDIRECT("'"&amp;B265&amp;"'"&amp;"!B20:F42"),2,FALSE))&amp;
IF(VLOOKUP("RMN 13C",INDIRECT("'"&amp;B265&amp;"'"&amp;"!B20:F42"),2,FALSE)="","","
"&amp;VLOOKUP("RMN 13C",INDIRECT("'"&amp;B265&amp;"'"&amp;"!B20:F42"),2,FALSE))&amp;
IF(VLOOKUP("RMN Div :",INDIRECT("'"&amp;B265&amp;"'"&amp;"!B20:F42"),2,FALSE)="","","
"&amp;VLOOKUP("RMN Div :",INDIRECT("'"&amp;B265&amp;"'"&amp;"!B20:F42"),2,FALSE))&amp;
IF(VLOOKUP("IR",INDIRECT("'"&amp;B265&amp;"'"&amp;"!B20:F42"),2,FALSE)="","","
"&amp;VLOOKUP("IR",INDIRECT("'"&amp;B265&amp;"'"&amp;"!B20:F42"),2,FALSE))&amp;
IF(VLOOKUP("T° Fusion :",INDIRECT("'"&amp;B265&amp;"'"&amp;"!B20:F42"),2,FALSE)="","","
"&amp;VLOOKUP("T° Fusion :",INDIRECT("'"&amp;B265&amp;"'"&amp;"!B20:F42"),2,FALSE))&amp;
 IF(VLOOKUP("αD :",INDIRECT("'"&amp;B265&amp;"'"&amp;"!B20:F42"),2,FALSE)="","","
"&amp;VLOOKUP("αD :",INDIRECT("'"&amp;B265&amp;"'"&amp;"!B20:F42"),2,FALSE))&amp;
 IF(VLOOKUP("Masse :",INDIRECT("'"&amp;B265&amp;"'"&amp;"!B20:F42"),2,FALSE)="","","
"&amp;VLOOKUP("Masse :",INDIRECT("'"&amp;B265&amp;"'"&amp;"!B20:F42"),2,FALSE))&amp;
IF(VLOOKUP("Ref Litt. :",INDIRECT("'"&amp;B265&amp;"'"&amp;"!B20:F42"),2,FALSE)="","","
"&amp;Data!$E$7&amp;" "&amp;VLOOKUP("Ref Litt. :",INDIRECT("'"&amp;B265&amp;"'"&amp;"!B20:F42"),2,FALSE))</f>
        <v>#REF!</v>
      </c>
      <c r="F265" s="77" t="e">
        <f t="shared" ca="1" si="17"/>
        <v>#REF!</v>
      </c>
      <c r="H265" s="50" t="str">
        <f t="shared" ca="1" si="18"/>
        <v/>
      </c>
    </row>
    <row r="266" spans="1:8" ht="145.15" customHeight="1" x14ac:dyDescent="0.25">
      <c r="A266" s="70" t="str">
        <f t="shared" ca="1" si="16"/>
        <v/>
      </c>
      <c r="E266" s="86" t="e">
        <f ca="1">VLOOKUP("IUPAC :",INDIRECT("'"&amp;B266&amp;"'"&amp;"!B20:F42"),2,FALSE)&amp;IF(D266="",""," ("&amp;D266&amp;")")&amp;
IF(VLOOKUP("Aspect :",INDIRECT("'"&amp;B266&amp;"'"&amp;"!B20:F42"),2,FALSE)="","","
"&amp;VLOOKUP("Aspect :",INDIRECT("'"&amp;B266&amp;"'"&amp;"!B20:F42"),2,FALSE))&amp;
IF(VLOOKUP("RMN 1H",INDIRECT("'"&amp;B266&amp;"'"&amp;"!B20:F42"),2,FALSE)="","","
"&amp;VLOOKUP("RMN 1H",INDIRECT("'"&amp;B266&amp;"'"&amp;"!B20:F42"),2,FALSE))&amp;
IF(VLOOKUP("RMN 13C",INDIRECT("'"&amp;B266&amp;"'"&amp;"!B20:F42"),2,FALSE)="","","
"&amp;VLOOKUP("RMN 13C",INDIRECT("'"&amp;B266&amp;"'"&amp;"!B20:F42"),2,FALSE))&amp;
IF(VLOOKUP("RMN Div :",INDIRECT("'"&amp;B266&amp;"'"&amp;"!B20:F42"),2,FALSE)="","","
"&amp;VLOOKUP("RMN Div :",INDIRECT("'"&amp;B266&amp;"'"&amp;"!B20:F42"),2,FALSE))&amp;
IF(VLOOKUP("IR",INDIRECT("'"&amp;B266&amp;"'"&amp;"!B20:F42"),2,FALSE)="","","
"&amp;VLOOKUP("IR",INDIRECT("'"&amp;B266&amp;"'"&amp;"!B20:F42"),2,FALSE))&amp;
IF(VLOOKUP("T° Fusion :",INDIRECT("'"&amp;B266&amp;"'"&amp;"!B20:F42"),2,FALSE)="","","
"&amp;VLOOKUP("T° Fusion :",INDIRECT("'"&amp;B266&amp;"'"&amp;"!B20:F42"),2,FALSE))&amp;
 IF(VLOOKUP("αD :",INDIRECT("'"&amp;B266&amp;"'"&amp;"!B20:F42"),2,FALSE)="","","
"&amp;VLOOKUP("αD :",INDIRECT("'"&amp;B266&amp;"'"&amp;"!B20:F42"),2,FALSE))&amp;
 IF(VLOOKUP("Masse :",INDIRECT("'"&amp;B266&amp;"'"&amp;"!B20:F42"),2,FALSE)="","","
"&amp;VLOOKUP("Masse :",INDIRECT("'"&amp;B266&amp;"'"&amp;"!B20:F42"),2,FALSE))&amp;
IF(VLOOKUP("Ref Litt. :",INDIRECT("'"&amp;B266&amp;"'"&amp;"!B20:F42"),2,FALSE)="","","
"&amp;Data!$E$7&amp;" "&amp;VLOOKUP("Ref Litt. :",INDIRECT("'"&amp;B266&amp;"'"&amp;"!B20:F42"),2,FALSE))</f>
        <v>#REF!</v>
      </c>
      <c r="F266" s="77" t="e">
        <f t="shared" ca="1" si="17"/>
        <v>#REF!</v>
      </c>
      <c r="H266" s="50" t="str">
        <f t="shared" ca="1" si="18"/>
        <v/>
      </c>
    </row>
    <row r="267" spans="1:8" ht="145.15" customHeight="1" x14ac:dyDescent="0.25">
      <c r="A267" s="70" t="str">
        <f t="shared" ca="1" si="16"/>
        <v/>
      </c>
      <c r="E267" s="86" t="e">
        <f ca="1">VLOOKUP("IUPAC :",INDIRECT("'"&amp;B267&amp;"'"&amp;"!B20:F42"),2,FALSE)&amp;IF(D267="",""," ("&amp;D267&amp;")")&amp;
IF(VLOOKUP("Aspect :",INDIRECT("'"&amp;B267&amp;"'"&amp;"!B20:F42"),2,FALSE)="","","
"&amp;VLOOKUP("Aspect :",INDIRECT("'"&amp;B267&amp;"'"&amp;"!B20:F42"),2,FALSE))&amp;
IF(VLOOKUP("RMN 1H",INDIRECT("'"&amp;B267&amp;"'"&amp;"!B20:F42"),2,FALSE)="","","
"&amp;VLOOKUP("RMN 1H",INDIRECT("'"&amp;B267&amp;"'"&amp;"!B20:F42"),2,FALSE))&amp;
IF(VLOOKUP("RMN 13C",INDIRECT("'"&amp;B267&amp;"'"&amp;"!B20:F42"),2,FALSE)="","","
"&amp;VLOOKUP("RMN 13C",INDIRECT("'"&amp;B267&amp;"'"&amp;"!B20:F42"),2,FALSE))&amp;
IF(VLOOKUP("RMN Div :",INDIRECT("'"&amp;B267&amp;"'"&amp;"!B20:F42"),2,FALSE)="","","
"&amp;VLOOKUP("RMN Div :",INDIRECT("'"&amp;B267&amp;"'"&amp;"!B20:F42"),2,FALSE))&amp;
IF(VLOOKUP("IR",INDIRECT("'"&amp;B267&amp;"'"&amp;"!B20:F42"),2,FALSE)="","","
"&amp;VLOOKUP("IR",INDIRECT("'"&amp;B267&amp;"'"&amp;"!B20:F42"),2,FALSE))&amp;
IF(VLOOKUP("T° Fusion :",INDIRECT("'"&amp;B267&amp;"'"&amp;"!B20:F42"),2,FALSE)="","","
"&amp;VLOOKUP("T° Fusion :",INDIRECT("'"&amp;B267&amp;"'"&amp;"!B20:F42"),2,FALSE))&amp;
 IF(VLOOKUP("αD :",INDIRECT("'"&amp;B267&amp;"'"&amp;"!B20:F42"),2,FALSE)="","","
"&amp;VLOOKUP("αD :",INDIRECT("'"&amp;B267&amp;"'"&amp;"!B20:F42"),2,FALSE))&amp;
 IF(VLOOKUP("Masse :",INDIRECT("'"&amp;B267&amp;"'"&amp;"!B20:F42"),2,FALSE)="","","
"&amp;VLOOKUP("Masse :",INDIRECT("'"&amp;B267&amp;"'"&amp;"!B20:F42"),2,FALSE))&amp;
IF(VLOOKUP("Ref Litt. :",INDIRECT("'"&amp;B267&amp;"'"&amp;"!B20:F42"),2,FALSE)="","","
"&amp;Data!$E$7&amp;" "&amp;VLOOKUP("Ref Litt. :",INDIRECT("'"&amp;B267&amp;"'"&amp;"!B20:F42"),2,FALSE))</f>
        <v>#REF!</v>
      </c>
      <c r="F267" s="77" t="e">
        <f t="shared" ca="1" si="17"/>
        <v>#REF!</v>
      </c>
      <c r="H267" s="50" t="str">
        <f t="shared" ca="1" si="18"/>
        <v/>
      </c>
    </row>
    <row r="268" spans="1:8" ht="145.15" customHeight="1" x14ac:dyDescent="0.25">
      <c r="A268" s="70" t="str">
        <f t="shared" ca="1" si="16"/>
        <v/>
      </c>
      <c r="E268" s="86" t="e">
        <f ca="1">VLOOKUP("IUPAC :",INDIRECT("'"&amp;B268&amp;"'"&amp;"!B20:F42"),2,FALSE)&amp;IF(D268="",""," ("&amp;D268&amp;")")&amp;
IF(VLOOKUP("Aspect :",INDIRECT("'"&amp;B268&amp;"'"&amp;"!B20:F42"),2,FALSE)="","","
"&amp;VLOOKUP("Aspect :",INDIRECT("'"&amp;B268&amp;"'"&amp;"!B20:F42"),2,FALSE))&amp;
IF(VLOOKUP("RMN 1H",INDIRECT("'"&amp;B268&amp;"'"&amp;"!B20:F42"),2,FALSE)="","","
"&amp;VLOOKUP("RMN 1H",INDIRECT("'"&amp;B268&amp;"'"&amp;"!B20:F42"),2,FALSE))&amp;
IF(VLOOKUP("RMN 13C",INDIRECT("'"&amp;B268&amp;"'"&amp;"!B20:F42"),2,FALSE)="","","
"&amp;VLOOKUP("RMN 13C",INDIRECT("'"&amp;B268&amp;"'"&amp;"!B20:F42"),2,FALSE))&amp;
IF(VLOOKUP("RMN Div :",INDIRECT("'"&amp;B268&amp;"'"&amp;"!B20:F42"),2,FALSE)="","","
"&amp;VLOOKUP("RMN Div :",INDIRECT("'"&amp;B268&amp;"'"&amp;"!B20:F42"),2,FALSE))&amp;
IF(VLOOKUP("IR",INDIRECT("'"&amp;B268&amp;"'"&amp;"!B20:F42"),2,FALSE)="","","
"&amp;VLOOKUP("IR",INDIRECT("'"&amp;B268&amp;"'"&amp;"!B20:F42"),2,FALSE))&amp;
IF(VLOOKUP("T° Fusion :",INDIRECT("'"&amp;B268&amp;"'"&amp;"!B20:F42"),2,FALSE)="","","
"&amp;VLOOKUP("T° Fusion :",INDIRECT("'"&amp;B268&amp;"'"&amp;"!B20:F42"),2,FALSE))&amp;
 IF(VLOOKUP("αD :",INDIRECT("'"&amp;B268&amp;"'"&amp;"!B20:F42"),2,FALSE)="","","
"&amp;VLOOKUP("αD :",INDIRECT("'"&amp;B268&amp;"'"&amp;"!B20:F42"),2,FALSE))&amp;
 IF(VLOOKUP("Masse :",INDIRECT("'"&amp;B268&amp;"'"&amp;"!B20:F42"),2,FALSE)="","","
"&amp;VLOOKUP("Masse :",INDIRECT("'"&amp;B268&amp;"'"&amp;"!B20:F42"),2,FALSE))&amp;
IF(VLOOKUP("Ref Litt. :",INDIRECT("'"&amp;B268&amp;"'"&amp;"!B20:F42"),2,FALSE)="","","
"&amp;Data!$E$7&amp;" "&amp;VLOOKUP("Ref Litt. :",INDIRECT("'"&amp;B268&amp;"'"&amp;"!B20:F42"),2,FALSE))</f>
        <v>#REF!</v>
      </c>
      <c r="F268" s="77" t="e">
        <f t="shared" ca="1" si="17"/>
        <v>#REF!</v>
      </c>
      <c r="H268" s="50" t="str">
        <f t="shared" ca="1" si="18"/>
        <v/>
      </c>
    </row>
    <row r="269" spans="1:8" ht="145.15" customHeight="1" x14ac:dyDescent="0.25">
      <c r="A269" s="70" t="str">
        <f t="shared" ca="1" si="16"/>
        <v/>
      </c>
      <c r="E269" s="86" t="e">
        <f ca="1">VLOOKUP("IUPAC :",INDIRECT("'"&amp;B269&amp;"'"&amp;"!B20:F42"),2,FALSE)&amp;IF(D269="",""," ("&amp;D269&amp;")")&amp;
IF(VLOOKUP("Aspect :",INDIRECT("'"&amp;B269&amp;"'"&amp;"!B20:F42"),2,FALSE)="","","
"&amp;VLOOKUP("Aspect :",INDIRECT("'"&amp;B269&amp;"'"&amp;"!B20:F42"),2,FALSE))&amp;
IF(VLOOKUP("RMN 1H",INDIRECT("'"&amp;B269&amp;"'"&amp;"!B20:F42"),2,FALSE)="","","
"&amp;VLOOKUP("RMN 1H",INDIRECT("'"&amp;B269&amp;"'"&amp;"!B20:F42"),2,FALSE))&amp;
IF(VLOOKUP("RMN 13C",INDIRECT("'"&amp;B269&amp;"'"&amp;"!B20:F42"),2,FALSE)="","","
"&amp;VLOOKUP("RMN 13C",INDIRECT("'"&amp;B269&amp;"'"&amp;"!B20:F42"),2,FALSE))&amp;
IF(VLOOKUP("RMN Div :",INDIRECT("'"&amp;B269&amp;"'"&amp;"!B20:F42"),2,FALSE)="","","
"&amp;VLOOKUP("RMN Div :",INDIRECT("'"&amp;B269&amp;"'"&amp;"!B20:F42"),2,FALSE))&amp;
IF(VLOOKUP("IR",INDIRECT("'"&amp;B269&amp;"'"&amp;"!B20:F42"),2,FALSE)="","","
"&amp;VLOOKUP("IR",INDIRECT("'"&amp;B269&amp;"'"&amp;"!B20:F42"),2,FALSE))&amp;
IF(VLOOKUP("T° Fusion :",INDIRECT("'"&amp;B269&amp;"'"&amp;"!B20:F42"),2,FALSE)="","","
"&amp;VLOOKUP("T° Fusion :",INDIRECT("'"&amp;B269&amp;"'"&amp;"!B20:F42"),2,FALSE))&amp;
 IF(VLOOKUP("αD :",INDIRECT("'"&amp;B269&amp;"'"&amp;"!B20:F42"),2,FALSE)="","","
"&amp;VLOOKUP("αD :",INDIRECT("'"&amp;B269&amp;"'"&amp;"!B20:F42"),2,FALSE))&amp;
 IF(VLOOKUP("Masse :",INDIRECT("'"&amp;B269&amp;"'"&amp;"!B20:F42"),2,FALSE)="","","
"&amp;VLOOKUP("Masse :",INDIRECT("'"&amp;B269&amp;"'"&amp;"!B20:F42"),2,FALSE))&amp;
IF(VLOOKUP("Ref Litt. :",INDIRECT("'"&amp;B269&amp;"'"&amp;"!B20:F42"),2,FALSE)="","","
"&amp;Data!$E$7&amp;" "&amp;VLOOKUP("Ref Litt. :",INDIRECT("'"&amp;B269&amp;"'"&amp;"!B20:F42"),2,FALSE))</f>
        <v>#REF!</v>
      </c>
      <c r="F269" s="77" t="e">
        <f t="shared" ca="1" si="17"/>
        <v>#REF!</v>
      </c>
      <c r="H269" s="50" t="str">
        <f t="shared" ca="1" si="18"/>
        <v/>
      </c>
    </row>
    <row r="270" spans="1:8" ht="145.15" customHeight="1" x14ac:dyDescent="0.25">
      <c r="A270" s="70" t="str">
        <f t="shared" ca="1" si="16"/>
        <v/>
      </c>
      <c r="E270" s="86" t="e">
        <f ca="1">VLOOKUP("IUPAC :",INDIRECT("'"&amp;B270&amp;"'"&amp;"!B20:F42"),2,FALSE)&amp;IF(D270="",""," ("&amp;D270&amp;")")&amp;
IF(VLOOKUP("Aspect :",INDIRECT("'"&amp;B270&amp;"'"&amp;"!B20:F42"),2,FALSE)="","","
"&amp;VLOOKUP("Aspect :",INDIRECT("'"&amp;B270&amp;"'"&amp;"!B20:F42"),2,FALSE))&amp;
IF(VLOOKUP("RMN 1H",INDIRECT("'"&amp;B270&amp;"'"&amp;"!B20:F42"),2,FALSE)="","","
"&amp;VLOOKUP("RMN 1H",INDIRECT("'"&amp;B270&amp;"'"&amp;"!B20:F42"),2,FALSE))&amp;
IF(VLOOKUP("RMN 13C",INDIRECT("'"&amp;B270&amp;"'"&amp;"!B20:F42"),2,FALSE)="","","
"&amp;VLOOKUP("RMN 13C",INDIRECT("'"&amp;B270&amp;"'"&amp;"!B20:F42"),2,FALSE))&amp;
IF(VLOOKUP("RMN Div :",INDIRECT("'"&amp;B270&amp;"'"&amp;"!B20:F42"),2,FALSE)="","","
"&amp;VLOOKUP("RMN Div :",INDIRECT("'"&amp;B270&amp;"'"&amp;"!B20:F42"),2,FALSE))&amp;
IF(VLOOKUP("IR",INDIRECT("'"&amp;B270&amp;"'"&amp;"!B20:F42"),2,FALSE)="","","
"&amp;VLOOKUP("IR",INDIRECT("'"&amp;B270&amp;"'"&amp;"!B20:F42"),2,FALSE))&amp;
IF(VLOOKUP("T° Fusion :",INDIRECT("'"&amp;B270&amp;"'"&amp;"!B20:F42"),2,FALSE)="","","
"&amp;VLOOKUP("T° Fusion :",INDIRECT("'"&amp;B270&amp;"'"&amp;"!B20:F42"),2,FALSE))&amp;
 IF(VLOOKUP("αD :",INDIRECT("'"&amp;B270&amp;"'"&amp;"!B20:F42"),2,FALSE)="","","
"&amp;VLOOKUP("αD :",INDIRECT("'"&amp;B270&amp;"'"&amp;"!B20:F42"),2,FALSE))&amp;
 IF(VLOOKUP("Masse :",INDIRECT("'"&amp;B270&amp;"'"&amp;"!B20:F42"),2,FALSE)="","","
"&amp;VLOOKUP("Masse :",INDIRECT("'"&amp;B270&amp;"'"&amp;"!B20:F42"),2,FALSE))&amp;
IF(VLOOKUP("Ref Litt. :",INDIRECT("'"&amp;B270&amp;"'"&amp;"!B20:F42"),2,FALSE)="","","
"&amp;Data!$E$7&amp;" "&amp;VLOOKUP("Ref Litt. :",INDIRECT("'"&amp;B270&amp;"'"&amp;"!B20:F42"),2,FALSE))</f>
        <v>#REF!</v>
      </c>
      <c r="F270" s="77" t="e">
        <f t="shared" ca="1" si="17"/>
        <v>#REF!</v>
      </c>
      <c r="H270" s="50" t="str">
        <f t="shared" ca="1" si="18"/>
        <v/>
      </c>
    </row>
    <row r="271" spans="1:8" ht="145.15" customHeight="1" x14ac:dyDescent="0.25">
      <c r="A271" s="70" t="str">
        <f t="shared" ca="1" si="16"/>
        <v/>
      </c>
      <c r="E271" s="86" t="e">
        <f ca="1">VLOOKUP("IUPAC :",INDIRECT("'"&amp;B271&amp;"'"&amp;"!B20:F42"),2,FALSE)&amp;IF(D271="",""," ("&amp;D271&amp;")")&amp;
IF(VLOOKUP("Aspect :",INDIRECT("'"&amp;B271&amp;"'"&amp;"!B20:F42"),2,FALSE)="","","
"&amp;VLOOKUP("Aspect :",INDIRECT("'"&amp;B271&amp;"'"&amp;"!B20:F42"),2,FALSE))&amp;
IF(VLOOKUP("RMN 1H",INDIRECT("'"&amp;B271&amp;"'"&amp;"!B20:F42"),2,FALSE)="","","
"&amp;VLOOKUP("RMN 1H",INDIRECT("'"&amp;B271&amp;"'"&amp;"!B20:F42"),2,FALSE))&amp;
IF(VLOOKUP("RMN 13C",INDIRECT("'"&amp;B271&amp;"'"&amp;"!B20:F42"),2,FALSE)="","","
"&amp;VLOOKUP("RMN 13C",INDIRECT("'"&amp;B271&amp;"'"&amp;"!B20:F42"),2,FALSE))&amp;
IF(VLOOKUP("RMN Div :",INDIRECT("'"&amp;B271&amp;"'"&amp;"!B20:F42"),2,FALSE)="","","
"&amp;VLOOKUP("RMN Div :",INDIRECT("'"&amp;B271&amp;"'"&amp;"!B20:F42"),2,FALSE))&amp;
IF(VLOOKUP("IR",INDIRECT("'"&amp;B271&amp;"'"&amp;"!B20:F42"),2,FALSE)="","","
"&amp;VLOOKUP("IR",INDIRECT("'"&amp;B271&amp;"'"&amp;"!B20:F42"),2,FALSE))&amp;
IF(VLOOKUP("T° Fusion :",INDIRECT("'"&amp;B271&amp;"'"&amp;"!B20:F42"),2,FALSE)="","","
"&amp;VLOOKUP("T° Fusion :",INDIRECT("'"&amp;B271&amp;"'"&amp;"!B20:F42"),2,FALSE))&amp;
 IF(VLOOKUP("αD :",INDIRECT("'"&amp;B271&amp;"'"&amp;"!B20:F42"),2,FALSE)="","","
"&amp;VLOOKUP("αD :",INDIRECT("'"&amp;B271&amp;"'"&amp;"!B20:F42"),2,FALSE))&amp;
 IF(VLOOKUP("Masse :",INDIRECT("'"&amp;B271&amp;"'"&amp;"!B20:F42"),2,FALSE)="","","
"&amp;VLOOKUP("Masse :",INDIRECT("'"&amp;B271&amp;"'"&amp;"!B20:F42"),2,FALSE))&amp;
IF(VLOOKUP("Ref Litt. :",INDIRECT("'"&amp;B271&amp;"'"&amp;"!B20:F42"),2,FALSE)="","","
"&amp;Data!$E$7&amp;" "&amp;VLOOKUP("Ref Litt. :",INDIRECT("'"&amp;B271&amp;"'"&amp;"!B20:F42"),2,FALSE))</f>
        <v>#REF!</v>
      </c>
      <c r="F271" s="77" t="e">
        <f t="shared" ca="1" si="17"/>
        <v>#REF!</v>
      </c>
      <c r="H271" s="50" t="str">
        <f t="shared" ca="1" si="18"/>
        <v/>
      </c>
    </row>
    <row r="272" spans="1:8" ht="145.15" customHeight="1" x14ac:dyDescent="0.25">
      <c r="A272" s="70" t="str">
        <f t="shared" ca="1" si="16"/>
        <v/>
      </c>
      <c r="E272" s="86" t="e">
        <f ca="1">VLOOKUP("IUPAC :",INDIRECT("'"&amp;B272&amp;"'"&amp;"!B20:F42"),2,FALSE)&amp;IF(D272="",""," ("&amp;D272&amp;")")&amp;
IF(VLOOKUP("Aspect :",INDIRECT("'"&amp;B272&amp;"'"&amp;"!B20:F42"),2,FALSE)="","","
"&amp;VLOOKUP("Aspect :",INDIRECT("'"&amp;B272&amp;"'"&amp;"!B20:F42"),2,FALSE))&amp;
IF(VLOOKUP("RMN 1H",INDIRECT("'"&amp;B272&amp;"'"&amp;"!B20:F42"),2,FALSE)="","","
"&amp;VLOOKUP("RMN 1H",INDIRECT("'"&amp;B272&amp;"'"&amp;"!B20:F42"),2,FALSE))&amp;
IF(VLOOKUP("RMN 13C",INDIRECT("'"&amp;B272&amp;"'"&amp;"!B20:F42"),2,FALSE)="","","
"&amp;VLOOKUP("RMN 13C",INDIRECT("'"&amp;B272&amp;"'"&amp;"!B20:F42"),2,FALSE))&amp;
IF(VLOOKUP("RMN Div :",INDIRECT("'"&amp;B272&amp;"'"&amp;"!B20:F42"),2,FALSE)="","","
"&amp;VLOOKUP("RMN Div :",INDIRECT("'"&amp;B272&amp;"'"&amp;"!B20:F42"),2,FALSE))&amp;
IF(VLOOKUP("IR",INDIRECT("'"&amp;B272&amp;"'"&amp;"!B20:F42"),2,FALSE)="","","
"&amp;VLOOKUP("IR",INDIRECT("'"&amp;B272&amp;"'"&amp;"!B20:F42"),2,FALSE))&amp;
IF(VLOOKUP("T° Fusion :",INDIRECT("'"&amp;B272&amp;"'"&amp;"!B20:F42"),2,FALSE)="","","
"&amp;VLOOKUP("T° Fusion :",INDIRECT("'"&amp;B272&amp;"'"&amp;"!B20:F42"),2,FALSE))&amp;
 IF(VLOOKUP("αD :",INDIRECT("'"&amp;B272&amp;"'"&amp;"!B20:F42"),2,FALSE)="","","
"&amp;VLOOKUP("αD :",INDIRECT("'"&amp;B272&amp;"'"&amp;"!B20:F42"),2,FALSE))&amp;
 IF(VLOOKUP("Masse :",INDIRECT("'"&amp;B272&amp;"'"&amp;"!B20:F42"),2,FALSE)="","","
"&amp;VLOOKUP("Masse :",INDIRECT("'"&amp;B272&amp;"'"&amp;"!B20:F42"),2,FALSE))&amp;
IF(VLOOKUP("Ref Litt. :",INDIRECT("'"&amp;B272&amp;"'"&amp;"!B20:F42"),2,FALSE)="","","
"&amp;Data!$E$7&amp;" "&amp;VLOOKUP("Ref Litt. :",INDIRECT("'"&amp;B272&amp;"'"&amp;"!B20:F42"),2,FALSE))</f>
        <v>#REF!</v>
      </c>
      <c r="F272" s="77" t="e">
        <f t="shared" ca="1" si="17"/>
        <v>#REF!</v>
      </c>
      <c r="H272" s="50" t="str">
        <f t="shared" ca="1" si="18"/>
        <v/>
      </c>
    </row>
    <row r="273" spans="1:8" ht="145.15" customHeight="1" x14ac:dyDescent="0.25">
      <c r="A273" s="70" t="str">
        <f t="shared" ca="1" si="16"/>
        <v/>
      </c>
      <c r="E273" s="86" t="e">
        <f ca="1">VLOOKUP("IUPAC :",INDIRECT("'"&amp;B273&amp;"'"&amp;"!B20:F42"),2,FALSE)&amp;IF(D273="",""," ("&amp;D273&amp;")")&amp;
IF(VLOOKUP("Aspect :",INDIRECT("'"&amp;B273&amp;"'"&amp;"!B20:F42"),2,FALSE)="","","
"&amp;VLOOKUP("Aspect :",INDIRECT("'"&amp;B273&amp;"'"&amp;"!B20:F42"),2,FALSE))&amp;
IF(VLOOKUP("RMN 1H",INDIRECT("'"&amp;B273&amp;"'"&amp;"!B20:F42"),2,FALSE)="","","
"&amp;VLOOKUP("RMN 1H",INDIRECT("'"&amp;B273&amp;"'"&amp;"!B20:F42"),2,FALSE))&amp;
IF(VLOOKUP("RMN 13C",INDIRECT("'"&amp;B273&amp;"'"&amp;"!B20:F42"),2,FALSE)="","","
"&amp;VLOOKUP("RMN 13C",INDIRECT("'"&amp;B273&amp;"'"&amp;"!B20:F42"),2,FALSE))&amp;
IF(VLOOKUP("RMN Div :",INDIRECT("'"&amp;B273&amp;"'"&amp;"!B20:F42"),2,FALSE)="","","
"&amp;VLOOKUP("RMN Div :",INDIRECT("'"&amp;B273&amp;"'"&amp;"!B20:F42"),2,FALSE))&amp;
IF(VLOOKUP("IR",INDIRECT("'"&amp;B273&amp;"'"&amp;"!B20:F42"),2,FALSE)="","","
"&amp;VLOOKUP("IR",INDIRECT("'"&amp;B273&amp;"'"&amp;"!B20:F42"),2,FALSE))&amp;
IF(VLOOKUP("T° Fusion :",INDIRECT("'"&amp;B273&amp;"'"&amp;"!B20:F42"),2,FALSE)="","","
"&amp;VLOOKUP("T° Fusion :",INDIRECT("'"&amp;B273&amp;"'"&amp;"!B20:F42"),2,FALSE))&amp;
 IF(VLOOKUP("αD :",INDIRECT("'"&amp;B273&amp;"'"&amp;"!B20:F42"),2,FALSE)="","","
"&amp;VLOOKUP("αD :",INDIRECT("'"&amp;B273&amp;"'"&amp;"!B20:F42"),2,FALSE))&amp;
 IF(VLOOKUP("Masse :",INDIRECT("'"&amp;B273&amp;"'"&amp;"!B20:F42"),2,FALSE)="","","
"&amp;VLOOKUP("Masse :",INDIRECT("'"&amp;B273&amp;"'"&amp;"!B20:F42"),2,FALSE))&amp;
IF(VLOOKUP("Ref Litt. :",INDIRECT("'"&amp;B273&amp;"'"&amp;"!B20:F42"),2,FALSE)="","","
"&amp;Data!$E$7&amp;" "&amp;VLOOKUP("Ref Litt. :",INDIRECT("'"&amp;B273&amp;"'"&amp;"!B20:F42"),2,FALSE))</f>
        <v>#REF!</v>
      </c>
      <c r="F273" s="77" t="e">
        <f t="shared" ca="1" si="17"/>
        <v>#REF!</v>
      </c>
      <c r="H273" s="50" t="str">
        <f t="shared" ca="1" si="18"/>
        <v/>
      </c>
    </row>
    <row r="274" spans="1:8" ht="145.15" customHeight="1" x14ac:dyDescent="0.25">
      <c r="A274" s="70" t="str">
        <f t="shared" ca="1" si="16"/>
        <v/>
      </c>
      <c r="E274" s="86" t="e">
        <f ca="1">VLOOKUP("IUPAC :",INDIRECT("'"&amp;B274&amp;"'"&amp;"!B20:F42"),2,FALSE)&amp;IF(D274="",""," ("&amp;D274&amp;")")&amp;
IF(VLOOKUP("Aspect :",INDIRECT("'"&amp;B274&amp;"'"&amp;"!B20:F42"),2,FALSE)="","","
"&amp;VLOOKUP("Aspect :",INDIRECT("'"&amp;B274&amp;"'"&amp;"!B20:F42"),2,FALSE))&amp;
IF(VLOOKUP("RMN 1H",INDIRECT("'"&amp;B274&amp;"'"&amp;"!B20:F42"),2,FALSE)="","","
"&amp;VLOOKUP("RMN 1H",INDIRECT("'"&amp;B274&amp;"'"&amp;"!B20:F42"),2,FALSE))&amp;
IF(VLOOKUP("RMN 13C",INDIRECT("'"&amp;B274&amp;"'"&amp;"!B20:F42"),2,FALSE)="","","
"&amp;VLOOKUP("RMN 13C",INDIRECT("'"&amp;B274&amp;"'"&amp;"!B20:F42"),2,FALSE))&amp;
IF(VLOOKUP("RMN Div :",INDIRECT("'"&amp;B274&amp;"'"&amp;"!B20:F42"),2,FALSE)="","","
"&amp;VLOOKUP("RMN Div :",INDIRECT("'"&amp;B274&amp;"'"&amp;"!B20:F42"),2,FALSE))&amp;
IF(VLOOKUP("IR",INDIRECT("'"&amp;B274&amp;"'"&amp;"!B20:F42"),2,FALSE)="","","
"&amp;VLOOKUP("IR",INDIRECT("'"&amp;B274&amp;"'"&amp;"!B20:F42"),2,FALSE))&amp;
IF(VLOOKUP("T° Fusion :",INDIRECT("'"&amp;B274&amp;"'"&amp;"!B20:F42"),2,FALSE)="","","
"&amp;VLOOKUP("T° Fusion :",INDIRECT("'"&amp;B274&amp;"'"&amp;"!B20:F42"),2,FALSE))&amp;
 IF(VLOOKUP("αD :",INDIRECT("'"&amp;B274&amp;"'"&amp;"!B20:F42"),2,FALSE)="","","
"&amp;VLOOKUP("αD :",INDIRECT("'"&amp;B274&amp;"'"&amp;"!B20:F42"),2,FALSE))&amp;
 IF(VLOOKUP("Masse :",INDIRECT("'"&amp;B274&amp;"'"&amp;"!B20:F42"),2,FALSE)="","","
"&amp;VLOOKUP("Masse :",INDIRECT("'"&amp;B274&amp;"'"&amp;"!B20:F42"),2,FALSE))&amp;
IF(VLOOKUP("Ref Litt. :",INDIRECT("'"&amp;B274&amp;"'"&amp;"!B20:F42"),2,FALSE)="","","
"&amp;Data!$E$7&amp;" "&amp;VLOOKUP("Ref Litt. :",INDIRECT("'"&amp;B274&amp;"'"&amp;"!B20:F42"),2,FALSE))</f>
        <v>#REF!</v>
      </c>
      <c r="F274" s="77" t="e">
        <f t="shared" ca="1" si="17"/>
        <v>#REF!</v>
      </c>
      <c r="H274" s="50" t="str">
        <f t="shared" ca="1" si="18"/>
        <v/>
      </c>
    </row>
    <row r="275" spans="1:8" ht="145.15" customHeight="1" x14ac:dyDescent="0.25">
      <c r="A275" s="70" t="str">
        <f t="shared" ca="1" si="16"/>
        <v/>
      </c>
      <c r="E275" s="86" t="e">
        <f ca="1">VLOOKUP("IUPAC :",INDIRECT("'"&amp;B275&amp;"'"&amp;"!B20:F42"),2,FALSE)&amp;IF(D275="",""," ("&amp;D275&amp;")")&amp;
IF(VLOOKUP("Aspect :",INDIRECT("'"&amp;B275&amp;"'"&amp;"!B20:F42"),2,FALSE)="","","
"&amp;VLOOKUP("Aspect :",INDIRECT("'"&amp;B275&amp;"'"&amp;"!B20:F42"),2,FALSE))&amp;
IF(VLOOKUP("RMN 1H",INDIRECT("'"&amp;B275&amp;"'"&amp;"!B20:F42"),2,FALSE)="","","
"&amp;VLOOKUP("RMN 1H",INDIRECT("'"&amp;B275&amp;"'"&amp;"!B20:F42"),2,FALSE))&amp;
IF(VLOOKUP("RMN 13C",INDIRECT("'"&amp;B275&amp;"'"&amp;"!B20:F42"),2,FALSE)="","","
"&amp;VLOOKUP("RMN 13C",INDIRECT("'"&amp;B275&amp;"'"&amp;"!B20:F42"),2,FALSE))&amp;
IF(VLOOKUP("RMN Div :",INDIRECT("'"&amp;B275&amp;"'"&amp;"!B20:F42"),2,FALSE)="","","
"&amp;VLOOKUP("RMN Div :",INDIRECT("'"&amp;B275&amp;"'"&amp;"!B20:F42"),2,FALSE))&amp;
IF(VLOOKUP("IR",INDIRECT("'"&amp;B275&amp;"'"&amp;"!B20:F42"),2,FALSE)="","","
"&amp;VLOOKUP("IR",INDIRECT("'"&amp;B275&amp;"'"&amp;"!B20:F42"),2,FALSE))&amp;
IF(VLOOKUP("T° Fusion :",INDIRECT("'"&amp;B275&amp;"'"&amp;"!B20:F42"),2,FALSE)="","","
"&amp;VLOOKUP("T° Fusion :",INDIRECT("'"&amp;B275&amp;"'"&amp;"!B20:F42"),2,FALSE))&amp;
 IF(VLOOKUP("αD :",INDIRECT("'"&amp;B275&amp;"'"&amp;"!B20:F42"),2,FALSE)="","","
"&amp;VLOOKUP("αD :",INDIRECT("'"&amp;B275&amp;"'"&amp;"!B20:F42"),2,FALSE))&amp;
 IF(VLOOKUP("Masse :",INDIRECT("'"&amp;B275&amp;"'"&amp;"!B20:F42"),2,FALSE)="","","
"&amp;VLOOKUP("Masse :",INDIRECT("'"&amp;B275&amp;"'"&amp;"!B20:F42"),2,FALSE))&amp;
IF(VLOOKUP("Ref Litt. :",INDIRECT("'"&amp;B275&amp;"'"&amp;"!B20:F42"),2,FALSE)="","","
"&amp;Data!$E$7&amp;" "&amp;VLOOKUP("Ref Litt. :",INDIRECT("'"&amp;B275&amp;"'"&amp;"!B20:F42"),2,FALSE))</f>
        <v>#REF!</v>
      </c>
      <c r="F275" s="77" t="e">
        <f t="shared" ca="1" si="17"/>
        <v>#REF!</v>
      </c>
      <c r="H275" s="50" t="str">
        <f t="shared" ca="1" si="18"/>
        <v/>
      </c>
    </row>
    <row r="276" spans="1:8" ht="145.15" customHeight="1" x14ac:dyDescent="0.25">
      <c r="A276" s="70" t="str">
        <f t="shared" ca="1" si="16"/>
        <v/>
      </c>
      <c r="E276" s="86" t="e">
        <f ca="1">VLOOKUP("IUPAC :",INDIRECT("'"&amp;B276&amp;"'"&amp;"!B20:F42"),2,FALSE)&amp;IF(D276="",""," ("&amp;D276&amp;")")&amp;
IF(VLOOKUP("Aspect :",INDIRECT("'"&amp;B276&amp;"'"&amp;"!B20:F42"),2,FALSE)="","","
"&amp;VLOOKUP("Aspect :",INDIRECT("'"&amp;B276&amp;"'"&amp;"!B20:F42"),2,FALSE))&amp;
IF(VLOOKUP("RMN 1H",INDIRECT("'"&amp;B276&amp;"'"&amp;"!B20:F42"),2,FALSE)="","","
"&amp;VLOOKUP("RMN 1H",INDIRECT("'"&amp;B276&amp;"'"&amp;"!B20:F42"),2,FALSE))&amp;
IF(VLOOKUP("RMN 13C",INDIRECT("'"&amp;B276&amp;"'"&amp;"!B20:F42"),2,FALSE)="","","
"&amp;VLOOKUP("RMN 13C",INDIRECT("'"&amp;B276&amp;"'"&amp;"!B20:F42"),2,FALSE))&amp;
IF(VLOOKUP("RMN Div :",INDIRECT("'"&amp;B276&amp;"'"&amp;"!B20:F42"),2,FALSE)="","","
"&amp;VLOOKUP("RMN Div :",INDIRECT("'"&amp;B276&amp;"'"&amp;"!B20:F42"),2,FALSE))&amp;
IF(VLOOKUP("IR",INDIRECT("'"&amp;B276&amp;"'"&amp;"!B20:F42"),2,FALSE)="","","
"&amp;VLOOKUP("IR",INDIRECT("'"&amp;B276&amp;"'"&amp;"!B20:F42"),2,FALSE))&amp;
IF(VLOOKUP("T° Fusion :",INDIRECT("'"&amp;B276&amp;"'"&amp;"!B20:F42"),2,FALSE)="","","
"&amp;VLOOKUP("T° Fusion :",INDIRECT("'"&amp;B276&amp;"'"&amp;"!B20:F42"),2,FALSE))&amp;
 IF(VLOOKUP("αD :",INDIRECT("'"&amp;B276&amp;"'"&amp;"!B20:F42"),2,FALSE)="","","
"&amp;VLOOKUP("αD :",INDIRECT("'"&amp;B276&amp;"'"&amp;"!B20:F42"),2,FALSE))&amp;
 IF(VLOOKUP("Masse :",INDIRECT("'"&amp;B276&amp;"'"&amp;"!B20:F42"),2,FALSE)="","","
"&amp;VLOOKUP("Masse :",INDIRECT("'"&amp;B276&amp;"'"&amp;"!B20:F42"),2,FALSE))&amp;
IF(VLOOKUP("Ref Litt. :",INDIRECT("'"&amp;B276&amp;"'"&amp;"!B20:F42"),2,FALSE)="","","
"&amp;Data!$E$7&amp;" "&amp;VLOOKUP("Ref Litt. :",INDIRECT("'"&amp;B276&amp;"'"&amp;"!B20:F42"),2,FALSE))</f>
        <v>#REF!</v>
      </c>
      <c r="F276" s="77" t="e">
        <f t="shared" ca="1" si="17"/>
        <v>#REF!</v>
      </c>
      <c r="H276" s="50" t="str">
        <f t="shared" ca="1" si="18"/>
        <v/>
      </c>
    </row>
    <row r="277" spans="1:8" ht="145.15" customHeight="1" x14ac:dyDescent="0.25">
      <c r="A277" s="70" t="str">
        <f t="shared" ca="1" si="16"/>
        <v/>
      </c>
      <c r="E277" s="86" t="e">
        <f ca="1">VLOOKUP("IUPAC :",INDIRECT("'"&amp;B277&amp;"'"&amp;"!B20:F42"),2,FALSE)&amp;IF(D277="",""," ("&amp;D277&amp;")")&amp;
IF(VLOOKUP("Aspect :",INDIRECT("'"&amp;B277&amp;"'"&amp;"!B20:F42"),2,FALSE)="","","
"&amp;VLOOKUP("Aspect :",INDIRECT("'"&amp;B277&amp;"'"&amp;"!B20:F42"),2,FALSE))&amp;
IF(VLOOKUP("RMN 1H",INDIRECT("'"&amp;B277&amp;"'"&amp;"!B20:F42"),2,FALSE)="","","
"&amp;VLOOKUP("RMN 1H",INDIRECT("'"&amp;B277&amp;"'"&amp;"!B20:F42"),2,FALSE))&amp;
IF(VLOOKUP("RMN 13C",INDIRECT("'"&amp;B277&amp;"'"&amp;"!B20:F42"),2,FALSE)="","","
"&amp;VLOOKUP("RMN 13C",INDIRECT("'"&amp;B277&amp;"'"&amp;"!B20:F42"),2,FALSE))&amp;
IF(VLOOKUP("RMN Div :",INDIRECT("'"&amp;B277&amp;"'"&amp;"!B20:F42"),2,FALSE)="","","
"&amp;VLOOKUP("RMN Div :",INDIRECT("'"&amp;B277&amp;"'"&amp;"!B20:F42"),2,FALSE))&amp;
IF(VLOOKUP("IR",INDIRECT("'"&amp;B277&amp;"'"&amp;"!B20:F42"),2,FALSE)="","","
"&amp;VLOOKUP("IR",INDIRECT("'"&amp;B277&amp;"'"&amp;"!B20:F42"),2,FALSE))&amp;
IF(VLOOKUP("T° Fusion :",INDIRECT("'"&amp;B277&amp;"'"&amp;"!B20:F42"),2,FALSE)="","","
"&amp;VLOOKUP("T° Fusion :",INDIRECT("'"&amp;B277&amp;"'"&amp;"!B20:F42"),2,FALSE))&amp;
 IF(VLOOKUP("αD :",INDIRECT("'"&amp;B277&amp;"'"&amp;"!B20:F42"),2,FALSE)="","","
"&amp;VLOOKUP("αD :",INDIRECT("'"&amp;B277&amp;"'"&amp;"!B20:F42"),2,FALSE))&amp;
 IF(VLOOKUP("Masse :",INDIRECT("'"&amp;B277&amp;"'"&amp;"!B20:F42"),2,FALSE)="","","
"&amp;VLOOKUP("Masse :",INDIRECT("'"&amp;B277&amp;"'"&amp;"!B20:F42"),2,FALSE))&amp;
IF(VLOOKUP("Ref Litt. :",INDIRECT("'"&amp;B277&amp;"'"&amp;"!B20:F42"),2,FALSE)="","","
"&amp;Data!$E$7&amp;" "&amp;VLOOKUP("Ref Litt. :",INDIRECT("'"&amp;B277&amp;"'"&amp;"!B20:F42"),2,FALSE))</f>
        <v>#REF!</v>
      </c>
      <c r="F277" s="77" t="e">
        <f t="shared" ca="1" si="17"/>
        <v>#REF!</v>
      </c>
      <c r="H277" s="50" t="str">
        <f t="shared" ca="1" si="18"/>
        <v/>
      </c>
    </row>
    <row r="278" spans="1:8" ht="145.15" customHeight="1" x14ac:dyDescent="0.25">
      <c r="A278" s="70" t="str">
        <f t="shared" ca="1" si="16"/>
        <v/>
      </c>
      <c r="E278" s="86" t="e">
        <f ca="1">VLOOKUP("IUPAC :",INDIRECT("'"&amp;B278&amp;"'"&amp;"!B20:F42"),2,FALSE)&amp;IF(D278="",""," ("&amp;D278&amp;")")&amp;
IF(VLOOKUP("Aspect :",INDIRECT("'"&amp;B278&amp;"'"&amp;"!B20:F42"),2,FALSE)="","","
"&amp;VLOOKUP("Aspect :",INDIRECT("'"&amp;B278&amp;"'"&amp;"!B20:F42"),2,FALSE))&amp;
IF(VLOOKUP("RMN 1H",INDIRECT("'"&amp;B278&amp;"'"&amp;"!B20:F42"),2,FALSE)="","","
"&amp;VLOOKUP("RMN 1H",INDIRECT("'"&amp;B278&amp;"'"&amp;"!B20:F42"),2,FALSE))&amp;
IF(VLOOKUP("RMN 13C",INDIRECT("'"&amp;B278&amp;"'"&amp;"!B20:F42"),2,FALSE)="","","
"&amp;VLOOKUP("RMN 13C",INDIRECT("'"&amp;B278&amp;"'"&amp;"!B20:F42"),2,FALSE))&amp;
IF(VLOOKUP("RMN Div :",INDIRECT("'"&amp;B278&amp;"'"&amp;"!B20:F42"),2,FALSE)="","","
"&amp;VLOOKUP("RMN Div :",INDIRECT("'"&amp;B278&amp;"'"&amp;"!B20:F42"),2,FALSE))&amp;
IF(VLOOKUP("IR",INDIRECT("'"&amp;B278&amp;"'"&amp;"!B20:F42"),2,FALSE)="","","
"&amp;VLOOKUP("IR",INDIRECT("'"&amp;B278&amp;"'"&amp;"!B20:F42"),2,FALSE))&amp;
IF(VLOOKUP("T° Fusion :",INDIRECT("'"&amp;B278&amp;"'"&amp;"!B20:F42"),2,FALSE)="","","
"&amp;VLOOKUP("T° Fusion :",INDIRECT("'"&amp;B278&amp;"'"&amp;"!B20:F42"),2,FALSE))&amp;
 IF(VLOOKUP("αD :",INDIRECT("'"&amp;B278&amp;"'"&amp;"!B20:F42"),2,FALSE)="","","
"&amp;VLOOKUP("αD :",INDIRECT("'"&amp;B278&amp;"'"&amp;"!B20:F42"),2,FALSE))&amp;
 IF(VLOOKUP("Masse :",INDIRECT("'"&amp;B278&amp;"'"&amp;"!B20:F42"),2,FALSE)="","","
"&amp;VLOOKUP("Masse :",INDIRECT("'"&amp;B278&amp;"'"&amp;"!B20:F42"),2,FALSE))&amp;
IF(VLOOKUP("Ref Litt. :",INDIRECT("'"&amp;B278&amp;"'"&amp;"!B20:F42"),2,FALSE)="","","
"&amp;Data!$E$7&amp;" "&amp;VLOOKUP("Ref Litt. :",INDIRECT("'"&amp;B278&amp;"'"&amp;"!B20:F42"),2,FALSE))</f>
        <v>#REF!</v>
      </c>
      <c r="F278" s="77" t="e">
        <f t="shared" ca="1" si="17"/>
        <v>#REF!</v>
      </c>
      <c r="H278" s="50" t="str">
        <f t="shared" ca="1" si="18"/>
        <v/>
      </c>
    </row>
    <row r="279" spans="1:8" ht="145.15" customHeight="1" x14ac:dyDescent="0.25">
      <c r="A279" s="70" t="str">
        <f t="shared" ca="1" si="16"/>
        <v/>
      </c>
      <c r="E279" s="86" t="e">
        <f ca="1">VLOOKUP("IUPAC :",INDIRECT("'"&amp;B279&amp;"'"&amp;"!B20:F42"),2,FALSE)&amp;IF(D279="",""," ("&amp;D279&amp;")")&amp;
IF(VLOOKUP("Aspect :",INDIRECT("'"&amp;B279&amp;"'"&amp;"!B20:F42"),2,FALSE)="","","
"&amp;VLOOKUP("Aspect :",INDIRECT("'"&amp;B279&amp;"'"&amp;"!B20:F42"),2,FALSE))&amp;
IF(VLOOKUP("RMN 1H",INDIRECT("'"&amp;B279&amp;"'"&amp;"!B20:F42"),2,FALSE)="","","
"&amp;VLOOKUP("RMN 1H",INDIRECT("'"&amp;B279&amp;"'"&amp;"!B20:F42"),2,FALSE))&amp;
IF(VLOOKUP("RMN 13C",INDIRECT("'"&amp;B279&amp;"'"&amp;"!B20:F42"),2,FALSE)="","","
"&amp;VLOOKUP("RMN 13C",INDIRECT("'"&amp;B279&amp;"'"&amp;"!B20:F42"),2,FALSE))&amp;
IF(VLOOKUP("RMN Div :",INDIRECT("'"&amp;B279&amp;"'"&amp;"!B20:F42"),2,FALSE)="","","
"&amp;VLOOKUP("RMN Div :",INDIRECT("'"&amp;B279&amp;"'"&amp;"!B20:F42"),2,FALSE))&amp;
IF(VLOOKUP("IR",INDIRECT("'"&amp;B279&amp;"'"&amp;"!B20:F42"),2,FALSE)="","","
"&amp;VLOOKUP("IR",INDIRECT("'"&amp;B279&amp;"'"&amp;"!B20:F42"),2,FALSE))&amp;
IF(VLOOKUP("T° Fusion :",INDIRECT("'"&amp;B279&amp;"'"&amp;"!B20:F42"),2,FALSE)="","","
"&amp;VLOOKUP("T° Fusion :",INDIRECT("'"&amp;B279&amp;"'"&amp;"!B20:F42"),2,FALSE))&amp;
 IF(VLOOKUP("αD :",INDIRECT("'"&amp;B279&amp;"'"&amp;"!B20:F42"),2,FALSE)="","","
"&amp;VLOOKUP("αD :",INDIRECT("'"&amp;B279&amp;"'"&amp;"!B20:F42"),2,FALSE))&amp;
 IF(VLOOKUP("Masse :",INDIRECT("'"&amp;B279&amp;"'"&amp;"!B20:F42"),2,FALSE)="","","
"&amp;VLOOKUP("Masse :",INDIRECT("'"&amp;B279&amp;"'"&amp;"!B20:F42"),2,FALSE))&amp;
IF(VLOOKUP("Ref Litt. :",INDIRECT("'"&amp;B279&amp;"'"&amp;"!B20:F42"),2,FALSE)="","","
"&amp;Data!$E$7&amp;" "&amp;VLOOKUP("Ref Litt. :",INDIRECT("'"&amp;B279&amp;"'"&amp;"!B20:F42"),2,FALSE))</f>
        <v>#REF!</v>
      </c>
      <c r="F279" s="77" t="e">
        <f t="shared" ca="1" si="17"/>
        <v>#REF!</v>
      </c>
      <c r="H279" s="50" t="str">
        <f t="shared" ca="1" si="18"/>
        <v/>
      </c>
    </row>
    <row r="280" spans="1:8" ht="145.15" customHeight="1" x14ac:dyDescent="0.25">
      <c r="A280" s="70" t="str">
        <f t="shared" ca="1" si="16"/>
        <v/>
      </c>
      <c r="E280" s="86" t="e">
        <f ca="1">VLOOKUP("IUPAC :",INDIRECT("'"&amp;B280&amp;"'"&amp;"!B20:F42"),2,FALSE)&amp;IF(D280="",""," ("&amp;D280&amp;")")&amp;
IF(VLOOKUP("Aspect :",INDIRECT("'"&amp;B280&amp;"'"&amp;"!B20:F42"),2,FALSE)="","","
"&amp;VLOOKUP("Aspect :",INDIRECT("'"&amp;B280&amp;"'"&amp;"!B20:F42"),2,FALSE))&amp;
IF(VLOOKUP("RMN 1H",INDIRECT("'"&amp;B280&amp;"'"&amp;"!B20:F42"),2,FALSE)="","","
"&amp;VLOOKUP("RMN 1H",INDIRECT("'"&amp;B280&amp;"'"&amp;"!B20:F42"),2,FALSE))&amp;
IF(VLOOKUP("RMN 13C",INDIRECT("'"&amp;B280&amp;"'"&amp;"!B20:F42"),2,FALSE)="","","
"&amp;VLOOKUP("RMN 13C",INDIRECT("'"&amp;B280&amp;"'"&amp;"!B20:F42"),2,FALSE))&amp;
IF(VLOOKUP("RMN Div :",INDIRECT("'"&amp;B280&amp;"'"&amp;"!B20:F42"),2,FALSE)="","","
"&amp;VLOOKUP("RMN Div :",INDIRECT("'"&amp;B280&amp;"'"&amp;"!B20:F42"),2,FALSE))&amp;
IF(VLOOKUP("IR",INDIRECT("'"&amp;B280&amp;"'"&amp;"!B20:F42"),2,FALSE)="","","
"&amp;VLOOKUP("IR",INDIRECT("'"&amp;B280&amp;"'"&amp;"!B20:F42"),2,FALSE))&amp;
IF(VLOOKUP("T° Fusion :",INDIRECT("'"&amp;B280&amp;"'"&amp;"!B20:F42"),2,FALSE)="","","
"&amp;VLOOKUP("T° Fusion :",INDIRECT("'"&amp;B280&amp;"'"&amp;"!B20:F42"),2,FALSE))&amp;
 IF(VLOOKUP("αD :",INDIRECT("'"&amp;B280&amp;"'"&amp;"!B20:F42"),2,FALSE)="","","
"&amp;VLOOKUP("αD :",INDIRECT("'"&amp;B280&amp;"'"&amp;"!B20:F42"),2,FALSE))&amp;
 IF(VLOOKUP("Masse :",INDIRECT("'"&amp;B280&amp;"'"&amp;"!B20:F42"),2,FALSE)="","","
"&amp;VLOOKUP("Masse :",INDIRECT("'"&amp;B280&amp;"'"&amp;"!B20:F42"),2,FALSE))&amp;
IF(VLOOKUP("Ref Litt. :",INDIRECT("'"&amp;B280&amp;"'"&amp;"!B20:F42"),2,FALSE)="","","
"&amp;Data!$E$7&amp;" "&amp;VLOOKUP("Ref Litt. :",INDIRECT("'"&amp;B280&amp;"'"&amp;"!B20:F42"),2,FALSE))</f>
        <v>#REF!</v>
      </c>
      <c r="F280" s="77" t="e">
        <f t="shared" ca="1" si="17"/>
        <v>#REF!</v>
      </c>
      <c r="H280" s="50" t="str">
        <f t="shared" ca="1" si="18"/>
        <v/>
      </c>
    </row>
    <row r="281" spans="1:8" ht="145.15" customHeight="1" x14ac:dyDescent="0.25">
      <c r="A281" s="70" t="str">
        <f t="shared" ca="1" si="16"/>
        <v/>
      </c>
      <c r="E281" s="86" t="e">
        <f ca="1">VLOOKUP("IUPAC :",INDIRECT("'"&amp;B281&amp;"'"&amp;"!B20:F42"),2,FALSE)&amp;IF(D281="",""," ("&amp;D281&amp;")")&amp;
IF(VLOOKUP("Aspect :",INDIRECT("'"&amp;B281&amp;"'"&amp;"!B20:F42"),2,FALSE)="","","
"&amp;VLOOKUP("Aspect :",INDIRECT("'"&amp;B281&amp;"'"&amp;"!B20:F42"),2,FALSE))&amp;
IF(VLOOKUP("RMN 1H",INDIRECT("'"&amp;B281&amp;"'"&amp;"!B20:F42"),2,FALSE)="","","
"&amp;VLOOKUP("RMN 1H",INDIRECT("'"&amp;B281&amp;"'"&amp;"!B20:F42"),2,FALSE))&amp;
IF(VLOOKUP("RMN 13C",INDIRECT("'"&amp;B281&amp;"'"&amp;"!B20:F42"),2,FALSE)="","","
"&amp;VLOOKUP("RMN 13C",INDIRECT("'"&amp;B281&amp;"'"&amp;"!B20:F42"),2,FALSE))&amp;
IF(VLOOKUP("RMN Div :",INDIRECT("'"&amp;B281&amp;"'"&amp;"!B20:F42"),2,FALSE)="","","
"&amp;VLOOKUP("RMN Div :",INDIRECT("'"&amp;B281&amp;"'"&amp;"!B20:F42"),2,FALSE))&amp;
IF(VLOOKUP("IR",INDIRECT("'"&amp;B281&amp;"'"&amp;"!B20:F42"),2,FALSE)="","","
"&amp;VLOOKUP("IR",INDIRECT("'"&amp;B281&amp;"'"&amp;"!B20:F42"),2,FALSE))&amp;
IF(VLOOKUP("T° Fusion :",INDIRECT("'"&amp;B281&amp;"'"&amp;"!B20:F42"),2,FALSE)="","","
"&amp;VLOOKUP("T° Fusion :",INDIRECT("'"&amp;B281&amp;"'"&amp;"!B20:F42"),2,FALSE))&amp;
 IF(VLOOKUP("αD :",INDIRECT("'"&amp;B281&amp;"'"&amp;"!B20:F42"),2,FALSE)="","","
"&amp;VLOOKUP("αD :",INDIRECT("'"&amp;B281&amp;"'"&amp;"!B20:F42"),2,FALSE))&amp;
 IF(VLOOKUP("Masse :",INDIRECT("'"&amp;B281&amp;"'"&amp;"!B20:F42"),2,FALSE)="","","
"&amp;VLOOKUP("Masse :",INDIRECT("'"&amp;B281&amp;"'"&amp;"!B20:F42"),2,FALSE))&amp;
IF(VLOOKUP("Ref Litt. :",INDIRECT("'"&amp;B281&amp;"'"&amp;"!B20:F42"),2,FALSE)="","","
"&amp;Data!$E$7&amp;" "&amp;VLOOKUP("Ref Litt. :",INDIRECT("'"&amp;B281&amp;"'"&amp;"!B20:F42"),2,FALSE))</f>
        <v>#REF!</v>
      </c>
      <c r="F281" s="77" t="e">
        <f t="shared" ca="1" si="17"/>
        <v>#REF!</v>
      </c>
      <c r="H281" s="50" t="str">
        <f t="shared" ca="1" si="18"/>
        <v/>
      </c>
    </row>
    <row r="282" spans="1:8" ht="145.15" customHeight="1" x14ac:dyDescent="0.25">
      <c r="A282" s="70" t="str">
        <f t="shared" ca="1" si="16"/>
        <v/>
      </c>
      <c r="E282" s="86" t="e">
        <f ca="1">VLOOKUP("IUPAC :",INDIRECT("'"&amp;B282&amp;"'"&amp;"!B20:F42"),2,FALSE)&amp;IF(D282="",""," ("&amp;D282&amp;")")&amp;
IF(VLOOKUP("Aspect :",INDIRECT("'"&amp;B282&amp;"'"&amp;"!B20:F42"),2,FALSE)="","","
"&amp;VLOOKUP("Aspect :",INDIRECT("'"&amp;B282&amp;"'"&amp;"!B20:F42"),2,FALSE))&amp;
IF(VLOOKUP("RMN 1H",INDIRECT("'"&amp;B282&amp;"'"&amp;"!B20:F42"),2,FALSE)="","","
"&amp;VLOOKUP("RMN 1H",INDIRECT("'"&amp;B282&amp;"'"&amp;"!B20:F42"),2,FALSE))&amp;
IF(VLOOKUP("RMN 13C",INDIRECT("'"&amp;B282&amp;"'"&amp;"!B20:F42"),2,FALSE)="","","
"&amp;VLOOKUP("RMN 13C",INDIRECT("'"&amp;B282&amp;"'"&amp;"!B20:F42"),2,FALSE))&amp;
IF(VLOOKUP("RMN Div :",INDIRECT("'"&amp;B282&amp;"'"&amp;"!B20:F42"),2,FALSE)="","","
"&amp;VLOOKUP("RMN Div :",INDIRECT("'"&amp;B282&amp;"'"&amp;"!B20:F42"),2,FALSE))&amp;
IF(VLOOKUP("IR",INDIRECT("'"&amp;B282&amp;"'"&amp;"!B20:F42"),2,FALSE)="","","
"&amp;VLOOKUP("IR",INDIRECT("'"&amp;B282&amp;"'"&amp;"!B20:F42"),2,FALSE))&amp;
IF(VLOOKUP("T° Fusion :",INDIRECT("'"&amp;B282&amp;"'"&amp;"!B20:F42"),2,FALSE)="","","
"&amp;VLOOKUP("T° Fusion :",INDIRECT("'"&amp;B282&amp;"'"&amp;"!B20:F42"),2,FALSE))&amp;
 IF(VLOOKUP("αD :",INDIRECT("'"&amp;B282&amp;"'"&amp;"!B20:F42"),2,FALSE)="","","
"&amp;VLOOKUP("αD :",INDIRECT("'"&amp;B282&amp;"'"&amp;"!B20:F42"),2,FALSE))&amp;
 IF(VLOOKUP("Masse :",INDIRECT("'"&amp;B282&amp;"'"&amp;"!B20:F42"),2,FALSE)="","","
"&amp;VLOOKUP("Masse :",INDIRECT("'"&amp;B282&amp;"'"&amp;"!B20:F42"),2,FALSE))&amp;
IF(VLOOKUP("Ref Litt. :",INDIRECT("'"&amp;B282&amp;"'"&amp;"!B20:F42"),2,FALSE)="","","
"&amp;Data!$E$7&amp;" "&amp;VLOOKUP("Ref Litt. :",INDIRECT("'"&amp;B282&amp;"'"&amp;"!B20:F42"),2,FALSE))</f>
        <v>#REF!</v>
      </c>
      <c r="F282" s="77" t="e">
        <f t="shared" ca="1" si="17"/>
        <v>#REF!</v>
      </c>
      <c r="H282" s="50" t="str">
        <f t="shared" ca="1" si="18"/>
        <v/>
      </c>
    </row>
    <row r="283" spans="1:8" ht="145.15" customHeight="1" x14ac:dyDescent="0.25">
      <c r="A283" s="70" t="str">
        <f t="shared" ca="1" si="16"/>
        <v/>
      </c>
      <c r="E283" s="86" t="e">
        <f ca="1">VLOOKUP("IUPAC :",INDIRECT("'"&amp;B283&amp;"'"&amp;"!B20:F42"),2,FALSE)&amp;IF(D283="",""," ("&amp;D283&amp;")")&amp;
IF(VLOOKUP("Aspect :",INDIRECT("'"&amp;B283&amp;"'"&amp;"!B20:F42"),2,FALSE)="","","
"&amp;VLOOKUP("Aspect :",INDIRECT("'"&amp;B283&amp;"'"&amp;"!B20:F42"),2,FALSE))&amp;
IF(VLOOKUP("RMN 1H",INDIRECT("'"&amp;B283&amp;"'"&amp;"!B20:F42"),2,FALSE)="","","
"&amp;VLOOKUP("RMN 1H",INDIRECT("'"&amp;B283&amp;"'"&amp;"!B20:F42"),2,FALSE))&amp;
IF(VLOOKUP("RMN 13C",INDIRECT("'"&amp;B283&amp;"'"&amp;"!B20:F42"),2,FALSE)="","","
"&amp;VLOOKUP("RMN 13C",INDIRECT("'"&amp;B283&amp;"'"&amp;"!B20:F42"),2,FALSE))&amp;
IF(VLOOKUP("RMN Div :",INDIRECT("'"&amp;B283&amp;"'"&amp;"!B20:F42"),2,FALSE)="","","
"&amp;VLOOKUP("RMN Div :",INDIRECT("'"&amp;B283&amp;"'"&amp;"!B20:F42"),2,FALSE))&amp;
IF(VLOOKUP("IR",INDIRECT("'"&amp;B283&amp;"'"&amp;"!B20:F42"),2,FALSE)="","","
"&amp;VLOOKUP("IR",INDIRECT("'"&amp;B283&amp;"'"&amp;"!B20:F42"),2,FALSE))&amp;
IF(VLOOKUP("T° Fusion :",INDIRECT("'"&amp;B283&amp;"'"&amp;"!B20:F42"),2,FALSE)="","","
"&amp;VLOOKUP("T° Fusion :",INDIRECT("'"&amp;B283&amp;"'"&amp;"!B20:F42"),2,FALSE))&amp;
 IF(VLOOKUP("αD :",INDIRECT("'"&amp;B283&amp;"'"&amp;"!B20:F42"),2,FALSE)="","","
"&amp;VLOOKUP("αD :",INDIRECT("'"&amp;B283&amp;"'"&amp;"!B20:F42"),2,FALSE))&amp;
 IF(VLOOKUP("Masse :",INDIRECT("'"&amp;B283&amp;"'"&amp;"!B20:F42"),2,FALSE)="","","
"&amp;VLOOKUP("Masse :",INDIRECT("'"&amp;B283&amp;"'"&amp;"!B20:F42"),2,FALSE))&amp;
IF(VLOOKUP("Ref Litt. :",INDIRECT("'"&amp;B283&amp;"'"&amp;"!B20:F42"),2,FALSE)="","","
"&amp;Data!$E$7&amp;" "&amp;VLOOKUP("Ref Litt. :",INDIRECT("'"&amp;B283&amp;"'"&amp;"!B20:F42"),2,FALSE))</f>
        <v>#REF!</v>
      </c>
      <c r="F283" s="77" t="e">
        <f t="shared" ca="1" si="17"/>
        <v>#REF!</v>
      </c>
      <c r="H283" s="50" t="str">
        <f t="shared" ca="1" si="18"/>
        <v/>
      </c>
    </row>
    <row r="284" spans="1:8" ht="145.15" customHeight="1" x14ac:dyDescent="0.25">
      <c r="A284" s="70" t="str">
        <f t="shared" ca="1" si="16"/>
        <v/>
      </c>
      <c r="E284" s="86" t="e">
        <f ca="1">VLOOKUP("IUPAC :",INDIRECT("'"&amp;B284&amp;"'"&amp;"!B20:F42"),2,FALSE)&amp;IF(D284="",""," ("&amp;D284&amp;")")&amp;
IF(VLOOKUP("Aspect :",INDIRECT("'"&amp;B284&amp;"'"&amp;"!B20:F42"),2,FALSE)="","","
"&amp;VLOOKUP("Aspect :",INDIRECT("'"&amp;B284&amp;"'"&amp;"!B20:F42"),2,FALSE))&amp;
IF(VLOOKUP("RMN 1H",INDIRECT("'"&amp;B284&amp;"'"&amp;"!B20:F42"),2,FALSE)="","","
"&amp;VLOOKUP("RMN 1H",INDIRECT("'"&amp;B284&amp;"'"&amp;"!B20:F42"),2,FALSE))&amp;
IF(VLOOKUP("RMN 13C",INDIRECT("'"&amp;B284&amp;"'"&amp;"!B20:F42"),2,FALSE)="","","
"&amp;VLOOKUP("RMN 13C",INDIRECT("'"&amp;B284&amp;"'"&amp;"!B20:F42"),2,FALSE))&amp;
IF(VLOOKUP("RMN Div :",INDIRECT("'"&amp;B284&amp;"'"&amp;"!B20:F42"),2,FALSE)="","","
"&amp;VLOOKUP("RMN Div :",INDIRECT("'"&amp;B284&amp;"'"&amp;"!B20:F42"),2,FALSE))&amp;
IF(VLOOKUP("IR",INDIRECT("'"&amp;B284&amp;"'"&amp;"!B20:F42"),2,FALSE)="","","
"&amp;VLOOKUP("IR",INDIRECT("'"&amp;B284&amp;"'"&amp;"!B20:F42"),2,FALSE))&amp;
IF(VLOOKUP("T° Fusion :",INDIRECT("'"&amp;B284&amp;"'"&amp;"!B20:F42"),2,FALSE)="","","
"&amp;VLOOKUP("T° Fusion :",INDIRECT("'"&amp;B284&amp;"'"&amp;"!B20:F42"),2,FALSE))&amp;
 IF(VLOOKUP("αD :",INDIRECT("'"&amp;B284&amp;"'"&amp;"!B20:F42"),2,FALSE)="","","
"&amp;VLOOKUP("αD :",INDIRECT("'"&amp;B284&amp;"'"&amp;"!B20:F42"),2,FALSE))&amp;
 IF(VLOOKUP("Masse :",INDIRECT("'"&amp;B284&amp;"'"&amp;"!B20:F42"),2,FALSE)="","","
"&amp;VLOOKUP("Masse :",INDIRECT("'"&amp;B284&amp;"'"&amp;"!B20:F42"),2,FALSE))&amp;
IF(VLOOKUP("Ref Litt. :",INDIRECT("'"&amp;B284&amp;"'"&amp;"!B20:F42"),2,FALSE)="","","
"&amp;Data!$E$7&amp;" "&amp;VLOOKUP("Ref Litt. :",INDIRECT("'"&amp;B284&amp;"'"&amp;"!B20:F42"),2,FALSE))</f>
        <v>#REF!</v>
      </c>
      <c r="F284" s="77" t="e">
        <f t="shared" ca="1" si="17"/>
        <v>#REF!</v>
      </c>
      <c r="H284" s="50" t="str">
        <f t="shared" ca="1" si="18"/>
        <v/>
      </c>
    </row>
    <row r="285" spans="1:8" ht="145.15" customHeight="1" x14ac:dyDescent="0.25">
      <c r="A285" s="70" t="str">
        <f t="shared" ca="1" si="16"/>
        <v/>
      </c>
      <c r="E285" s="86" t="e">
        <f ca="1">VLOOKUP("IUPAC :",INDIRECT("'"&amp;B285&amp;"'"&amp;"!B20:F42"),2,FALSE)&amp;IF(D285="",""," ("&amp;D285&amp;")")&amp;
IF(VLOOKUP("Aspect :",INDIRECT("'"&amp;B285&amp;"'"&amp;"!B20:F42"),2,FALSE)="","","
"&amp;VLOOKUP("Aspect :",INDIRECT("'"&amp;B285&amp;"'"&amp;"!B20:F42"),2,FALSE))&amp;
IF(VLOOKUP("RMN 1H",INDIRECT("'"&amp;B285&amp;"'"&amp;"!B20:F42"),2,FALSE)="","","
"&amp;VLOOKUP("RMN 1H",INDIRECT("'"&amp;B285&amp;"'"&amp;"!B20:F42"),2,FALSE))&amp;
IF(VLOOKUP("RMN 13C",INDIRECT("'"&amp;B285&amp;"'"&amp;"!B20:F42"),2,FALSE)="","","
"&amp;VLOOKUP("RMN 13C",INDIRECT("'"&amp;B285&amp;"'"&amp;"!B20:F42"),2,FALSE))&amp;
IF(VLOOKUP("RMN Div :",INDIRECT("'"&amp;B285&amp;"'"&amp;"!B20:F42"),2,FALSE)="","","
"&amp;VLOOKUP("RMN Div :",INDIRECT("'"&amp;B285&amp;"'"&amp;"!B20:F42"),2,FALSE))&amp;
IF(VLOOKUP("IR",INDIRECT("'"&amp;B285&amp;"'"&amp;"!B20:F42"),2,FALSE)="","","
"&amp;VLOOKUP("IR",INDIRECT("'"&amp;B285&amp;"'"&amp;"!B20:F42"),2,FALSE))&amp;
IF(VLOOKUP("T° Fusion :",INDIRECT("'"&amp;B285&amp;"'"&amp;"!B20:F42"),2,FALSE)="","","
"&amp;VLOOKUP("T° Fusion :",INDIRECT("'"&amp;B285&amp;"'"&amp;"!B20:F42"),2,FALSE))&amp;
 IF(VLOOKUP("αD :",INDIRECT("'"&amp;B285&amp;"'"&amp;"!B20:F42"),2,FALSE)="","","
"&amp;VLOOKUP("αD :",INDIRECT("'"&amp;B285&amp;"'"&amp;"!B20:F42"),2,FALSE))&amp;
 IF(VLOOKUP("Masse :",INDIRECT("'"&amp;B285&amp;"'"&amp;"!B20:F42"),2,FALSE)="","","
"&amp;VLOOKUP("Masse :",INDIRECT("'"&amp;B285&amp;"'"&amp;"!B20:F42"),2,FALSE))&amp;
IF(VLOOKUP("Ref Litt. :",INDIRECT("'"&amp;B285&amp;"'"&amp;"!B20:F42"),2,FALSE)="","","
"&amp;Data!$E$7&amp;" "&amp;VLOOKUP("Ref Litt. :",INDIRECT("'"&amp;B285&amp;"'"&amp;"!B20:F42"),2,FALSE))</f>
        <v>#REF!</v>
      </c>
      <c r="F285" s="77" t="e">
        <f t="shared" ca="1" si="17"/>
        <v>#REF!</v>
      </c>
      <c r="H285" s="50" t="str">
        <f t="shared" ca="1" si="18"/>
        <v/>
      </c>
    </row>
    <row r="286" spans="1:8" ht="145.15" customHeight="1" x14ac:dyDescent="0.25">
      <c r="A286" s="70" t="str">
        <f t="shared" ca="1" si="16"/>
        <v/>
      </c>
      <c r="E286" s="86" t="e">
        <f ca="1">VLOOKUP("IUPAC :",INDIRECT("'"&amp;B286&amp;"'"&amp;"!B20:F42"),2,FALSE)&amp;IF(D286="",""," ("&amp;D286&amp;")")&amp;
IF(VLOOKUP("Aspect :",INDIRECT("'"&amp;B286&amp;"'"&amp;"!B20:F42"),2,FALSE)="","","
"&amp;VLOOKUP("Aspect :",INDIRECT("'"&amp;B286&amp;"'"&amp;"!B20:F42"),2,FALSE))&amp;
IF(VLOOKUP("RMN 1H",INDIRECT("'"&amp;B286&amp;"'"&amp;"!B20:F42"),2,FALSE)="","","
"&amp;VLOOKUP("RMN 1H",INDIRECT("'"&amp;B286&amp;"'"&amp;"!B20:F42"),2,FALSE))&amp;
IF(VLOOKUP("RMN 13C",INDIRECT("'"&amp;B286&amp;"'"&amp;"!B20:F42"),2,FALSE)="","","
"&amp;VLOOKUP("RMN 13C",INDIRECT("'"&amp;B286&amp;"'"&amp;"!B20:F42"),2,FALSE))&amp;
IF(VLOOKUP("RMN Div :",INDIRECT("'"&amp;B286&amp;"'"&amp;"!B20:F42"),2,FALSE)="","","
"&amp;VLOOKUP("RMN Div :",INDIRECT("'"&amp;B286&amp;"'"&amp;"!B20:F42"),2,FALSE))&amp;
IF(VLOOKUP("IR",INDIRECT("'"&amp;B286&amp;"'"&amp;"!B20:F42"),2,FALSE)="","","
"&amp;VLOOKUP("IR",INDIRECT("'"&amp;B286&amp;"'"&amp;"!B20:F42"),2,FALSE))&amp;
IF(VLOOKUP("T° Fusion :",INDIRECT("'"&amp;B286&amp;"'"&amp;"!B20:F42"),2,FALSE)="","","
"&amp;VLOOKUP("T° Fusion :",INDIRECT("'"&amp;B286&amp;"'"&amp;"!B20:F42"),2,FALSE))&amp;
 IF(VLOOKUP("αD :",INDIRECT("'"&amp;B286&amp;"'"&amp;"!B20:F42"),2,FALSE)="","","
"&amp;VLOOKUP("αD :",INDIRECT("'"&amp;B286&amp;"'"&amp;"!B20:F42"),2,FALSE))&amp;
 IF(VLOOKUP("Masse :",INDIRECT("'"&amp;B286&amp;"'"&amp;"!B20:F42"),2,FALSE)="","","
"&amp;VLOOKUP("Masse :",INDIRECT("'"&amp;B286&amp;"'"&amp;"!B20:F42"),2,FALSE))&amp;
IF(VLOOKUP("Ref Litt. :",INDIRECT("'"&amp;B286&amp;"'"&amp;"!B20:F42"),2,FALSE)="","","
"&amp;Data!$E$7&amp;" "&amp;VLOOKUP("Ref Litt. :",INDIRECT("'"&amp;B286&amp;"'"&amp;"!B20:F42"),2,FALSE))</f>
        <v>#REF!</v>
      </c>
      <c r="F286" s="77" t="e">
        <f t="shared" ca="1" si="17"/>
        <v>#REF!</v>
      </c>
      <c r="H286" s="50" t="str">
        <f t="shared" ca="1" si="18"/>
        <v/>
      </c>
    </row>
    <row r="287" spans="1:8" ht="145.15" customHeight="1" x14ac:dyDescent="0.25">
      <c r="A287" s="70" t="str">
        <f t="shared" ca="1" si="16"/>
        <v/>
      </c>
      <c r="E287" s="86" t="e">
        <f ca="1">VLOOKUP("IUPAC :",INDIRECT("'"&amp;B287&amp;"'"&amp;"!B20:F42"),2,FALSE)&amp;IF(D287="",""," ("&amp;D287&amp;")")&amp;
IF(VLOOKUP("Aspect :",INDIRECT("'"&amp;B287&amp;"'"&amp;"!B20:F42"),2,FALSE)="","","
"&amp;VLOOKUP("Aspect :",INDIRECT("'"&amp;B287&amp;"'"&amp;"!B20:F42"),2,FALSE))&amp;
IF(VLOOKUP("RMN 1H",INDIRECT("'"&amp;B287&amp;"'"&amp;"!B20:F42"),2,FALSE)="","","
"&amp;VLOOKUP("RMN 1H",INDIRECT("'"&amp;B287&amp;"'"&amp;"!B20:F42"),2,FALSE))&amp;
IF(VLOOKUP("RMN 13C",INDIRECT("'"&amp;B287&amp;"'"&amp;"!B20:F42"),2,FALSE)="","","
"&amp;VLOOKUP("RMN 13C",INDIRECT("'"&amp;B287&amp;"'"&amp;"!B20:F42"),2,FALSE))&amp;
IF(VLOOKUP("RMN Div :",INDIRECT("'"&amp;B287&amp;"'"&amp;"!B20:F42"),2,FALSE)="","","
"&amp;VLOOKUP("RMN Div :",INDIRECT("'"&amp;B287&amp;"'"&amp;"!B20:F42"),2,FALSE))&amp;
IF(VLOOKUP("IR",INDIRECT("'"&amp;B287&amp;"'"&amp;"!B20:F42"),2,FALSE)="","","
"&amp;VLOOKUP("IR",INDIRECT("'"&amp;B287&amp;"'"&amp;"!B20:F42"),2,FALSE))&amp;
IF(VLOOKUP("T° Fusion :",INDIRECT("'"&amp;B287&amp;"'"&amp;"!B20:F42"),2,FALSE)="","","
"&amp;VLOOKUP("T° Fusion :",INDIRECT("'"&amp;B287&amp;"'"&amp;"!B20:F42"),2,FALSE))&amp;
 IF(VLOOKUP("αD :",INDIRECT("'"&amp;B287&amp;"'"&amp;"!B20:F42"),2,FALSE)="","","
"&amp;VLOOKUP("αD :",INDIRECT("'"&amp;B287&amp;"'"&amp;"!B20:F42"),2,FALSE))&amp;
 IF(VLOOKUP("Masse :",INDIRECT("'"&amp;B287&amp;"'"&amp;"!B20:F42"),2,FALSE)="","","
"&amp;VLOOKUP("Masse :",INDIRECT("'"&amp;B287&amp;"'"&amp;"!B20:F42"),2,FALSE))&amp;
IF(VLOOKUP("Ref Litt. :",INDIRECT("'"&amp;B287&amp;"'"&amp;"!B20:F42"),2,FALSE)="","","
"&amp;Data!$E$7&amp;" "&amp;VLOOKUP("Ref Litt. :",INDIRECT("'"&amp;B287&amp;"'"&amp;"!B20:F42"),2,FALSE))</f>
        <v>#REF!</v>
      </c>
      <c r="F287" s="77" t="e">
        <f t="shared" ca="1" si="17"/>
        <v>#REF!</v>
      </c>
      <c r="H287" s="50" t="str">
        <f t="shared" ca="1" si="18"/>
        <v/>
      </c>
    </row>
    <row r="288" spans="1:8" ht="145.15" customHeight="1" x14ac:dyDescent="0.25">
      <c r="A288" s="70" t="str">
        <f t="shared" ca="1" si="16"/>
        <v/>
      </c>
      <c r="E288" s="86" t="e">
        <f ca="1">VLOOKUP("IUPAC :",INDIRECT("'"&amp;B288&amp;"'"&amp;"!B20:F42"),2,FALSE)&amp;IF(D288="",""," ("&amp;D288&amp;")")&amp;
IF(VLOOKUP("Aspect :",INDIRECT("'"&amp;B288&amp;"'"&amp;"!B20:F42"),2,FALSE)="","","
"&amp;VLOOKUP("Aspect :",INDIRECT("'"&amp;B288&amp;"'"&amp;"!B20:F42"),2,FALSE))&amp;
IF(VLOOKUP("RMN 1H",INDIRECT("'"&amp;B288&amp;"'"&amp;"!B20:F42"),2,FALSE)="","","
"&amp;VLOOKUP("RMN 1H",INDIRECT("'"&amp;B288&amp;"'"&amp;"!B20:F42"),2,FALSE))&amp;
IF(VLOOKUP("RMN 13C",INDIRECT("'"&amp;B288&amp;"'"&amp;"!B20:F42"),2,FALSE)="","","
"&amp;VLOOKUP("RMN 13C",INDIRECT("'"&amp;B288&amp;"'"&amp;"!B20:F42"),2,FALSE))&amp;
IF(VLOOKUP("RMN Div :",INDIRECT("'"&amp;B288&amp;"'"&amp;"!B20:F42"),2,FALSE)="","","
"&amp;VLOOKUP("RMN Div :",INDIRECT("'"&amp;B288&amp;"'"&amp;"!B20:F42"),2,FALSE))&amp;
IF(VLOOKUP("IR",INDIRECT("'"&amp;B288&amp;"'"&amp;"!B20:F42"),2,FALSE)="","","
"&amp;VLOOKUP("IR",INDIRECT("'"&amp;B288&amp;"'"&amp;"!B20:F42"),2,FALSE))&amp;
IF(VLOOKUP("T° Fusion :",INDIRECT("'"&amp;B288&amp;"'"&amp;"!B20:F42"),2,FALSE)="","","
"&amp;VLOOKUP("T° Fusion :",INDIRECT("'"&amp;B288&amp;"'"&amp;"!B20:F42"),2,FALSE))&amp;
 IF(VLOOKUP("αD :",INDIRECT("'"&amp;B288&amp;"'"&amp;"!B20:F42"),2,FALSE)="","","
"&amp;VLOOKUP("αD :",INDIRECT("'"&amp;B288&amp;"'"&amp;"!B20:F42"),2,FALSE))&amp;
 IF(VLOOKUP("Masse :",INDIRECT("'"&amp;B288&amp;"'"&amp;"!B20:F42"),2,FALSE)="","","
"&amp;VLOOKUP("Masse :",INDIRECT("'"&amp;B288&amp;"'"&amp;"!B20:F42"),2,FALSE))&amp;
IF(VLOOKUP("Ref Litt. :",INDIRECT("'"&amp;B288&amp;"'"&amp;"!B20:F42"),2,FALSE)="","","
"&amp;Data!$E$7&amp;" "&amp;VLOOKUP("Ref Litt. :",INDIRECT("'"&amp;B288&amp;"'"&amp;"!B20:F42"),2,FALSE))</f>
        <v>#REF!</v>
      </c>
      <c r="F288" s="77" t="e">
        <f t="shared" ca="1" si="17"/>
        <v>#REF!</v>
      </c>
      <c r="H288" s="50" t="str">
        <f t="shared" ca="1" si="18"/>
        <v/>
      </c>
    </row>
    <row r="289" spans="1:8" ht="145.15" customHeight="1" x14ac:dyDescent="0.25">
      <c r="A289" s="70" t="str">
        <f t="shared" ca="1" si="16"/>
        <v/>
      </c>
      <c r="E289" s="86" t="e">
        <f ca="1">VLOOKUP("IUPAC :",INDIRECT("'"&amp;B289&amp;"'"&amp;"!B20:F42"),2,FALSE)&amp;IF(D289="",""," ("&amp;D289&amp;")")&amp;
IF(VLOOKUP("Aspect :",INDIRECT("'"&amp;B289&amp;"'"&amp;"!B20:F42"),2,FALSE)="","","
"&amp;VLOOKUP("Aspect :",INDIRECT("'"&amp;B289&amp;"'"&amp;"!B20:F42"),2,FALSE))&amp;
IF(VLOOKUP("RMN 1H",INDIRECT("'"&amp;B289&amp;"'"&amp;"!B20:F42"),2,FALSE)="","","
"&amp;VLOOKUP("RMN 1H",INDIRECT("'"&amp;B289&amp;"'"&amp;"!B20:F42"),2,FALSE))&amp;
IF(VLOOKUP("RMN 13C",INDIRECT("'"&amp;B289&amp;"'"&amp;"!B20:F42"),2,FALSE)="","","
"&amp;VLOOKUP("RMN 13C",INDIRECT("'"&amp;B289&amp;"'"&amp;"!B20:F42"),2,FALSE))&amp;
IF(VLOOKUP("RMN Div :",INDIRECT("'"&amp;B289&amp;"'"&amp;"!B20:F42"),2,FALSE)="","","
"&amp;VLOOKUP("RMN Div :",INDIRECT("'"&amp;B289&amp;"'"&amp;"!B20:F42"),2,FALSE))&amp;
IF(VLOOKUP("IR",INDIRECT("'"&amp;B289&amp;"'"&amp;"!B20:F42"),2,FALSE)="","","
"&amp;VLOOKUP("IR",INDIRECT("'"&amp;B289&amp;"'"&amp;"!B20:F42"),2,FALSE))&amp;
IF(VLOOKUP("T° Fusion :",INDIRECT("'"&amp;B289&amp;"'"&amp;"!B20:F42"),2,FALSE)="","","
"&amp;VLOOKUP("T° Fusion :",INDIRECT("'"&amp;B289&amp;"'"&amp;"!B20:F42"),2,FALSE))&amp;
 IF(VLOOKUP("αD :",INDIRECT("'"&amp;B289&amp;"'"&amp;"!B20:F42"),2,FALSE)="","","
"&amp;VLOOKUP("αD :",INDIRECT("'"&amp;B289&amp;"'"&amp;"!B20:F42"),2,FALSE))&amp;
 IF(VLOOKUP("Masse :",INDIRECT("'"&amp;B289&amp;"'"&amp;"!B20:F42"),2,FALSE)="","","
"&amp;VLOOKUP("Masse :",INDIRECT("'"&amp;B289&amp;"'"&amp;"!B20:F42"),2,FALSE))&amp;
IF(VLOOKUP("Ref Litt. :",INDIRECT("'"&amp;B289&amp;"'"&amp;"!B20:F42"),2,FALSE)="","","
"&amp;Data!$E$7&amp;" "&amp;VLOOKUP("Ref Litt. :",INDIRECT("'"&amp;B289&amp;"'"&amp;"!B20:F42"),2,FALSE))</f>
        <v>#REF!</v>
      </c>
      <c r="F289" s="77" t="e">
        <f t="shared" ca="1" si="17"/>
        <v>#REF!</v>
      </c>
      <c r="H289" s="50" t="str">
        <f t="shared" ca="1" si="18"/>
        <v/>
      </c>
    </row>
    <row r="290" spans="1:8" ht="145.15" customHeight="1" x14ac:dyDescent="0.25">
      <c r="A290" s="70" t="str">
        <f t="shared" ca="1" si="16"/>
        <v/>
      </c>
      <c r="E290" s="86" t="e">
        <f ca="1">VLOOKUP("IUPAC :",INDIRECT("'"&amp;B290&amp;"'"&amp;"!B20:F42"),2,FALSE)&amp;IF(D290="",""," ("&amp;D290&amp;")")&amp;
IF(VLOOKUP("Aspect :",INDIRECT("'"&amp;B290&amp;"'"&amp;"!B20:F42"),2,FALSE)="","","
"&amp;VLOOKUP("Aspect :",INDIRECT("'"&amp;B290&amp;"'"&amp;"!B20:F42"),2,FALSE))&amp;
IF(VLOOKUP("RMN 1H",INDIRECT("'"&amp;B290&amp;"'"&amp;"!B20:F42"),2,FALSE)="","","
"&amp;VLOOKUP("RMN 1H",INDIRECT("'"&amp;B290&amp;"'"&amp;"!B20:F42"),2,FALSE))&amp;
IF(VLOOKUP("RMN 13C",INDIRECT("'"&amp;B290&amp;"'"&amp;"!B20:F42"),2,FALSE)="","","
"&amp;VLOOKUP("RMN 13C",INDIRECT("'"&amp;B290&amp;"'"&amp;"!B20:F42"),2,FALSE))&amp;
IF(VLOOKUP("RMN Div :",INDIRECT("'"&amp;B290&amp;"'"&amp;"!B20:F42"),2,FALSE)="","","
"&amp;VLOOKUP("RMN Div :",INDIRECT("'"&amp;B290&amp;"'"&amp;"!B20:F42"),2,FALSE))&amp;
IF(VLOOKUP("IR",INDIRECT("'"&amp;B290&amp;"'"&amp;"!B20:F42"),2,FALSE)="","","
"&amp;VLOOKUP("IR",INDIRECT("'"&amp;B290&amp;"'"&amp;"!B20:F42"),2,FALSE))&amp;
IF(VLOOKUP("T° Fusion :",INDIRECT("'"&amp;B290&amp;"'"&amp;"!B20:F42"),2,FALSE)="","","
"&amp;VLOOKUP("T° Fusion :",INDIRECT("'"&amp;B290&amp;"'"&amp;"!B20:F42"),2,FALSE))&amp;
 IF(VLOOKUP("αD :",INDIRECT("'"&amp;B290&amp;"'"&amp;"!B20:F42"),2,FALSE)="","","
"&amp;VLOOKUP("αD :",INDIRECT("'"&amp;B290&amp;"'"&amp;"!B20:F42"),2,FALSE))&amp;
 IF(VLOOKUP("Masse :",INDIRECT("'"&amp;B290&amp;"'"&amp;"!B20:F42"),2,FALSE)="","","
"&amp;VLOOKUP("Masse :",INDIRECT("'"&amp;B290&amp;"'"&amp;"!B20:F42"),2,FALSE))&amp;
IF(VLOOKUP("Ref Litt. :",INDIRECT("'"&amp;B290&amp;"'"&amp;"!B20:F42"),2,FALSE)="","","
"&amp;Data!$E$7&amp;" "&amp;VLOOKUP("Ref Litt. :",INDIRECT("'"&amp;B290&amp;"'"&amp;"!B20:F42"),2,FALSE))</f>
        <v>#REF!</v>
      </c>
      <c r="F290" s="77" t="e">
        <f t="shared" ca="1" si="17"/>
        <v>#REF!</v>
      </c>
      <c r="H290" s="50" t="str">
        <f t="shared" ca="1" si="18"/>
        <v/>
      </c>
    </row>
    <row r="291" spans="1:8" ht="145.15" customHeight="1" x14ac:dyDescent="0.25">
      <c r="A291" s="70" t="str">
        <f t="shared" ca="1" si="16"/>
        <v/>
      </c>
      <c r="E291" s="86" t="e">
        <f ca="1">VLOOKUP("IUPAC :",INDIRECT("'"&amp;B291&amp;"'"&amp;"!B20:F42"),2,FALSE)&amp;IF(D291="",""," ("&amp;D291&amp;")")&amp;
IF(VLOOKUP("Aspect :",INDIRECT("'"&amp;B291&amp;"'"&amp;"!B20:F42"),2,FALSE)="","","
"&amp;VLOOKUP("Aspect :",INDIRECT("'"&amp;B291&amp;"'"&amp;"!B20:F42"),2,FALSE))&amp;
IF(VLOOKUP("RMN 1H",INDIRECT("'"&amp;B291&amp;"'"&amp;"!B20:F42"),2,FALSE)="","","
"&amp;VLOOKUP("RMN 1H",INDIRECT("'"&amp;B291&amp;"'"&amp;"!B20:F42"),2,FALSE))&amp;
IF(VLOOKUP("RMN 13C",INDIRECT("'"&amp;B291&amp;"'"&amp;"!B20:F42"),2,FALSE)="","","
"&amp;VLOOKUP("RMN 13C",INDIRECT("'"&amp;B291&amp;"'"&amp;"!B20:F42"),2,FALSE))&amp;
IF(VLOOKUP("RMN Div :",INDIRECT("'"&amp;B291&amp;"'"&amp;"!B20:F42"),2,FALSE)="","","
"&amp;VLOOKUP("RMN Div :",INDIRECT("'"&amp;B291&amp;"'"&amp;"!B20:F42"),2,FALSE))&amp;
IF(VLOOKUP("IR",INDIRECT("'"&amp;B291&amp;"'"&amp;"!B20:F42"),2,FALSE)="","","
"&amp;VLOOKUP("IR",INDIRECT("'"&amp;B291&amp;"'"&amp;"!B20:F42"),2,FALSE))&amp;
IF(VLOOKUP("T° Fusion :",INDIRECT("'"&amp;B291&amp;"'"&amp;"!B20:F42"),2,FALSE)="","","
"&amp;VLOOKUP("T° Fusion :",INDIRECT("'"&amp;B291&amp;"'"&amp;"!B20:F42"),2,FALSE))&amp;
 IF(VLOOKUP("αD :",INDIRECT("'"&amp;B291&amp;"'"&amp;"!B20:F42"),2,FALSE)="","","
"&amp;VLOOKUP("αD :",INDIRECT("'"&amp;B291&amp;"'"&amp;"!B20:F42"),2,FALSE))&amp;
 IF(VLOOKUP("Masse :",INDIRECT("'"&amp;B291&amp;"'"&amp;"!B20:F42"),2,FALSE)="","","
"&amp;VLOOKUP("Masse :",INDIRECT("'"&amp;B291&amp;"'"&amp;"!B20:F42"),2,FALSE))&amp;
IF(VLOOKUP("Ref Litt. :",INDIRECT("'"&amp;B291&amp;"'"&amp;"!B20:F42"),2,FALSE)="","","
"&amp;Data!$E$7&amp;" "&amp;VLOOKUP("Ref Litt. :",INDIRECT("'"&amp;B291&amp;"'"&amp;"!B20:F42"),2,FALSE))</f>
        <v>#REF!</v>
      </c>
      <c r="F291" s="77" t="e">
        <f t="shared" ca="1" si="17"/>
        <v>#REF!</v>
      </c>
      <c r="H291" s="50" t="str">
        <f t="shared" ca="1" si="18"/>
        <v/>
      </c>
    </row>
    <row r="292" spans="1:8" ht="145.15" customHeight="1" x14ac:dyDescent="0.25">
      <c r="A292" s="70" t="str">
        <f t="shared" ca="1" si="16"/>
        <v/>
      </c>
      <c r="E292" s="86" t="e">
        <f ca="1">VLOOKUP("IUPAC :",INDIRECT("'"&amp;B292&amp;"'"&amp;"!B20:F42"),2,FALSE)&amp;IF(D292="",""," ("&amp;D292&amp;")")&amp;
IF(VLOOKUP("Aspect :",INDIRECT("'"&amp;B292&amp;"'"&amp;"!B20:F42"),2,FALSE)="","","
"&amp;VLOOKUP("Aspect :",INDIRECT("'"&amp;B292&amp;"'"&amp;"!B20:F42"),2,FALSE))&amp;
IF(VLOOKUP("RMN 1H",INDIRECT("'"&amp;B292&amp;"'"&amp;"!B20:F42"),2,FALSE)="","","
"&amp;VLOOKUP("RMN 1H",INDIRECT("'"&amp;B292&amp;"'"&amp;"!B20:F42"),2,FALSE))&amp;
IF(VLOOKUP("RMN 13C",INDIRECT("'"&amp;B292&amp;"'"&amp;"!B20:F42"),2,FALSE)="","","
"&amp;VLOOKUP("RMN 13C",INDIRECT("'"&amp;B292&amp;"'"&amp;"!B20:F42"),2,FALSE))&amp;
IF(VLOOKUP("RMN Div :",INDIRECT("'"&amp;B292&amp;"'"&amp;"!B20:F42"),2,FALSE)="","","
"&amp;VLOOKUP("RMN Div :",INDIRECT("'"&amp;B292&amp;"'"&amp;"!B20:F42"),2,FALSE))&amp;
IF(VLOOKUP("IR",INDIRECT("'"&amp;B292&amp;"'"&amp;"!B20:F42"),2,FALSE)="","","
"&amp;VLOOKUP("IR",INDIRECT("'"&amp;B292&amp;"'"&amp;"!B20:F42"),2,FALSE))&amp;
IF(VLOOKUP("T° Fusion :",INDIRECT("'"&amp;B292&amp;"'"&amp;"!B20:F42"),2,FALSE)="","","
"&amp;VLOOKUP("T° Fusion :",INDIRECT("'"&amp;B292&amp;"'"&amp;"!B20:F42"),2,FALSE))&amp;
 IF(VLOOKUP("αD :",INDIRECT("'"&amp;B292&amp;"'"&amp;"!B20:F42"),2,FALSE)="","","
"&amp;VLOOKUP("αD :",INDIRECT("'"&amp;B292&amp;"'"&amp;"!B20:F42"),2,FALSE))&amp;
 IF(VLOOKUP("Masse :",INDIRECT("'"&amp;B292&amp;"'"&amp;"!B20:F42"),2,FALSE)="","","
"&amp;VLOOKUP("Masse :",INDIRECT("'"&amp;B292&amp;"'"&amp;"!B20:F42"),2,FALSE))&amp;
IF(VLOOKUP("Ref Litt. :",INDIRECT("'"&amp;B292&amp;"'"&amp;"!B20:F42"),2,FALSE)="","","
"&amp;Data!$E$7&amp;" "&amp;VLOOKUP("Ref Litt. :",INDIRECT("'"&amp;B292&amp;"'"&amp;"!B20:F42"),2,FALSE))</f>
        <v>#REF!</v>
      </c>
      <c r="F292" s="77" t="e">
        <f t="shared" ca="1" si="17"/>
        <v>#REF!</v>
      </c>
      <c r="H292" s="50" t="str">
        <f t="shared" ca="1" si="18"/>
        <v/>
      </c>
    </row>
    <row r="293" spans="1:8" ht="145.15" customHeight="1" x14ac:dyDescent="0.25">
      <c r="A293" s="70" t="str">
        <f t="shared" ca="1" si="16"/>
        <v/>
      </c>
      <c r="E293" s="86" t="e">
        <f ca="1">VLOOKUP("IUPAC :",INDIRECT("'"&amp;B293&amp;"'"&amp;"!B20:F42"),2,FALSE)&amp;IF(D293="",""," ("&amp;D293&amp;")")&amp;
IF(VLOOKUP("Aspect :",INDIRECT("'"&amp;B293&amp;"'"&amp;"!B20:F42"),2,FALSE)="","","
"&amp;VLOOKUP("Aspect :",INDIRECT("'"&amp;B293&amp;"'"&amp;"!B20:F42"),2,FALSE))&amp;
IF(VLOOKUP("RMN 1H",INDIRECT("'"&amp;B293&amp;"'"&amp;"!B20:F42"),2,FALSE)="","","
"&amp;VLOOKUP("RMN 1H",INDIRECT("'"&amp;B293&amp;"'"&amp;"!B20:F42"),2,FALSE))&amp;
IF(VLOOKUP("RMN 13C",INDIRECT("'"&amp;B293&amp;"'"&amp;"!B20:F42"),2,FALSE)="","","
"&amp;VLOOKUP("RMN 13C",INDIRECT("'"&amp;B293&amp;"'"&amp;"!B20:F42"),2,FALSE))&amp;
IF(VLOOKUP("RMN Div :",INDIRECT("'"&amp;B293&amp;"'"&amp;"!B20:F42"),2,FALSE)="","","
"&amp;VLOOKUP("RMN Div :",INDIRECT("'"&amp;B293&amp;"'"&amp;"!B20:F42"),2,FALSE))&amp;
IF(VLOOKUP("IR",INDIRECT("'"&amp;B293&amp;"'"&amp;"!B20:F42"),2,FALSE)="","","
"&amp;VLOOKUP("IR",INDIRECT("'"&amp;B293&amp;"'"&amp;"!B20:F42"),2,FALSE))&amp;
IF(VLOOKUP("T° Fusion :",INDIRECT("'"&amp;B293&amp;"'"&amp;"!B20:F42"),2,FALSE)="","","
"&amp;VLOOKUP("T° Fusion :",INDIRECT("'"&amp;B293&amp;"'"&amp;"!B20:F42"),2,FALSE))&amp;
 IF(VLOOKUP("αD :",INDIRECT("'"&amp;B293&amp;"'"&amp;"!B20:F42"),2,FALSE)="","","
"&amp;VLOOKUP("αD :",INDIRECT("'"&amp;B293&amp;"'"&amp;"!B20:F42"),2,FALSE))&amp;
 IF(VLOOKUP("Masse :",INDIRECT("'"&amp;B293&amp;"'"&amp;"!B20:F42"),2,FALSE)="","","
"&amp;VLOOKUP("Masse :",INDIRECT("'"&amp;B293&amp;"'"&amp;"!B20:F42"),2,FALSE))&amp;
IF(VLOOKUP("Ref Litt. :",INDIRECT("'"&amp;B293&amp;"'"&amp;"!B20:F42"),2,FALSE)="","","
"&amp;Data!$E$7&amp;" "&amp;VLOOKUP("Ref Litt. :",INDIRECT("'"&amp;B293&amp;"'"&amp;"!B20:F42"),2,FALSE))</f>
        <v>#REF!</v>
      </c>
      <c r="F293" s="77" t="e">
        <f t="shared" ca="1" si="17"/>
        <v>#REF!</v>
      </c>
      <c r="H293" s="50" t="str">
        <f t="shared" ca="1" si="18"/>
        <v/>
      </c>
    </row>
    <row r="294" spans="1:8" ht="145.15" customHeight="1" x14ac:dyDescent="0.25">
      <c r="A294" s="70" t="str">
        <f t="shared" ca="1" si="16"/>
        <v/>
      </c>
      <c r="E294" s="86" t="e">
        <f ca="1">VLOOKUP("IUPAC :",INDIRECT("'"&amp;B294&amp;"'"&amp;"!B20:F42"),2,FALSE)&amp;IF(D294="",""," ("&amp;D294&amp;")")&amp;
IF(VLOOKUP("Aspect :",INDIRECT("'"&amp;B294&amp;"'"&amp;"!B20:F42"),2,FALSE)="","","
"&amp;VLOOKUP("Aspect :",INDIRECT("'"&amp;B294&amp;"'"&amp;"!B20:F42"),2,FALSE))&amp;
IF(VLOOKUP("RMN 1H",INDIRECT("'"&amp;B294&amp;"'"&amp;"!B20:F42"),2,FALSE)="","","
"&amp;VLOOKUP("RMN 1H",INDIRECT("'"&amp;B294&amp;"'"&amp;"!B20:F42"),2,FALSE))&amp;
IF(VLOOKUP("RMN 13C",INDIRECT("'"&amp;B294&amp;"'"&amp;"!B20:F42"),2,FALSE)="","","
"&amp;VLOOKUP("RMN 13C",INDIRECT("'"&amp;B294&amp;"'"&amp;"!B20:F42"),2,FALSE))&amp;
IF(VLOOKUP("RMN Div :",INDIRECT("'"&amp;B294&amp;"'"&amp;"!B20:F42"),2,FALSE)="","","
"&amp;VLOOKUP("RMN Div :",INDIRECT("'"&amp;B294&amp;"'"&amp;"!B20:F42"),2,FALSE))&amp;
IF(VLOOKUP("IR",INDIRECT("'"&amp;B294&amp;"'"&amp;"!B20:F42"),2,FALSE)="","","
"&amp;VLOOKUP("IR",INDIRECT("'"&amp;B294&amp;"'"&amp;"!B20:F42"),2,FALSE))&amp;
IF(VLOOKUP("T° Fusion :",INDIRECT("'"&amp;B294&amp;"'"&amp;"!B20:F42"),2,FALSE)="","","
"&amp;VLOOKUP("T° Fusion :",INDIRECT("'"&amp;B294&amp;"'"&amp;"!B20:F42"),2,FALSE))&amp;
 IF(VLOOKUP("αD :",INDIRECT("'"&amp;B294&amp;"'"&amp;"!B20:F42"),2,FALSE)="","","
"&amp;VLOOKUP("αD :",INDIRECT("'"&amp;B294&amp;"'"&amp;"!B20:F42"),2,FALSE))&amp;
 IF(VLOOKUP("Masse :",INDIRECT("'"&amp;B294&amp;"'"&amp;"!B20:F42"),2,FALSE)="","","
"&amp;VLOOKUP("Masse :",INDIRECT("'"&amp;B294&amp;"'"&amp;"!B20:F42"),2,FALSE))&amp;
IF(VLOOKUP("Ref Litt. :",INDIRECT("'"&amp;B294&amp;"'"&amp;"!B20:F42"),2,FALSE)="","","
"&amp;Data!$E$7&amp;" "&amp;VLOOKUP("Ref Litt. :",INDIRECT("'"&amp;B294&amp;"'"&amp;"!B20:F42"),2,FALSE))</f>
        <v>#REF!</v>
      </c>
      <c r="F294" s="77" t="e">
        <f t="shared" ca="1" si="17"/>
        <v>#REF!</v>
      </c>
      <c r="H294" s="50" t="str">
        <f t="shared" ca="1" si="18"/>
        <v/>
      </c>
    </row>
    <row r="295" spans="1:8" ht="145.15" customHeight="1" x14ac:dyDescent="0.25">
      <c r="A295" s="70" t="str">
        <f t="shared" ca="1" si="16"/>
        <v/>
      </c>
      <c r="E295" s="86" t="e">
        <f ca="1">VLOOKUP("IUPAC :",INDIRECT("'"&amp;B295&amp;"'"&amp;"!B20:F42"),2,FALSE)&amp;IF(D295="",""," ("&amp;D295&amp;")")&amp;
IF(VLOOKUP("Aspect :",INDIRECT("'"&amp;B295&amp;"'"&amp;"!B20:F42"),2,FALSE)="","","
"&amp;VLOOKUP("Aspect :",INDIRECT("'"&amp;B295&amp;"'"&amp;"!B20:F42"),2,FALSE))&amp;
IF(VLOOKUP("RMN 1H",INDIRECT("'"&amp;B295&amp;"'"&amp;"!B20:F42"),2,FALSE)="","","
"&amp;VLOOKUP("RMN 1H",INDIRECT("'"&amp;B295&amp;"'"&amp;"!B20:F42"),2,FALSE))&amp;
IF(VLOOKUP("RMN 13C",INDIRECT("'"&amp;B295&amp;"'"&amp;"!B20:F42"),2,FALSE)="","","
"&amp;VLOOKUP("RMN 13C",INDIRECT("'"&amp;B295&amp;"'"&amp;"!B20:F42"),2,FALSE))&amp;
IF(VLOOKUP("RMN Div :",INDIRECT("'"&amp;B295&amp;"'"&amp;"!B20:F42"),2,FALSE)="","","
"&amp;VLOOKUP("RMN Div :",INDIRECT("'"&amp;B295&amp;"'"&amp;"!B20:F42"),2,FALSE))&amp;
IF(VLOOKUP("IR",INDIRECT("'"&amp;B295&amp;"'"&amp;"!B20:F42"),2,FALSE)="","","
"&amp;VLOOKUP("IR",INDIRECT("'"&amp;B295&amp;"'"&amp;"!B20:F42"),2,FALSE))&amp;
IF(VLOOKUP("T° Fusion :",INDIRECT("'"&amp;B295&amp;"'"&amp;"!B20:F42"),2,FALSE)="","","
"&amp;VLOOKUP("T° Fusion :",INDIRECT("'"&amp;B295&amp;"'"&amp;"!B20:F42"),2,FALSE))&amp;
 IF(VLOOKUP("αD :",INDIRECT("'"&amp;B295&amp;"'"&amp;"!B20:F42"),2,FALSE)="","","
"&amp;VLOOKUP("αD :",INDIRECT("'"&amp;B295&amp;"'"&amp;"!B20:F42"),2,FALSE))&amp;
 IF(VLOOKUP("Masse :",INDIRECT("'"&amp;B295&amp;"'"&amp;"!B20:F42"),2,FALSE)="","","
"&amp;VLOOKUP("Masse :",INDIRECT("'"&amp;B295&amp;"'"&amp;"!B20:F42"),2,FALSE))&amp;
IF(VLOOKUP("Ref Litt. :",INDIRECT("'"&amp;B295&amp;"'"&amp;"!B20:F42"),2,FALSE)="","","
"&amp;Data!$E$7&amp;" "&amp;VLOOKUP("Ref Litt. :",INDIRECT("'"&amp;B295&amp;"'"&amp;"!B20:F42"),2,FALSE))</f>
        <v>#REF!</v>
      </c>
      <c r="F295" s="77" t="e">
        <f t="shared" ca="1" si="17"/>
        <v>#REF!</v>
      </c>
      <c r="H295" s="50" t="str">
        <f t="shared" ca="1" si="18"/>
        <v/>
      </c>
    </row>
    <row r="296" spans="1:8" ht="145.15" customHeight="1" x14ac:dyDescent="0.25">
      <c r="A296" s="70" t="str">
        <f t="shared" ca="1" si="16"/>
        <v/>
      </c>
      <c r="E296" s="86" t="e">
        <f ca="1">VLOOKUP("IUPAC :",INDIRECT("'"&amp;B296&amp;"'"&amp;"!B20:F42"),2,FALSE)&amp;IF(D296="",""," ("&amp;D296&amp;")")&amp;
IF(VLOOKUP("Aspect :",INDIRECT("'"&amp;B296&amp;"'"&amp;"!B20:F42"),2,FALSE)="","","
"&amp;VLOOKUP("Aspect :",INDIRECT("'"&amp;B296&amp;"'"&amp;"!B20:F42"),2,FALSE))&amp;
IF(VLOOKUP("RMN 1H",INDIRECT("'"&amp;B296&amp;"'"&amp;"!B20:F42"),2,FALSE)="","","
"&amp;VLOOKUP("RMN 1H",INDIRECT("'"&amp;B296&amp;"'"&amp;"!B20:F42"),2,FALSE))&amp;
IF(VLOOKUP("RMN 13C",INDIRECT("'"&amp;B296&amp;"'"&amp;"!B20:F42"),2,FALSE)="","","
"&amp;VLOOKUP("RMN 13C",INDIRECT("'"&amp;B296&amp;"'"&amp;"!B20:F42"),2,FALSE))&amp;
IF(VLOOKUP("RMN Div :",INDIRECT("'"&amp;B296&amp;"'"&amp;"!B20:F42"),2,FALSE)="","","
"&amp;VLOOKUP("RMN Div :",INDIRECT("'"&amp;B296&amp;"'"&amp;"!B20:F42"),2,FALSE))&amp;
IF(VLOOKUP("IR",INDIRECT("'"&amp;B296&amp;"'"&amp;"!B20:F42"),2,FALSE)="","","
"&amp;VLOOKUP("IR",INDIRECT("'"&amp;B296&amp;"'"&amp;"!B20:F42"),2,FALSE))&amp;
IF(VLOOKUP("T° Fusion :",INDIRECT("'"&amp;B296&amp;"'"&amp;"!B20:F42"),2,FALSE)="","","
"&amp;VLOOKUP("T° Fusion :",INDIRECT("'"&amp;B296&amp;"'"&amp;"!B20:F42"),2,FALSE))&amp;
 IF(VLOOKUP("αD :",INDIRECT("'"&amp;B296&amp;"'"&amp;"!B20:F42"),2,FALSE)="","","
"&amp;VLOOKUP("αD :",INDIRECT("'"&amp;B296&amp;"'"&amp;"!B20:F42"),2,FALSE))&amp;
 IF(VLOOKUP("Masse :",INDIRECT("'"&amp;B296&amp;"'"&amp;"!B20:F42"),2,FALSE)="","","
"&amp;VLOOKUP("Masse :",INDIRECT("'"&amp;B296&amp;"'"&amp;"!B20:F42"),2,FALSE))&amp;
IF(VLOOKUP("Ref Litt. :",INDIRECT("'"&amp;B296&amp;"'"&amp;"!B20:F42"),2,FALSE)="","","
"&amp;Data!$E$7&amp;" "&amp;VLOOKUP("Ref Litt. :",INDIRECT("'"&amp;B296&amp;"'"&amp;"!B20:F42"),2,FALSE))</f>
        <v>#REF!</v>
      </c>
      <c r="F296" s="77" t="e">
        <f t="shared" ca="1" si="17"/>
        <v>#REF!</v>
      </c>
      <c r="H296" s="50" t="str">
        <f t="shared" ca="1" si="18"/>
        <v/>
      </c>
    </row>
    <row r="297" spans="1:8" ht="145.15" customHeight="1" x14ac:dyDescent="0.25">
      <c r="A297" s="70" t="str">
        <f t="shared" ca="1" si="16"/>
        <v/>
      </c>
      <c r="E297" s="86" t="e">
        <f ca="1">VLOOKUP("IUPAC :",INDIRECT("'"&amp;B297&amp;"'"&amp;"!B20:F42"),2,FALSE)&amp;IF(D297="",""," ("&amp;D297&amp;")")&amp;
IF(VLOOKUP("Aspect :",INDIRECT("'"&amp;B297&amp;"'"&amp;"!B20:F42"),2,FALSE)="","","
"&amp;VLOOKUP("Aspect :",INDIRECT("'"&amp;B297&amp;"'"&amp;"!B20:F42"),2,FALSE))&amp;
IF(VLOOKUP("RMN 1H",INDIRECT("'"&amp;B297&amp;"'"&amp;"!B20:F42"),2,FALSE)="","","
"&amp;VLOOKUP("RMN 1H",INDIRECT("'"&amp;B297&amp;"'"&amp;"!B20:F42"),2,FALSE))&amp;
IF(VLOOKUP("RMN 13C",INDIRECT("'"&amp;B297&amp;"'"&amp;"!B20:F42"),2,FALSE)="","","
"&amp;VLOOKUP("RMN 13C",INDIRECT("'"&amp;B297&amp;"'"&amp;"!B20:F42"),2,FALSE))&amp;
IF(VLOOKUP("RMN Div :",INDIRECT("'"&amp;B297&amp;"'"&amp;"!B20:F42"),2,FALSE)="","","
"&amp;VLOOKUP("RMN Div :",INDIRECT("'"&amp;B297&amp;"'"&amp;"!B20:F42"),2,FALSE))&amp;
IF(VLOOKUP("IR",INDIRECT("'"&amp;B297&amp;"'"&amp;"!B20:F42"),2,FALSE)="","","
"&amp;VLOOKUP("IR",INDIRECT("'"&amp;B297&amp;"'"&amp;"!B20:F42"),2,FALSE))&amp;
IF(VLOOKUP("T° Fusion :",INDIRECT("'"&amp;B297&amp;"'"&amp;"!B20:F42"),2,FALSE)="","","
"&amp;VLOOKUP("T° Fusion :",INDIRECT("'"&amp;B297&amp;"'"&amp;"!B20:F42"),2,FALSE))&amp;
 IF(VLOOKUP("αD :",INDIRECT("'"&amp;B297&amp;"'"&amp;"!B20:F42"),2,FALSE)="","","
"&amp;VLOOKUP("αD :",INDIRECT("'"&amp;B297&amp;"'"&amp;"!B20:F42"),2,FALSE))&amp;
 IF(VLOOKUP("Masse :",INDIRECT("'"&amp;B297&amp;"'"&amp;"!B20:F42"),2,FALSE)="","","
"&amp;VLOOKUP("Masse :",INDIRECT("'"&amp;B297&amp;"'"&amp;"!B20:F42"),2,FALSE))&amp;
IF(VLOOKUP("Ref Litt. :",INDIRECT("'"&amp;B297&amp;"'"&amp;"!B20:F42"),2,FALSE)="","","
"&amp;Data!$E$7&amp;" "&amp;VLOOKUP("Ref Litt. :",INDIRECT("'"&amp;B297&amp;"'"&amp;"!B20:F42"),2,FALSE))</f>
        <v>#REF!</v>
      </c>
      <c r="F297" s="77" t="e">
        <f t="shared" ca="1" si="17"/>
        <v>#REF!</v>
      </c>
      <c r="H297" s="50" t="str">
        <f t="shared" ca="1" si="18"/>
        <v/>
      </c>
    </row>
    <row r="298" spans="1:8" ht="145.15" customHeight="1" x14ac:dyDescent="0.25">
      <c r="A298" s="70" t="str">
        <f t="shared" ca="1" si="16"/>
        <v/>
      </c>
      <c r="E298" s="86" t="e">
        <f ca="1">VLOOKUP("IUPAC :",INDIRECT("'"&amp;B298&amp;"'"&amp;"!B20:F42"),2,FALSE)&amp;IF(D298="",""," ("&amp;D298&amp;")")&amp;
IF(VLOOKUP("Aspect :",INDIRECT("'"&amp;B298&amp;"'"&amp;"!B20:F42"),2,FALSE)="","","
"&amp;VLOOKUP("Aspect :",INDIRECT("'"&amp;B298&amp;"'"&amp;"!B20:F42"),2,FALSE))&amp;
IF(VLOOKUP("RMN 1H",INDIRECT("'"&amp;B298&amp;"'"&amp;"!B20:F42"),2,FALSE)="","","
"&amp;VLOOKUP("RMN 1H",INDIRECT("'"&amp;B298&amp;"'"&amp;"!B20:F42"),2,FALSE))&amp;
IF(VLOOKUP("RMN 13C",INDIRECT("'"&amp;B298&amp;"'"&amp;"!B20:F42"),2,FALSE)="","","
"&amp;VLOOKUP("RMN 13C",INDIRECT("'"&amp;B298&amp;"'"&amp;"!B20:F42"),2,FALSE))&amp;
IF(VLOOKUP("RMN Div :",INDIRECT("'"&amp;B298&amp;"'"&amp;"!B20:F42"),2,FALSE)="","","
"&amp;VLOOKUP("RMN Div :",INDIRECT("'"&amp;B298&amp;"'"&amp;"!B20:F42"),2,FALSE))&amp;
IF(VLOOKUP("IR",INDIRECT("'"&amp;B298&amp;"'"&amp;"!B20:F42"),2,FALSE)="","","
"&amp;VLOOKUP("IR",INDIRECT("'"&amp;B298&amp;"'"&amp;"!B20:F42"),2,FALSE))&amp;
IF(VLOOKUP("T° Fusion :",INDIRECT("'"&amp;B298&amp;"'"&amp;"!B20:F42"),2,FALSE)="","","
"&amp;VLOOKUP("T° Fusion :",INDIRECT("'"&amp;B298&amp;"'"&amp;"!B20:F42"),2,FALSE))&amp;
 IF(VLOOKUP("αD :",INDIRECT("'"&amp;B298&amp;"'"&amp;"!B20:F42"),2,FALSE)="","","
"&amp;VLOOKUP("αD :",INDIRECT("'"&amp;B298&amp;"'"&amp;"!B20:F42"),2,FALSE))&amp;
 IF(VLOOKUP("Masse :",INDIRECT("'"&amp;B298&amp;"'"&amp;"!B20:F42"),2,FALSE)="","","
"&amp;VLOOKUP("Masse :",INDIRECT("'"&amp;B298&amp;"'"&amp;"!B20:F42"),2,FALSE))&amp;
IF(VLOOKUP("Ref Litt. :",INDIRECT("'"&amp;B298&amp;"'"&amp;"!B20:F42"),2,FALSE)="","","
"&amp;Data!$E$7&amp;" "&amp;VLOOKUP("Ref Litt. :",INDIRECT("'"&amp;B298&amp;"'"&amp;"!B20:F42"),2,FALSE))</f>
        <v>#REF!</v>
      </c>
      <c r="F298" s="77" t="e">
        <f t="shared" ca="1" si="17"/>
        <v>#REF!</v>
      </c>
      <c r="H298" s="50" t="str">
        <f t="shared" ca="1" si="18"/>
        <v/>
      </c>
    </row>
    <row r="299" spans="1:8" ht="145.15" customHeight="1" x14ac:dyDescent="0.25">
      <c r="A299" s="70" t="str">
        <f t="shared" ca="1" si="16"/>
        <v/>
      </c>
      <c r="E299" s="86" t="e">
        <f ca="1">VLOOKUP("IUPAC :",INDIRECT("'"&amp;B299&amp;"'"&amp;"!B20:F42"),2,FALSE)&amp;IF(D299="",""," ("&amp;D299&amp;")")&amp;
IF(VLOOKUP("Aspect :",INDIRECT("'"&amp;B299&amp;"'"&amp;"!B20:F42"),2,FALSE)="","","
"&amp;VLOOKUP("Aspect :",INDIRECT("'"&amp;B299&amp;"'"&amp;"!B20:F42"),2,FALSE))&amp;
IF(VLOOKUP("RMN 1H",INDIRECT("'"&amp;B299&amp;"'"&amp;"!B20:F42"),2,FALSE)="","","
"&amp;VLOOKUP("RMN 1H",INDIRECT("'"&amp;B299&amp;"'"&amp;"!B20:F42"),2,FALSE))&amp;
IF(VLOOKUP("RMN 13C",INDIRECT("'"&amp;B299&amp;"'"&amp;"!B20:F42"),2,FALSE)="","","
"&amp;VLOOKUP("RMN 13C",INDIRECT("'"&amp;B299&amp;"'"&amp;"!B20:F42"),2,FALSE))&amp;
IF(VLOOKUP("RMN Div :",INDIRECT("'"&amp;B299&amp;"'"&amp;"!B20:F42"),2,FALSE)="","","
"&amp;VLOOKUP("RMN Div :",INDIRECT("'"&amp;B299&amp;"'"&amp;"!B20:F42"),2,FALSE))&amp;
IF(VLOOKUP("IR",INDIRECT("'"&amp;B299&amp;"'"&amp;"!B20:F42"),2,FALSE)="","","
"&amp;VLOOKUP("IR",INDIRECT("'"&amp;B299&amp;"'"&amp;"!B20:F42"),2,FALSE))&amp;
IF(VLOOKUP("T° Fusion :",INDIRECT("'"&amp;B299&amp;"'"&amp;"!B20:F42"),2,FALSE)="","","
"&amp;VLOOKUP("T° Fusion :",INDIRECT("'"&amp;B299&amp;"'"&amp;"!B20:F42"),2,FALSE))&amp;
 IF(VLOOKUP("αD :",INDIRECT("'"&amp;B299&amp;"'"&amp;"!B20:F42"),2,FALSE)="","","
"&amp;VLOOKUP("αD :",INDIRECT("'"&amp;B299&amp;"'"&amp;"!B20:F42"),2,FALSE))&amp;
 IF(VLOOKUP("Masse :",INDIRECT("'"&amp;B299&amp;"'"&amp;"!B20:F42"),2,FALSE)="","","
"&amp;VLOOKUP("Masse :",INDIRECT("'"&amp;B299&amp;"'"&amp;"!B20:F42"),2,FALSE))&amp;
IF(VLOOKUP("Ref Litt. :",INDIRECT("'"&amp;B299&amp;"'"&amp;"!B20:F42"),2,FALSE)="","","
"&amp;Data!$E$7&amp;" "&amp;VLOOKUP("Ref Litt. :",INDIRECT("'"&amp;B299&amp;"'"&amp;"!B20:F42"),2,FALSE))</f>
        <v>#REF!</v>
      </c>
      <c r="F299" s="77" t="e">
        <f t="shared" ca="1" si="17"/>
        <v>#REF!</v>
      </c>
      <c r="H299" s="50" t="str">
        <f t="shared" ca="1" si="18"/>
        <v/>
      </c>
    </row>
    <row r="300" spans="1:8" ht="145.15" customHeight="1" x14ac:dyDescent="0.25">
      <c r="A300" s="70" t="str">
        <f t="shared" ca="1" si="16"/>
        <v/>
      </c>
      <c r="E300" s="86" t="e">
        <f ca="1">VLOOKUP("IUPAC :",INDIRECT("'"&amp;B300&amp;"'"&amp;"!B20:F42"),2,FALSE)&amp;IF(D300="",""," ("&amp;D300&amp;")")&amp;
IF(VLOOKUP("Aspect :",INDIRECT("'"&amp;B300&amp;"'"&amp;"!B20:F42"),2,FALSE)="","","
"&amp;VLOOKUP("Aspect :",INDIRECT("'"&amp;B300&amp;"'"&amp;"!B20:F42"),2,FALSE))&amp;
IF(VLOOKUP("RMN 1H",INDIRECT("'"&amp;B300&amp;"'"&amp;"!B20:F42"),2,FALSE)="","","
"&amp;VLOOKUP("RMN 1H",INDIRECT("'"&amp;B300&amp;"'"&amp;"!B20:F42"),2,FALSE))&amp;
IF(VLOOKUP("RMN 13C",INDIRECT("'"&amp;B300&amp;"'"&amp;"!B20:F42"),2,FALSE)="","","
"&amp;VLOOKUP("RMN 13C",INDIRECT("'"&amp;B300&amp;"'"&amp;"!B20:F42"),2,FALSE))&amp;
IF(VLOOKUP("RMN Div :",INDIRECT("'"&amp;B300&amp;"'"&amp;"!B20:F42"),2,FALSE)="","","
"&amp;VLOOKUP("RMN Div :",INDIRECT("'"&amp;B300&amp;"'"&amp;"!B20:F42"),2,FALSE))&amp;
IF(VLOOKUP("IR",INDIRECT("'"&amp;B300&amp;"'"&amp;"!B20:F42"),2,FALSE)="","","
"&amp;VLOOKUP("IR",INDIRECT("'"&amp;B300&amp;"'"&amp;"!B20:F42"),2,FALSE))&amp;
IF(VLOOKUP("T° Fusion :",INDIRECT("'"&amp;B300&amp;"'"&amp;"!B20:F42"),2,FALSE)="","","
"&amp;VLOOKUP("T° Fusion :",INDIRECT("'"&amp;B300&amp;"'"&amp;"!B20:F42"),2,FALSE))&amp;
 IF(VLOOKUP("αD :",INDIRECT("'"&amp;B300&amp;"'"&amp;"!B20:F42"),2,FALSE)="","","
"&amp;VLOOKUP("αD :",INDIRECT("'"&amp;B300&amp;"'"&amp;"!B20:F42"),2,FALSE))&amp;
 IF(VLOOKUP("Masse :",INDIRECT("'"&amp;B300&amp;"'"&amp;"!B20:F42"),2,FALSE)="","","
"&amp;VLOOKUP("Masse :",INDIRECT("'"&amp;B300&amp;"'"&amp;"!B20:F42"),2,FALSE))&amp;
IF(VLOOKUP("Ref Litt. :",INDIRECT("'"&amp;B300&amp;"'"&amp;"!B20:F42"),2,FALSE)="","","
"&amp;Data!$E$7&amp;" "&amp;VLOOKUP("Ref Litt. :",INDIRECT("'"&amp;B300&amp;"'"&amp;"!B20:F42"),2,FALSE))</f>
        <v>#REF!</v>
      </c>
      <c r="F300" s="77" t="e">
        <f t="shared" ca="1" si="17"/>
        <v>#REF!</v>
      </c>
      <c r="H300" s="50" t="str">
        <f t="shared" ca="1" si="18"/>
        <v/>
      </c>
    </row>
    <row r="301" spans="1:8" ht="145.15" customHeight="1" x14ac:dyDescent="0.25">
      <c r="A301" s="70" t="str">
        <f t="shared" ca="1" si="16"/>
        <v/>
      </c>
      <c r="E301" s="86" t="e">
        <f ca="1">VLOOKUP("IUPAC :",INDIRECT("'"&amp;B301&amp;"'"&amp;"!B20:F42"),2,FALSE)&amp;IF(D301="",""," ("&amp;D301&amp;")")&amp;
IF(VLOOKUP("Aspect :",INDIRECT("'"&amp;B301&amp;"'"&amp;"!B20:F42"),2,FALSE)="","","
"&amp;VLOOKUP("Aspect :",INDIRECT("'"&amp;B301&amp;"'"&amp;"!B20:F42"),2,FALSE))&amp;
IF(VLOOKUP("RMN 1H",INDIRECT("'"&amp;B301&amp;"'"&amp;"!B20:F42"),2,FALSE)="","","
"&amp;VLOOKUP("RMN 1H",INDIRECT("'"&amp;B301&amp;"'"&amp;"!B20:F42"),2,FALSE))&amp;
IF(VLOOKUP("RMN 13C",INDIRECT("'"&amp;B301&amp;"'"&amp;"!B20:F42"),2,FALSE)="","","
"&amp;VLOOKUP("RMN 13C",INDIRECT("'"&amp;B301&amp;"'"&amp;"!B20:F42"),2,FALSE))&amp;
IF(VLOOKUP("RMN Div :",INDIRECT("'"&amp;B301&amp;"'"&amp;"!B20:F42"),2,FALSE)="","","
"&amp;VLOOKUP("RMN Div :",INDIRECT("'"&amp;B301&amp;"'"&amp;"!B20:F42"),2,FALSE))&amp;
IF(VLOOKUP("IR",INDIRECT("'"&amp;B301&amp;"'"&amp;"!B20:F42"),2,FALSE)="","","
"&amp;VLOOKUP("IR",INDIRECT("'"&amp;B301&amp;"'"&amp;"!B20:F42"),2,FALSE))&amp;
IF(VLOOKUP("T° Fusion :",INDIRECT("'"&amp;B301&amp;"'"&amp;"!B20:F42"),2,FALSE)="","","
"&amp;VLOOKUP("T° Fusion :",INDIRECT("'"&amp;B301&amp;"'"&amp;"!B20:F42"),2,FALSE))&amp;
 IF(VLOOKUP("αD :",INDIRECT("'"&amp;B301&amp;"'"&amp;"!B20:F42"),2,FALSE)="","","
"&amp;VLOOKUP("αD :",INDIRECT("'"&amp;B301&amp;"'"&amp;"!B20:F42"),2,FALSE))&amp;
 IF(VLOOKUP("Masse :",INDIRECT("'"&amp;B301&amp;"'"&amp;"!B20:F42"),2,FALSE)="","","
"&amp;VLOOKUP("Masse :",INDIRECT("'"&amp;B301&amp;"'"&amp;"!B20:F42"),2,FALSE))&amp;
IF(VLOOKUP("Ref Litt. :",INDIRECT("'"&amp;B301&amp;"'"&amp;"!B20:F42"),2,FALSE)="","","
"&amp;Data!$E$7&amp;" "&amp;VLOOKUP("Ref Litt. :",INDIRECT("'"&amp;B301&amp;"'"&amp;"!B20:F42"),2,FALSE))</f>
        <v>#REF!</v>
      </c>
      <c r="F301" s="77" t="e">
        <f t="shared" ca="1" si="17"/>
        <v>#REF!</v>
      </c>
      <c r="H301" s="50" t="str">
        <f t="shared" ca="1" si="18"/>
        <v/>
      </c>
    </row>
    <row r="302" spans="1:8" ht="145.15" customHeight="1" x14ac:dyDescent="0.25">
      <c r="A302" s="70" t="str">
        <f t="shared" ca="1" si="16"/>
        <v/>
      </c>
      <c r="E302" s="86" t="e">
        <f ca="1">VLOOKUP("IUPAC :",INDIRECT("'"&amp;B302&amp;"'"&amp;"!B20:F42"),2,FALSE)&amp;IF(D302="",""," ("&amp;D302&amp;")")&amp;
IF(VLOOKUP("Aspect :",INDIRECT("'"&amp;B302&amp;"'"&amp;"!B20:F42"),2,FALSE)="","","
"&amp;VLOOKUP("Aspect :",INDIRECT("'"&amp;B302&amp;"'"&amp;"!B20:F42"),2,FALSE))&amp;
IF(VLOOKUP("RMN 1H",INDIRECT("'"&amp;B302&amp;"'"&amp;"!B20:F42"),2,FALSE)="","","
"&amp;VLOOKUP("RMN 1H",INDIRECT("'"&amp;B302&amp;"'"&amp;"!B20:F42"),2,FALSE))&amp;
IF(VLOOKUP("RMN 13C",INDIRECT("'"&amp;B302&amp;"'"&amp;"!B20:F42"),2,FALSE)="","","
"&amp;VLOOKUP("RMN 13C",INDIRECT("'"&amp;B302&amp;"'"&amp;"!B20:F42"),2,FALSE))&amp;
IF(VLOOKUP("RMN Div :",INDIRECT("'"&amp;B302&amp;"'"&amp;"!B20:F42"),2,FALSE)="","","
"&amp;VLOOKUP("RMN Div :",INDIRECT("'"&amp;B302&amp;"'"&amp;"!B20:F42"),2,FALSE))&amp;
IF(VLOOKUP("IR",INDIRECT("'"&amp;B302&amp;"'"&amp;"!B20:F42"),2,FALSE)="","","
"&amp;VLOOKUP("IR",INDIRECT("'"&amp;B302&amp;"'"&amp;"!B20:F42"),2,FALSE))&amp;
IF(VLOOKUP("T° Fusion :",INDIRECT("'"&amp;B302&amp;"'"&amp;"!B20:F42"),2,FALSE)="","","
"&amp;VLOOKUP("T° Fusion :",INDIRECT("'"&amp;B302&amp;"'"&amp;"!B20:F42"),2,FALSE))&amp;
 IF(VLOOKUP("αD :",INDIRECT("'"&amp;B302&amp;"'"&amp;"!B20:F42"),2,FALSE)="","","
"&amp;VLOOKUP("αD :",INDIRECT("'"&amp;B302&amp;"'"&amp;"!B20:F42"),2,FALSE))&amp;
 IF(VLOOKUP("Masse :",INDIRECT("'"&amp;B302&amp;"'"&amp;"!B20:F42"),2,FALSE)="","","
"&amp;VLOOKUP("Masse :",INDIRECT("'"&amp;B302&amp;"'"&amp;"!B20:F42"),2,FALSE))&amp;
IF(VLOOKUP("Ref Litt. :",INDIRECT("'"&amp;B302&amp;"'"&amp;"!B20:F42"),2,FALSE)="","","
"&amp;Data!$E$7&amp;" "&amp;VLOOKUP("Ref Litt. :",INDIRECT("'"&amp;B302&amp;"'"&amp;"!B20:F42"),2,FALSE))</f>
        <v>#REF!</v>
      </c>
      <c r="F302" s="77" t="e">
        <f t="shared" ca="1" si="17"/>
        <v>#REF!</v>
      </c>
      <c r="H302" s="50" t="str">
        <f t="shared" ca="1" si="18"/>
        <v/>
      </c>
    </row>
    <row r="303" spans="1:8" ht="145.15" customHeight="1" x14ac:dyDescent="0.25">
      <c r="A303" s="70" t="str">
        <f t="shared" ca="1" si="16"/>
        <v/>
      </c>
      <c r="E303" s="86" t="e">
        <f ca="1">VLOOKUP("IUPAC :",INDIRECT("'"&amp;B303&amp;"'"&amp;"!B20:F42"),2,FALSE)&amp;IF(D303="",""," ("&amp;D303&amp;")")&amp;
IF(VLOOKUP("Aspect :",INDIRECT("'"&amp;B303&amp;"'"&amp;"!B20:F42"),2,FALSE)="","","
"&amp;VLOOKUP("Aspect :",INDIRECT("'"&amp;B303&amp;"'"&amp;"!B20:F42"),2,FALSE))&amp;
IF(VLOOKUP("RMN 1H",INDIRECT("'"&amp;B303&amp;"'"&amp;"!B20:F42"),2,FALSE)="","","
"&amp;VLOOKUP("RMN 1H",INDIRECT("'"&amp;B303&amp;"'"&amp;"!B20:F42"),2,FALSE))&amp;
IF(VLOOKUP("RMN 13C",INDIRECT("'"&amp;B303&amp;"'"&amp;"!B20:F42"),2,FALSE)="","","
"&amp;VLOOKUP("RMN 13C",INDIRECT("'"&amp;B303&amp;"'"&amp;"!B20:F42"),2,FALSE))&amp;
IF(VLOOKUP("RMN Div :",INDIRECT("'"&amp;B303&amp;"'"&amp;"!B20:F42"),2,FALSE)="","","
"&amp;VLOOKUP("RMN Div :",INDIRECT("'"&amp;B303&amp;"'"&amp;"!B20:F42"),2,FALSE))&amp;
IF(VLOOKUP("IR",INDIRECT("'"&amp;B303&amp;"'"&amp;"!B20:F42"),2,FALSE)="","","
"&amp;VLOOKUP("IR",INDIRECT("'"&amp;B303&amp;"'"&amp;"!B20:F42"),2,FALSE))&amp;
IF(VLOOKUP("T° Fusion :",INDIRECT("'"&amp;B303&amp;"'"&amp;"!B20:F42"),2,FALSE)="","","
"&amp;VLOOKUP("T° Fusion :",INDIRECT("'"&amp;B303&amp;"'"&amp;"!B20:F42"),2,FALSE))&amp;
 IF(VLOOKUP("αD :",INDIRECT("'"&amp;B303&amp;"'"&amp;"!B20:F42"),2,FALSE)="","","
"&amp;VLOOKUP("αD :",INDIRECT("'"&amp;B303&amp;"'"&amp;"!B20:F42"),2,FALSE))&amp;
 IF(VLOOKUP("Masse :",INDIRECT("'"&amp;B303&amp;"'"&amp;"!B20:F42"),2,FALSE)="","","
"&amp;VLOOKUP("Masse :",INDIRECT("'"&amp;B303&amp;"'"&amp;"!B20:F42"),2,FALSE))&amp;
IF(VLOOKUP("Ref Litt. :",INDIRECT("'"&amp;B303&amp;"'"&amp;"!B20:F42"),2,FALSE)="","","
"&amp;Data!$E$7&amp;" "&amp;VLOOKUP("Ref Litt. :",INDIRECT("'"&amp;B303&amp;"'"&amp;"!B20:F42"),2,FALSE))</f>
        <v>#REF!</v>
      </c>
      <c r="F303" s="77" t="e">
        <f t="shared" ca="1" si="17"/>
        <v>#REF!</v>
      </c>
      <c r="H303" s="50" t="str">
        <f t="shared" ca="1" si="18"/>
        <v/>
      </c>
    </row>
    <row r="304" spans="1:8" ht="145.15" customHeight="1" x14ac:dyDescent="0.25">
      <c r="A304" s="70" t="str">
        <f t="shared" ca="1" si="16"/>
        <v/>
      </c>
      <c r="E304" s="86" t="e">
        <f ca="1">VLOOKUP("IUPAC :",INDIRECT("'"&amp;B304&amp;"'"&amp;"!B20:F42"),2,FALSE)&amp;IF(D304="",""," ("&amp;D304&amp;")")&amp;
IF(VLOOKUP("Aspect :",INDIRECT("'"&amp;B304&amp;"'"&amp;"!B20:F42"),2,FALSE)="","","
"&amp;VLOOKUP("Aspect :",INDIRECT("'"&amp;B304&amp;"'"&amp;"!B20:F42"),2,FALSE))&amp;
IF(VLOOKUP("RMN 1H",INDIRECT("'"&amp;B304&amp;"'"&amp;"!B20:F42"),2,FALSE)="","","
"&amp;VLOOKUP("RMN 1H",INDIRECT("'"&amp;B304&amp;"'"&amp;"!B20:F42"),2,FALSE))&amp;
IF(VLOOKUP("RMN 13C",INDIRECT("'"&amp;B304&amp;"'"&amp;"!B20:F42"),2,FALSE)="","","
"&amp;VLOOKUP("RMN 13C",INDIRECT("'"&amp;B304&amp;"'"&amp;"!B20:F42"),2,FALSE))&amp;
IF(VLOOKUP("RMN Div :",INDIRECT("'"&amp;B304&amp;"'"&amp;"!B20:F42"),2,FALSE)="","","
"&amp;VLOOKUP("RMN Div :",INDIRECT("'"&amp;B304&amp;"'"&amp;"!B20:F42"),2,FALSE))&amp;
IF(VLOOKUP("IR",INDIRECT("'"&amp;B304&amp;"'"&amp;"!B20:F42"),2,FALSE)="","","
"&amp;VLOOKUP("IR",INDIRECT("'"&amp;B304&amp;"'"&amp;"!B20:F42"),2,FALSE))&amp;
IF(VLOOKUP("T° Fusion :",INDIRECT("'"&amp;B304&amp;"'"&amp;"!B20:F42"),2,FALSE)="","","
"&amp;VLOOKUP("T° Fusion :",INDIRECT("'"&amp;B304&amp;"'"&amp;"!B20:F42"),2,FALSE))&amp;
 IF(VLOOKUP("αD :",INDIRECT("'"&amp;B304&amp;"'"&amp;"!B20:F42"),2,FALSE)="","","
"&amp;VLOOKUP("αD :",INDIRECT("'"&amp;B304&amp;"'"&amp;"!B20:F42"),2,FALSE))&amp;
 IF(VLOOKUP("Masse :",INDIRECT("'"&amp;B304&amp;"'"&amp;"!B20:F42"),2,FALSE)="","","
"&amp;VLOOKUP("Masse :",INDIRECT("'"&amp;B304&amp;"'"&amp;"!B20:F42"),2,FALSE))&amp;
IF(VLOOKUP("Ref Litt. :",INDIRECT("'"&amp;B304&amp;"'"&amp;"!B20:F42"),2,FALSE)="","","
"&amp;Data!$E$7&amp;" "&amp;VLOOKUP("Ref Litt. :",INDIRECT("'"&amp;B304&amp;"'"&amp;"!B20:F42"),2,FALSE))</f>
        <v>#REF!</v>
      </c>
      <c r="F304" s="77" t="e">
        <f t="shared" ca="1" si="17"/>
        <v>#REF!</v>
      </c>
      <c r="H304" s="50" t="str">
        <f t="shared" ca="1" si="18"/>
        <v/>
      </c>
    </row>
    <row r="305" spans="1:8" ht="145.15" customHeight="1" x14ac:dyDescent="0.25">
      <c r="A305" s="70" t="str">
        <f t="shared" ca="1" si="16"/>
        <v/>
      </c>
      <c r="E305" s="86" t="e">
        <f ca="1">VLOOKUP("IUPAC :",INDIRECT("'"&amp;B305&amp;"'"&amp;"!B20:F42"),2,FALSE)&amp;IF(D305="",""," ("&amp;D305&amp;")")&amp;
IF(VLOOKUP("Aspect :",INDIRECT("'"&amp;B305&amp;"'"&amp;"!B20:F42"),2,FALSE)="","","
"&amp;VLOOKUP("Aspect :",INDIRECT("'"&amp;B305&amp;"'"&amp;"!B20:F42"),2,FALSE))&amp;
IF(VLOOKUP("RMN 1H",INDIRECT("'"&amp;B305&amp;"'"&amp;"!B20:F42"),2,FALSE)="","","
"&amp;VLOOKUP("RMN 1H",INDIRECT("'"&amp;B305&amp;"'"&amp;"!B20:F42"),2,FALSE))&amp;
IF(VLOOKUP("RMN 13C",INDIRECT("'"&amp;B305&amp;"'"&amp;"!B20:F42"),2,FALSE)="","","
"&amp;VLOOKUP("RMN 13C",INDIRECT("'"&amp;B305&amp;"'"&amp;"!B20:F42"),2,FALSE))&amp;
IF(VLOOKUP("RMN Div :",INDIRECT("'"&amp;B305&amp;"'"&amp;"!B20:F42"),2,FALSE)="","","
"&amp;VLOOKUP("RMN Div :",INDIRECT("'"&amp;B305&amp;"'"&amp;"!B20:F42"),2,FALSE))&amp;
IF(VLOOKUP("IR",INDIRECT("'"&amp;B305&amp;"'"&amp;"!B20:F42"),2,FALSE)="","","
"&amp;VLOOKUP("IR",INDIRECT("'"&amp;B305&amp;"'"&amp;"!B20:F42"),2,FALSE))&amp;
IF(VLOOKUP("T° Fusion :",INDIRECT("'"&amp;B305&amp;"'"&amp;"!B20:F42"),2,FALSE)="","","
"&amp;VLOOKUP("T° Fusion :",INDIRECT("'"&amp;B305&amp;"'"&amp;"!B20:F42"),2,FALSE))&amp;
 IF(VLOOKUP("αD :",INDIRECT("'"&amp;B305&amp;"'"&amp;"!B20:F42"),2,FALSE)="","","
"&amp;VLOOKUP("αD :",INDIRECT("'"&amp;B305&amp;"'"&amp;"!B20:F42"),2,FALSE))&amp;
 IF(VLOOKUP("Masse :",INDIRECT("'"&amp;B305&amp;"'"&amp;"!B20:F42"),2,FALSE)="","","
"&amp;VLOOKUP("Masse :",INDIRECT("'"&amp;B305&amp;"'"&amp;"!B20:F42"),2,FALSE))&amp;
IF(VLOOKUP("Ref Litt. :",INDIRECT("'"&amp;B305&amp;"'"&amp;"!B20:F42"),2,FALSE)="","","
"&amp;Data!$E$7&amp;" "&amp;VLOOKUP("Ref Litt. :",INDIRECT("'"&amp;B305&amp;"'"&amp;"!B20:F42"),2,FALSE))</f>
        <v>#REF!</v>
      </c>
      <c r="F305" s="77" t="e">
        <f t="shared" ca="1" si="17"/>
        <v>#REF!</v>
      </c>
      <c r="H305" s="50" t="str">
        <f t="shared" ca="1" si="18"/>
        <v/>
      </c>
    </row>
    <row r="306" spans="1:8" ht="145.15" customHeight="1" x14ac:dyDescent="0.25">
      <c r="A306" s="70" t="str">
        <f t="shared" ca="1" si="16"/>
        <v/>
      </c>
      <c r="E306" s="86" t="e">
        <f ca="1">VLOOKUP("IUPAC :",INDIRECT("'"&amp;B306&amp;"'"&amp;"!B20:F42"),2,FALSE)&amp;IF(D306="",""," ("&amp;D306&amp;")")&amp;
IF(VLOOKUP("Aspect :",INDIRECT("'"&amp;B306&amp;"'"&amp;"!B20:F42"),2,FALSE)="","","
"&amp;VLOOKUP("Aspect :",INDIRECT("'"&amp;B306&amp;"'"&amp;"!B20:F42"),2,FALSE))&amp;
IF(VLOOKUP("RMN 1H",INDIRECT("'"&amp;B306&amp;"'"&amp;"!B20:F42"),2,FALSE)="","","
"&amp;VLOOKUP("RMN 1H",INDIRECT("'"&amp;B306&amp;"'"&amp;"!B20:F42"),2,FALSE))&amp;
IF(VLOOKUP("RMN 13C",INDIRECT("'"&amp;B306&amp;"'"&amp;"!B20:F42"),2,FALSE)="","","
"&amp;VLOOKUP("RMN 13C",INDIRECT("'"&amp;B306&amp;"'"&amp;"!B20:F42"),2,FALSE))&amp;
IF(VLOOKUP("RMN Div :",INDIRECT("'"&amp;B306&amp;"'"&amp;"!B20:F42"),2,FALSE)="","","
"&amp;VLOOKUP("RMN Div :",INDIRECT("'"&amp;B306&amp;"'"&amp;"!B20:F42"),2,FALSE))&amp;
IF(VLOOKUP("IR",INDIRECT("'"&amp;B306&amp;"'"&amp;"!B20:F42"),2,FALSE)="","","
"&amp;VLOOKUP("IR",INDIRECT("'"&amp;B306&amp;"'"&amp;"!B20:F42"),2,FALSE))&amp;
IF(VLOOKUP("T° Fusion :",INDIRECT("'"&amp;B306&amp;"'"&amp;"!B20:F42"),2,FALSE)="","","
"&amp;VLOOKUP("T° Fusion :",INDIRECT("'"&amp;B306&amp;"'"&amp;"!B20:F42"),2,FALSE))&amp;
 IF(VLOOKUP("αD :",INDIRECT("'"&amp;B306&amp;"'"&amp;"!B20:F42"),2,FALSE)="","","
"&amp;VLOOKUP("αD :",INDIRECT("'"&amp;B306&amp;"'"&amp;"!B20:F42"),2,FALSE))&amp;
 IF(VLOOKUP("Masse :",INDIRECT("'"&amp;B306&amp;"'"&amp;"!B20:F42"),2,FALSE)="","","
"&amp;VLOOKUP("Masse :",INDIRECT("'"&amp;B306&amp;"'"&amp;"!B20:F42"),2,FALSE))&amp;
IF(VLOOKUP("Ref Litt. :",INDIRECT("'"&amp;B306&amp;"'"&amp;"!B20:F42"),2,FALSE)="","","
"&amp;Data!$E$7&amp;" "&amp;VLOOKUP("Ref Litt. :",INDIRECT("'"&amp;B306&amp;"'"&amp;"!B20:F42"),2,FALSE))</f>
        <v>#REF!</v>
      </c>
      <c r="F306" s="77" t="e">
        <f t="shared" ca="1" si="17"/>
        <v>#REF!</v>
      </c>
      <c r="H306" s="50" t="str">
        <f t="shared" ca="1" si="18"/>
        <v/>
      </c>
    </row>
    <row r="307" spans="1:8" ht="145.15" customHeight="1" x14ac:dyDescent="0.25">
      <c r="A307" s="70" t="str">
        <f t="shared" ca="1" si="16"/>
        <v/>
      </c>
      <c r="E307" s="86" t="e">
        <f ca="1">VLOOKUP("IUPAC :",INDIRECT("'"&amp;B307&amp;"'"&amp;"!B20:F42"),2,FALSE)&amp;IF(D307="",""," ("&amp;D307&amp;")")&amp;
IF(VLOOKUP("Aspect :",INDIRECT("'"&amp;B307&amp;"'"&amp;"!B20:F42"),2,FALSE)="","","
"&amp;VLOOKUP("Aspect :",INDIRECT("'"&amp;B307&amp;"'"&amp;"!B20:F42"),2,FALSE))&amp;
IF(VLOOKUP("RMN 1H",INDIRECT("'"&amp;B307&amp;"'"&amp;"!B20:F42"),2,FALSE)="","","
"&amp;VLOOKUP("RMN 1H",INDIRECT("'"&amp;B307&amp;"'"&amp;"!B20:F42"),2,FALSE))&amp;
IF(VLOOKUP("RMN 13C",INDIRECT("'"&amp;B307&amp;"'"&amp;"!B20:F42"),2,FALSE)="","","
"&amp;VLOOKUP("RMN 13C",INDIRECT("'"&amp;B307&amp;"'"&amp;"!B20:F42"),2,FALSE))&amp;
IF(VLOOKUP("RMN Div :",INDIRECT("'"&amp;B307&amp;"'"&amp;"!B20:F42"),2,FALSE)="","","
"&amp;VLOOKUP("RMN Div :",INDIRECT("'"&amp;B307&amp;"'"&amp;"!B20:F42"),2,FALSE))&amp;
IF(VLOOKUP("IR",INDIRECT("'"&amp;B307&amp;"'"&amp;"!B20:F42"),2,FALSE)="","","
"&amp;VLOOKUP("IR",INDIRECT("'"&amp;B307&amp;"'"&amp;"!B20:F42"),2,FALSE))&amp;
IF(VLOOKUP("T° Fusion :",INDIRECT("'"&amp;B307&amp;"'"&amp;"!B20:F42"),2,FALSE)="","","
"&amp;VLOOKUP("T° Fusion :",INDIRECT("'"&amp;B307&amp;"'"&amp;"!B20:F42"),2,FALSE))&amp;
 IF(VLOOKUP("αD :",INDIRECT("'"&amp;B307&amp;"'"&amp;"!B20:F42"),2,FALSE)="","","
"&amp;VLOOKUP("αD :",INDIRECT("'"&amp;B307&amp;"'"&amp;"!B20:F42"),2,FALSE))&amp;
 IF(VLOOKUP("Masse :",INDIRECT("'"&amp;B307&amp;"'"&amp;"!B20:F42"),2,FALSE)="","","
"&amp;VLOOKUP("Masse :",INDIRECT("'"&amp;B307&amp;"'"&amp;"!B20:F42"),2,FALSE))&amp;
IF(VLOOKUP("Ref Litt. :",INDIRECT("'"&amp;B307&amp;"'"&amp;"!B20:F42"),2,FALSE)="","","
"&amp;Data!$E$7&amp;" "&amp;VLOOKUP("Ref Litt. :",INDIRECT("'"&amp;B307&amp;"'"&amp;"!B20:F42"),2,FALSE))</f>
        <v>#REF!</v>
      </c>
      <c r="F307" s="77" t="e">
        <f t="shared" ca="1" si="17"/>
        <v>#REF!</v>
      </c>
      <c r="H307" s="50" t="str">
        <f t="shared" ca="1" si="18"/>
        <v/>
      </c>
    </row>
    <row r="308" spans="1:8" ht="145.15" customHeight="1" x14ac:dyDescent="0.25">
      <c r="A308" s="70" t="str">
        <f t="shared" ca="1" si="16"/>
        <v/>
      </c>
      <c r="E308" s="86" t="e">
        <f ca="1">VLOOKUP("IUPAC :",INDIRECT("'"&amp;B308&amp;"'"&amp;"!B20:F42"),2,FALSE)&amp;IF(D308="",""," ("&amp;D308&amp;")")&amp;
IF(VLOOKUP("Aspect :",INDIRECT("'"&amp;B308&amp;"'"&amp;"!B20:F42"),2,FALSE)="","","
"&amp;VLOOKUP("Aspect :",INDIRECT("'"&amp;B308&amp;"'"&amp;"!B20:F42"),2,FALSE))&amp;
IF(VLOOKUP("RMN 1H",INDIRECT("'"&amp;B308&amp;"'"&amp;"!B20:F42"),2,FALSE)="","","
"&amp;VLOOKUP("RMN 1H",INDIRECT("'"&amp;B308&amp;"'"&amp;"!B20:F42"),2,FALSE))&amp;
IF(VLOOKUP("RMN 13C",INDIRECT("'"&amp;B308&amp;"'"&amp;"!B20:F42"),2,FALSE)="","","
"&amp;VLOOKUP("RMN 13C",INDIRECT("'"&amp;B308&amp;"'"&amp;"!B20:F42"),2,FALSE))&amp;
IF(VLOOKUP("RMN Div :",INDIRECT("'"&amp;B308&amp;"'"&amp;"!B20:F42"),2,FALSE)="","","
"&amp;VLOOKUP("RMN Div :",INDIRECT("'"&amp;B308&amp;"'"&amp;"!B20:F42"),2,FALSE))&amp;
IF(VLOOKUP("IR",INDIRECT("'"&amp;B308&amp;"'"&amp;"!B20:F42"),2,FALSE)="","","
"&amp;VLOOKUP("IR",INDIRECT("'"&amp;B308&amp;"'"&amp;"!B20:F42"),2,FALSE))&amp;
IF(VLOOKUP("T° Fusion :",INDIRECT("'"&amp;B308&amp;"'"&amp;"!B20:F42"),2,FALSE)="","","
"&amp;VLOOKUP("T° Fusion :",INDIRECT("'"&amp;B308&amp;"'"&amp;"!B20:F42"),2,FALSE))&amp;
 IF(VLOOKUP("αD :",INDIRECT("'"&amp;B308&amp;"'"&amp;"!B20:F42"),2,FALSE)="","","
"&amp;VLOOKUP("αD :",INDIRECT("'"&amp;B308&amp;"'"&amp;"!B20:F42"),2,FALSE))&amp;
 IF(VLOOKUP("Masse :",INDIRECT("'"&amp;B308&amp;"'"&amp;"!B20:F42"),2,FALSE)="","","
"&amp;VLOOKUP("Masse :",INDIRECT("'"&amp;B308&amp;"'"&amp;"!B20:F42"),2,FALSE))&amp;
IF(VLOOKUP("Ref Litt. :",INDIRECT("'"&amp;B308&amp;"'"&amp;"!B20:F42"),2,FALSE)="","","
"&amp;Data!$E$7&amp;" "&amp;VLOOKUP("Ref Litt. :",INDIRECT("'"&amp;B308&amp;"'"&amp;"!B20:F42"),2,FALSE))</f>
        <v>#REF!</v>
      </c>
      <c r="F308" s="77" t="e">
        <f t="shared" ca="1" si="17"/>
        <v>#REF!</v>
      </c>
      <c r="H308" s="50" t="str">
        <f t="shared" ca="1" si="18"/>
        <v/>
      </c>
    </row>
    <row r="309" spans="1:8" ht="145.15" customHeight="1" x14ac:dyDescent="0.25">
      <c r="A309" s="70" t="str">
        <f t="shared" ref="A309:A363" ca="1" si="19">IF(B309="","",
      IF(
           OR(INDIRECT("'"&amp;B309&amp;"'"&amp;"!C23")="",
                    INDIRECT("'"&amp;B309&amp;"'"&amp;"!C27")="",
                    INDIRECT("'"&amp;B309&amp;"'"&amp;"!C39")="",
                    INDIRECT("'"&amp;B309&amp;"'"&amp;"!H5")="",
                    INDIRECT("'"&amp;B309&amp;"'"&amp;"!C20")="",
                    INDIRECT("'"&amp;B309&amp;"'"&amp;"!I21")="",
                    IF(OR(INDIRECT("'"&amp;B309&amp;"'"&amp;"!H5")="powder",
                               INDIRECT("'"&amp;B309&amp;"'"&amp;"!H5")="crystals"),
                        IF(INDIRECT("'"&amp;B309&amp;"'"&amp;"!C37")="",TRUE,FALSE),
                        FALSE),
                  IF(COUNTIF(INDIRECT("'"&amp;B309&amp;"'"&amp;"!F3"),"*F*"),
                        IF(INDIRECT("'"&amp;B309&amp;"'"&amp;"!C31")="",TRUE,FALSE),FALSE)),
           IF(INDIRECT("'"&amp;B309&amp;"'"&amp;"!C41")="",0,1),
           2))</f>
        <v/>
      </c>
      <c r="E309" s="86" t="e">
        <f ca="1">VLOOKUP("IUPAC :",INDIRECT("'"&amp;B309&amp;"'"&amp;"!B20:F42"),2,FALSE)&amp;IF(D309="",""," ("&amp;D309&amp;")")&amp;
IF(VLOOKUP("Aspect :",INDIRECT("'"&amp;B309&amp;"'"&amp;"!B20:F42"),2,FALSE)="","","
"&amp;VLOOKUP("Aspect :",INDIRECT("'"&amp;B309&amp;"'"&amp;"!B20:F42"),2,FALSE))&amp;
IF(VLOOKUP("RMN 1H",INDIRECT("'"&amp;B309&amp;"'"&amp;"!B20:F42"),2,FALSE)="","","
"&amp;VLOOKUP("RMN 1H",INDIRECT("'"&amp;B309&amp;"'"&amp;"!B20:F42"),2,FALSE))&amp;
IF(VLOOKUP("RMN 13C",INDIRECT("'"&amp;B309&amp;"'"&amp;"!B20:F42"),2,FALSE)="","","
"&amp;VLOOKUP("RMN 13C",INDIRECT("'"&amp;B309&amp;"'"&amp;"!B20:F42"),2,FALSE))&amp;
IF(VLOOKUP("RMN Div :",INDIRECT("'"&amp;B309&amp;"'"&amp;"!B20:F42"),2,FALSE)="","","
"&amp;VLOOKUP("RMN Div :",INDIRECT("'"&amp;B309&amp;"'"&amp;"!B20:F42"),2,FALSE))&amp;
IF(VLOOKUP("IR",INDIRECT("'"&amp;B309&amp;"'"&amp;"!B20:F42"),2,FALSE)="","","
"&amp;VLOOKUP("IR",INDIRECT("'"&amp;B309&amp;"'"&amp;"!B20:F42"),2,FALSE))&amp;
IF(VLOOKUP("T° Fusion :",INDIRECT("'"&amp;B309&amp;"'"&amp;"!B20:F42"),2,FALSE)="","","
"&amp;VLOOKUP("T° Fusion :",INDIRECT("'"&amp;B309&amp;"'"&amp;"!B20:F42"),2,FALSE))&amp;
 IF(VLOOKUP("αD :",INDIRECT("'"&amp;B309&amp;"'"&amp;"!B20:F42"),2,FALSE)="","","
"&amp;VLOOKUP("αD :",INDIRECT("'"&amp;B309&amp;"'"&amp;"!B20:F42"),2,FALSE))&amp;
 IF(VLOOKUP("Masse :",INDIRECT("'"&amp;B309&amp;"'"&amp;"!B20:F42"),2,FALSE)="","","
"&amp;VLOOKUP("Masse :",INDIRECT("'"&amp;B309&amp;"'"&amp;"!B20:F42"),2,FALSE))&amp;
IF(VLOOKUP("Ref Litt. :",INDIRECT("'"&amp;B309&amp;"'"&amp;"!B20:F42"),2,FALSE)="","","
"&amp;Data!$E$7&amp;" "&amp;VLOOKUP("Ref Litt. :",INDIRECT("'"&amp;B309&amp;"'"&amp;"!B20:F42"),2,FALSE))</f>
        <v>#REF!</v>
      </c>
      <c r="F309" s="77" t="e">
        <f t="shared" ca="1" si="17"/>
        <v>#REF!</v>
      </c>
      <c r="H309" s="50" t="str">
        <f t="shared" ca="1" si="18"/>
        <v/>
      </c>
    </row>
    <row r="310" spans="1:8" ht="145.15" customHeight="1" x14ac:dyDescent="0.25">
      <c r="A310" s="70" t="str">
        <f t="shared" ca="1" si="19"/>
        <v/>
      </c>
      <c r="E310" s="86" t="e">
        <f ca="1">VLOOKUP("IUPAC :",INDIRECT("'"&amp;B310&amp;"'"&amp;"!B20:F42"),2,FALSE)&amp;IF(D310="",""," ("&amp;D310&amp;")")&amp;
IF(VLOOKUP("Aspect :",INDIRECT("'"&amp;B310&amp;"'"&amp;"!B20:F42"),2,FALSE)="","","
"&amp;VLOOKUP("Aspect :",INDIRECT("'"&amp;B310&amp;"'"&amp;"!B20:F42"),2,FALSE))&amp;
IF(VLOOKUP("RMN 1H",INDIRECT("'"&amp;B310&amp;"'"&amp;"!B20:F42"),2,FALSE)="","","
"&amp;VLOOKUP("RMN 1H",INDIRECT("'"&amp;B310&amp;"'"&amp;"!B20:F42"),2,FALSE))&amp;
IF(VLOOKUP("RMN 13C",INDIRECT("'"&amp;B310&amp;"'"&amp;"!B20:F42"),2,FALSE)="","","
"&amp;VLOOKUP("RMN 13C",INDIRECT("'"&amp;B310&amp;"'"&amp;"!B20:F42"),2,FALSE))&amp;
IF(VLOOKUP("RMN Div :",INDIRECT("'"&amp;B310&amp;"'"&amp;"!B20:F42"),2,FALSE)="","","
"&amp;VLOOKUP("RMN Div :",INDIRECT("'"&amp;B310&amp;"'"&amp;"!B20:F42"),2,FALSE))&amp;
IF(VLOOKUP("IR",INDIRECT("'"&amp;B310&amp;"'"&amp;"!B20:F42"),2,FALSE)="","","
"&amp;VLOOKUP("IR",INDIRECT("'"&amp;B310&amp;"'"&amp;"!B20:F42"),2,FALSE))&amp;
IF(VLOOKUP("T° Fusion :",INDIRECT("'"&amp;B310&amp;"'"&amp;"!B20:F42"),2,FALSE)="","","
"&amp;VLOOKUP("T° Fusion :",INDIRECT("'"&amp;B310&amp;"'"&amp;"!B20:F42"),2,FALSE))&amp;
 IF(VLOOKUP("αD :",INDIRECT("'"&amp;B310&amp;"'"&amp;"!B20:F42"),2,FALSE)="","","
"&amp;VLOOKUP("αD :",INDIRECT("'"&amp;B310&amp;"'"&amp;"!B20:F42"),2,FALSE))&amp;
 IF(VLOOKUP("Masse :",INDIRECT("'"&amp;B310&amp;"'"&amp;"!B20:F42"),2,FALSE)="","","
"&amp;VLOOKUP("Masse :",INDIRECT("'"&amp;B310&amp;"'"&amp;"!B20:F42"),2,FALSE))&amp;
IF(VLOOKUP("Ref Litt. :",INDIRECT("'"&amp;B310&amp;"'"&amp;"!B20:F42"),2,FALSE)="","","
"&amp;Data!$E$7&amp;" "&amp;VLOOKUP("Ref Litt. :",INDIRECT("'"&amp;B310&amp;"'"&amp;"!B20:F42"),2,FALSE))</f>
        <v>#REF!</v>
      </c>
      <c r="F310" s="77" t="e">
        <f t="shared" ca="1" si="17"/>
        <v>#REF!</v>
      </c>
      <c r="H310" s="50" t="str">
        <f t="shared" ca="1" si="18"/>
        <v/>
      </c>
    </row>
    <row r="311" spans="1:8" ht="145.15" customHeight="1" x14ac:dyDescent="0.25">
      <c r="A311" s="70" t="str">
        <f t="shared" ca="1" si="19"/>
        <v/>
      </c>
      <c r="E311" s="86" t="e">
        <f ca="1">VLOOKUP("IUPAC :",INDIRECT("'"&amp;B311&amp;"'"&amp;"!B20:F42"),2,FALSE)&amp;IF(D311="",""," ("&amp;D311&amp;")")&amp;
IF(VLOOKUP("Aspect :",INDIRECT("'"&amp;B311&amp;"'"&amp;"!B20:F42"),2,FALSE)="","","
"&amp;VLOOKUP("Aspect :",INDIRECT("'"&amp;B311&amp;"'"&amp;"!B20:F42"),2,FALSE))&amp;
IF(VLOOKUP("RMN 1H",INDIRECT("'"&amp;B311&amp;"'"&amp;"!B20:F42"),2,FALSE)="","","
"&amp;VLOOKUP("RMN 1H",INDIRECT("'"&amp;B311&amp;"'"&amp;"!B20:F42"),2,FALSE))&amp;
IF(VLOOKUP("RMN 13C",INDIRECT("'"&amp;B311&amp;"'"&amp;"!B20:F42"),2,FALSE)="","","
"&amp;VLOOKUP("RMN 13C",INDIRECT("'"&amp;B311&amp;"'"&amp;"!B20:F42"),2,FALSE))&amp;
IF(VLOOKUP("RMN Div :",INDIRECT("'"&amp;B311&amp;"'"&amp;"!B20:F42"),2,FALSE)="","","
"&amp;VLOOKUP("RMN Div :",INDIRECT("'"&amp;B311&amp;"'"&amp;"!B20:F42"),2,FALSE))&amp;
IF(VLOOKUP("IR",INDIRECT("'"&amp;B311&amp;"'"&amp;"!B20:F42"),2,FALSE)="","","
"&amp;VLOOKUP("IR",INDIRECT("'"&amp;B311&amp;"'"&amp;"!B20:F42"),2,FALSE))&amp;
IF(VLOOKUP("T° Fusion :",INDIRECT("'"&amp;B311&amp;"'"&amp;"!B20:F42"),2,FALSE)="","","
"&amp;VLOOKUP("T° Fusion :",INDIRECT("'"&amp;B311&amp;"'"&amp;"!B20:F42"),2,FALSE))&amp;
 IF(VLOOKUP("αD :",INDIRECT("'"&amp;B311&amp;"'"&amp;"!B20:F42"),2,FALSE)="","","
"&amp;VLOOKUP("αD :",INDIRECT("'"&amp;B311&amp;"'"&amp;"!B20:F42"),2,FALSE))&amp;
 IF(VLOOKUP("Masse :",INDIRECT("'"&amp;B311&amp;"'"&amp;"!B20:F42"),2,FALSE)="","","
"&amp;VLOOKUP("Masse :",INDIRECT("'"&amp;B311&amp;"'"&amp;"!B20:F42"),2,FALSE))&amp;
IF(VLOOKUP("Ref Litt. :",INDIRECT("'"&amp;B311&amp;"'"&amp;"!B20:F42"),2,FALSE)="","","
"&amp;Data!$E$7&amp;" "&amp;VLOOKUP("Ref Litt. :",INDIRECT("'"&amp;B311&amp;"'"&amp;"!B20:F42"),2,FALSE))</f>
        <v>#REF!</v>
      </c>
      <c r="F311" s="77" t="e">
        <f t="shared" ca="1" si="17"/>
        <v>#REF!</v>
      </c>
      <c r="H311" s="50" t="str">
        <f t="shared" ca="1" si="18"/>
        <v/>
      </c>
    </row>
    <row r="312" spans="1:8" ht="145.15" customHeight="1" x14ac:dyDescent="0.25">
      <c r="A312" s="70" t="str">
        <f t="shared" ca="1" si="19"/>
        <v/>
      </c>
      <c r="E312" s="86" t="e">
        <f ca="1">VLOOKUP("IUPAC :",INDIRECT("'"&amp;B312&amp;"'"&amp;"!B20:F42"),2,FALSE)&amp;IF(D312="",""," ("&amp;D312&amp;")")&amp;
IF(VLOOKUP("Aspect :",INDIRECT("'"&amp;B312&amp;"'"&amp;"!B20:F42"),2,FALSE)="","","
"&amp;VLOOKUP("Aspect :",INDIRECT("'"&amp;B312&amp;"'"&amp;"!B20:F42"),2,FALSE))&amp;
IF(VLOOKUP("RMN 1H",INDIRECT("'"&amp;B312&amp;"'"&amp;"!B20:F42"),2,FALSE)="","","
"&amp;VLOOKUP("RMN 1H",INDIRECT("'"&amp;B312&amp;"'"&amp;"!B20:F42"),2,FALSE))&amp;
IF(VLOOKUP("RMN 13C",INDIRECT("'"&amp;B312&amp;"'"&amp;"!B20:F42"),2,FALSE)="","","
"&amp;VLOOKUP("RMN 13C",INDIRECT("'"&amp;B312&amp;"'"&amp;"!B20:F42"),2,FALSE))&amp;
IF(VLOOKUP("RMN Div :",INDIRECT("'"&amp;B312&amp;"'"&amp;"!B20:F42"),2,FALSE)="","","
"&amp;VLOOKUP("RMN Div :",INDIRECT("'"&amp;B312&amp;"'"&amp;"!B20:F42"),2,FALSE))&amp;
IF(VLOOKUP("IR",INDIRECT("'"&amp;B312&amp;"'"&amp;"!B20:F42"),2,FALSE)="","","
"&amp;VLOOKUP("IR",INDIRECT("'"&amp;B312&amp;"'"&amp;"!B20:F42"),2,FALSE))&amp;
IF(VLOOKUP("T° Fusion :",INDIRECT("'"&amp;B312&amp;"'"&amp;"!B20:F42"),2,FALSE)="","","
"&amp;VLOOKUP("T° Fusion :",INDIRECT("'"&amp;B312&amp;"'"&amp;"!B20:F42"),2,FALSE))&amp;
 IF(VLOOKUP("αD :",INDIRECT("'"&amp;B312&amp;"'"&amp;"!B20:F42"),2,FALSE)="","","
"&amp;VLOOKUP("αD :",INDIRECT("'"&amp;B312&amp;"'"&amp;"!B20:F42"),2,FALSE))&amp;
 IF(VLOOKUP("Masse :",INDIRECT("'"&amp;B312&amp;"'"&amp;"!B20:F42"),2,FALSE)="","","
"&amp;VLOOKUP("Masse :",INDIRECT("'"&amp;B312&amp;"'"&amp;"!B20:F42"),2,FALSE))&amp;
IF(VLOOKUP("Ref Litt. :",INDIRECT("'"&amp;B312&amp;"'"&amp;"!B20:F42"),2,FALSE)="","","
"&amp;Data!$E$7&amp;" "&amp;VLOOKUP("Ref Litt. :",INDIRECT("'"&amp;B312&amp;"'"&amp;"!B20:F42"),2,FALSE))</f>
        <v>#REF!</v>
      </c>
      <c r="F312" s="77" t="e">
        <f t="shared" ca="1" si="17"/>
        <v>#REF!</v>
      </c>
      <c r="H312" s="50" t="str">
        <f t="shared" ca="1" si="18"/>
        <v/>
      </c>
    </row>
    <row r="313" spans="1:8" ht="145.15" customHeight="1" x14ac:dyDescent="0.25">
      <c r="A313" s="70" t="str">
        <f t="shared" ca="1" si="19"/>
        <v/>
      </c>
      <c r="E313" s="86" t="e">
        <f ca="1">VLOOKUP("IUPAC :",INDIRECT("'"&amp;B313&amp;"'"&amp;"!B20:F42"),2,FALSE)&amp;IF(D313="",""," ("&amp;D313&amp;")")&amp;
IF(VLOOKUP("Aspect :",INDIRECT("'"&amp;B313&amp;"'"&amp;"!B20:F42"),2,FALSE)="","","
"&amp;VLOOKUP("Aspect :",INDIRECT("'"&amp;B313&amp;"'"&amp;"!B20:F42"),2,FALSE))&amp;
IF(VLOOKUP("RMN 1H",INDIRECT("'"&amp;B313&amp;"'"&amp;"!B20:F42"),2,FALSE)="","","
"&amp;VLOOKUP("RMN 1H",INDIRECT("'"&amp;B313&amp;"'"&amp;"!B20:F42"),2,FALSE))&amp;
IF(VLOOKUP("RMN 13C",INDIRECT("'"&amp;B313&amp;"'"&amp;"!B20:F42"),2,FALSE)="","","
"&amp;VLOOKUP("RMN 13C",INDIRECT("'"&amp;B313&amp;"'"&amp;"!B20:F42"),2,FALSE))&amp;
IF(VLOOKUP("RMN Div :",INDIRECT("'"&amp;B313&amp;"'"&amp;"!B20:F42"),2,FALSE)="","","
"&amp;VLOOKUP("RMN Div :",INDIRECT("'"&amp;B313&amp;"'"&amp;"!B20:F42"),2,FALSE))&amp;
IF(VLOOKUP("IR",INDIRECT("'"&amp;B313&amp;"'"&amp;"!B20:F42"),2,FALSE)="","","
"&amp;VLOOKUP("IR",INDIRECT("'"&amp;B313&amp;"'"&amp;"!B20:F42"),2,FALSE))&amp;
IF(VLOOKUP("T° Fusion :",INDIRECT("'"&amp;B313&amp;"'"&amp;"!B20:F42"),2,FALSE)="","","
"&amp;VLOOKUP("T° Fusion :",INDIRECT("'"&amp;B313&amp;"'"&amp;"!B20:F42"),2,FALSE))&amp;
 IF(VLOOKUP("αD :",INDIRECT("'"&amp;B313&amp;"'"&amp;"!B20:F42"),2,FALSE)="","","
"&amp;VLOOKUP("αD :",INDIRECT("'"&amp;B313&amp;"'"&amp;"!B20:F42"),2,FALSE))&amp;
 IF(VLOOKUP("Masse :",INDIRECT("'"&amp;B313&amp;"'"&amp;"!B20:F42"),2,FALSE)="","","
"&amp;VLOOKUP("Masse :",INDIRECT("'"&amp;B313&amp;"'"&amp;"!B20:F42"),2,FALSE))&amp;
IF(VLOOKUP("Ref Litt. :",INDIRECT("'"&amp;B313&amp;"'"&amp;"!B20:F42"),2,FALSE)="","","
"&amp;Data!$E$7&amp;" "&amp;VLOOKUP("Ref Litt. :",INDIRECT("'"&amp;B313&amp;"'"&amp;"!B20:F42"),2,FALSE))</f>
        <v>#REF!</v>
      </c>
      <c r="F313" s="77" t="e">
        <f t="shared" ca="1" si="17"/>
        <v>#REF!</v>
      </c>
      <c r="H313" s="50" t="str">
        <f t="shared" ca="1" si="18"/>
        <v/>
      </c>
    </row>
    <row r="314" spans="1:8" ht="145.15" customHeight="1" x14ac:dyDescent="0.25">
      <c r="A314" s="70" t="str">
        <f t="shared" ca="1" si="19"/>
        <v/>
      </c>
      <c r="E314" s="86" t="e">
        <f ca="1">VLOOKUP("IUPAC :",INDIRECT("'"&amp;B314&amp;"'"&amp;"!B20:F42"),2,FALSE)&amp;IF(D314="",""," ("&amp;D314&amp;")")&amp;
IF(VLOOKUP("Aspect :",INDIRECT("'"&amp;B314&amp;"'"&amp;"!B20:F42"),2,FALSE)="","","
"&amp;VLOOKUP("Aspect :",INDIRECT("'"&amp;B314&amp;"'"&amp;"!B20:F42"),2,FALSE))&amp;
IF(VLOOKUP("RMN 1H",INDIRECT("'"&amp;B314&amp;"'"&amp;"!B20:F42"),2,FALSE)="","","
"&amp;VLOOKUP("RMN 1H",INDIRECT("'"&amp;B314&amp;"'"&amp;"!B20:F42"),2,FALSE))&amp;
IF(VLOOKUP("RMN 13C",INDIRECT("'"&amp;B314&amp;"'"&amp;"!B20:F42"),2,FALSE)="","","
"&amp;VLOOKUP("RMN 13C",INDIRECT("'"&amp;B314&amp;"'"&amp;"!B20:F42"),2,FALSE))&amp;
IF(VLOOKUP("RMN Div :",INDIRECT("'"&amp;B314&amp;"'"&amp;"!B20:F42"),2,FALSE)="","","
"&amp;VLOOKUP("RMN Div :",INDIRECT("'"&amp;B314&amp;"'"&amp;"!B20:F42"),2,FALSE))&amp;
IF(VLOOKUP("IR",INDIRECT("'"&amp;B314&amp;"'"&amp;"!B20:F42"),2,FALSE)="","","
"&amp;VLOOKUP("IR",INDIRECT("'"&amp;B314&amp;"'"&amp;"!B20:F42"),2,FALSE))&amp;
IF(VLOOKUP("T° Fusion :",INDIRECT("'"&amp;B314&amp;"'"&amp;"!B20:F42"),2,FALSE)="","","
"&amp;VLOOKUP("T° Fusion :",INDIRECT("'"&amp;B314&amp;"'"&amp;"!B20:F42"),2,FALSE))&amp;
 IF(VLOOKUP("αD :",INDIRECT("'"&amp;B314&amp;"'"&amp;"!B20:F42"),2,FALSE)="","","
"&amp;VLOOKUP("αD :",INDIRECT("'"&amp;B314&amp;"'"&amp;"!B20:F42"),2,FALSE))&amp;
 IF(VLOOKUP("Masse :",INDIRECT("'"&amp;B314&amp;"'"&amp;"!B20:F42"),2,FALSE)="","","
"&amp;VLOOKUP("Masse :",INDIRECT("'"&amp;B314&amp;"'"&amp;"!B20:F42"),2,FALSE))&amp;
IF(VLOOKUP("Ref Litt. :",INDIRECT("'"&amp;B314&amp;"'"&amp;"!B20:F42"),2,FALSE)="","","
"&amp;Data!$E$7&amp;" "&amp;VLOOKUP("Ref Litt. :",INDIRECT("'"&amp;B314&amp;"'"&amp;"!B20:F42"),2,FALSE))</f>
        <v>#REF!</v>
      </c>
      <c r="F314" s="77" t="e">
        <f t="shared" ca="1" si="17"/>
        <v>#REF!</v>
      </c>
      <c r="H314" s="50" t="str">
        <f t="shared" ca="1" si="18"/>
        <v/>
      </c>
    </row>
    <row r="315" spans="1:8" ht="145.15" customHeight="1" x14ac:dyDescent="0.25">
      <c r="A315" s="70" t="str">
        <f t="shared" ca="1" si="19"/>
        <v/>
      </c>
      <c r="E315" s="86" t="e">
        <f ca="1">VLOOKUP("IUPAC :",INDIRECT("'"&amp;B315&amp;"'"&amp;"!B20:F42"),2,FALSE)&amp;IF(D315="",""," ("&amp;D315&amp;")")&amp;
IF(VLOOKUP("Aspect :",INDIRECT("'"&amp;B315&amp;"'"&amp;"!B20:F42"),2,FALSE)="","","
"&amp;VLOOKUP("Aspect :",INDIRECT("'"&amp;B315&amp;"'"&amp;"!B20:F42"),2,FALSE))&amp;
IF(VLOOKUP("RMN 1H",INDIRECT("'"&amp;B315&amp;"'"&amp;"!B20:F42"),2,FALSE)="","","
"&amp;VLOOKUP("RMN 1H",INDIRECT("'"&amp;B315&amp;"'"&amp;"!B20:F42"),2,FALSE))&amp;
IF(VLOOKUP("RMN 13C",INDIRECT("'"&amp;B315&amp;"'"&amp;"!B20:F42"),2,FALSE)="","","
"&amp;VLOOKUP("RMN 13C",INDIRECT("'"&amp;B315&amp;"'"&amp;"!B20:F42"),2,FALSE))&amp;
IF(VLOOKUP("RMN Div :",INDIRECT("'"&amp;B315&amp;"'"&amp;"!B20:F42"),2,FALSE)="","","
"&amp;VLOOKUP("RMN Div :",INDIRECT("'"&amp;B315&amp;"'"&amp;"!B20:F42"),2,FALSE))&amp;
IF(VLOOKUP("IR",INDIRECT("'"&amp;B315&amp;"'"&amp;"!B20:F42"),2,FALSE)="","","
"&amp;VLOOKUP("IR",INDIRECT("'"&amp;B315&amp;"'"&amp;"!B20:F42"),2,FALSE))&amp;
IF(VLOOKUP("T° Fusion :",INDIRECT("'"&amp;B315&amp;"'"&amp;"!B20:F42"),2,FALSE)="","","
"&amp;VLOOKUP("T° Fusion :",INDIRECT("'"&amp;B315&amp;"'"&amp;"!B20:F42"),2,FALSE))&amp;
 IF(VLOOKUP("αD :",INDIRECT("'"&amp;B315&amp;"'"&amp;"!B20:F42"),2,FALSE)="","","
"&amp;VLOOKUP("αD :",INDIRECT("'"&amp;B315&amp;"'"&amp;"!B20:F42"),2,FALSE))&amp;
 IF(VLOOKUP("Masse :",INDIRECT("'"&amp;B315&amp;"'"&amp;"!B20:F42"),2,FALSE)="","","
"&amp;VLOOKUP("Masse :",INDIRECT("'"&amp;B315&amp;"'"&amp;"!B20:F42"),2,FALSE))&amp;
IF(VLOOKUP("Ref Litt. :",INDIRECT("'"&amp;B315&amp;"'"&amp;"!B20:F42"),2,FALSE)="","","
"&amp;Data!$E$7&amp;" "&amp;VLOOKUP("Ref Litt. :",INDIRECT("'"&amp;B315&amp;"'"&amp;"!B20:F42"),2,FALSE))</f>
        <v>#REF!</v>
      </c>
      <c r="F315" s="77" t="e">
        <f t="shared" ref="F315:F363" ca="1" si="20">IF(INDIRECT("'"&amp;B315&amp;"'"&amp;"!F18:H18")="","Mode Op ?",INDIRECT("'"&amp;B315&amp;"'"&amp;"!F18:H18"))</f>
        <v>#REF!</v>
      </c>
      <c r="H315" s="50" t="str">
        <f t="shared" ca="1" si="18"/>
        <v/>
      </c>
    </row>
    <row r="316" spans="1:8" ht="145.15" customHeight="1" x14ac:dyDescent="0.25">
      <c r="A316" s="70" t="str">
        <f t="shared" ca="1" si="19"/>
        <v/>
      </c>
      <c r="E316" s="86" t="e">
        <f ca="1">VLOOKUP("IUPAC :",INDIRECT("'"&amp;B316&amp;"'"&amp;"!B20:F42"),2,FALSE)&amp;IF(D316="",""," ("&amp;D316&amp;")")&amp;
IF(VLOOKUP("Aspect :",INDIRECT("'"&amp;B316&amp;"'"&amp;"!B20:F42"),2,FALSE)="","","
"&amp;VLOOKUP("Aspect :",INDIRECT("'"&amp;B316&amp;"'"&amp;"!B20:F42"),2,FALSE))&amp;
IF(VLOOKUP("RMN 1H",INDIRECT("'"&amp;B316&amp;"'"&amp;"!B20:F42"),2,FALSE)="","","
"&amp;VLOOKUP("RMN 1H",INDIRECT("'"&amp;B316&amp;"'"&amp;"!B20:F42"),2,FALSE))&amp;
IF(VLOOKUP("RMN 13C",INDIRECT("'"&amp;B316&amp;"'"&amp;"!B20:F42"),2,FALSE)="","","
"&amp;VLOOKUP("RMN 13C",INDIRECT("'"&amp;B316&amp;"'"&amp;"!B20:F42"),2,FALSE))&amp;
IF(VLOOKUP("RMN Div :",INDIRECT("'"&amp;B316&amp;"'"&amp;"!B20:F42"),2,FALSE)="","","
"&amp;VLOOKUP("RMN Div :",INDIRECT("'"&amp;B316&amp;"'"&amp;"!B20:F42"),2,FALSE))&amp;
IF(VLOOKUP("IR",INDIRECT("'"&amp;B316&amp;"'"&amp;"!B20:F42"),2,FALSE)="","","
"&amp;VLOOKUP("IR",INDIRECT("'"&amp;B316&amp;"'"&amp;"!B20:F42"),2,FALSE))&amp;
IF(VLOOKUP("T° Fusion :",INDIRECT("'"&amp;B316&amp;"'"&amp;"!B20:F42"),2,FALSE)="","","
"&amp;VLOOKUP("T° Fusion :",INDIRECT("'"&amp;B316&amp;"'"&amp;"!B20:F42"),2,FALSE))&amp;
 IF(VLOOKUP("αD :",INDIRECT("'"&amp;B316&amp;"'"&amp;"!B20:F42"),2,FALSE)="","","
"&amp;VLOOKUP("αD :",INDIRECT("'"&amp;B316&amp;"'"&amp;"!B20:F42"),2,FALSE))&amp;
 IF(VLOOKUP("Masse :",INDIRECT("'"&amp;B316&amp;"'"&amp;"!B20:F42"),2,FALSE)="","","
"&amp;VLOOKUP("Masse :",INDIRECT("'"&amp;B316&amp;"'"&amp;"!B20:F42"),2,FALSE))&amp;
IF(VLOOKUP("Ref Litt. :",INDIRECT("'"&amp;B316&amp;"'"&amp;"!B20:F42"),2,FALSE)="","","
"&amp;Data!$E$7&amp;" "&amp;VLOOKUP("Ref Litt. :",INDIRECT("'"&amp;B316&amp;"'"&amp;"!B20:F42"),2,FALSE))</f>
        <v>#REF!</v>
      </c>
      <c r="F316" s="77" t="e">
        <f t="shared" ca="1" si="20"/>
        <v>#REF!</v>
      </c>
      <c r="H316" s="50" t="str">
        <f t="shared" ca="1" si="18"/>
        <v/>
      </c>
    </row>
    <row r="317" spans="1:8" ht="145.15" customHeight="1" x14ac:dyDescent="0.25">
      <c r="A317" s="70" t="str">
        <f t="shared" ca="1" si="19"/>
        <v/>
      </c>
      <c r="E317" s="86" t="e">
        <f ca="1">VLOOKUP("IUPAC :",INDIRECT("'"&amp;B317&amp;"'"&amp;"!B20:F42"),2,FALSE)&amp;IF(D317="",""," ("&amp;D317&amp;")")&amp;
IF(VLOOKUP("Aspect :",INDIRECT("'"&amp;B317&amp;"'"&amp;"!B20:F42"),2,FALSE)="","","
"&amp;VLOOKUP("Aspect :",INDIRECT("'"&amp;B317&amp;"'"&amp;"!B20:F42"),2,FALSE))&amp;
IF(VLOOKUP("RMN 1H",INDIRECT("'"&amp;B317&amp;"'"&amp;"!B20:F42"),2,FALSE)="","","
"&amp;VLOOKUP("RMN 1H",INDIRECT("'"&amp;B317&amp;"'"&amp;"!B20:F42"),2,FALSE))&amp;
IF(VLOOKUP("RMN 13C",INDIRECT("'"&amp;B317&amp;"'"&amp;"!B20:F42"),2,FALSE)="","","
"&amp;VLOOKUP("RMN 13C",INDIRECT("'"&amp;B317&amp;"'"&amp;"!B20:F42"),2,FALSE))&amp;
IF(VLOOKUP("RMN Div :",INDIRECT("'"&amp;B317&amp;"'"&amp;"!B20:F42"),2,FALSE)="","","
"&amp;VLOOKUP("RMN Div :",INDIRECT("'"&amp;B317&amp;"'"&amp;"!B20:F42"),2,FALSE))&amp;
IF(VLOOKUP("IR",INDIRECT("'"&amp;B317&amp;"'"&amp;"!B20:F42"),2,FALSE)="","","
"&amp;VLOOKUP("IR",INDIRECT("'"&amp;B317&amp;"'"&amp;"!B20:F42"),2,FALSE))&amp;
IF(VLOOKUP("T° Fusion :",INDIRECT("'"&amp;B317&amp;"'"&amp;"!B20:F42"),2,FALSE)="","","
"&amp;VLOOKUP("T° Fusion :",INDIRECT("'"&amp;B317&amp;"'"&amp;"!B20:F42"),2,FALSE))&amp;
 IF(VLOOKUP("αD :",INDIRECT("'"&amp;B317&amp;"'"&amp;"!B20:F42"),2,FALSE)="","","
"&amp;VLOOKUP("αD :",INDIRECT("'"&amp;B317&amp;"'"&amp;"!B20:F42"),2,FALSE))&amp;
 IF(VLOOKUP("Masse :",INDIRECT("'"&amp;B317&amp;"'"&amp;"!B20:F42"),2,FALSE)="","","
"&amp;VLOOKUP("Masse :",INDIRECT("'"&amp;B317&amp;"'"&amp;"!B20:F42"),2,FALSE))&amp;
IF(VLOOKUP("Ref Litt. :",INDIRECT("'"&amp;B317&amp;"'"&amp;"!B20:F42"),2,FALSE)="","","
"&amp;Data!$E$7&amp;" "&amp;VLOOKUP("Ref Litt. :",INDIRECT("'"&amp;B317&amp;"'"&amp;"!B20:F42"),2,FALSE))</f>
        <v>#REF!</v>
      </c>
      <c r="F317" s="77" t="e">
        <f t="shared" ca="1" si="20"/>
        <v>#REF!</v>
      </c>
      <c r="H317" s="50" t="str">
        <f t="shared" ca="1" si="18"/>
        <v/>
      </c>
    </row>
    <row r="318" spans="1:8" ht="145.15" customHeight="1" x14ac:dyDescent="0.25">
      <c r="A318" s="70" t="str">
        <f t="shared" ca="1" si="19"/>
        <v/>
      </c>
      <c r="E318" s="86" t="e">
        <f ca="1">VLOOKUP("IUPAC :",INDIRECT("'"&amp;B318&amp;"'"&amp;"!B20:F42"),2,FALSE)&amp;IF(D318="",""," ("&amp;D318&amp;")")&amp;
IF(VLOOKUP("Aspect :",INDIRECT("'"&amp;B318&amp;"'"&amp;"!B20:F42"),2,FALSE)="","","
"&amp;VLOOKUP("Aspect :",INDIRECT("'"&amp;B318&amp;"'"&amp;"!B20:F42"),2,FALSE))&amp;
IF(VLOOKUP("RMN 1H",INDIRECT("'"&amp;B318&amp;"'"&amp;"!B20:F42"),2,FALSE)="","","
"&amp;VLOOKUP("RMN 1H",INDIRECT("'"&amp;B318&amp;"'"&amp;"!B20:F42"),2,FALSE))&amp;
IF(VLOOKUP("RMN 13C",INDIRECT("'"&amp;B318&amp;"'"&amp;"!B20:F42"),2,FALSE)="","","
"&amp;VLOOKUP("RMN 13C",INDIRECT("'"&amp;B318&amp;"'"&amp;"!B20:F42"),2,FALSE))&amp;
IF(VLOOKUP("RMN Div :",INDIRECT("'"&amp;B318&amp;"'"&amp;"!B20:F42"),2,FALSE)="","","
"&amp;VLOOKUP("RMN Div :",INDIRECT("'"&amp;B318&amp;"'"&amp;"!B20:F42"),2,FALSE))&amp;
IF(VLOOKUP("IR",INDIRECT("'"&amp;B318&amp;"'"&amp;"!B20:F42"),2,FALSE)="","","
"&amp;VLOOKUP("IR",INDIRECT("'"&amp;B318&amp;"'"&amp;"!B20:F42"),2,FALSE))&amp;
IF(VLOOKUP("T° Fusion :",INDIRECT("'"&amp;B318&amp;"'"&amp;"!B20:F42"),2,FALSE)="","","
"&amp;VLOOKUP("T° Fusion :",INDIRECT("'"&amp;B318&amp;"'"&amp;"!B20:F42"),2,FALSE))&amp;
 IF(VLOOKUP("αD :",INDIRECT("'"&amp;B318&amp;"'"&amp;"!B20:F42"),2,FALSE)="","","
"&amp;VLOOKUP("αD :",INDIRECT("'"&amp;B318&amp;"'"&amp;"!B20:F42"),2,FALSE))&amp;
 IF(VLOOKUP("Masse :",INDIRECT("'"&amp;B318&amp;"'"&amp;"!B20:F42"),2,FALSE)="","","
"&amp;VLOOKUP("Masse :",INDIRECT("'"&amp;B318&amp;"'"&amp;"!B20:F42"),2,FALSE))&amp;
IF(VLOOKUP("Ref Litt. :",INDIRECT("'"&amp;B318&amp;"'"&amp;"!B20:F42"),2,FALSE)="","","
"&amp;Data!$E$7&amp;" "&amp;VLOOKUP("Ref Litt. :",INDIRECT("'"&amp;B318&amp;"'"&amp;"!B20:F42"),2,FALSE))</f>
        <v>#REF!</v>
      </c>
      <c r="F318" s="77" t="e">
        <f t="shared" ca="1" si="20"/>
        <v>#REF!</v>
      </c>
      <c r="H318" s="50" t="str">
        <f t="shared" ref="H318:H363" ca="1" si="21">IF(A318=0,
      IF(INDIRECT("'"&amp;B318&amp;"'"&amp;"!C20")="","IUPAC ","")&amp;
      IF(INDIRECT("'"&amp;B318&amp;"'"&amp;"!H5")="","Aspect ","")&amp;
      IF(INDIRECT("'"&amp;B318&amp;"'"&amp;"!C23")="","1H ","")&amp;
      IF(INDIRECT("'"&amp;B318&amp;"'"&amp;"!C27")="","13C ","")&amp;
      IF(INDIRECT("'"&amp;B318&amp;"'"&amp;"!I21")="","Rendement ","")&amp;
      IF(OR(INDIRECT("'"&amp;B318&amp;"'"&amp;"!H5")="crystals",
                  INDIRECT("'"&amp;B318&amp;"'"&amp;"!H5")="powder"),
          IF(INDIRECT("'"&amp;B318&amp;"'"&amp;"!C37")="","Tfus ",""),"")&amp;
      IF(INDIRECT("'"&amp;B318&amp;"'"&amp;"!C39")="","Masse ","")&amp;
      IF(COUNTIF(INDIRECT("'"&amp;B318&amp;"'"&amp;"!F3"),"*F*"),
           IF(INDIRECT("'"&amp;B318&amp;"'"&amp;"!C31")="","RMN Div",""),""),"")</f>
        <v/>
      </c>
    </row>
    <row r="319" spans="1:8" ht="145.15" customHeight="1" x14ac:dyDescent="0.25">
      <c r="A319" s="70" t="str">
        <f t="shared" ca="1" si="19"/>
        <v/>
      </c>
      <c r="E319" s="86" t="e">
        <f ca="1">VLOOKUP("IUPAC :",INDIRECT("'"&amp;B319&amp;"'"&amp;"!B20:F42"),2,FALSE)&amp;IF(D319="",""," ("&amp;D319&amp;")")&amp;
IF(VLOOKUP("Aspect :",INDIRECT("'"&amp;B319&amp;"'"&amp;"!B20:F42"),2,FALSE)="","","
"&amp;VLOOKUP("Aspect :",INDIRECT("'"&amp;B319&amp;"'"&amp;"!B20:F42"),2,FALSE))&amp;
IF(VLOOKUP("RMN 1H",INDIRECT("'"&amp;B319&amp;"'"&amp;"!B20:F42"),2,FALSE)="","","
"&amp;VLOOKUP("RMN 1H",INDIRECT("'"&amp;B319&amp;"'"&amp;"!B20:F42"),2,FALSE))&amp;
IF(VLOOKUP("RMN 13C",INDIRECT("'"&amp;B319&amp;"'"&amp;"!B20:F42"),2,FALSE)="","","
"&amp;VLOOKUP("RMN 13C",INDIRECT("'"&amp;B319&amp;"'"&amp;"!B20:F42"),2,FALSE))&amp;
IF(VLOOKUP("RMN Div :",INDIRECT("'"&amp;B319&amp;"'"&amp;"!B20:F42"),2,FALSE)="","","
"&amp;VLOOKUP("RMN Div :",INDIRECT("'"&amp;B319&amp;"'"&amp;"!B20:F42"),2,FALSE))&amp;
IF(VLOOKUP("IR",INDIRECT("'"&amp;B319&amp;"'"&amp;"!B20:F42"),2,FALSE)="","","
"&amp;VLOOKUP("IR",INDIRECT("'"&amp;B319&amp;"'"&amp;"!B20:F42"),2,FALSE))&amp;
IF(VLOOKUP("T° Fusion :",INDIRECT("'"&amp;B319&amp;"'"&amp;"!B20:F42"),2,FALSE)="","","
"&amp;VLOOKUP("T° Fusion :",INDIRECT("'"&amp;B319&amp;"'"&amp;"!B20:F42"),2,FALSE))&amp;
 IF(VLOOKUP("αD :",INDIRECT("'"&amp;B319&amp;"'"&amp;"!B20:F42"),2,FALSE)="","","
"&amp;VLOOKUP("αD :",INDIRECT("'"&amp;B319&amp;"'"&amp;"!B20:F42"),2,FALSE))&amp;
 IF(VLOOKUP("Masse :",INDIRECT("'"&amp;B319&amp;"'"&amp;"!B20:F42"),2,FALSE)="","","
"&amp;VLOOKUP("Masse :",INDIRECT("'"&amp;B319&amp;"'"&amp;"!B20:F42"),2,FALSE))&amp;
IF(VLOOKUP("Ref Litt. :",INDIRECT("'"&amp;B319&amp;"'"&amp;"!B20:F42"),2,FALSE)="","","
"&amp;Data!$E$7&amp;" "&amp;VLOOKUP("Ref Litt. :",INDIRECT("'"&amp;B319&amp;"'"&amp;"!B20:F42"),2,FALSE))</f>
        <v>#REF!</v>
      </c>
      <c r="F319" s="77" t="e">
        <f t="shared" ca="1" si="20"/>
        <v>#REF!</v>
      </c>
      <c r="H319" s="50" t="str">
        <f t="shared" ca="1" si="21"/>
        <v/>
      </c>
    </row>
    <row r="320" spans="1:8" ht="145.15" customHeight="1" x14ac:dyDescent="0.25">
      <c r="A320" s="70" t="str">
        <f t="shared" ca="1" si="19"/>
        <v/>
      </c>
      <c r="E320" s="86" t="e">
        <f ca="1">VLOOKUP("IUPAC :",INDIRECT("'"&amp;B320&amp;"'"&amp;"!B20:F42"),2,FALSE)&amp;IF(D320="",""," ("&amp;D320&amp;")")&amp;
IF(VLOOKUP("Aspect :",INDIRECT("'"&amp;B320&amp;"'"&amp;"!B20:F42"),2,FALSE)="","","
"&amp;VLOOKUP("Aspect :",INDIRECT("'"&amp;B320&amp;"'"&amp;"!B20:F42"),2,FALSE))&amp;
IF(VLOOKUP("RMN 1H",INDIRECT("'"&amp;B320&amp;"'"&amp;"!B20:F42"),2,FALSE)="","","
"&amp;VLOOKUP("RMN 1H",INDIRECT("'"&amp;B320&amp;"'"&amp;"!B20:F42"),2,FALSE))&amp;
IF(VLOOKUP("RMN 13C",INDIRECT("'"&amp;B320&amp;"'"&amp;"!B20:F42"),2,FALSE)="","","
"&amp;VLOOKUP("RMN 13C",INDIRECT("'"&amp;B320&amp;"'"&amp;"!B20:F42"),2,FALSE))&amp;
IF(VLOOKUP("RMN Div :",INDIRECT("'"&amp;B320&amp;"'"&amp;"!B20:F42"),2,FALSE)="","","
"&amp;VLOOKUP("RMN Div :",INDIRECT("'"&amp;B320&amp;"'"&amp;"!B20:F42"),2,FALSE))&amp;
IF(VLOOKUP("IR",INDIRECT("'"&amp;B320&amp;"'"&amp;"!B20:F42"),2,FALSE)="","","
"&amp;VLOOKUP("IR",INDIRECT("'"&amp;B320&amp;"'"&amp;"!B20:F42"),2,FALSE))&amp;
IF(VLOOKUP("T° Fusion :",INDIRECT("'"&amp;B320&amp;"'"&amp;"!B20:F42"),2,FALSE)="","","
"&amp;VLOOKUP("T° Fusion :",INDIRECT("'"&amp;B320&amp;"'"&amp;"!B20:F42"),2,FALSE))&amp;
 IF(VLOOKUP("αD :",INDIRECT("'"&amp;B320&amp;"'"&amp;"!B20:F42"),2,FALSE)="","","
"&amp;VLOOKUP("αD :",INDIRECT("'"&amp;B320&amp;"'"&amp;"!B20:F42"),2,FALSE))&amp;
 IF(VLOOKUP("Masse :",INDIRECT("'"&amp;B320&amp;"'"&amp;"!B20:F42"),2,FALSE)="","","
"&amp;VLOOKUP("Masse :",INDIRECT("'"&amp;B320&amp;"'"&amp;"!B20:F42"),2,FALSE))&amp;
IF(VLOOKUP("Ref Litt. :",INDIRECT("'"&amp;B320&amp;"'"&amp;"!B20:F42"),2,FALSE)="","","
"&amp;Data!$E$7&amp;" "&amp;VLOOKUP("Ref Litt. :",INDIRECT("'"&amp;B320&amp;"'"&amp;"!B20:F42"),2,FALSE))</f>
        <v>#REF!</v>
      </c>
      <c r="F320" s="77" t="e">
        <f t="shared" ca="1" si="20"/>
        <v>#REF!</v>
      </c>
      <c r="H320" s="50" t="str">
        <f t="shared" ca="1" si="21"/>
        <v/>
      </c>
    </row>
    <row r="321" spans="1:8" ht="145.15" customHeight="1" x14ac:dyDescent="0.25">
      <c r="A321" s="70" t="str">
        <f t="shared" ca="1" si="19"/>
        <v/>
      </c>
      <c r="E321" s="86" t="e">
        <f ca="1">VLOOKUP("IUPAC :",INDIRECT("'"&amp;B321&amp;"'"&amp;"!B20:F42"),2,FALSE)&amp;IF(D321="",""," ("&amp;D321&amp;")")&amp;
IF(VLOOKUP("Aspect :",INDIRECT("'"&amp;B321&amp;"'"&amp;"!B20:F42"),2,FALSE)="","","
"&amp;VLOOKUP("Aspect :",INDIRECT("'"&amp;B321&amp;"'"&amp;"!B20:F42"),2,FALSE))&amp;
IF(VLOOKUP("RMN 1H",INDIRECT("'"&amp;B321&amp;"'"&amp;"!B20:F42"),2,FALSE)="","","
"&amp;VLOOKUP("RMN 1H",INDIRECT("'"&amp;B321&amp;"'"&amp;"!B20:F42"),2,FALSE))&amp;
IF(VLOOKUP("RMN 13C",INDIRECT("'"&amp;B321&amp;"'"&amp;"!B20:F42"),2,FALSE)="","","
"&amp;VLOOKUP("RMN 13C",INDIRECT("'"&amp;B321&amp;"'"&amp;"!B20:F42"),2,FALSE))&amp;
IF(VLOOKUP("RMN Div :",INDIRECT("'"&amp;B321&amp;"'"&amp;"!B20:F42"),2,FALSE)="","","
"&amp;VLOOKUP("RMN Div :",INDIRECT("'"&amp;B321&amp;"'"&amp;"!B20:F42"),2,FALSE))&amp;
IF(VLOOKUP("IR",INDIRECT("'"&amp;B321&amp;"'"&amp;"!B20:F42"),2,FALSE)="","","
"&amp;VLOOKUP("IR",INDIRECT("'"&amp;B321&amp;"'"&amp;"!B20:F42"),2,FALSE))&amp;
IF(VLOOKUP("T° Fusion :",INDIRECT("'"&amp;B321&amp;"'"&amp;"!B20:F42"),2,FALSE)="","","
"&amp;VLOOKUP("T° Fusion :",INDIRECT("'"&amp;B321&amp;"'"&amp;"!B20:F42"),2,FALSE))&amp;
 IF(VLOOKUP("αD :",INDIRECT("'"&amp;B321&amp;"'"&amp;"!B20:F42"),2,FALSE)="","","
"&amp;VLOOKUP("αD :",INDIRECT("'"&amp;B321&amp;"'"&amp;"!B20:F42"),2,FALSE))&amp;
 IF(VLOOKUP("Masse :",INDIRECT("'"&amp;B321&amp;"'"&amp;"!B20:F42"),2,FALSE)="","","
"&amp;VLOOKUP("Masse :",INDIRECT("'"&amp;B321&amp;"'"&amp;"!B20:F42"),2,FALSE))&amp;
IF(VLOOKUP("Ref Litt. :",INDIRECT("'"&amp;B321&amp;"'"&amp;"!B20:F42"),2,FALSE)="","","
"&amp;Data!$E$7&amp;" "&amp;VLOOKUP("Ref Litt. :",INDIRECT("'"&amp;B321&amp;"'"&amp;"!B20:F42"),2,FALSE))</f>
        <v>#REF!</v>
      </c>
      <c r="F321" s="77" t="e">
        <f t="shared" ca="1" si="20"/>
        <v>#REF!</v>
      </c>
      <c r="H321" s="50" t="str">
        <f t="shared" ca="1" si="21"/>
        <v/>
      </c>
    </row>
    <row r="322" spans="1:8" ht="145.15" customHeight="1" x14ac:dyDescent="0.25">
      <c r="A322" s="70" t="str">
        <f t="shared" ca="1" si="19"/>
        <v/>
      </c>
      <c r="E322" s="86" t="e">
        <f ca="1">VLOOKUP("IUPAC :",INDIRECT("'"&amp;B322&amp;"'"&amp;"!B20:F42"),2,FALSE)&amp;IF(D322="",""," ("&amp;D322&amp;")")&amp;
IF(VLOOKUP("Aspect :",INDIRECT("'"&amp;B322&amp;"'"&amp;"!B20:F42"),2,FALSE)="","","
"&amp;VLOOKUP("Aspect :",INDIRECT("'"&amp;B322&amp;"'"&amp;"!B20:F42"),2,FALSE))&amp;
IF(VLOOKUP("RMN 1H",INDIRECT("'"&amp;B322&amp;"'"&amp;"!B20:F42"),2,FALSE)="","","
"&amp;VLOOKUP("RMN 1H",INDIRECT("'"&amp;B322&amp;"'"&amp;"!B20:F42"),2,FALSE))&amp;
IF(VLOOKUP("RMN 13C",INDIRECT("'"&amp;B322&amp;"'"&amp;"!B20:F42"),2,FALSE)="","","
"&amp;VLOOKUP("RMN 13C",INDIRECT("'"&amp;B322&amp;"'"&amp;"!B20:F42"),2,FALSE))&amp;
IF(VLOOKUP("RMN Div :",INDIRECT("'"&amp;B322&amp;"'"&amp;"!B20:F42"),2,FALSE)="","","
"&amp;VLOOKUP("RMN Div :",INDIRECT("'"&amp;B322&amp;"'"&amp;"!B20:F42"),2,FALSE))&amp;
IF(VLOOKUP("IR",INDIRECT("'"&amp;B322&amp;"'"&amp;"!B20:F42"),2,FALSE)="","","
"&amp;VLOOKUP("IR",INDIRECT("'"&amp;B322&amp;"'"&amp;"!B20:F42"),2,FALSE))&amp;
IF(VLOOKUP("T° Fusion :",INDIRECT("'"&amp;B322&amp;"'"&amp;"!B20:F42"),2,FALSE)="","","
"&amp;VLOOKUP("T° Fusion :",INDIRECT("'"&amp;B322&amp;"'"&amp;"!B20:F42"),2,FALSE))&amp;
 IF(VLOOKUP("αD :",INDIRECT("'"&amp;B322&amp;"'"&amp;"!B20:F42"),2,FALSE)="","","
"&amp;VLOOKUP("αD :",INDIRECT("'"&amp;B322&amp;"'"&amp;"!B20:F42"),2,FALSE))&amp;
 IF(VLOOKUP("Masse :",INDIRECT("'"&amp;B322&amp;"'"&amp;"!B20:F42"),2,FALSE)="","","
"&amp;VLOOKUP("Masse :",INDIRECT("'"&amp;B322&amp;"'"&amp;"!B20:F42"),2,FALSE))&amp;
IF(VLOOKUP("Ref Litt. :",INDIRECT("'"&amp;B322&amp;"'"&amp;"!B20:F42"),2,FALSE)="","","
"&amp;Data!$E$7&amp;" "&amp;VLOOKUP("Ref Litt. :",INDIRECT("'"&amp;B322&amp;"'"&amp;"!B20:F42"),2,FALSE))</f>
        <v>#REF!</v>
      </c>
      <c r="F322" s="77" t="e">
        <f t="shared" ca="1" si="20"/>
        <v>#REF!</v>
      </c>
      <c r="H322" s="50" t="str">
        <f t="shared" ca="1" si="21"/>
        <v/>
      </c>
    </row>
    <row r="323" spans="1:8" ht="145.15" customHeight="1" x14ac:dyDescent="0.25">
      <c r="A323" s="70" t="str">
        <f t="shared" ca="1" si="19"/>
        <v/>
      </c>
      <c r="E323" s="86" t="e">
        <f ca="1">VLOOKUP("IUPAC :",INDIRECT("'"&amp;B323&amp;"'"&amp;"!B20:F42"),2,FALSE)&amp;IF(D323="",""," ("&amp;D323&amp;")")&amp;
IF(VLOOKUP("Aspect :",INDIRECT("'"&amp;B323&amp;"'"&amp;"!B20:F42"),2,FALSE)="","","
"&amp;VLOOKUP("Aspect :",INDIRECT("'"&amp;B323&amp;"'"&amp;"!B20:F42"),2,FALSE))&amp;
IF(VLOOKUP("RMN 1H",INDIRECT("'"&amp;B323&amp;"'"&amp;"!B20:F42"),2,FALSE)="","","
"&amp;VLOOKUP("RMN 1H",INDIRECT("'"&amp;B323&amp;"'"&amp;"!B20:F42"),2,FALSE))&amp;
IF(VLOOKUP("RMN 13C",INDIRECT("'"&amp;B323&amp;"'"&amp;"!B20:F42"),2,FALSE)="","","
"&amp;VLOOKUP("RMN 13C",INDIRECT("'"&amp;B323&amp;"'"&amp;"!B20:F42"),2,FALSE))&amp;
IF(VLOOKUP("RMN Div :",INDIRECT("'"&amp;B323&amp;"'"&amp;"!B20:F42"),2,FALSE)="","","
"&amp;VLOOKUP("RMN Div :",INDIRECT("'"&amp;B323&amp;"'"&amp;"!B20:F42"),2,FALSE))&amp;
IF(VLOOKUP("IR",INDIRECT("'"&amp;B323&amp;"'"&amp;"!B20:F42"),2,FALSE)="","","
"&amp;VLOOKUP("IR",INDIRECT("'"&amp;B323&amp;"'"&amp;"!B20:F42"),2,FALSE))&amp;
IF(VLOOKUP("T° Fusion :",INDIRECT("'"&amp;B323&amp;"'"&amp;"!B20:F42"),2,FALSE)="","","
"&amp;VLOOKUP("T° Fusion :",INDIRECT("'"&amp;B323&amp;"'"&amp;"!B20:F42"),2,FALSE))&amp;
 IF(VLOOKUP("αD :",INDIRECT("'"&amp;B323&amp;"'"&amp;"!B20:F42"),2,FALSE)="","","
"&amp;VLOOKUP("αD :",INDIRECT("'"&amp;B323&amp;"'"&amp;"!B20:F42"),2,FALSE))&amp;
 IF(VLOOKUP("Masse :",INDIRECT("'"&amp;B323&amp;"'"&amp;"!B20:F42"),2,FALSE)="","","
"&amp;VLOOKUP("Masse :",INDIRECT("'"&amp;B323&amp;"'"&amp;"!B20:F42"),2,FALSE))&amp;
IF(VLOOKUP("Ref Litt. :",INDIRECT("'"&amp;B323&amp;"'"&amp;"!B20:F42"),2,FALSE)="","","
"&amp;Data!$E$7&amp;" "&amp;VLOOKUP("Ref Litt. :",INDIRECT("'"&amp;B323&amp;"'"&amp;"!B20:F42"),2,FALSE))</f>
        <v>#REF!</v>
      </c>
      <c r="F323" s="77" t="e">
        <f t="shared" ca="1" si="20"/>
        <v>#REF!</v>
      </c>
      <c r="H323" s="50" t="str">
        <f t="shared" ca="1" si="21"/>
        <v/>
      </c>
    </row>
    <row r="324" spans="1:8" ht="145.15" customHeight="1" x14ac:dyDescent="0.25">
      <c r="A324" s="70" t="str">
        <f t="shared" ca="1" si="19"/>
        <v/>
      </c>
      <c r="E324" s="86" t="e">
        <f ca="1">VLOOKUP("IUPAC :",INDIRECT("'"&amp;B324&amp;"'"&amp;"!B20:F42"),2,FALSE)&amp;IF(D324="",""," ("&amp;D324&amp;")")&amp;
IF(VLOOKUP("Aspect :",INDIRECT("'"&amp;B324&amp;"'"&amp;"!B20:F42"),2,FALSE)="","","
"&amp;VLOOKUP("Aspect :",INDIRECT("'"&amp;B324&amp;"'"&amp;"!B20:F42"),2,FALSE))&amp;
IF(VLOOKUP("RMN 1H",INDIRECT("'"&amp;B324&amp;"'"&amp;"!B20:F42"),2,FALSE)="","","
"&amp;VLOOKUP("RMN 1H",INDIRECT("'"&amp;B324&amp;"'"&amp;"!B20:F42"),2,FALSE))&amp;
IF(VLOOKUP("RMN 13C",INDIRECT("'"&amp;B324&amp;"'"&amp;"!B20:F42"),2,FALSE)="","","
"&amp;VLOOKUP("RMN 13C",INDIRECT("'"&amp;B324&amp;"'"&amp;"!B20:F42"),2,FALSE))&amp;
IF(VLOOKUP("RMN Div :",INDIRECT("'"&amp;B324&amp;"'"&amp;"!B20:F42"),2,FALSE)="","","
"&amp;VLOOKUP("RMN Div :",INDIRECT("'"&amp;B324&amp;"'"&amp;"!B20:F42"),2,FALSE))&amp;
IF(VLOOKUP("IR",INDIRECT("'"&amp;B324&amp;"'"&amp;"!B20:F42"),2,FALSE)="","","
"&amp;VLOOKUP("IR",INDIRECT("'"&amp;B324&amp;"'"&amp;"!B20:F42"),2,FALSE))&amp;
IF(VLOOKUP("T° Fusion :",INDIRECT("'"&amp;B324&amp;"'"&amp;"!B20:F42"),2,FALSE)="","","
"&amp;VLOOKUP("T° Fusion :",INDIRECT("'"&amp;B324&amp;"'"&amp;"!B20:F42"),2,FALSE))&amp;
 IF(VLOOKUP("αD :",INDIRECT("'"&amp;B324&amp;"'"&amp;"!B20:F42"),2,FALSE)="","","
"&amp;VLOOKUP("αD :",INDIRECT("'"&amp;B324&amp;"'"&amp;"!B20:F42"),2,FALSE))&amp;
 IF(VLOOKUP("Masse :",INDIRECT("'"&amp;B324&amp;"'"&amp;"!B20:F42"),2,FALSE)="","","
"&amp;VLOOKUP("Masse :",INDIRECT("'"&amp;B324&amp;"'"&amp;"!B20:F42"),2,FALSE))&amp;
IF(VLOOKUP("Ref Litt. :",INDIRECT("'"&amp;B324&amp;"'"&amp;"!B20:F42"),2,FALSE)="","","
"&amp;Data!$E$7&amp;" "&amp;VLOOKUP("Ref Litt. :",INDIRECT("'"&amp;B324&amp;"'"&amp;"!B20:F42"),2,FALSE))</f>
        <v>#REF!</v>
      </c>
      <c r="F324" s="77" t="e">
        <f t="shared" ca="1" si="20"/>
        <v>#REF!</v>
      </c>
      <c r="H324" s="50" t="str">
        <f t="shared" ca="1" si="21"/>
        <v/>
      </c>
    </row>
    <row r="325" spans="1:8" ht="145.15" customHeight="1" x14ac:dyDescent="0.25">
      <c r="A325" s="70" t="str">
        <f t="shared" ca="1" si="19"/>
        <v/>
      </c>
      <c r="E325" s="86" t="e">
        <f ca="1">VLOOKUP("IUPAC :",INDIRECT("'"&amp;B325&amp;"'"&amp;"!B20:F42"),2,FALSE)&amp;IF(D325="",""," ("&amp;D325&amp;")")&amp;
IF(VLOOKUP("Aspect :",INDIRECT("'"&amp;B325&amp;"'"&amp;"!B20:F42"),2,FALSE)="","","
"&amp;VLOOKUP("Aspect :",INDIRECT("'"&amp;B325&amp;"'"&amp;"!B20:F42"),2,FALSE))&amp;
IF(VLOOKUP("RMN 1H",INDIRECT("'"&amp;B325&amp;"'"&amp;"!B20:F42"),2,FALSE)="","","
"&amp;VLOOKUP("RMN 1H",INDIRECT("'"&amp;B325&amp;"'"&amp;"!B20:F42"),2,FALSE))&amp;
IF(VLOOKUP("RMN 13C",INDIRECT("'"&amp;B325&amp;"'"&amp;"!B20:F42"),2,FALSE)="","","
"&amp;VLOOKUP("RMN 13C",INDIRECT("'"&amp;B325&amp;"'"&amp;"!B20:F42"),2,FALSE))&amp;
IF(VLOOKUP("RMN Div :",INDIRECT("'"&amp;B325&amp;"'"&amp;"!B20:F42"),2,FALSE)="","","
"&amp;VLOOKUP("RMN Div :",INDIRECT("'"&amp;B325&amp;"'"&amp;"!B20:F42"),2,FALSE))&amp;
IF(VLOOKUP("IR",INDIRECT("'"&amp;B325&amp;"'"&amp;"!B20:F42"),2,FALSE)="","","
"&amp;VLOOKUP("IR",INDIRECT("'"&amp;B325&amp;"'"&amp;"!B20:F42"),2,FALSE))&amp;
IF(VLOOKUP("T° Fusion :",INDIRECT("'"&amp;B325&amp;"'"&amp;"!B20:F42"),2,FALSE)="","","
"&amp;VLOOKUP("T° Fusion :",INDIRECT("'"&amp;B325&amp;"'"&amp;"!B20:F42"),2,FALSE))&amp;
 IF(VLOOKUP("αD :",INDIRECT("'"&amp;B325&amp;"'"&amp;"!B20:F42"),2,FALSE)="","","
"&amp;VLOOKUP("αD :",INDIRECT("'"&amp;B325&amp;"'"&amp;"!B20:F42"),2,FALSE))&amp;
 IF(VLOOKUP("Masse :",INDIRECT("'"&amp;B325&amp;"'"&amp;"!B20:F42"),2,FALSE)="","","
"&amp;VLOOKUP("Masse :",INDIRECT("'"&amp;B325&amp;"'"&amp;"!B20:F42"),2,FALSE))&amp;
IF(VLOOKUP("Ref Litt. :",INDIRECT("'"&amp;B325&amp;"'"&amp;"!B20:F42"),2,FALSE)="","","
"&amp;Data!$E$7&amp;" "&amp;VLOOKUP("Ref Litt. :",INDIRECT("'"&amp;B325&amp;"'"&amp;"!B20:F42"),2,FALSE))</f>
        <v>#REF!</v>
      </c>
      <c r="F325" s="77" t="e">
        <f t="shared" ca="1" si="20"/>
        <v>#REF!</v>
      </c>
      <c r="H325" s="50" t="str">
        <f t="shared" ca="1" si="21"/>
        <v/>
      </c>
    </row>
    <row r="326" spans="1:8" ht="145.15" customHeight="1" x14ac:dyDescent="0.25">
      <c r="A326" s="70" t="str">
        <f t="shared" ca="1" si="19"/>
        <v/>
      </c>
      <c r="E326" s="86" t="e">
        <f ca="1">VLOOKUP("IUPAC :",INDIRECT("'"&amp;B326&amp;"'"&amp;"!B20:F42"),2,FALSE)&amp;IF(D326="",""," ("&amp;D326&amp;")")&amp;
IF(VLOOKUP("Aspect :",INDIRECT("'"&amp;B326&amp;"'"&amp;"!B20:F42"),2,FALSE)="","","
"&amp;VLOOKUP("Aspect :",INDIRECT("'"&amp;B326&amp;"'"&amp;"!B20:F42"),2,FALSE))&amp;
IF(VLOOKUP("RMN 1H",INDIRECT("'"&amp;B326&amp;"'"&amp;"!B20:F42"),2,FALSE)="","","
"&amp;VLOOKUP("RMN 1H",INDIRECT("'"&amp;B326&amp;"'"&amp;"!B20:F42"),2,FALSE))&amp;
IF(VLOOKUP("RMN 13C",INDIRECT("'"&amp;B326&amp;"'"&amp;"!B20:F42"),2,FALSE)="","","
"&amp;VLOOKUP("RMN 13C",INDIRECT("'"&amp;B326&amp;"'"&amp;"!B20:F42"),2,FALSE))&amp;
IF(VLOOKUP("RMN Div :",INDIRECT("'"&amp;B326&amp;"'"&amp;"!B20:F42"),2,FALSE)="","","
"&amp;VLOOKUP("RMN Div :",INDIRECT("'"&amp;B326&amp;"'"&amp;"!B20:F42"),2,FALSE))&amp;
IF(VLOOKUP("IR",INDIRECT("'"&amp;B326&amp;"'"&amp;"!B20:F42"),2,FALSE)="","","
"&amp;VLOOKUP("IR",INDIRECT("'"&amp;B326&amp;"'"&amp;"!B20:F42"),2,FALSE))&amp;
IF(VLOOKUP("T° Fusion :",INDIRECT("'"&amp;B326&amp;"'"&amp;"!B20:F42"),2,FALSE)="","","
"&amp;VLOOKUP("T° Fusion :",INDIRECT("'"&amp;B326&amp;"'"&amp;"!B20:F42"),2,FALSE))&amp;
 IF(VLOOKUP("αD :",INDIRECT("'"&amp;B326&amp;"'"&amp;"!B20:F42"),2,FALSE)="","","
"&amp;VLOOKUP("αD :",INDIRECT("'"&amp;B326&amp;"'"&amp;"!B20:F42"),2,FALSE))&amp;
 IF(VLOOKUP("Masse :",INDIRECT("'"&amp;B326&amp;"'"&amp;"!B20:F42"),2,FALSE)="","","
"&amp;VLOOKUP("Masse :",INDIRECT("'"&amp;B326&amp;"'"&amp;"!B20:F42"),2,FALSE))&amp;
IF(VLOOKUP("Ref Litt. :",INDIRECT("'"&amp;B326&amp;"'"&amp;"!B20:F42"),2,FALSE)="","","
"&amp;Data!$E$7&amp;" "&amp;VLOOKUP("Ref Litt. :",INDIRECT("'"&amp;B326&amp;"'"&amp;"!B20:F42"),2,FALSE))</f>
        <v>#REF!</v>
      </c>
      <c r="F326" s="77" t="e">
        <f t="shared" ca="1" si="20"/>
        <v>#REF!</v>
      </c>
      <c r="H326" s="50" t="str">
        <f t="shared" ca="1" si="21"/>
        <v/>
      </c>
    </row>
    <row r="327" spans="1:8" ht="145.15" customHeight="1" x14ac:dyDescent="0.25">
      <c r="A327" s="70" t="str">
        <f t="shared" ca="1" si="19"/>
        <v/>
      </c>
      <c r="E327" s="86" t="e">
        <f ca="1">VLOOKUP("IUPAC :",INDIRECT("'"&amp;B327&amp;"'"&amp;"!B20:F42"),2,FALSE)&amp;IF(D327="",""," ("&amp;D327&amp;")")&amp;
IF(VLOOKUP("Aspect :",INDIRECT("'"&amp;B327&amp;"'"&amp;"!B20:F42"),2,FALSE)="","","
"&amp;VLOOKUP("Aspect :",INDIRECT("'"&amp;B327&amp;"'"&amp;"!B20:F42"),2,FALSE))&amp;
IF(VLOOKUP("RMN 1H",INDIRECT("'"&amp;B327&amp;"'"&amp;"!B20:F42"),2,FALSE)="","","
"&amp;VLOOKUP("RMN 1H",INDIRECT("'"&amp;B327&amp;"'"&amp;"!B20:F42"),2,FALSE))&amp;
IF(VLOOKUP("RMN 13C",INDIRECT("'"&amp;B327&amp;"'"&amp;"!B20:F42"),2,FALSE)="","","
"&amp;VLOOKUP("RMN 13C",INDIRECT("'"&amp;B327&amp;"'"&amp;"!B20:F42"),2,FALSE))&amp;
IF(VLOOKUP("RMN Div :",INDIRECT("'"&amp;B327&amp;"'"&amp;"!B20:F42"),2,FALSE)="","","
"&amp;VLOOKUP("RMN Div :",INDIRECT("'"&amp;B327&amp;"'"&amp;"!B20:F42"),2,FALSE))&amp;
IF(VLOOKUP("IR",INDIRECT("'"&amp;B327&amp;"'"&amp;"!B20:F42"),2,FALSE)="","","
"&amp;VLOOKUP("IR",INDIRECT("'"&amp;B327&amp;"'"&amp;"!B20:F42"),2,FALSE))&amp;
IF(VLOOKUP("T° Fusion :",INDIRECT("'"&amp;B327&amp;"'"&amp;"!B20:F42"),2,FALSE)="","","
"&amp;VLOOKUP("T° Fusion :",INDIRECT("'"&amp;B327&amp;"'"&amp;"!B20:F42"),2,FALSE))&amp;
 IF(VLOOKUP("αD :",INDIRECT("'"&amp;B327&amp;"'"&amp;"!B20:F42"),2,FALSE)="","","
"&amp;VLOOKUP("αD :",INDIRECT("'"&amp;B327&amp;"'"&amp;"!B20:F42"),2,FALSE))&amp;
 IF(VLOOKUP("Masse :",INDIRECT("'"&amp;B327&amp;"'"&amp;"!B20:F42"),2,FALSE)="","","
"&amp;VLOOKUP("Masse :",INDIRECT("'"&amp;B327&amp;"'"&amp;"!B20:F42"),2,FALSE))&amp;
IF(VLOOKUP("Ref Litt. :",INDIRECT("'"&amp;B327&amp;"'"&amp;"!B20:F42"),2,FALSE)="","","
"&amp;Data!$E$7&amp;" "&amp;VLOOKUP("Ref Litt. :",INDIRECT("'"&amp;B327&amp;"'"&amp;"!B20:F42"),2,FALSE))</f>
        <v>#REF!</v>
      </c>
      <c r="F327" s="77" t="e">
        <f t="shared" ca="1" si="20"/>
        <v>#REF!</v>
      </c>
      <c r="H327" s="50" t="str">
        <f t="shared" ca="1" si="21"/>
        <v/>
      </c>
    </row>
    <row r="328" spans="1:8" ht="145.15" customHeight="1" x14ac:dyDescent="0.25">
      <c r="A328" s="70" t="str">
        <f t="shared" ca="1" si="19"/>
        <v/>
      </c>
      <c r="E328" s="86" t="e">
        <f ca="1">VLOOKUP("IUPAC :",INDIRECT("'"&amp;B328&amp;"'"&amp;"!B20:F42"),2,FALSE)&amp;IF(D328="",""," ("&amp;D328&amp;")")&amp;
IF(VLOOKUP("Aspect :",INDIRECT("'"&amp;B328&amp;"'"&amp;"!B20:F42"),2,FALSE)="","","
"&amp;VLOOKUP("Aspect :",INDIRECT("'"&amp;B328&amp;"'"&amp;"!B20:F42"),2,FALSE))&amp;
IF(VLOOKUP("RMN 1H",INDIRECT("'"&amp;B328&amp;"'"&amp;"!B20:F42"),2,FALSE)="","","
"&amp;VLOOKUP("RMN 1H",INDIRECT("'"&amp;B328&amp;"'"&amp;"!B20:F42"),2,FALSE))&amp;
IF(VLOOKUP("RMN 13C",INDIRECT("'"&amp;B328&amp;"'"&amp;"!B20:F42"),2,FALSE)="","","
"&amp;VLOOKUP("RMN 13C",INDIRECT("'"&amp;B328&amp;"'"&amp;"!B20:F42"),2,FALSE))&amp;
IF(VLOOKUP("RMN Div :",INDIRECT("'"&amp;B328&amp;"'"&amp;"!B20:F42"),2,FALSE)="","","
"&amp;VLOOKUP("RMN Div :",INDIRECT("'"&amp;B328&amp;"'"&amp;"!B20:F42"),2,FALSE))&amp;
IF(VLOOKUP("IR",INDIRECT("'"&amp;B328&amp;"'"&amp;"!B20:F42"),2,FALSE)="","","
"&amp;VLOOKUP("IR",INDIRECT("'"&amp;B328&amp;"'"&amp;"!B20:F42"),2,FALSE))&amp;
IF(VLOOKUP("T° Fusion :",INDIRECT("'"&amp;B328&amp;"'"&amp;"!B20:F42"),2,FALSE)="","","
"&amp;VLOOKUP("T° Fusion :",INDIRECT("'"&amp;B328&amp;"'"&amp;"!B20:F42"),2,FALSE))&amp;
 IF(VLOOKUP("αD :",INDIRECT("'"&amp;B328&amp;"'"&amp;"!B20:F42"),2,FALSE)="","","
"&amp;VLOOKUP("αD :",INDIRECT("'"&amp;B328&amp;"'"&amp;"!B20:F42"),2,FALSE))&amp;
 IF(VLOOKUP("Masse :",INDIRECT("'"&amp;B328&amp;"'"&amp;"!B20:F42"),2,FALSE)="","","
"&amp;VLOOKUP("Masse :",INDIRECT("'"&amp;B328&amp;"'"&amp;"!B20:F42"),2,FALSE))&amp;
IF(VLOOKUP("Ref Litt. :",INDIRECT("'"&amp;B328&amp;"'"&amp;"!B20:F42"),2,FALSE)="","","
"&amp;Data!$E$7&amp;" "&amp;VLOOKUP("Ref Litt. :",INDIRECT("'"&amp;B328&amp;"'"&amp;"!B20:F42"),2,FALSE))</f>
        <v>#REF!</v>
      </c>
      <c r="F328" s="77" t="e">
        <f t="shared" ca="1" si="20"/>
        <v>#REF!</v>
      </c>
      <c r="H328" s="50" t="str">
        <f t="shared" ca="1" si="21"/>
        <v/>
      </c>
    </row>
    <row r="329" spans="1:8" ht="145.15" customHeight="1" x14ac:dyDescent="0.25">
      <c r="A329" s="70" t="str">
        <f t="shared" ca="1" si="19"/>
        <v/>
      </c>
      <c r="E329" s="86" t="e">
        <f ca="1">VLOOKUP("IUPAC :",INDIRECT("'"&amp;B329&amp;"'"&amp;"!B20:F42"),2,FALSE)&amp;IF(D329="",""," ("&amp;D329&amp;")")&amp;
IF(VLOOKUP("Aspect :",INDIRECT("'"&amp;B329&amp;"'"&amp;"!B20:F42"),2,FALSE)="","","
"&amp;VLOOKUP("Aspect :",INDIRECT("'"&amp;B329&amp;"'"&amp;"!B20:F42"),2,FALSE))&amp;
IF(VLOOKUP("RMN 1H",INDIRECT("'"&amp;B329&amp;"'"&amp;"!B20:F42"),2,FALSE)="","","
"&amp;VLOOKUP("RMN 1H",INDIRECT("'"&amp;B329&amp;"'"&amp;"!B20:F42"),2,FALSE))&amp;
IF(VLOOKUP("RMN 13C",INDIRECT("'"&amp;B329&amp;"'"&amp;"!B20:F42"),2,FALSE)="","","
"&amp;VLOOKUP("RMN 13C",INDIRECT("'"&amp;B329&amp;"'"&amp;"!B20:F42"),2,FALSE))&amp;
IF(VLOOKUP("RMN Div :",INDIRECT("'"&amp;B329&amp;"'"&amp;"!B20:F42"),2,FALSE)="","","
"&amp;VLOOKUP("RMN Div :",INDIRECT("'"&amp;B329&amp;"'"&amp;"!B20:F42"),2,FALSE))&amp;
IF(VLOOKUP("IR",INDIRECT("'"&amp;B329&amp;"'"&amp;"!B20:F42"),2,FALSE)="","","
"&amp;VLOOKUP("IR",INDIRECT("'"&amp;B329&amp;"'"&amp;"!B20:F42"),2,FALSE))&amp;
IF(VLOOKUP("T° Fusion :",INDIRECT("'"&amp;B329&amp;"'"&amp;"!B20:F42"),2,FALSE)="","","
"&amp;VLOOKUP("T° Fusion :",INDIRECT("'"&amp;B329&amp;"'"&amp;"!B20:F42"),2,FALSE))&amp;
 IF(VLOOKUP("αD :",INDIRECT("'"&amp;B329&amp;"'"&amp;"!B20:F42"),2,FALSE)="","","
"&amp;VLOOKUP("αD :",INDIRECT("'"&amp;B329&amp;"'"&amp;"!B20:F42"),2,FALSE))&amp;
 IF(VLOOKUP("Masse :",INDIRECT("'"&amp;B329&amp;"'"&amp;"!B20:F42"),2,FALSE)="","","
"&amp;VLOOKUP("Masse :",INDIRECT("'"&amp;B329&amp;"'"&amp;"!B20:F42"),2,FALSE))&amp;
IF(VLOOKUP("Ref Litt. :",INDIRECT("'"&amp;B329&amp;"'"&amp;"!B20:F42"),2,FALSE)="","","
"&amp;Data!$E$7&amp;" "&amp;VLOOKUP("Ref Litt. :",INDIRECT("'"&amp;B329&amp;"'"&amp;"!B20:F42"),2,FALSE))</f>
        <v>#REF!</v>
      </c>
      <c r="F329" s="77" t="e">
        <f t="shared" ca="1" si="20"/>
        <v>#REF!</v>
      </c>
      <c r="H329" s="50" t="str">
        <f t="shared" ca="1" si="21"/>
        <v/>
      </c>
    </row>
    <row r="330" spans="1:8" ht="145.15" customHeight="1" x14ac:dyDescent="0.25">
      <c r="A330" s="70" t="str">
        <f t="shared" ca="1" si="19"/>
        <v/>
      </c>
      <c r="E330" s="86" t="e">
        <f ca="1">VLOOKUP("IUPAC :",INDIRECT("'"&amp;B330&amp;"'"&amp;"!B20:F42"),2,FALSE)&amp;IF(D330="",""," ("&amp;D330&amp;")")&amp;
IF(VLOOKUP("Aspect :",INDIRECT("'"&amp;B330&amp;"'"&amp;"!B20:F42"),2,FALSE)="","","
"&amp;VLOOKUP("Aspect :",INDIRECT("'"&amp;B330&amp;"'"&amp;"!B20:F42"),2,FALSE))&amp;
IF(VLOOKUP("RMN 1H",INDIRECT("'"&amp;B330&amp;"'"&amp;"!B20:F42"),2,FALSE)="","","
"&amp;VLOOKUP("RMN 1H",INDIRECT("'"&amp;B330&amp;"'"&amp;"!B20:F42"),2,FALSE))&amp;
IF(VLOOKUP("RMN 13C",INDIRECT("'"&amp;B330&amp;"'"&amp;"!B20:F42"),2,FALSE)="","","
"&amp;VLOOKUP("RMN 13C",INDIRECT("'"&amp;B330&amp;"'"&amp;"!B20:F42"),2,FALSE))&amp;
IF(VLOOKUP("RMN Div :",INDIRECT("'"&amp;B330&amp;"'"&amp;"!B20:F42"),2,FALSE)="","","
"&amp;VLOOKUP("RMN Div :",INDIRECT("'"&amp;B330&amp;"'"&amp;"!B20:F42"),2,FALSE))&amp;
IF(VLOOKUP("IR",INDIRECT("'"&amp;B330&amp;"'"&amp;"!B20:F42"),2,FALSE)="","","
"&amp;VLOOKUP("IR",INDIRECT("'"&amp;B330&amp;"'"&amp;"!B20:F42"),2,FALSE))&amp;
IF(VLOOKUP("T° Fusion :",INDIRECT("'"&amp;B330&amp;"'"&amp;"!B20:F42"),2,FALSE)="","","
"&amp;VLOOKUP("T° Fusion :",INDIRECT("'"&amp;B330&amp;"'"&amp;"!B20:F42"),2,FALSE))&amp;
 IF(VLOOKUP("αD :",INDIRECT("'"&amp;B330&amp;"'"&amp;"!B20:F42"),2,FALSE)="","","
"&amp;VLOOKUP("αD :",INDIRECT("'"&amp;B330&amp;"'"&amp;"!B20:F42"),2,FALSE))&amp;
 IF(VLOOKUP("Masse :",INDIRECT("'"&amp;B330&amp;"'"&amp;"!B20:F42"),2,FALSE)="","","
"&amp;VLOOKUP("Masse :",INDIRECT("'"&amp;B330&amp;"'"&amp;"!B20:F42"),2,FALSE))&amp;
IF(VLOOKUP("Ref Litt. :",INDIRECT("'"&amp;B330&amp;"'"&amp;"!B20:F42"),2,FALSE)="","","
"&amp;Data!$E$7&amp;" "&amp;VLOOKUP("Ref Litt. :",INDIRECT("'"&amp;B330&amp;"'"&amp;"!B20:F42"),2,FALSE))</f>
        <v>#REF!</v>
      </c>
      <c r="F330" s="77" t="e">
        <f t="shared" ca="1" si="20"/>
        <v>#REF!</v>
      </c>
      <c r="H330" s="50" t="str">
        <f t="shared" ca="1" si="21"/>
        <v/>
      </c>
    </row>
    <row r="331" spans="1:8" ht="145.15" customHeight="1" x14ac:dyDescent="0.25">
      <c r="A331" s="70" t="str">
        <f t="shared" ca="1" si="19"/>
        <v/>
      </c>
      <c r="E331" s="86" t="e">
        <f ca="1">VLOOKUP("IUPAC :",INDIRECT("'"&amp;B331&amp;"'"&amp;"!B20:F42"),2,FALSE)&amp;IF(D331="",""," ("&amp;D331&amp;")")&amp;
IF(VLOOKUP("Aspect :",INDIRECT("'"&amp;B331&amp;"'"&amp;"!B20:F42"),2,FALSE)="","","
"&amp;VLOOKUP("Aspect :",INDIRECT("'"&amp;B331&amp;"'"&amp;"!B20:F42"),2,FALSE))&amp;
IF(VLOOKUP("RMN 1H",INDIRECT("'"&amp;B331&amp;"'"&amp;"!B20:F42"),2,FALSE)="","","
"&amp;VLOOKUP("RMN 1H",INDIRECT("'"&amp;B331&amp;"'"&amp;"!B20:F42"),2,FALSE))&amp;
IF(VLOOKUP("RMN 13C",INDIRECT("'"&amp;B331&amp;"'"&amp;"!B20:F42"),2,FALSE)="","","
"&amp;VLOOKUP("RMN 13C",INDIRECT("'"&amp;B331&amp;"'"&amp;"!B20:F42"),2,FALSE))&amp;
IF(VLOOKUP("RMN Div :",INDIRECT("'"&amp;B331&amp;"'"&amp;"!B20:F42"),2,FALSE)="","","
"&amp;VLOOKUP("RMN Div :",INDIRECT("'"&amp;B331&amp;"'"&amp;"!B20:F42"),2,FALSE))&amp;
IF(VLOOKUP("IR",INDIRECT("'"&amp;B331&amp;"'"&amp;"!B20:F42"),2,FALSE)="","","
"&amp;VLOOKUP("IR",INDIRECT("'"&amp;B331&amp;"'"&amp;"!B20:F42"),2,FALSE))&amp;
IF(VLOOKUP("T° Fusion :",INDIRECT("'"&amp;B331&amp;"'"&amp;"!B20:F42"),2,FALSE)="","","
"&amp;VLOOKUP("T° Fusion :",INDIRECT("'"&amp;B331&amp;"'"&amp;"!B20:F42"),2,FALSE))&amp;
 IF(VLOOKUP("αD :",INDIRECT("'"&amp;B331&amp;"'"&amp;"!B20:F42"),2,FALSE)="","","
"&amp;VLOOKUP("αD :",INDIRECT("'"&amp;B331&amp;"'"&amp;"!B20:F42"),2,FALSE))&amp;
 IF(VLOOKUP("Masse :",INDIRECT("'"&amp;B331&amp;"'"&amp;"!B20:F42"),2,FALSE)="","","
"&amp;VLOOKUP("Masse :",INDIRECT("'"&amp;B331&amp;"'"&amp;"!B20:F42"),2,FALSE))&amp;
IF(VLOOKUP("Ref Litt. :",INDIRECT("'"&amp;B331&amp;"'"&amp;"!B20:F42"),2,FALSE)="","","
"&amp;Data!$E$7&amp;" "&amp;VLOOKUP("Ref Litt. :",INDIRECT("'"&amp;B331&amp;"'"&amp;"!B20:F42"),2,FALSE))</f>
        <v>#REF!</v>
      </c>
      <c r="F331" s="77" t="e">
        <f t="shared" ca="1" si="20"/>
        <v>#REF!</v>
      </c>
      <c r="H331" s="50" t="str">
        <f t="shared" ca="1" si="21"/>
        <v/>
      </c>
    </row>
    <row r="332" spans="1:8" ht="145.15" customHeight="1" x14ac:dyDescent="0.25">
      <c r="A332" s="70" t="str">
        <f t="shared" ca="1" si="19"/>
        <v/>
      </c>
      <c r="E332" s="86" t="e">
        <f ca="1">VLOOKUP("IUPAC :",INDIRECT("'"&amp;B332&amp;"'"&amp;"!B20:F42"),2,FALSE)&amp;IF(D332="",""," ("&amp;D332&amp;")")&amp;
IF(VLOOKUP("Aspect :",INDIRECT("'"&amp;B332&amp;"'"&amp;"!B20:F42"),2,FALSE)="","","
"&amp;VLOOKUP("Aspect :",INDIRECT("'"&amp;B332&amp;"'"&amp;"!B20:F42"),2,FALSE))&amp;
IF(VLOOKUP("RMN 1H",INDIRECT("'"&amp;B332&amp;"'"&amp;"!B20:F42"),2,FALSE)="","","
"&amp;VLOOKUP("RMN 1H",INDIRECT("'"&amp;B332&amp;"'"&amp;"!B20:F42"),2,FALSE))&amp;
IF(VLOOKUP("RMN 13C",INDIRECT("'"&amp;B332&amp;"'"&amp;"!B20:F42"),2,FALSE)="","","
"&amp;VLOOKUP("RMN 13C",INDIRECT("'"&amp;B332&amp;"'"&amp;"!B20:F42"),2,FALSE))&amp;
IF(VLOOKUP("RMN Div :",INDIRECT("'"&amp;B332&amp;"'"&amp;"!B20:F42"),2,FALSE)="","","
"&amp;VLOOKUP("RMN Div :",INDIRECT("'"&amp;B332&amp;"'"&amp;"!B20:F42"),2,FALSE))&amp;
IF(VLOOKUP("IR",INDIRECT("'"&amp;B332&amp;"'"&amp;"!B20:F42"),2,FALSE)="","","
"&amp;VLOOKUP("IR",INDIRECT("'"&amp;B332&amp;"'"&amp;"!B20:F42"),2,FALSE))&amp;
IF(VLOOKUP("T° Fusion :",INDIRECT("'"&amp;B332&amp;"'"&amp;"!B20:F42"),2,FALSE)="","","
"&amp;VLOOKUP("T° Fusion :",INDIRECT("'"&amp;B332&amp;"'"&amp;"!B20:F42"),2,FALSE))&amp;
 IF(VLOOKUP("αD :",INDIRECT("'"&amp;B332&amp;"'"&amp;"!B20:F42"),2,FALSE)="","","
"&amp;VLOOKUP("αD :",INDIRECT("'"&amp;B332&amp;"'"&amp;"!B20:F42"),2,FALSE))&amp;
 IF(VLOOKUP("Masse :",INDIRECT("'"&amp;B332&amp;"'"&amp;"!B20:F42"),2,FALSE)="","","
"&amp;VLOOKUP("Masse :",INDIRECT("'"&amp;B332&amp;"'"&amp;"!B20:F42"),2,FALSE))&amp;
IF(VLOOKUP("Ref Litt. :",INDIRECT("'"&amp;B332&amp;"'"&amp;"!B20:F42"),2,FALSE)="","","
"&amp;Data!$E$7&amp;" "&amp;VLOOKUP("Ref Litt. :",INDIRECT("'"&amp;B332&amp;"'"&amp;"!B20:F42"),2,FALSE))</f>
        <v>#REF!</v>
      </c>
      <c r="F332" s="77" t="e">
        <f t="shared" ca="1" si="20"/>
        <v>#REF!</v>
      </c>
      <c r="H332" s="50" t="str">
        <f t="shared" ca="1" si="21"/>
        <v/>
      </c>
    </row>
    <row r="333" spans="1:8" ht="145.15" customHeight="1" x14ac:dyDescent="0.25">
      <c r="A333" s="70" t="str">
        <f t="shared" ca="1" si="19"/>
        <v/>
      </c>
      <c r="E333" s="86" t="e">
        <f ca="1">VLOOKUP("IUPAC :",INDIRECT("'"&amp;B333&amp;"'"&amp;"!B20:F42"),2,FALSE)&amp;IF(D333="",""," ("&amp;D333&amp;")")&amp;
IF(VLOOKUP("Aspect :",INDIRECT("'"&amp;B333&amp;"'"&amp;"!B20:F42"),2,FALSE)="","","
"&amp;VLOOKUP("Aspect :",INDIRECT("'"&amp;B333&amp;"'"&amp;"!B20:F42"),2,FALSE))&amp;
IF(VLOOKUP("RMN 1H",INDIRECT("'"&amp;B333&amp;"'"&amp;"!B20:F42"),2,FALSE)="","","
"&amp;VLOOKUP("RMN 1H",INDIRECT("'"&amp;B333&amp;"'"&amp;"!B20:F42"),2,FALSE))&amp;
IF(VLOOKUP("RMN 13C",INDIRECT("'"&amp;B333&amp;"'"&amp;"!B20:F42"),2,FALSE)="","","
"&amp;VLOOKUP("RMN 13C",INDIRECT("'"&amp;B333&amp;"'"&amp;"!B20:F42"),2,FALSE))&amp;
IF(VLOOKUP("RMN Div :",INDIRECT("'"&amp;B333&amp;"'"&amp;"!B20:F42"),2,FALSE)="","","
"&amp;VLOOKUP("RMN Div :",INDIRECT("'"&amp;B333&amp;"'"&amp;"!B20:F42"),2,FALSE))&amp;
IF(VLOOKUP("IR",INDIRECT("'"&amp;B333&amp;"'"&amp;"!B20:F42"),2,FALSE)="","","
"&amp;VLOOKUP("IR",INDIRECT("'"&amp;B333&amp;"'"&amp;"!B20:F42"),2,FALSE))&amp;
IF(VLOOKUP("T° Fusion :",INDIRECT("'"&amp;B333&amp;"'"&amp;"!B20:F42"),2,FALSE)="","","
"&amp;VLOOKUP("T° Fusion :",INDIRECT("'"&amp;B333&amp;"'"&amp;"!B20:F42"),2,FALSE))&amp;
 IF(VLOOKUP("αD :",INDIRECT("'"&amp;B333&amp;"'"&amp;"!B20:F42"),2,FALSE)="","","
"&amp;VLOOKUP("αD :",INDIRECT("'"&amp;B333&amp;"'"&amp;"!B20:F42"),2,FALSE))&amp;
 IF(VLOOKUP("Masse :",INDIRECT("'"&amp;B333&amp;"'"&amp;"!B20:F42"),2,FALSE)="","","
"&amp;VLOOKUP("Masse :",INDIRECT("'"&amp;B333&amp;"'"&amp;"!B20:F42"),2,FALSE))&amp;
IF(VLOOKUP("Ref Litt. :",INDIRECT("'"&amp;B333&amp;"'"&amp;"!B20:F42"),2,FALSE)="","","
"&amp;Data!$E$7&amp;" "&amp;VLOOKUP("Ref Litt. :",INDIRECT("'"&amp;B333&amp;"'"&amp;"!B20:F42"),2,FALSE))</f>
        <v>#REF!</v>
      </c>
      <c r="F333" s="77" t="e">
        <f t="shared" ca="1" si="20"/>
        <v>#REF!</v>
      </c>
      <c r="H333" s="50" t="str">
        <f t="shared" ca="1" si="21"/>
        <v/>
      </c>
    </row>
    <row r="334" spans="1:8" ht="145.15" customHeight="1" x14ac:dyDescent="0.25">
      <c r="A334" s="70" t="str">
        <f t="shared" ca="1" si="19"/>
        <v/>
      </c>
      <c r="E334" s="86" t="e">
        <f ca="1">VLOOKUP("IUPAC :",INDIRECT("'"&amp;B334&amp;"'"&amp;"!B20:F42"),2,FALSE)&amp;IF(D334="",""," ("&amp;D334&amp;")")&amp;
IF(VLOOKUP("Aspect :",INDIRECT("'"&amp;B334&amp;"'"&amp;"!B20:F42"),2,FALSE)="","","
"&amp;VLOOKUP("Aspect :",INDIRECT("'"&amp;B334&amp;"'"&amp;"!B20:F42"),2,FALSE))&amp;
IF(VLOOKUP("RMN 1H",INDIRECT("'"&amp;B334&amp;"'"&amp;"!B20:F42"),2,FALSE)="","","
"&amp;VLOOKUP("RMN 1H",INDIRECT("'"&amp;B334&amp;"'"&amp;"!B20:F42"),2,FALSE))&amp;
IF(VLOOKUP("RMN 13C",INDIRECT("'"&amp;B334&amp;"'"&amp;"!B20:F42"),2,FALSE)="","","
"&amp;VLOOKUP("RMN 13C",INDIRECT("'"&amp;B334&amp;"'"&amp;"!B20:F42"),2,FALSE))&amp;
IF(VLOOKUP("RMN Div :",INDIRECT("'"&amp;B334&amp;"'"&amp;"!B20:F42"),2,FALSE)="","","
"&amp;VLOOKUP("RMN Div :",INDIRECT("'"&amp;B334&amp;"'"&amp;"!B20:F42"),2,FALSE))&amp;
IF(VLOOKUP("IR",INDIRECT("'"&amp;B334&amp;"'"&amp;"!B20:F42"),2,FALSE)="","","
"&amp;VLOOKUP("IR",INDIRECT("'"&amp;B334&amp;"'"&amp;"!B20:F42"),2,FALSE))&amp;
IF(VLOOKUP("T° Fusion :",INDIRECT("'"&amp;B334&amp;"'"&amp;"!B20:F42"),2,FALSE)="","","
"&amp;VLOOKUP("T° Fusion :",INDIRECT("'"&amp;B334&amp;"'"&amp;"!B20:F42"),2,FALSE))&amp;
 IF(VLOOKUP("αD :",INDIRECT("'"&amp;B334&amp;"'"&amp;"!B20:F42"),2,FALSE)="","","
"&amp;VLOOKUP("αD :",INDIRECT("'"&amp;B334&amp;"'"&amp;"!B20:F42"),2,FALSE))&amp;
 IF(VLOOKUP("Masse :",INDIRECT("'"&amp;B334&amp;"'"&amp;"!B20:F42"),2,FALSE)="","","
"&amp;VLOOKUP("Masse :",INDIRECT("'"&amp;B334&amp;"'"&amp;"!B20:F42"),2,FALSE))&amp;
IF(VLOOKUP("Ref Litt. :",INDIRECT("'"&amp;B334&amp;"'"&amp;"!B20:F42"),2,FALSE)="","","
"&amp;Data!$E$7&amp;" "&amp;VLOOKUP("Ref Litt. :",INDIRECT("'"&amp;B334&amp;"'"&amp;"!B20:F42"),2,FALSE))</f>
        <v>#REF!</v>
      </c>
      <c r="F334" s="77" t="e">
        <f t="shared" ca="1" si="20"/>
        <v>#REF!</v>
      </c>
      <c r="H334" s="50" t="str">
        <f t="shared" ca="1" si="21"/>
        <v/>
      </c>
    </row>
    <row r="335" spans="1:8" ht="145.15" customHeight="1" x14ac:dyDescent="0.25">
      <c r="A335" s="70" t="str">
        <f t="shared" ca="1" si="19"/>
        <v/>
      </c>
      <c r="E335" s="86" t="e">
        <f ca="1">VLOOKUP("IUPAC :",INDIRECT("'"&amp;B335&amp;"'"&amp;"!B20:F42"),2,FALSE)&amp;IF(D335="",""," ("&amp;D335&amp;")")&amp;
IF(VLOOKUP("Aspect :",INDIRECT("'"&amp;B335&amp;"'"&amp;"!B20:F42"),2,FALSE)="","","
"&amp;VLOOKUP("Aspect :",INDIRECT("'"&amp;B335&amp;"'"&amp;"!B20:F42"),2,FALSE))&amp;
IF(VLOOKUP("RMN 1H",INDIRECT("'"&amp;B335&amp;"'"&amp;"!B20:F42"),2,FALSE)="","","
"&amp;VLOOKUP("RMN 1H",INDIRECT("'"&amp;B335&amp;"'"&amp;"!B20:F42"),2,FALSE))&amp;
IF(VLOOKUP("RMN 13C",INDIRECT("'"&amp;B335&amp;"'"&amp;"!B20:F42"),2,FALSE)="","","
"&amp;VLOOKUP("RMN 13C",INDIRECT("'"&amp;B335&amp;"'"&amp;"!B20:F42"),2,FALSE))&amp;
IF(VLOOKUP("RMN Div :",INDIRECT("'"&amp;B335&amp;"'"&amp;"!B20:F42"),2,FALSE)="","","
"&amp;VLOOKUP("RMN Div :",INDIRECT("'"&amp;B335&amp;"'"&amp;"!B20:F42"),2,FALSE))&amp;
IF(VLOOKUP("IR",INDIRECT("'"&amp;B335&amp;"'"&amp;"!B20:F42"),2,FALSE)="","","
"&amp;VLOOKUP("IR",INDIRECT("'"&amp;B335&amp;"'"&amp;"!B20:F42"),2,FALSE))&amp;
IF(VLOOKUP("T° Fusion :",INDIRECT("'"&amp;B335&amp;"'"&amp;"!B20:F42"),2,FALSE)="","","
"&amp;VLOOKUP("T° Fusion :",INDIRECT("'"&amp;B335&amp;"'"&amp;"!B20:F42"),2,FALSE))&amp;
 IF(VLOOKUP("αD :",INDIRECT("'"&amp;B335&amp;"'"&amp;"!B20:F42"),2,FALSE)="","","
"&amp;VLOOKUP("αD :",INDIRECT("'"&amp;B335&amp;"'"&amp;"!B20:F42"),2,FALSE))&amp;
 IF(VLOOKUP("Masse :",INDIRECT("'"&amp;B335&amp;"'"&amp;"!B20:F42"),2,FALSE)="","","
"&amp;VLOOKUP("Masse :",INDIRECT("'"&amp;B335&amp;"'"&amp;"!B20:F42"),2,FALSE))&amp;
IF(VLOOKUP("Ref Litt. :",INDIRECT("'"&amp;B335&amp;"'"&amp;"!B20:F42"),2,FALSE)="","","
"&amp;Data!$E$7&amp;" "&amp;VLOOKUP("Ref Litt. :",INDIRECT("'"&amp;B335&amp;"'"&amp;"!B20:F42"),2,FALSE))</f>
        <v>#REF!</v>
      </c>
      <c r="F335" s="77" t="e">
        <f t="shared" ca="1" si="20"/>
        <v>#REF!</v>
      </c>
      <c r="H335" s="50" t="str">
        <f t="shared" ca="1" si="21"/>
        <v/>
      </c>
    </row>
    <row r="336" spans="1:8" ht="145.15" customHeight="1" x14ac:dyDescent="0.25">
      <c r="A336" s="70" t="str">
        <f t="shared" ca="1" si="19"/>
        <v/>
      </c>
      <c r="E336" s="86" t="e">
        <f ca="1">VLOOKUP("IUPAC :",INDIRECT("'"&amp;B336&amp;"'"&amp;"!B20:F42"),2,FALSE)&amp;IF(D336="",""," ("&amp;D336&amp;")")&amp;
IF(VLOOKUP("Aspect :",INDIRECT("'"&amp;B336&amp;"'"&amp;"!B20:F42"),2,FALSE)="","","
"&amp;VLOOKUP("Aspect :",INDIRECT("'"&amp;B336&amp;"'"&amp;"!B20:F42"),2,FALSE))&amp;
IF(VLOOKUP("RMN 1H",INDIRECT("'"&amp;B336&amp;"'"&amp;"!B20:F42"),2,FALSE)="","","
"&amp;VLOOKUP("RMN 1H",INDIRECT("'"&amp;B336&amp;"'"&amp;"!B20:F42"),2,FALSE))&amp;
IF(VLOOKUP("RMN 13C",INDIRECT("'"&amp;B336&amp;"'"&amp;"!B20:F42"),2,FALSE)="","","
"&amp;VLOOKUP("RMN 13C",INDIRECT("'"&amp;B336&amp;"'"&amp;"!B20:F42"),2,FALSE))&amp;
IF(VLOOKUP("RMN Div :",INDIRECT("'"&amp;B336&amp;"'"&amp;"!B20:F42"),2,FALSE)="","","
"&amp;VLOOKUP("RMN Div :",INDIRECT("'"&amp;B336&amp;"'"&amp;"!B20:F42"),2,FALSE))&amp;
IF(VLOOKUP("IR",INDIRECT("'"&amp;B336&amp;"'"&amp;"!B20:F42"),2,FALSE)="","","
"&amp;VLOOKUP("IR",INDIRECT("'"&amp;B336&amp;"'"&amp;"!B20:F42"),2,FALSE))&amp;
IF(VLOOKUP("T° Fusion :",INDIRECT("'"&amp;B336&amp;"'"&amp;"!B20:F42"),2,FALSE)="","","
"&amp;VLOOKUP("T° Fusion :",INDIRECT("'"&amp;B336&amp;"'"&amp;"!B20:F42"),2,FALSE))&amp;
 IF(VLOOKUP("αD :",INDIRECT("'"&amp;B336&amp;"'"&amp;"!B20:F42"),2,FALSE)="","","
"&amp;VLOOKUP("αD :",INDIRECT("'"&amp;B336&amp;"'"&amp;"!B20:F42"),2,FALSE))&amp;
 IF(VLOOKUP("Masse :",INDIRECT("'"&amp;B336&amp;"'"&amp;"!B20:F42"),2,FALSE)="","","
"&amp;VLOOKUP("Masse :",INDIRECT("'"&amp;B336&amp;"'"&amp;"!B20:F42"),2,FALSE))&amp;
IF(VLOOKUP("Ref Litt. :",INDIRECT("'"&amp;B336&amp;"'"&amp;"!B20:F42"),2,FALSE)="","","
"&amp;Data!$E$7&amp;" "&amp;VLOOKUP("Ref Litt. :",INDIRECT("'"&amp;B336&amp;"'"&amp;"!B20:F42"),2,FALSE))</f>
        <v>#REF!</v>
      </c>
      <c r="F336" s="77" t="e">
        <f t="shared" ca="1" si="20"/>
        <v>#REF!</v>
      </c>
      <c r="H336" s="50" t="str">
        <f t="shared" ca="1" si="21"/>
        <v/>
      </c>
    </row>
    <row r="337" spans="1:8" ht="145.15" customHeight="1" x14ac:dyDescent="0.25">
      <c r="A337" s="70" t="str">
        <f t="shared" ca="1" si="19"/>
        <v/>
      </c>
      <c r="E337" s="86" t="e">
        <f ca="1">VLOOKUP("IUPAC :",INDIRECT("'"&amp;B337&amp;"'"&amp;"!B20:F42"),2,FALSE)&amp;IF(D337="",""," ("&amp;D337&amp;")")&amp;
IF(VLOOKUP("Aspect :",INDIRECT("'"&amp;B337&amp;"'"&amp;"!B20:F42"),2,FALSE)="","","
"&amp;VLOOKUP("Aspect :",INDIRECT("'"&amp;B337&amp;"'"&amp;"!B20:F42"),2,FALSE))&amp;
IF(VLOOKUP("RMN 1H",INDIRECT("'"&amp;B337&amp;"'"&amp;"!B20:F42"),2,FALSE)="","","
"&amp;VLOOKUP("RMN 1H",INDIRECT("'"&amp;B337&amp;"'"&amp;"!B20:F42"),2,FALSE))&amp;
IF(VLOOKUP("RMN 13C",INDIRECT("'"&amp;B337&amp;"'"&amp;"!B20:F42"),2,FALSE)="","","
"&amp;VLOOKUP("RMN 13C",INDIRECT("'"&amp;B337&amp;"'"&amp;"!B20:F42"),2,FALSE))&amp;
IF(VLOOKUP("RMN Div :",INDIRECT("'"&amp;B337&amp;"'"&amp;"!B20:F42"),2,FALSE)="","","
"&amp;VLOOKUP("RMN Div :",INDIRECT("'"&amp;B337&amp;"'"&amp;"!B20:F42"),2,FALSE))&amp;
IF(VLOOKUP("IR",INDIRECT("'"&amp;B337&amp;"'"&amp;"!B20:F42"),2,FALSE)="","","
"&amp;VLOOKUP("IR",INDIRECT("'"&amp;B337&amp;"'"&amp;"!B20:F42"),2,FALSE))&amp;
IF(VLOOKUP("T° Fusion :",INDIRECT("'"&amp;B337&amp;"'"&amp;"!B20:F42"),2,FALSE)="","","
"&amp;VLOOKUP("T° Fusion :",INDIRECT("'"&amp;B337&amp;"'"&amp;"!B20:F42"),2,FALSE))&amp;
 IF(VLOOKUP("αD :",INDIRECT("'"&amp;B337&amp;"'"&amp;"!B20:F42"),2,FALSE)="","","
"&amp;VLOOKUP("αD :",INDIRECT("'"&amp;B337&amp;"'"&amp;"!B20:F42"),2,FALSE))&amp;
 IF(VLOOKUP("Masse :",INDIRECT("'"&amp;B337&amp;"'"&amp;"!B20:F42"),2,FALSE)="","","
"&amp;VLOOKUP("Masse :",INDIRECT("'"&amp;B337&amp;"'"&amp;"!B20:F42"),2,FALSE))&amp;
IF(VLOOKUP("Ref Litt. :",INDIRECT("'"&amp;B337&amp;"'"&amp;"!B20:F42"),2,FALSE)="","","
"&amp;Data!$E$7&amp;" "&amp;VLOOKUP("Ref Litt. :",INDIRECT("'"&amp;B337&amp;"'"&amp;"!B20:F42"),2,FALSE))</f>
        <v>#REF!</v>
      </c>
      <c r="F337" s="77" t="e">
        <f t="shared" ca="1" si="20"/>
        <v>#REF!</v>
      </c>
      <c r="H337" s="50" t="str">
        <f t="shared" ca="1" si="21"/>
        <v/>
      </c>
    </row>
    <row r="338" spans="1:8" ht="145.15" customHeight="1" x14ac:dyDescent="0.25">
      <c r="A338" s="70" t="str">
        <f t="shared" ca="1" si="19"/>
        <v/>
      </c>
      <c r="E338" s="86" t="e">
        <f ca="1">VLOOKUP("IUPAC :",INDIRECT("'"&amp;B338&amp;"'"&amp;"!B20:F42"),2,FALSE)&amp;IF(D338="",""," ("&amp;D338&amp;")")&amp;
IF(VLOOKUP("Aspect :",INDIRECT("'"&amp;B338&amp;"'"&amp;"!B20:F42"),2,FALSE)="","","
"&amp;VLOOKUP("Aspect :",INDIRECT("'"&amp;B338&amp;"'"&amp;"!B20:F42"),2,FALSE))&amp;
IF(VLOOKUP("RMN 1H",INDIRECT("'"&amp;B338&amp;"'"&amp;"!B20:F42"),2,FALSE)="","","
"&amp;VLOOKUP("RMN 1H",INDIRECT("'"&amp;B338&amp;"'"&amp;"!B20:F42"),2,FALSE))&amp;
IF(VLOOKUP("RMN 13C",INDIRECT("'"&amp;B338&amp;"'"&amp;"!B20:F42"),2,FALSE)="","","
"&amp;VLOOKUP("RMN 13C",INDIRECT("'"&amp;B338&amp;"'"&amp;"!B20:F42"),2,FALSE))&amp;
IF(VLOOKUP("RMN Div :",INDIRECT("'"&amp;B338&amp;"'"&amp;"!B20:F42"),2,FALSE)="","","
"&amp;VLOOKUP("RMN Div :",INDIRECT("'"&amp;B338&amp;"'"&amp;"!B20:F42"),2,FALSE))&amp;
IF(VLOOKUP("IR",INDIRECT("'"&amp;B338&amp;"'"&amp;"!B20:F42"),2,FALSE)="","","
"&amp;VLOOKUP("IR",INDIRECT("'"&amp;B338&amp;"'"&amp;"!B20:F42"),2,FALSE))&amp;
IF(VLOOKUP("T° Fusion :",INDIRECT("'"&amp;B338&amp;"'"&amp;"!B20:F42"),2,FALSE)="","","
"&amp;VLOOKUP("T° Fusion :",INDIRECT("'"&amp;B338&amp;"'"&amp;"!B20:F42"),2,FALSE))&amp;
 IF(VLOOKUP("αD :",INDIRECT("'"&amp;B338&amp;"'"&amp;"!B20:F42"),2,FALSE)="","","
"&amp;VLOOKUP("αD :",INDIRECT("'"&amp;B338&amp;"'"&amp;"!B20:F42"),2,FALSE))&amp;
 IF(VLOOKUP("Masse :",INDIRECT("'"&amp;B338&amp;"'"&amp;"!B20:F42"),2,FALSE)="","","
"&amp;VLOOKUP("Masse :",INDIRECT("'"&amp;B338&amp;"'"&amp;"!B20:F42"),2,FALSE))&amp;
IF(VLOOKUP("Ref Litt. :",INDIRECT("'"&amp;B338&amp;"'"&amp;"!B20:F42"),2,FALSE)="","","
"&amp;Data!$E$7&amp;" "&amp;VLOOKUP("Ref Litt. :",INDIRECT("'"&amp;B338&amp;"'"&amp;"!B20:F42"),2,FALSE))</f>
        <v>#REF!</v>
      </c>
      <c r="F338" s="77" t="e">
        <f t="shared" ca="1" si="20"/>
        <v>#REF!</v>
      </c>
      <c r="H338" s="50" t="str">
        <f t="shared" ca="1" si="21"/>
        <v/>
      </c>
    </row>
    <row r="339" spans="1:8" ht="145.15" customHeight="1" x14ac:dyDescent="0.25">
      <c r="A339" s="70" t="str">
        <f t="shared" ca="1" si="19"/>
        <v/>
      </c>
      <c r="E339" s="86" t="e">
        <f ca="1">VLOOKUP("IUPAC :",INDIRECT("'"&amp;B339&amp;"'"&amp;"!B20:F42"),2,FALSE)&amp;IF(D339="",""," ("&amp;D339&amp;")")&amp;
IF(VLOOKUP("Aspect :",INDIRECT("'"&amp;B339&amp;"'"&amp;"!B20:F42"),2,FALSE)="","","
"&amp;VLOOKUP("Aspect :",INDIRECT("'"&amp;B339&amp;"'"&amp;"!B20:F42"),2,FALSE))&amp;
IF(VLOOKUP("RMN 1H",INDIRECT("'"&amp;B339&amp;"'"&amp;"!B20:F42"),2,FALSE)="","","
"&amp;VLOOKUP("RMN 1H",INDIRECT("'"&amp;B339&amp;"'"&amp;"!B20:F42"),2,FALSE))&amp;
IF(VLOOKUP("RMN 13C",INDIRECT("'"&amp;B339&amp;"'"&amp;"!B20:F42"),2,FALSE)="","","
"&amp;VLOOKUP("RMN 13C",INDIRECT("'"&amp;B339&amp;"'"&amp;"!B20:F42"),2,FALSE))&amp;
IF(VLOOKUP("RMN Div :",INDIRECT("'"&amp;B339&amp;"'"&amp;"!B20:F42"),2,FALSE)="","","
"&amp;VLOOKUP("RMN Div :",INDIRECT("'"&amp;B339&amp;"'"&amp;"!B20:F42"),2,FALSE))&amp;
IF(VLOOKUP("IR",INDIRECT("'"&amp;B339&amp;"'"&amp;"!B20:F42"),2,FALSE)="","","
"&amp;VLOOKUP("IR",INDIRECT("'"&amp;B339&amp;"'"&amp;"!B20:F42"),2,FALSE))&amp;
IF(VLOOKUP("T° Fusion :",INDIRECT("'"&amp;B339&amp;"'"&amp;"!B20:F42"),2,FALSE)="","","
"&amp;VLOOKUP("T° Fusion :",INDIRECT("'"&amp;B339&amp;"'"&amp;"!B20:F42"),2,FALSE))&amp;
 IF(VLOOKUP("αD :",INDIRECT("'"&amp;B339&amp;"'"&amp;"!B20:F42"),2,FALSE)="","","
"&amp;VLOOKUP("αD :",INDIRECT("'"&amp;B339&amp;"'"&amp;"!B20:F42"),2,FALSE))&amp;
 IF(VLOOKUP("Masse :",INDIRECT("'"&amp;B339&amp;"'"&amp;"!B20:F42"),2,FALSE)="","","
"&amp;VLOOKUP("Masse :",INDIRECT("'"&amp;B339&amp;"'"&amp;"!B20:F42"),2,FALSE))&amp;
IF(VLOOKUP("Ref Litt. :",INDIRECT("'"&amp;B339&amp;"'"&amp;"!B20:F42"),2,FALSE)="","","
"&amp;Data!$E$7&amp;" "&amp;VLOOKUP("Ref Litt. :",INDIRECT("'"&amp;B339&amp;"'"&amp;"!B20:F42"),2,FALSE))</f>
        <v>#REF!</v>
      </c>
      <c r="F339" s="77" t="e">
        <f t="shared" ca="1" si="20"/>
        <v>#REF!</v>
      </c>
      <c r="H339" s="50" t="str">
        <f t="shared" ca="1" si="21"/>
        <v/>
      </c>
    </row>
    <row r="340" spans="1:8" ht="145.15" customHeight="1" x14ac:dyDescent="0.25">
      <c r="A340" s="70" t="str">
        <f t="shared" ca="1" si="19"/>
        <v/>
      </c>
      <c r="E340" s="86" t="e">
        <f ca="1">VLOOKUP("IUPAC :",INDIRECT("'"&amp;B340&amp;"'"&amp;"!B20:F42"),2,FALSE)&amp;IF(D340="",""," ("&amp;D340&amp;")")&amp;
IF(VLOOKUP("Aspect :",INDIRECT("'"&amp;B340&amp;"'"&amp;"!B20:F42"),2,FALSE)="","","
"&amp;VLOOKUP("Aspect :",INDIRECT("'"&amp;B340&amp;"'"&amp;"!B20:F42"),2,FALSE))&amp;
IF(VLOOKUP("RMN 1H",INDIRECT("'"&amp;B340&amp;"'"&amp;"!B20:F42"),2,FALSE)="","","
"&amp;VLOOKUP("RMN 1H",INDIRECT("'"&amp;B340&amp;"'"&amp;"!B20:F42"),2,FALSE))&amp;
IF(VLOOKUP("RMN 13C",INDIRECT("'"&amp;B340&amp;"'"&amp;"!B20:F42"),2,FALSE)="","","
"&amp;VLOOKUP("RMN 13C",INDIRECT("'"&amp;B340&amp;"'"&amp;"!B20:F42"),2,FALSE))&amp;
IF(VLOOKUP("RMN Div :",INDIRECT("'"&amp;B340&amp;"'"&amp;"!B20:F42"),2,FALSE)="","","
"&amp;VLOOKUP("RMN Div :",INDIRECT("'"&amp;B340&amp;"'"&amp;"!B20:F42"),2,FALSE))&amp;
IF(VLOOKUP("IR",INDIRECT("'"&amp;B340&amp;"'"&amp;"!B20:F42"),2,FALSE)="","","
"&amp;VLOOKUP("IR",INDIRECT("'"&amp;B340&amp;"'"&amp;"!B20:F42"),2,FALSE))&amp;
IF(VLOOKUP("T° Fusion :",INDIRECT("'"&amp;B340&amp;"'"&amp;"!B20:F42"),2,FALSE)="","","
"&amp;VLOOKUP("T° Fusion :",INDIRECT("'"&amp;B340&amp;"'"&amp;"!B20:F42"),2,FALSE))&amp;
 IF(VLOOKUP("αD :",INDIRECT("'"&amp;B340&amp;"'"&amp;"!B20:F42"),2,FALSE)="","","
"&amp;VLOOKUP("αD :",INDIRECT("'"&amp;B340&amp;"'"&amp;"!B20:F42"),2,FALSE))&amp;
 IF(VLOOKUP("Masse :",INDIRECT("'"&amp;B340&amp;"'"&amp;"!B20:F42"),2,FALSE)="","","
"&amp;VLOOKUP("Masse :",INDIRECT("'"&amp;B340&amp;"'"&amp;"!B20:F42"),2,FALSE))&amp;
IF(VLOOKUP("Ref Litt. :",INDIRECT("'"&amp;B340&amp;"'"&amp;"!B20:F42"),2,FALSE)="","","
"&amp;Data!$E$7&amp;" "&amp;VLOOKUP("Ref Litt. :",INDIRECT("'"&amp;B340&amp;"'"&amp;"!B20:F42"),2,FALSE))</f>
        <v>#REF!</v>
      </c>
      <c r="F340" s="77" t="e">
        <f t="shared" ca="1" si="20"/>
        <v>#REF!</v>
      </c>
      <c r="H340" s="50" t="str">
        <f t="shared" ca="1" si="21"/>
        <v/>
      </c>
    </row>
    <row r="341" spans="1:8" ht="145.15" customHeight="1" x14ac:dyDescent="0.25">
      <c r="A341" s="70" t="str">
        <f t="shared" ca="1" si="19"/>
        <v/>
      </c>
      <c r="E341" s="86" t="e">
        <f ca="1">VLOOKUP("IUPAC :",INDIRECT("'"&amp;B341&amp;"'"&amp;"!B20:F42"),2,FALSE)&amp;IF(D341="",""," ("&amp;D341&amp;")")&amp;
IF(VLOOKUP("Aspect :",INDIRECT("'"&amp;B341&amp;"'"&amp;"!B20:F42"),2,FALSE)="","","
"&amp;VLOOKUP("Aspect :",INDIRECT("'"&amp;B341&amp;"'"&amp;"!B20:F42"),2,FALSE))&amp;
IF(VLOOKUP("RMN 1H",INDIRECT("'"&amp;B341&amp;"'"&amp;"!B20:F42"),2,FALSE)="","","
"&amp;VLOOKUP("RMN 1H",INDIRECT("'"&amp;B341&amp;"'"&amp;"!B20:F42"),2,FALSE))&amp;
IF(VLOOKUP("RMN 13C",INDIRECT("'"&amp;B341&amp;"'"&amp;"!B20:F42"),2,FALSE)="","","
"&amp;VLOOKUP("RMN 13C",INDIRECT("'"&amp;B341&amp;"'"&amp;"!B20:F42"),2,FALSE))&amp;
IF(VLOOKUP("RMN Div :",INDIRECT("'"&amp;B341&amp;"'"&amp;"!B20:F42"),2,FALSE)="","","
"&amp;VLOOKUP("RMN Div :",INDIRECT("'"&amp;B341&amp;"'"&amp;"!B20:F42"),2,FALSE))&amp;
IF(VLOOKUP("IR",INDIRECT("'"&amp;B341&amp;"'"&amp;"!B20:F42"),2,FALSE)="","","
"&amp;VLOOKUP("IR",INDIRECT("'"&amp;B341&amp;"'"&amp;"!B20:F42"),2,FALSE))&amp;
IF(VLOOKUP("T° Fusion :",INDIRECT("'"&amp;B341&amp;"'"&amp;"!B20:F42"),2,FALSE)="","","
"&amp;VLOOKUP("T° Fusion :",INDIRECT("'"&amp;B341&amp;"'"&amp;"!B20:F42"),2,FALSE))&amp;
 IF(VLOOKUP("αD :",INDIRECT("'"&amp;B341&amp;"'"&amp;"!B20:F42"),2,FALSE)="","","
"&amp;VLOOKUP("αD :",INDIRECT("'"&amp;B341&amp;"'"&amp;"!B20:F42"),2,FALSE))&amp;
 IF(VLOOKUP("Masse :",INDIRECT("'"&amp;B341&amp;"'"&amp;"!B20:F42"),2,FALSE)="","","
"&amp;VLOOKUP("Masse :",INDIRECT("'"&amp;B341&amp;"'"&amp;"!B20:F42"),2,FALSE))&amp;
IF(VLOOKUP("Ref Litt. :",INDIRECT("'"&amp;B341&amp;"'"&amp;"!B20:F42"),2,FALSE)="","","
"&amp;Data!$E$7&amp;" "&amp;VLOOKUP("Ref Litt. :",INDIRECT("'"&amp;B341&amp;"'"&amp;"!B20:F42"),2,FALSE))</f>
        <v>#REF!</v>
      </c>
      <c r="F341" s="77" t="e">
        <f t="shared" ca="1" si="20"/>
        <v>#REF!</v>
      </c>
      <c r="H341" s="50" t="str">
        <f t="shared" ca="1" si="21"/>
        <v/>
      </c>
    </row>
    <row r="342" spans="1:8" ht="145.15" customHeight="1" x14ac:dyDescent="0.25">
      <c r="A342" s="70" t="str">
        <f t="shared" ca="1" si="19"/>
        <v/>
      </c>
      <c r="E342" s="86" t="e">
        <f ca="1">VLOOKUP("IUPAC :",INDIRECT("'"&amp;B342&amp;"'"&amp;"!B20:F42"),2,FALSE)&amp;IF(D342="",""," ("&amp;D342&amp;")")&amp;
IF(VLOOKUP("Aspect :",INDIRECT("'"&amp;B342&amp;"'"&amp;"!B20:F42"),2,FALSE)="","","
"&amp;VLOOKUP("Aspect :",INDIRECT("'"&amp;B342&amp;"'"&amp;"!B20:F42"),2,FALSE))&amp;
IF(VLOOKUP("RMN 1H",INDIRECT("'"&amp;B342&amp;"'"&amp;"!B20:F42"),2,FALSE)="","","
"&amp;VLOOKUP("RMN 1H",INDIRECT("'"&amp;B342&amp;"'"&amp;"!B20:F42"),2,FALSE))&amp;
IF(VLOOKUP("RMN 13C",INDIRECT("'"&amp;B342&amp;"'"&amp;"!B20:F42"),2,FALSE)="","","
"&amp;VLOOKUP("RMN 13C",INDIRECT("'"&amp;B342&amp;"'"&amp;"!B20:F42"),2,FALSE))&amp;
IF(VLOOKUP("RMN Div :",INDIRECT("'"&amp;B342&amp;"'"&amp;"!B20:F42"),2,FALSE)="","","
"&amp;VLOOKUP("RMN Div :",INDIRECT("'"&amp;B342&amp;"'"&amp;"!B20:F42"),2,FALSE))&amp;
IF(VLOOKUP("IR",INDIRECT("'"&amp;B342&amp;"'"&amp;"!B20:F42"),2,FALSE)="","","
"&amp;VLOOKUP("IR",INDIRECT("'"&amp;B342&amp;"'"&amp;"!B20:F42"),2,FALSE))&amp;
IF(VLOOKUP("T° Fusion :",INDIRECT("'"&amp;B342&amp;"'"&amp;"!B20:F42"),2,FALSE)="","","
"&amp;VLOOKUP("T° Fusion :",INDIRECT("'"&amp;B342&amp;"'"&amp;"!B20:F42"),2,FALSE))&amp;
 IF(VLOOKUP("αD :",INDIRECT("'"&amp;B342&amp;"'"&amp;"!B20:F42"),2,FALSE)="","","
"&amp;VLOOKUP("αD :",INDIRECT("'"&amp;B342&amp;"'"&amp;"!B20:F42"),2,FALSE))&amp;
 IF(VLOOKUP("Masse :",INDIRECT("'"&amp;B342&amp;"'"&amp;"!B20:F42"),2,FALSE)="","","
"&amp;VLOOKUP("Masse :",INDIRECT("'"&amp;B342&amp;"'"&amp;"!B20:F42"),2,FALSE))&amp;
IF(VLOOKUP("Ref Litt. :",INDIRECT("'"&amp;B342&amp;"'"&amp;"!B20:F42"),2,FALSE)="","","
"&amp;Data!$E$7&amp;" "&amp;VLOOKUP("Ref Litt. :",INDIRECT("'"&amp;B342&amp;"'"&amp;"!B20:F42"),2,FALSE))</f>
        <v>#REF!</v>
      </c>
      <c r="F342" s="77" t="e">
        <f t="shared" ca="1" si="20"/>
        <v>#REF!</v>
      </c>
      <c r="H342" s="50" t="str">
        <f t="shared" ca="1" si="21"/>
        <v/>
      </c>
    </row>
    <row r="343" spans="1:8" ht="145.15" customHeight="1" x14ac:dyDescent="0.25">
      <c r="A343" s="70" t="str">
        <f t="shared" ca="1" si="19"/>
        <v/>
      </c>
      <c r="E343" s="86" t="e">
        <f ca="1">VLOOKUP("IUPAC :",INDIRECT("'"&amp;B343&amp;"'"&amp;"!B20:F42"),2,FALSE)&amp;IF(D343="",""," ("&amp;D343&amp;")")&amp;
IF(VLOOKUP("Aspect :",INDIRECT("'"&amp;B343&amp;"'"&amp;"!B20:F42"),2,FALSE)="","","
"&amp;VLOOKUP("Aspect :",INDIRECT("'"&amp;B343&amp;"'"&amp;"!B20:F42"),2,FALSE))&amp;
IF(VLOOKUP("RMN 1H",INDIRECT("'"&amp;B343&amp;"'"&amp;"!B20:F42"),2,FALSE)="","","
"&amp;VLOOKUP("RMN 1H",INDIRECT("'"&amp;B343&amp;"'"&amp;"!B20:F42"),2,FALSE))&amp;
IF(VLOOKUP("RMN 13C",INDIRECT("'"&amp;B343&amp;"'"&amp;"!B20:F42"),2,FALSE)="","","
"&amp;VLOOKUP("RMN 13C",INDIRECT("'"&amp;B343&amp;"'"&amp;"!B20:F42"),2,FALSE))&amp;
IF(VLOOKUP("RMN Div :",INDIRECT("'"&amp;B343&amp;"'"&amp;"!B20:F42"),2,FALSE)="","","
"&amp;VLOOKUP("RMN Div :",INDIRECT("'"&amp;B343&amp;"'"&amp;"!B20:F42"),2,FALSE))&amp;
IF(VLOOKUP("IR",INDIRECT("'"&amp;B343&amp;"'"&amp;"!B20:F42"),2,FALSE)="","","
"&amp;VLOOKUP("IR",INDIRECT("'"&amp;B343&amp;"'"&amp;"!B20:F42"),2,FALSE))&amp;
IF(VLOOKUP("T° Fusion :",INDIRECT("'"&amp;B343&amp;"'"&amp;"!B20:F42"),2,FALSE)="","","
"&amp;VLOOKUP("T° Fusion :",INDIRECT("'"&amp;B343&amp;"'"&amp;"!B20:F42"),2,FALSE))&amp;
 IF(VLOOKUP("αD :",INDIRECT("'"&amp;B343&amp;"'"&amp;"!B20:F42"),2,FALSE)="","","
"&amp;VLOOKUP("αD :",INDIRECT("'"&amp;B343&amp;"'"&amp;"!B20:F42"),2,FALSE))&amp;
 IF(VLOOKUP("Masse :",INDIRECT("'"&amp;B343&amp;"'"&amp;"!B20:F42"),2,FALSE)="","","
"&amp;VLOOKUP("Masse :",INDIRECT("'"&amp;B343&amp;"'"&amp;"!B20:F42"),2,FALSE))&amp;
IF(VLOOKUP("Ref Litt. :",INDIRECT("'"&amp;B343&amp;"'"&amp;"!B20:F42"),2,FALSE)="","","
"&amp;Data!$E$7&amp;" "&amp;VLOOKUP("Ref Litt. :",INDIRECT("'"&amp;B343&amp;"'"&amp;"!B20:F42"),2,FALSE))</f>
        <v>#REF!</v>
      </c>
      <c r="F343" s="77" t="e">
        <f t="shared" ca="1" si="20"/>
        <v>#REF!</v>
      </c>
      <c r="H343" s="50" t="str">
        <f t="shared" ca="1" si="21"/>
        <v/>
      </c>
    </row>
    <row r="344" spans="1:8" ht="145.15" customHeight="1" x14ac:dyDescent="0.25">
      <c r="A344" s="70" t="str">
        <f t="shared" ca="1" si="19"/>
        <v/>
      </c>
      <c r="E344" s="86" t="e">
        <f ca="1">VLOOKUP("IUPAC :",INDIRECT("'"&amp;B344&amp;"'"&amp;"!B20:F42"),2,FALSE)&amp;IF(D344="",""," ("&amp;D344&amp;")")&amp;
IF(VLOOKUP("Aspect :",INDIRECT("'"&amp;B344&amp;"'"&amp;"!B20:F42"),2,FALSE)="","","
"&amp;VLOOKUP("Aspect :",INDIRECT("'"&amp;B344&amp;"'"&amp;"!B20:F42"),2,FALSE))&amp;
IF(VLOOKUP("RMN 1H",INDIRECT("'"&amp;B344&amp;"'"&amp;"!B20:F42"),2,FALSE)="","","
"&amp;VLOOKUP("RMN 1H",INDIRECT("'"&amp;B344&amp;"'"&amp;"!B20:F42"),2,FALSE))&amp;
IF(VLOOKUP("RMN 13C",INDIRECT("'"&amp;B344&amp;"'"&amp;"!B20:F42"),2,FALSE)="","","
"&amp;VLOOKUP("RMN 13C",INDIRECT("'"&amp;B344&amp;"'"&amp;"!B20:F42"),2,FALSE))&amp;
IF(VLOOKUP("RMN Div :",INDIRECT("'"&amp;B344&amp;"'"&amp;"!B20:F42"),2,FALSE)="","","
"&amp;VLOOKUP("RMN Div :",INDIRECT("'"&amp;B344&amp;"'"&amp;"!B20:F42"),2,FALSE))&amp;
IF(VLOOKUP("IR",INDIRECT("'"&amp;B344&amp;"'"&amp;"!B20:F42"),2,FALSE)="","","
"&amp;VLOOKUP("IR",INDIRECT("'"&amp;B344&amp;"'"&amp;"!B20:F42"),2,FALSE))&amp;
IF(VLOOKUP("T° Fusion :",INDIRECT("'"&amp;B344&amp;"'"&amp;"!B20:F42"),2,FALSE)="","","
"&amp;VLOOKUP("T° Fusion :",INDIRECT("'"&amp;B344&amp;"'"&amp;"!B20:F42"),2,FALSE))&amp;
 IF(VLOOKUP("αD :",INDIRECT("'"&amp;B344&amp;"'"&amp;"!B20:F42"),2,FALSE)="","","
"&amp;VLOOKUP("αD :",INDIRECT("'"&amp;B344&amp;"'"&amp;"!B20:F42"),2,FALSE))&amp;
 IF(VLOOKUP("Masse :",INDIRECT("'"&amp;B344&amp;"'"&amp;"!B20:F42"),2,FALSE)="","","
"&amp;VLOOKUP("Masse :",INDIRECT("'"&amp;B344&amp;"'"&amp;"!B20:F42"),2,FALSE))&amp;
IF(VLOOKUP("Ref Litt. :",INDIRECT("'"&amp;B344&amp;"'"&amp;"!B20:F42"),2,FALSE)="","","
"&amp;Data!$E$7&amp;" "&amp;VLOOKUP("Ref Litt. :",INDIRECT("'"&amp;B344&amp;"'"&amp;"!B20:F42"),2,FALSE))</f>
        <v>#REF!</v>
      </c>
      <c r="F344" s="77" t="e">
        <f t="shared" ca="1" si="20"/>
        <v>#REF!</v>
      </c>
      <c r="H344" s="50" t="str">
        <f t="shared" ca="1" si="21"/>
        <v/>
      </c>
    </row>
    <row r="345" spans="1:8" ht="145.15" customHeight="1" x14ac:dyDescent="0.25">
      <c r="A345" s="70" t="str">
        <f t="shared" ca="1" si="19"/>
        <v/>
      </c>
      <c r="E345" s="86" t="e">
        <f ca="1">VLOOKUP("IUPAC :",INDIRECT("'"&amp;B345&amp;"'"&amp;"!B20:F42"),2,FALSE)&amp;IF(D345="",""," ("&amp;D345&amp;")")&amp;
IF(VLOOKUP("Aspect :",INDIRECT("'"&amp;B345&amp;"'"&amp;"!B20:F42"),2,FALSE)="","","
"&amp;VLOOKUP("Aspect :",INDIRECT("'"&amp;B345&amp;"'"&amp;"!B20:F42"),2,FALSE))&amp;
IF(VLOOKUP("RMN 1H",INDIRECT("'"&amp;B345&amp;"'"&amp;"!B20:F42"),2,FALSE)="","","
"&amp;VLOOKUP("RMN 1H",INDIRECT("'"&amp;B345&amp;"'"&amp;"!B20:F42"),2,FALSE))&amp;
IF(VLOOKUP("RMN 13C",INDIRECT("'"&amp;B345&amp;"'"&amp;"!B20:F42"),2,FALSE)="","","
"&amp;VLOOKUP("RMN 13C",INDIRECT("'"&amp;B345&amp;"'"&amp;"!B20:F42"),2,FALSE))&amp;
IF(VLOOKUP("RMN Div :",INDIRECT("'"&amp;B345&amp;"'"&amp;"!B20:F42"),2,FALSE)="","","
"&amp;VLOOKUP("RMN Div :",INDIRECT("'"&amp;B345&amp;"'"&amp;"!B20:F42"),2,FALSE))&amp;
IF(VLOOKUP("IR",INDIRECT("'"&amp;B345&amp;"'"&amp;"!B20:F42"),2,FALSE)="","","
"&amp;VLOOKUP("IR",INDIRECT("'"&amp;B345&amp;"'"&amp;"!B20:F42"),2,FALSE))&amp;
IF(VLOOKUP("T° Fusion :",INDIRECT("'"&amp;B345&amp;"'"&amp;"!B20:F42"),2,FALSE)="","","
"&amp;VLOOKUP("T° Fusion :",INDIRECT("'"&amp;B345&amp;"'"&amp;"!B20:F42"),2,FALSE))&amp;
 IF(VLOOKUP("αD :",INDIRECT("'"&amp;B345&amp;"'"&amp;"!B20:F42"),2,FALSE)="","","
"&amp;VLOOKUP("αD :",INDIRECT("'"&amp;B345&amp;"'"&amp;"!B20:F42"),2,FALSE))&amp;
 IF(VLOOKUP("Masse :",INDIRECT("'"&amp;B345&amp;"'"&amp;"!B20:F42"),2,FALSE)="","","
"&amp;VLOOKUP("Masse :",INDIRECT("'"&amp;B345&amp;"'"&amp;"!B20:F42"),2,FALSE))&amp;
IF(VLOOKUP("Ref Litt. :",INDIRECT("'"&amp;B345&amp;"'"&amp;"!B20:F42"),2,FALSE)="","","
"&amp;Data!$E$7&amp;" "&amp;VLOOKUP("Ref Litt. :",INDIRECT("'"&amp;B345&amp;"'"&amp;"!B20:F42"),2,FALSE))</f>
        <v>#REF!</v>
      </c>
      <c r="F345" s="77" t="e">
        <f t="shared" ca="1" si="20"/>
        <v>#REF!</v>
      </c>
      <c r="H345" s="50" t="str">
        <f t="shared" ca="1" si="21"/>
        <v/>
      </c>
    </row>
    <row r="346" spans="1:8" ht="145.15" customHeight="1" x14ac:dyDescent="0.25">
      <c r="A346" s="70" t="str">
        <f t="shared" ca="1" si="19"/>
        <v/>
      </c>
      <c r="E346" s="86" t="e">
        <f ca="1">VLOOKUP("IUPAC :",INDIRECT("'"&amp;B346&amp;"'"&amp;"!B20:F42"),2,FALSE)&amp;IF(D346="",""," ("&amp;D346&amp;")")&amp;
IF(VLOOKUP("Aspect :",INDIRECT("'"&amp;B346&amp;"'"&amp;"!B20:F42"),2,FALSE)="","","
"&amp;VLOOKUP("Aspect :",INDIRECT("'"&amp;B346&amp;"'"&amp;"!B20:F42"),2,FALSE))&amp;
IF(VLOOKUP("RMN 1H",INDIRECT("'"&amp;B346&amp;"'"&amp;"!B20:F42"),2,FALSE)="","","
"&amp;VLOOKUP("RMN 1H",INDIRECT("'"&amp;B346&amp;"'"&amp;"!B20:F42"),2,FALSE))&amp;
IF(VLOOKUP("RMN 13C",INDIRECT("'"&amp;B346&amp;"'"&amp;"!B20:F42"),2,FALSE)="","","
"&amp;VLOOKUP("RMN 13C",INDIRECT("'"&amp;B346&amp;"'"&amp;"!B20:F42"),2,FALSE))&amp;
IF(VLOOKUP("RMN Div :",INDIRECT("'"&amp;B346&amp;"'"&amp;"!B20:F42"),2,FALSE)="","","
"&amp;VLOOKUP("RMN Div :",INDIRECT("'"&amp;B346&amp;"'"&amp;"!B20:F42"),2,FALSE))&amp;
IF(VLOOKUP("IR",INDIRECT("'"&amp;B346&amp;"'"&amp;"!B20:F42"),2,FALSE)="","","
"&amp;VLOOKUP("IR",INDIRECT("'"&amp;B346&amp;"'"&amp;"!B20:F42"),2,FALSE))&amp;
IF(VLOOKUP("T° Fusion :",INDIRECT("'"&amp;B346&amp;"'"&amp;"!B20:F42"),2,FALSE)="","","
"&amp;VLOOKUP("T° Fusion :",INDIRECT("'"&amp;B346&amp;"'"&amp;"!B20:F42"),2,FALSE))&amp;
 IF(VLOOKUP("αD :",INDIRECT("'"&amp;B346&amp;"'"&amp;"!B20:F42"),2,FALSE)="","","
"&amp;VLOOKUP("αD :",INDIRECT("'"&amp;B346&amp;"'"&amp;"!B20:F42"),2,FALSE))&amp;
 IF(VLOOKUP("Masse :",INDIRECT("'"&amp;B346&amp;"'"&amp;"!B20:F42"),2,FALSE)="","","
"&amp;VLOOKUP("Masse :",INDIRECT("'"&amp;B346&amp;"'"&amp;"!B20:F42"),2,FALSE))&amp;
IF(VLOOKUP("Ref Litt. :",INDIRECT("'"&amp;B346&amp;"'"&amp;"!B20:F42"),2,FALSE)="","","
"&amp;Data!$E$7&amp;" "&amp;VLOOKUP("Ref Litt. :",INDIRECT("'"&amp;B346&amp;"'"&amp;"!B20:F42"),2,FALSE))</f>
        <v>#REF!</v>
      </c>
      <c r="F346" s="77" t="e">
        <f t="shared" ca="1" si="20"/>
        <v>#REF!</v>
      </c>
      <c r="H346" s="50" t="str">
        <f t="shared" ca="1" si="21"/>
        <v/>
      </c>
    </row>
    <row r="347" spans="1:8" ht="145.15" customHeight="1" x14ac:dyDescent="0.25">
      <c r="A347" s="70" t="str">
        <f t="shared" ca="1" si="19"/>
        <v/>
      </c>
      <c r="E347" s="86" t="e">
        <f ca="1">VLOOKUP("IUPAC :",INDIRECT("'"&amp;B347&amp;"'"&amp;"!B20:F42"),2,FALSE)&amp;IF(D347="",""," ("&amp;D347&amp;")")&amp;
IF(VLOOKUP("Aspect :",INDIRECT("'"&amp;B347&amp;"'"&amp;"!B20:F42"),2,FALSE)="","","
"&amp;VLOOKUP("Aspect :",INDIRECT("'"&amp;B347&amp;"'"&amp;"!B20:F42"),2,FALSE))&amp;
IF(VLOOKUP("RMN 1H",INDIRECT("'"&amp;B347&amp;"'"&amp;"!B20:F42"),2,FALSE)="","","
"&amp;VLOOKUP("RMN 1H",INDIRECT("'"&amp;B347&amp;"'"&amp;"!B20:F42"),2,FALSE))&amp;
IF(VLOOKUP("RMN 13C",INDIRECT("'"&amp;B347&amp;"'"&amp;"!B20:F42"),2,FALSE)="","","
"&amp;VLOOKUP("RMN 13C",INDIRECT("'"&amp;B347&amp;"'"&amp;"!B20:F42"),2,FALSE))&amp;
IF(VLOOKUP("RMN Div :",INDIRECT("'"&amp;B347&amp;"'"&amp;"!B20:F42"),2,FALSE)="","","
"&amp;VLOOKUP("RMN Div :",INDIRECT("'"&amp;B347&amp;"'"&amp;"!B20:F42"),2,FALSE))&amp;
IF(VLOOKUP("IR",INDIRECT("'"&amp;B347&amp;"'"&amp;"!B20:F42"),2,FALSE)="","","
"&amp;VLOOKUP("IR",INDIRECT("'"&amp;B347&amp;"'"&amp;"!B20:F42"),2,FALSE))&amp;
IF(VLOOKUP("T° Fusion :",INDIRECT("'"&amp;B347&amp;"'"&amp;"!B20:F42"),2,FALSE)="","","
"&amp;VLOOKUP("T° Fusion :",INDIRECT("'"&amp;B347&amp;"'"&amp;"!B20:F42"),2,FALSE))&amp;
 IF(VLOOKUP("αD :",INDIRECT("'"&amp;B347&amp;"'"&amp;"!B20:F42"),2,FALSE)="","","
"&amp;VLOOKUP("αD :",INDIRECT("'"&amp;B347&amp;"'"&amp;"!B20:F42"),2,FALSE))&amp;
 IF(VLOOKUP("Masse :",INDIRECT("'"&amp;B347&amp;"'"&amp;"!B20:F42"),2,FALSE)="","","
"&amp;VLOOKUP("Masse :",INDIRECT("'"&amp;B347&amp;"'"&amp;"!B20:F42"),2,FALSE))&amp;
IF(VLOOKUP("Ref Litt. :",INDIRECT("'"&amp;B347&amp;"'"&amp;"!B20:F42"),2,FALSE)="","","
"&amp;Data!$E$7&amp;" "&amp;VLOOKUP("Ref Litt. :",INDIRECT("'"&amp;B347&amp;"'"&amp;"!B20:F42"),2,FALSE))</f>
        <v>#REF!</v>
      </c>
      <c r="F347" s="77" t="e">
        <f t="shared" ca="1" si="20"/>
        <v>#REF!</v>
      </c>
      <c r="H347" s="50" t="str">
        <f t="shared" ca="1" si="21"/>
        <v/>
      </c>
    </row>
    <row r="348" spans="1:8" ht="145.15" customHeight="1" x14ac:dyDescent="0.25">
      <c r="A348" s="70" t="str">
        <f t="shared" ca="1" si="19"/>
        <v/>
      </c>
      <c r="E348" s="86" t="e">
        <f ca="1">VLOOKUP("IUPAC :",INDIRECT("'"&amp;B348&amp;"'"&amp;"!B20:F42"),2,FALSE)&amp;IF(D348="",""," ("&amp;D348&amp;")")&amp;
IF(VLOOKUP("Aspect :",INDIRECT("'"&amp;B348&amp;"'"&amp;"!B20:F42"),2,FALSE)="","","
"&amp;VLOOKUP("Aspect :",INDIRECT("'"&amp;B348&amp;"'"&amp;"!B20:F42"),2,FALSE))&amp;
IF(VLOOKUP("RMN 1H",INDIRECT("'"&amp;B348&amp;"'"&amp;"!B20:F42"),2,FALSE)="","","
"&amp;VLOOKUP("RMN 1H",INDIRECT("'"&amp;B348&amp;"'"&amp;"!B20:F42"),2,FALSE))&amp;
IF(VLOOKUP("RMN 13C",INDIRECT("'"&amp;B348&amp;"'"&amp;"!B20:F42"),2,FALSE)="","","
"&amp;VLOOKUP("RMN 13C",INDIRECT("'"&amp;B348&amp;"'"&amp;"!B20:F42"),2,FALSE))&amp;
IF(VLOOKUP("RMN Div :",INDIRECT("'"&amp;B348&amp;"'"&amp;"!B20:F42"),2,FALSE)="","","
"&amp;VLOOKUP("RMN Div :",INDIRECT("'"&amp;B348&amp;"'"&amp;"!B20:F42"),2,FALSE))&amp;
IF(VLOOKUP("IR",INDIRECT("'"&amp;B348&amp;"'"&amp;"!B20:F42"),2,FALSE)="","","
"&amp;VLOOKUP("IR",INDIRECT("'"&amp;B348&amp;"'"&amp;"!B20:F42"),2,FALSE))&amp;
IF(VLOOKUP("T° Fusion :",INDIRECT("'"&amp;B348&amp;"'"&amp;"!B20:F42"),2,FALSE)="","","
"&amp;VLOOKUP("T° Fusion :",INDIRECT("'"&amp;B348&amp;"'"&amp;"!B20:F42"),2,FALSE))&amp;
 IF(VLOOKUP("αD :",INDIRECT("'"&amp;B348&amp;"'"&amp;"!B20:F42"),2,FALSE)="","","
"&amp;VLOOKUP("αD :",INDIRECT("'"&amp;B348&amp;"'"&amp;"!B20:F42"),2,FALSE))&amp;
 IF(VLOOKUP("Masse :",INDIRECT("'"&amp;B348&amp;"'"&amp;"!B20:F42"),2,FALSE)="","","
"&amp;VLOOKUP("Masse :",INDIRECT("'"&amp;B348&amp;"'"&amp;"!B20:F42"),2,FALSE))&amp;
IF(VLOOKUP("Ref Litt. :",INDIRECT("'"&amp;B348&amp;"'"&amp;"!B20:F42"),2,FALSE)="","","
"&amp;Data!$E$7&amp;" "&amp;VLOOKUP("Ref Litt. :",INDIRECT("'"&amp;B348&amp;"'"&amp;"!B20:F42"),2,FALSE))</f>
        <v>#REF!</v>
      </c>
      <c r="F348" s="77" t="e">
        <f t="shared" ca="1" si="20"/>
        <v>#REF!</v>
      </c>
      <c r="H348" s="50" t="str">
        <f t="shared" ca="1" si="21"/>
        <v/>
      </c>
    </row>
    <row r="349" spans="1:8" ht="145.15" customHeight="1" x14ac:dyDescent="0.25">
      <c r="A349" s="70" t="str">
        <f t="shared" ca="1" si="19"/>
        <v/>
      </c>
      <c r="E349" s="86" t="e">
        <f ca="1">VLOOKUP("IUPAC :",INDIRECT("'"&amp;B349&amp;"'"&amp;"!B20:F42"),2,FALSE)&amp;IF(D349="",""," ("&amp;D349&amp;")")&amp;
IF(VLOOKUP("Aspect :",INDIRECT("'"&amp;B349&amp;"'"&amp;"!B20:F42"),2,FALSE)="","","
"&amp;VLOOKUP("Aspect :",INDIRECT("'"&amp;B349&amp;"'"&amp;"!B20:F42"),2,FALSE))&amp;
IF(VLOOKUP("RMN 1H",INDIRECT("'"&amp;B349&amp;"'"&amp;"!B20:F42"),2,FALSE)="","","
"&amp;VLOOKUP("RMN 1H",INDIRECT("'"&amp;B349&amp;"'"&amp;"!B20:F42"),2,FALSE))&amp;
IF(VLOOKUP("RMN 13C",INDIRECT("'"&amp;B349&amp;"'"&amp;"!B20:F42"),2,FALSE)="","","
"&amp;VLOOKUP("RMN 13C",INDIRECT("'"&amp;B349&amp;"'"&amp;"!B20:F42"),2,FALSE))&amp;
IF(VLOOKUP("RMN Div :",INDIRECT("'"&amp;B349&amp;"'"&amp;"!B20:F42"),2,FALSE)="","","
"&amp;VLOOKUP("RMN Div :",INDIRECT("'"&amp;B349&amp;"'"&amp;"!B20:F42"),2,FALSE))&amp;
IF(VLOOKUP("IR",INDIRECT("'"&amp;B349&amp;"'"&amp;"!B20:F42"),2,FALSE)="","","
"&amp;VLOOKUP("IR",INDIRECT("'"&amp;B349&amp;"'"&amp;"!B20:F42"),2,FALSE))&amp;
IF(VLOOKUP("T° Fusion :",INDIRECT("'"&amp;B349&amp;"'"&amp;"!B20:F42"),2,FALSE)="","","
"&amp;VLOOKUP("T° Fusion :",INDIRECT("'"&amp;B349&amp;"'"&amp;"!B20:F42"),2,FALSE))&amp;
 IF(VLOOKUP("αD :",INDIRECT("'"&amp;B349&amp;"'"&amp;"!B20:F42"),2,FALSE)="","","
"&amp;VLOOKUP("αD :",INDIRECT("'"&amp;B349&amp;"'"&amp;"!B20:F42"),2,FALSE))&amp;
 IF(VLOOKUP("Masse :",INDIRECT("'"&amp;B349&amp;"'"&amp;"!B20:F42"),2,FALSE)="","","
"&amp;VLOOKUP("Masse :",INDIRECT("'"&amp;B349&amp;"'"&amp;"!B20:F42"),2,FALSE))&amp;
IF(VLOOKUP("Ref Litt. :",INDIRECT("'"&amp;B349&amp;"'"&amp;"!B20:F42"),2,FALSE)="","","
"&amp;Data!$E$7&amp;" "&amp;VLOOKUP("Ref Litt. :",INDIRECT("'"&amp;B349&amp;"'"&amp;"!B20:F42"),2,FALSE))</f>
        <v>#REF!</v>
      </c>
      <c r="F349" s="77" t="e">
        <f t="shared" ca="1" si="20"/>
        <v>#REF!</v>
      </c>
      <c r="H349" s="50" t="str">
        <f t="shared" ca="1" si="21"/>
        <v/>
      </c>
    </row>
    <row r="350" spans="1:8" ht="145.15" customHeight="1" x14ac:dyDescent="0.25">
      <c r="A350" s="70" t="str">
        <f t="shared" ca="1" si="19"/>
        <v/>
      </c>
      <c r="E350" s="86" t="e">
        <f ca="1">VLOOKUP("IUPAC :",INDIRECT("'"&amp;B350&amp;"'"&amp;"!B20:F42"),2,FALSE)&amp;IF(D350="",""," ("&amp;D350&amp;")")&amp;
IF(VLOOKUP("Aspect :",INDIRECT("'"&amp;B350&amp;"'"&amp;"!B20:F42"),2,FALSE)="","","
"&amp;VLOOKUP("Aspect :",INDIRECT("'"&amp;B350&amp;"'"&amp;"!B20:F42"),2,FALSE))&amp;
IF(VLOOKUP("RMN 1H",INDIRECT("'"&amp;B350&amp;"'"&amp;"!B20:F42"),2,FALSE)="","","
"&amp;VLOOKUP("RMN 1H",INDIRECT("'"&amp;B350&amp;"'"&amp;"!B20:F42"),2,FALSE))&amp;
IF(VLOOKUP("RMN 13C",INDIRECT("'"&amp;B350&amp;"'"&amp;"!B20:F42"),2,FALSE)="","","
"&amp;VLOOKUP("RMN 13C",INDIRECT("'"&amp;B350&amp;"'"&amp;"!B20:F42"),2,FALSE))&amp;
IF(VLOOKUP("RMN Div :",INDIRECT("'"&amp;B350&amp;"'"&amp;"!B20:F42"),2,FALSE)="","","
"&amp;VLOOKUP("RMN Div :",INDIRECT("'"&amp;B350&amp;"'"&amp;"!B20:F42"),2,FALSE))&amp;
IF(VLOOKUP("IR",INDIRECT("'"&amp;B350&amp;"'"&amp;"!B20:F42"),2,FALSE)="","","
"&amp;VLOOKUP("IR",INDIRECT("'"&amp;B350&amp;"'"&amp;"!B20:F42"),2,FALSE))&amp;
IF(VLOOKUP("T° Fusion :",INDIRECT("'"&amp;B350&amp;"'"&amp;"!B20:F42"),2,FALSE)="","","
"&amp;VLOOKUP("T° Fusion :",INDIRECT("'"&amp;B350&amp;"'"&amp;"!B20:F42"),2,FALSE))&amp;
 IF(VLOOKUP("αD :",INDIRECT("'"&amp;B350&amp;"'"&amp;"!B20:F42"),2,FALSE)="","","
"&amp;VLOOKUP("αD :",INDIRECT("'"&amp;B350&amp;"'"&amp;"!B20:F42"),2,FALSE))&amp;
 IF(VLOOKUP("Masse :",INDIRECT("'"&amp;B350&amp;"'"&amp;"!B20:F42"),2,FALSE)="","","
"&amp;VLOOKUP("Masse :",INDIRECT("'"&amp;B350&amp;"'"&amp;"!B20:F42"),2,FALSE))&amp;
IF(VLOOKUP("Ref Litt. :",INDIRECT("'"&amp;B350&amp;"'"&amp;"!B20:F42"),2,FALSE)="","","
"&amp;Data!$E$7&amp;" "&amp;VLOOKUP("Ref Litt. :",INDIRECT("'"&amp;B350&amp;"'"&amp;"!B20:F42"),2,FALSE))</f>
        <v>#REF!</v>
      </c>
      <c r="F350" s="77" t="e">
        <f t="shared" ca="1" si="20"/>
        <v>#REF!</v>
      </c>
      <c r="H350" s="50" t="str">
        <f t="shared" ca="1" si="21"/>
        <v/>
      </c>
    </row>
    <row r="351" spans="1:8" ht="145.15" customHeight="1" x14ac:dyDescent="0.25">
      <c r="A351" s="70" t="str">
        <f t="shared" ca="1" si="19"/>
        <v/>
      </c>
      <c r="E351" s="86" t="e">
        <f ca="1">VLOOKUP("IUPAC :",INDIRECT("'"&amp;B351&amp;"'"&amp;"!B20:F42"),2,FALSE)&amp;IF(D351="",""," ("&amp;D351&amp;")")&amp;
IF(VLOOKUP("Aspect :",INDIRECT("'"&amp;B351&amp;"'"&amp;"!B20:F42"),2,FALSE)="","","
"&amp;VLOOKUP("Aspect :",INDIRECT("'"&amp;B351&amp;"'"&amp;"!B20:F42"),2,FALSE))&amp;
IF(VLOOKUP("RMN 1H",INDIRECT("'"&amp;B351&amp;"'"&amp;"!B20:F42"),2,FALSE)="","","
"&amp;VLOOKUP("RMN 1H",INDIRECT("'"&amp;B351&amp;"'"&amp;"!B20:F42"),2,FALSE))&amp;
IF(VLOOKUP("RMN 13C",INDIRECT("'"&amp;B351&amp;"'"&amp;"!B20:F42"),2,FALSE)="","","
"&amp;VLOOKUP("RMN 13C",INDIRECT("'"&amp;B351&amp;"'"&amp;"!B20:F42"),2,FALSE))&amp;
IF(VLOOKUP("RMN Div :",INDIRECT("'"&amp;B351&amp;"'"&amp;"!B20:F42"),2,FALSE)="","","
"&amp;VLOOKUP("RMN Div :",INDIRECT("'"&amp;B351&amp;"'"&amp;"!B20:F42"),2,FALSE))&amp;
IF(VLOOKUP("IR",INDIRECT("'"&amp;B351&amp;"'"&amp;"!B20:F42"),2,FALSE)="","","
"&amp;VLOOKUP("IR",INDIRECT("'"&amp;B351&amp;"'"&amp;"!B20:F42"),2,FALSE))&amp;
IF(VLOOKUP("T° Fusion :",INDIRECT("'"&amp;B351&amp;"'"&amp;"!B20:F42"),2,FALSE)="","","
"&amp;VLOOKUP("T° Fusion :",INDIRECT("'"&amp;B351&amp;"'"&amp;"!B20:F42"),2,FALSE))&amp;
 IF(VLOOKUP("αD :",INDIRECT("'"&amp;B351&amp;"'"&amp;"!B20:F42"),2,FALSE)="","","
"&amp;VLOOKUP("αD :",INDIRECT("'"&amp;B351&amp;"'"&amp;"!B20:F42"),2,FALSE))&amp;
 IF(VLOOKUP("Masse :",INDIRECT("'"&amp;B351&amp;"'"&amp;"!B20:F42"),2,FALSE)="","","
"&amp;VLOOKUP("Masse :",INDIRECT("'"&amp;B351&amp;"'"&amp;"!B20:F42"),2,FALSE))&amp;
IF(VLOOKUP("Ref Litt. :",INDIRECT("'"&amp;B351&amp;"'"&amp;"!B20:F42"),2,FALSE)="","","
"&amp;Data!$E$7&amp;" "&amp;VLOOKUP("Ref Litt. :",INDIRECT("'"&amp;B351&amp;"'"&amp;"!B20:F42"),2,FALSE))</f>
        <v>#REF!</v>
      </c>
      <c r="F351" s="77" t="e">
        <f t="shared" ca="1" si="20"/>
        <v>#REF!</v>
      </c>
      <c r="H351" s="50" t="str">
        <f t="shared" ca="1" si="21"/>
        <v/>
      </c>
    </row>
    <row r="352" spans="1:8" ht="145.15" customHeight="1" x14ac:dyDescent="0.25">
      <c r="A352" s="70" t="str">
        <f t="shared" ca="1" si="19"/>
        <v/>
      </c>
      <c r="E352" s="86" t="e">
        <f ca="1">VLOOKUP("IUPAC :",INDIRECT("'"&amp;B352&amp;"'"&amp;"!B20:F42"),2,FALSE)&amp;IF(D352="",""," ("&amp;D352&amp;")")&amp;
IF(VLOOKUP("Aspect :",INDIRECT("'"&amp;B352&amp;"'"&amp;"!B20:F42"),2,FALSE)="","","
"&amp;VLOOKUP("Aspect :",INDIRECT("'"&amp;B352&amp;"'"&amp;"!B20:F42"),2,FALSE))&amp;
IF(VLOOKUP("RMN 1H",INDIRECT("'"&amp;B352&amp;"'"&amp;"!B20:F42"),2,FALSE)="","","
"&amp;VLOOKUP("RMN 1H",INDIRECT("'"&amp;B352&amp;"'"&amp;"!B20:F42"),2,FALSE))&amp;
IF(VLOOKUP("RMN 13C",INDIRECT("'"&amp;B352&amp;"'"&amp;"!B20:F42"),2,FALSE)="","","
"&amp;VLOOKUP("RMN 13C",INDIRECT("'"&amp;B352&amp;"'"&amp;"!B20:F42"),2,FALSE))&amp;
IF(VLOOKUP("RMN Div :",INDIRECT("'"&amp;B352&amp;"'"&amp;"!B20:F42"),2,FALSE)="","","
"&amp;VLOOKUP("RMN Div :",INDIRECT("'"&amp;B352&amp;"'"&amp;"!B20:F42"),2,FALSE))&amp;
IF(VLOOKUP("IR",INDIRECT("'"&amp;B352&amp;"'"&amp;"!B20:F42"),2,FALSE)="","","
"&amp;VLOOKUP("IR",INDIRECT("'"&amp;B352&amp;"'"&amp;"!B20:F42"),2,FALSE))&amp;
IF(VLOOKUP("T° Fusion :",INDIRECT("'"&amp;B352&amp;"'"&amp;"!B20:F42"),2,FALSE)="","","
"&amp;VLOOKUP("T° Fusion :",INDIRECT("'"&amp;B352&amp;"'"&amp;"!B20:F42"),2,FALSE))&amp;
 IF(VLOOKUP("αD :",INDIRECT("'"&amp;B352&amp;"'"&amp;"!B20:F42"),2,FALSE)="","","
"&amp;VLOOKUP("αD :",INDIRECT("'"&amp;B352&amp;"'"&amp;"!B20:F42"),2,FALSE))&amp;
 IF(VLOOKUP("Masse :",INDIRECT("'"&amp;B352&amp;"'"&amp;"!B20:F42"),2,FALSE)="","","
"&amp;VLOOKUP("Masse :",INDIRECT("'"&amp;B352&amp;"'"&amp;"!B20:F42"),2,FALSE))&amp;
IF(VLOOKUP("Ref Litt. :",INDIRECT("'"&amp;B352&amp;"'"&amp;"!B20:F42"),2,FALSE)="","","
"&amp;Data!$E$7&amp;" "&amp;VLOOKUP("Ref Litt. :",INDIRECT("'"&amp;B352&amp;"'"&amp;"!B20:F42"),2,FALSE))</f>
        <v>#REF!</v>
      </c>
      <c r="F352" s="77" t="e">
        <f t="shared" ca="1" si="20"/>
        <v>#REF!</v>
      </c>
      <c r="H352" s="50" t="str">
        <f t="shared" ca="1" si="21"/>
        <v/>
      </c>
    </row>
    <row r="353" spans="1:8" ht="145.15" customHeight="1" x14ac:dyDescent="0.25">
      <c r="A353" s="70" t="str">
        <f t="shared" ca="1" si="19"/>
        <v/>
      </c>
      <c r="E353" s="86" t="e">
        <f ca="1">VLOOKUP("IUPAC :",INDIRECT("'"&amp;B353&amp;"'"&amp;"!B20:F42"),2,FALSE)&amp;IF(D353="",""," ("&amp;D353&amp;")")&amp;
IF(VLOOKUP("Aspect :",INDIRECT("'"&amp;B353&amp;"'"&amp;"!B20:F42"),2,FALSE)="","","
"&amp;VLOOKUP("Aspect :",INDIRECT("'"&amp;B353&amp;"'"&amp;"!B20:F42"),2,FALSE))&amp;
IF(VLOOKUP("RMN 1H",INDIRECT("'"&amp;B353&amp;"'"&amp;"!B20:F42"),2,FALSE)="","","
"&amp;VLOOKUP("RMN 1H",INDIRECT("'"&amp;B353&amp;"'"&amp;"!B20:F42"),2,FALSE))&amp;
IF(VLOOKUP("RMN 13C",INDIRECT("'"&amp;B353&amp;"'"&amp;"!B20:F42"),2,FALSE)="","","
"&amp;VLOOKUP("RMN 13C",INDIRECT("'"&amp;B353&amp;"'"&amp;"!B20:F42"),2,FALSE))&amp;
IF(VLOOKUP("RMN Div :",INDIRECT("'"&amp;B353&amp;"'"&amp;"!B20:F42"),2,FALSE)="","","
"&amp;VLOOKUP("RMN Div :",INDIRECT("'"&amp;B353&amp;"'"&amp;"!B20:F42"),2,FALSE))&amp;
IF(VLOOKUP("IR",INDIRECT("'"&amp;B353&amp;"'"&amp;"!B20:F42"),2,FALSE)="","","
"&amp;VLOOKUP("IR",INDIRECT("'"&amp;B353&amp;"'"&amp;"!B20:F42"),2,FALSE))&amp;
IF(VLOOKUP("T° Fusion :",INDIRECT("'"&amp;B353&amp;"'"&amp;"!B20:F42"),2,FALSE)="","","
"&amp;VLOOKUP("T° Fusion :",INDIRECT("'"&amp;B353&amp;"'"&amp;"!B20:F42"),2,FALSE))&amp;
 IF(VLOOKUP("αD :",INDIRECT("'"&amp;B353&amp;"'"&amp;"!B20:F42"),2,FALSE)="","","
"&amp;VLOOKUP("αD :",INDIRECT("'"&amp;B353&amp;"'"&amp;"!B20:F42"),2,FALSE))&amp;
 IF(VLOOKUP("Masse :",INDIRECT("'"&amp;B353&amp;"'"&amp;"!B20:F42"),2,FALSE)="","","
"&amp;VLOOKUP("Masse :",INDIRECT("'"&amp;B353&amp;"'"&amp;"!B20:F42"),2,FALSE))&amp;
IF(VLOOKUP("Ref Litt. :",INDIRECT("'"&amp;B353&amp;"'"&amp;"!B20:F42"),2,FALSE)="","","
"&amp;Data!$E$7&amp;" "&amp;VLOOKUP("Ref Litt. :",INDIRECT("'"&amp;B353&amp;"'"&amp;"!B20:F42"),2,FALSE))</f>
        <v>#REF!</v>
      </c>
      <c r="F353" s="77" t="e">
        <f t="shared" ca="1" si="20"/>
        <v>#REF!</v>
      </c>
      <c r="H353" s="50" t="str">
        <f t="shared" ca="1" si="21"/>
        <v/>
      </c>
    </row>
    <row r="354" spans="1:8" ht="145.15" customHeight="1" x14ac:dyDescent="0.25">
      <c r="A354" s="70" t="str">
        <f t="shared" ca="1" si="19"/>
        <v/>
      </c>
      <c r="E354" s="86" t="e">
        <f ca="1">VLOOKUP("IUPAC :",INDIRECT("'"&amp;B354&amp;"'"&amp;"!B20:F42"),2,FALSE)&amp;IF(D354="",""," ("&amp;D354&amp;")")&amp;
IF(VLOOKUP("Aspect :",INDIRECT("'"&amp;B354&amp;"'"&amp;"!B20:F42"),2,FALSE)="","","
"&amp;VLOOKUP("Aspect :",INDIRECT("'"&amp;B354&amp;"'"&amp;"!B20:F42"),2,FALSE))&amp;
IF(VLOOKUP("RMN 1H",INDIRECT("'"&amp;B354&amp;"'"&amp;"!B20:F42"),2,FALSE)="","","
"&amp;VLOOKUP("RMN 1H",INDIRECT("'"&amp;B354&amp;"'"&amp;"!B20:F42"),2,FALSE))&amp;
IF(VLOOKUP("RMN 13C",INDIRECT("'"&amp;B354&amp;"'"&amp;"!B20:F42"),2,FALSE)="","","
"&amp;VLOOKUP("RMN 13C",INDIRECT("'"&amp;B354&amp;"'"&amp;"!B20:F42"),2,FALSE))&amp;
IF(VLOOKUP("RMN Div :",INDIRECT("'"&amp;B354&amp;"'"&amp;"!B20:F42"),2,FALSE)="","","
"&amp;VLOOKUP("RMN Div :",INDIRECT("'"&amp;B354&amp;"'"&amp;"!B20:F42"),2,FALSE))&amp;
IF(VLOOKUP("IR",INDIRECT("'"&amp;B354&amp;"'"&amp;"!B20:F42"),2,FALSE)="","","
"&amp;VLOOKUP("IR",INDIRECT("'"&amp;B354&amp;"'"&amp;"!B20:F42"),2,FALSE))&amp;
IF(VLOOKUP("T° Fusion :",INDIRECT("'"&amp;B354&amp;"'"&amp;"!B20:F42"),2,FALSE)="","","
"&amp;VLOOKUP("T° Fusion :",INDIRECT("'"&amp;B354&amp;"'"&amp;"!B20:F42"),2,FALSE))&amp;
 IF(VLOOKUP("αD :",INDIRECT("'"&amp;B354&amp;"'"&amp;"!B20:F42"),2,FALSE)="","","
"&amp;VLOOKUP("αD :",INDIRECT("'"&amp;B354&amp;"'"&amp;"!B20:F42"),2,FALSE))&amp;
 IF(VLOOKUP("Masse :",INDIRECT("'"&amp;B354&amp;"'"&amp;"!B20:F42"),2,FALSE)="","","
"&amp;VLOOKUP("Masse :",INDIRECT("'"&amp;B354&amp;"'"&amp;"!B20:F42"),2,FALSE))&amp;
IF(VLOOKUP("Ref Litt. :",INDIRECT("'"&amp;B354&amp;"'"&amp;"!B20:F42"),2,FALSE)="","","
"&amp;Data!$E$7&amp;" "&amp;VLOOKUP("Ref Litt. :",INDIRECT("'"&amp;B354&amp;"'"&amp;"!B20:F42"),2,FALSE))</f>
        <v>#REF!</v>
      </c>
      <c r="F354" s="77" t="e">
        <f t="shared" ca="1" si="20"/>
        <v>#REF!</v>
      </c>
      <c r="H354" s="50" t="str">
        <f t="shared" ca="1" si="21"/>
        <v/>
      </c>
    </row>
    <row r="355" spans="1:8" ht="145.15" customHeight="1" x14ac:dyDescent="0.25">
      <c r="A355" s="70" t="str">
        <f t="shared" ca="1" si="19"/>
        <v/>
      </c>
      <c r="E355" s="86" t="e">
        <f ca="1">VLOOKUP("IUPAC :",INDIRECT("'"&amp;B355&amp;"'"&amp;"!B20:F42"),2,FALSE)&amp;IF(D355="",""," ("&amp;D355&amp;")")&amp;
IF(VLOOKUP("Aspect :",INDIRECT("'"&amp;B355&amp;"'"&amp;"!B20:F42"),2,FALSE)="","","
"&amp;VLOOKUP("Aspect :",INDIRECT("'"&amp;B355&amp;"'"&amp;"!B20:F42"),2,FALSE))&amp;
IF(VLOOKUP("RMN 1H",INDIRECT("'"&amp;B355&amp;"'"&amp;"!B20:F42"),2,FALSE)="","","
"&amp;VLOOKUP("RMN 1H",INDIRECT("'"&amp;B355&amp;"'"&amp;"!B20:F42"),2,FALSE))&amp;
IF(VLOOKUP("RMN 13C",INDIRECT("'"&amp;B355&amp;"'"&amp;"!B20:F42"),2,FALSE)="","","
"&amp;VLOOKUP("RMN 13C",INDIRECT("'"&amp;B355&amp;"'"&amp;"!B20:F42"),2,FALSE))&amp;
IF(VLOOKUP("RMN Div :",INDIRECT("'"&amp;B355&amp;"'"&amp;"!B20:F42"),2,FALSE)="","","
"&amp;VLOOKUP("RMN Div :",INDIRECT("'"&amp;B355&amp;"'"&amp;"!B20:F42"),2,FALSE))&amp;
IF(VLOOKUP("IR",INDIRECT("'"&amp;B355&amp;"'"&amp;"!B20:F42"),2,FALSE)="","","
"&amp;VLOOKUP("IR",INDIRECT("'"&amp;B355&amp;"'"&amp;"!B20:F42"),2,FALSE))&amp;
IF(VLOOKUP("T° Fusion :",INDIRECT("'"&amp;B355&amp;"'"&amp;"!B20:F42"),2,FALSE)="","","
"&amp;VLOOKUP("T° Fusion :",INDIRECT("'"&amp;B355&amp;"'"&amp;"!B20:F42"),2,FALSE))&amp;
 IF(VLOOKUP("αD :",INDIRECT("'"&amp;B355&amp;"'"&amp;"!B20:F42"),2,FALSE)="","","
"&amp;VLOOKUP("αD :",INDIRECT("'"&amp;B355&amp;"'"&amp;"!B20:F42"),2,FALSE))&amp;
 IF(VLOOKUP("Masse :",INDIRECT("'"&amp;B355&amp;"'"&amp;"!B20:F42"),2,FALSE)="","","
"&amp;VLOOKUP("Masse :",INDIRECT("'"&amp;B355&amp;"'"&amp;"!B20:F42"),2,FALSE))&amp;
IF(VLOOKUP("Ref Litt. :",INDIRECT("'"&amp;B355&amp;"'"&amp;"!B20:F42"),2,FALSE)="","","
"&amp;Data!$E$7&amp;" "&amp;VLOOKUP("Ref Litt. :",INDIRECT("'"&amp;B355&amp;"'"&amp;"!B20:F42"),2,FALSE))</f>
        <v>#REF!</v>
      </c>
      <c r="F355" s="77" t="e">
        <f t="shared" ca="1" si="20"/>
        <v>#REF!</v>
      </c>
      <c r="H355" s="50" t="str">
        <f t="shared" ca="1" si="21"/>
        <v/>
      </c>
    </row>
    <row r="356" spans="1:8" ht="145.15" customHeight="1" x14ac:dyDescent="0.25">
      <c r="A356" s="70" t="str">
        <f t="shared" ca="1" si="19"/>
        <v/>
      </c>
      <c r="E356" s="86" t="e">
        <f ca="1">VLOOKUP("IUPAC :",INDIRECT("'"&amp;B356&amp;"'"&amp;"!B20:F42"),2,FALSE)&amp;IF(D356="",""," ("&amp;D356&amp;")")&amp;
IF(VLOOKUP("Aspect :",INDIRECT("'"&amp;B356&amp;"'"&amp;"!B20:F42"),2,FALSE)="","","
"&amp;VLOOKUP("Aspect :",INDIRECT("'"&amp;B356&amp;"'"&amp;"!B20:F42"),2,FALSE))&amp;
IF(VLOOKUP("RMN 1H",INDIRECT("'"&amp;B356&amp;"'"&amp;"!B20:F42"),2,FALSE)="","","
"&amp;VLOOKUP("RMN 1H",INDIRECT("'"&amp;B356&amp;"'"&amp;"!B20:F42"),2,FALSE))&amp;
IF(VLOOKUP("RMN 13C",INDIRECT("'"&amp;B356&amp;"'"&amp;"!B20:F42"),2,FALSE)="","","
"&amp;VLOOKUP("RMN 13C",INDIRECT("'"&amp;B356&amp;"'"&amp;"!B20:F42"),2,FALSE))&amp;
IF(VLOOKUP("RMN Div :",INDIRECT("'"&amp;B356&amp;"'"&amp;"!B20:F42"),2,FALSE)="","","
"&amp;VLOOKUP("RMN Div :",INDIRECT("'"&amp;B356&amp;"'"&amp;"!B20:F42"),2,FALSE))&amp;
IF(VLOOKUP("IR",INDIRECT("'"&amp;B356&amp;"'"&amp;"!B20:F42"),2,FALSE)="","","
"&amp;VLOOKUP("IR",INDIRECT("'"&amp;B356&amp;"'"&amp;"!B20:F42"),2,FALSE))&amp;
IF(VLOOKUP("T° Fusion :",INDIRECT("'"&amp;B356&amp;"'"&amp;"!B20:F42"),2,FALSE)="","","
"&amp;VLOOKUP("T° Fusion :",INDIRECT("'"&amp;B356&amp;"'"&amp;"!B20:F42"),2,FALSE))&amp;
 IF(VLOOKUP("αD :",INDIRECT("'"&amp;B356&amp;"'"&amp;"!B20:F42"),2,FALSE)="","","
"&amp;VLOOKUP("αD :",INDIRECT("'"&amp;B356&amp;"'"&amp;"!B20:F42"),2,FALSE))&amp;
 IF(VLOOKUP("Masse :",INDIRECT("'"&amp;B356&amp;"'"&amp;"!B20:F42"),2,FALSE)="","","
"&amp;VLOOKUP("Masse :",INDIRECT("'"&amp;B356&amp;"'"&amp;"!B20:F42"),2,FALSE))&amp;
IF(VLOOKUP("Ref Litt. :",INDIRECT("'"&amp;B356&amp;"'"&amp;"!B20:F42"),2,FALSE)="","","
"&amp;Data!$E$7&amp;" "&amp;VLOOKUP("Ref Litt. :",INDIRECT("'"&amp;B356&amp;"'"&amp;"!B20:F42"),2,FALSE))</f>
        <v>#REF!</v>
      </c>
      <c r="F356" s="77" t="e">
        <f t="shared" ca="1" si="20"/>
        <v>#REF!</v>
      </c>
      <c r="H356" s="50" t="str">
        <f t="shared" ca="1" si="21"/>
        <v/>
      </c>
    </row>
    <row r="357" spans="1:8" ht="145.15" customHeight="1" x14ac:dyDescent="0.25">
      <c r="A357" s="70" t="str">
        <f t="shared" ca="1" si="19"/>
        <v/>
      </c>
      <c r="E357" s="86" t="e">
        <f ca="1">VLOOKUP("IUPAC :",INDIRECT("'"&amp;B357&amp;"'"&amp;"!B20:F42"),2,FALSE)&amp;IF(D357="",""," ("&amp;D357&amp;")")&amp;
IF(VLOOKUP("Aspect :",INDIRECT("'"&amp;B357&amp;"'"&amp;"!B20:F42"),2,FALSE)="","","
"&amp;VLOOKUP("Aspect :",INDIRECT("'"&amp;B357&amp;"'"&amp;"!B20:F42"),2,FALSE))&amp;
IF(VLOOKUP("RMN 1H",INDIRECT("'"&amp;B357&amp;"'"&amp;"!B20:F42"),2,FALSE)="","","
"&amp;VLOOKUP("RMN 1H",INDIRECT("'"&amp;B357&amp;"'"&amp;"!B20:F42"),2,FALSE))&amp;
IF(VLOOKUP("RMN 13C",INDIRECT("'"&amp;B357&amp;"'"&amp;"!B20:F42"),2,FALSE)="","","
"&amp;VLOOKUP("RMN 13C",INDIRECT("'"&amp;B357&amp;"'"&amp;"!B20:F42"),2,FALSE))&amp;
IF(VLOOKUP("RMN Div :",INDIRECT("'"&amp;B357&amp;"'"&amp;"!B20:F42"),2,FALSE)="","","
"&amp;VLOOKUP("RMN Div :",INDIRECT("'"&amp;B357&amp;"'"&amp;"!B20:F42"),2,FALSE))&amp;
IF(VLOOKUP("IR",INDIRECT("'"&amp;B357&amp;"'"&amp;"!B20:F42"),2,FALSE)="","","
"&amp;VLOOKUP("IR",INDIRECT("'"&amp;B357&amp;"'"&amp;"!B20:F42"),2,FALSE))&amp;
IF(VLOOKUP("T° Fusion :",INDIRECT("'"&amp;B357&amp;"'"&amp;"!B20:F42"),2,FALSE)="","","
"&amp;VLOOKUP("T° Fusion :",INDIRECT("'"&amp;B357&amp;"'"&amp;"!B20:F42"),2,FALSE))&amp;
 IF(VLOOKUP("αD :",INDIRECT("'"&amp;B357&amp;"'"&amp;"!B20:F42"),2,FALSE)="","","
"&amp;VLOOKUP("αD :",INDIRECT("'"&amp;B357&amp;"'"&amp;"!B20:F42"),2,FALSE))&amp;
 IF(VLOOKUP("Masse :",INDIRECT("'"&amp;B357&amp;"'"&amp;"!B20:F42"),2,FALSE)="","","
"&amp;VLOOKUP("Masse :",INDIRECT("'"&amp;B357&amp;"'"&amp;"!B20:F42"),2,FALSE))&amp;
IF(VLOOKUP("Ref Litt. :",INDIRECT("'"&amp;B357&amp;"'"&amp;"!B20:F42"),2,FALSE)="","","
"&amp;Data!$E$7&amp;" "&amp;VLOOKUP("Ref Litt. :",INDIRECT("'"&amp;B357&amp;"'"&amp;"!B20:F42"),2,FALSE))</f>
        <v>#REF!</v>
      </c>
      <c r="F357" s="77" t="e">
        <f t="shared" ca="1" si="20"/>
        <v>#REF!</v>
      </c>
      <c r="H357" s="50" t="str">
        <f t="shared" ca="1" si="21"/>
        <v/>
      </c>
    </row>
    <row r="358" spans="1:8" ht="145.15" customHeight="1" x14ac:dyDescent="0.25">
      <c r="A358" s="70" t="str">
        <f t="shared" ca="1" si="19"/>
        <v/>
      </c>
      <c r="E358" s="86" t="e">
        <f ca="1">VLOOKUP("IUPAC :",INDIRECT("'"&amp;B358&amp;"'"&amp;"!B20:F42"),2,FALSE)&amp;IF(D358="",""," ("&amp;D358&amp;")")&amp;
IF(VLOOKUP("Aspect :",INDIRECT("'"&amp;B358&amp;"'"&amp;"!B20:F42"),2,FALSE)="","","
"&amp;VLOOKUP("Aspect :",INDIRECT("'"&amp;B358&amp;"'"&amp;"!B20:F42"),2,FALSE))&amp;
IF(VLOOKUP("RMN 1H",INDIRECT("'"&amp;B358&amp;"'"&amp;"!B20:F42"),2,FALSE)="","","
"&amp;VLOOKUP("RMN 1H",INDIRECT("'"&amp;B358&amp;"'"&amp;"!B20:F42"),2,FALSE))&amp;
IF(VLOOKUP("RMN 13C",INDIRECT("'"&amp;B358&amp;"'"&amp;"!B20:F42"),2,FALSE)="","","
"&amp;VLOOKUP("RMN 13C",INDIRECT("'"&amp;B358&amp;"'"&amp;"!B20:F42"),2,FALSE))&amp;
IF(VLOOKUP("RMN Div :",INDIRECT("'"&amp;B358&amp;"'"&amp;"!B20:F42"),2,FALSE)="","","
"&amp;VLOOKUP("RMN Div :",INDIRECT("'"&amp;B358&amp;"'"&amp;"!B20:F42"),2,FALSE))&amp;
IF(VLOOKUP("IR",INDIRECT("'"&amp;B358&amp;"'"&amp;"!B20:F42"),2,FALSE)="","","
"&amp;VLOOKUP("IR",INDIRECT("'"&amp;B358&amp;"'"&amp;"!B20:F42"),2,FALSE))&amp;
IF(VLOOKUP("T° Fusion :",INDIRECT("'"&amp;B358&amp;"'"&amp;"!B20:F42"),2,FALSE)="","","
"&amp;VLOOKUP("T° Fusion :",INDIRECT("'"&amp;B358&amp;"'"&amp;"!B20:F42"),2,FALSE))&amp;
 IF(VLOOKUP("αD :",INDIRECT("'"&amp;B358&amp;"'"&amp;"!B20:F42"),2,FALSE)="","","
"&amp;VLOOKUP("αD :",INDIRECT("'"&amp;B358&amp;"'"&amp;"!B20:F42"),2,FALSE))&amp;
 IF(VLOOKUP("Masse :",INDIRECT("'"&amp;B358&amp;"'"&amp;"!B20:F42"),2,FALSE)="","","
"&amp;VLOOKUP("Masse :",INDIRECT("'"&amp;B358&amp;"'"&amp;"!B20:F42"),2,FALSE))&amp;
IF(VLOOKUP("Ref Litt. :",INDIRECT("'"&amp;B358&amp;"'"&amp;"!B20:F42"),2,FALSE)="","","
"&amp;Data!$E$7&amp;" "&amp;VLOOKUP("Ref Litt. :",INDIRECT("'"&amp;B358&amp;"'"&amp;"!B20:F42"),2,FALSE))</f>
        <v>#REF!</v>
      </c>
      <c r="F358" s="77" t="e">
        <f t="shared" ca="1" si="20"/>
        <v>#REF!</v>
      </c>
      <c r="H358" s="50" t="str">
        <f t="shared" ca="1" si="21"/>
        <v/>
      </c>
    </row>
    <row r="359" spans="1:8" ht="145.15" customHeight="1" x14ac:dyDescent="0.25">
      <c r="A359" s="70" t="str">
        <f t="shared" ca="1" si="19"/>
        <v/>
      </c>
      <c r="E359" s="86" t="e">
        <f ca="1">VLOOKUP("IUPAC :",INDIRECT("'"&amp;B359&amp;"'"&amp;"!B20:F42"),2,FALSE)&amp;IF(D359="",""," ("&amp;D359&amp;")")&amp;
IF(VLOOKUP("Aspect :",INDIRECT("'"&amp;B359&amp;"'"&amp;"!B20:F42"),2,FALSE)="","","
"&amp;VLOOKUP("Aspect :",INDIRECT("'"&amp;B359&amp;"'"&amp;"!B20:F42"),2,FALSE))&amp;
IF(VLOOKUP("RMN 1H",INDIRECT("'"&amp;B359&amp;"'"&amp;"!B20:F42"),2,FALSE)="","","
"&amp;VLOOKUP("RMN 1H",INDIRECT("'"&amp;B359&amp;"'"&amp;"!B20:F42"),2,FALSE))&amp;
IF(VLOOKUP("RMN 13C",INDIRECT("'"&amp;B359&amp;"'"&amp;"!B20:F42"),2,FALSE)="","","
"&amp;VLOOKUP("RMN 13C",INDIRECT("'"&amp;B359&amp;"'"&amp;"!B20:F42"),2,FALSE))&amp;
IF(VLOOKUP("RMN Div :",INDIRECT("'"&amp;B359&amp;"'"&amp;"!B20:F42"),2,FALSE)="","","
"&amp;VLOOKUP("RMN Div :",INDIRECT("'"&amp;B359&amp;"'"&amp;"!B20:F42"),2,FALSE))&amp;
IF(VLOOKUP("IR",INDIRECT("'"&amp;B359&amp;"'"&amp;"!B20:F42"),2,FALSE)="","","
"&amp;VLOOKUP("IR",INDIRECT("'"&amp;B359&amp;"'"&amp;"!B20:F42"),2,FALSE))&amp;
IF(VLOOKUP("T° Fusion :",INDIRECT("'"&amp;B359&amp;"'"&amp;"!B20:F42"),2,FALSE)="","","
"&amp;VLOOKUP("T° Fusion :",INDIRECT("'"&amp;B359&amp;"'"&amp;"!B20:F42"),2,FALSE))&amp;
 IF(VLOOKUP("αD :",INDIRECT("'"&amp;B359&amp;"'"&amp;"!B20:F42"),2,FALSE)="","","
"&amp;VLOOKUP("αD :",INDIRECT("'"&amp;B359&amp;"'"&amp;"!B20:F42"),2,FALSE))&amp;
 IF(VLOOKUP("Masse :",INDIRECT("'"&amp;B359&amp;"'"&amp;"!B20:F42"),2,FALSE)="","","
"&amp;VLOOKUP("Masse :",INDIRECT("'"&amp;B359&amp;"'"&amp;"!B20:F42"),2,FALSE))&amp;
IF(VLOOKUP("Ref Litt. :",INDIRECT("'"&amp;B359&amp;"'"&amp;"!B20:F42"),2,FALSE)="","","
"&amp;Data!$E$7&amp;" "&amp;VLOOKUP("Ref Litt. :",INDIRECT("'"&amp;B359&amp;"'"&amp;"!B20:F42"),2,FALSE))</f>
        <v>#REF!</v>
      </c>
      <c r="F359" s="77" t="e">
        <f t="shared" ca="1" si="20"/>
        <v>#REF!</v>
      </c>
      <c r="H359" s="50" t="str">
        <f t="shared" ca="1" si="21"/>
        <v/>
      </c>
    </row>
    <row r="360" spans="1:8" ht="145.15" customHeight="1" x14ac:dyDescent="0.25">
      <c r="A360" s="70" t="str">
        <f t="shared" ca="1" si="19"/>
        <v/>
      </c>
      <c r="E360" s="86" t="e">
        <f ca="1">VLOOKUP("IUPAC :",INDIRECT("'"&amp;B360&amp;"'"&amp;"!B20:F42"),2,FALSE)&amp;IF(D360="",""," ("&amp;D360&amp;")")&amp;
IF(VLOOKUP("Aspect :",INDIRECT("'"&amp;B360&amp;"'"&amp;"!B20:F42"),2,FALSE)="","","
"&amp;VLOOKUP("Aspect :",INDIRECT("'"&amp;B360&amp;"'"&amp;"!B20:F42"),2,FALSE))&amp;
IF(VLOOKUP("RMN 1H",INDIRECT("'"&amp;B360&amp;"'"&amp;"!B20:F42"),2,FALSE)="","","
"&amp;VLOOKUP("RMN 1H",INDIRECT("'"&amp;B360&amp;"'"&amp;"!B20:F42"),2,FALSE))&amp;
IF(VLOOKUP("RMN 13C",INDIRECT("'"&amp;B360&amp;"'"&amp;"!B20:F42"),2,FALSE)="","","
"&amp;VLOOKUP("RMN 13C",INDIRECT("'"&amp;B360&amp;"'"&amp;"!B20:F42"),2,FALSE))&amp;
IF(VLOOKUP("RMN Div :",INDIRECT("'"&amp;B360&amp;"'"&amp;"!B20:F42"),2,FALSE)="","","
"&amp;VLOOKUP("RMN Div :",INDIRECT("'"&amp;B360&amp;"'"&amp;"!B20:F42"),2,FALSE))&amp;
IF(VLOOKUP("IR",INDIRECT("'"&amp;B360&amp;"'"&amp;"!B20:F42"),2,FALSE)="","","
"&amp;VLOOKUP("IR",INDIRECT("'"&amp;B360&amp;"'"&amp;"!B20:F42"),2,FALSE))&amp;
IF(VLOOKUP("T° Fusion :",INDIRECT("'"&amp;B360&amp;"'"&amp;"!B20:F42"),2,FALSE)="","","
"&amp;VLOOKUP("T° Fusion :",INDIRECT("'"&amp;B360&amp;"'"&amp;"!B20:F42"),2,FALSE))&amp;
 IF(VLOOKUP("αD :",INDIRECT("'"&amp;B360&amp;"'"&amp;"!B20:F42"),2,FALSE)="","","
"&amp;VLOOKUP("αD :",INDIRECT("'"&amp;B360&amp;"'"&amp;"!B20:F42"),2,FALSE))&amp;
 IF(VLOOKUP("Masse :",INDIRECT("'"&amp;B360&amp;"'"&amp;"!B20:F42"),2,FALSE)="","","
"&amp;VLOOKUP("Masse :",INDIRECT("'"&amp;B360&amp;"'"&amp;"!B20:F42"),2,FALSE))&amp;
IF(VLOOKUP("Ref Litt. :",INDIRECT("'"&amp;B360&amp;"'"&amp;"!B20:F42"),2,FALSE)="","","
"&amp;Data!$E$7&amp;" "&amp;VLOOKUP("Ref Litt. :",INDIRECT("'"&amp;B360&amp;"'"&amp;"!B20:F42"),2,FALSE))</f>
        <v>#REF!</v>
      </c>
      <c r="F360" s="77" t="e">
        <f t="shared" ca="1" si="20"/>
        <v>#REF!</v>
      </c>
      <c r="H360" s="50" t="str">
        <f t="shared" ca="1" si="21"/>
        <v/>
      </c>
    </row>
    <row r="361" spans="1:8" ht="145.15" customHeight="1" x14ac:dyDescent="0.25">
      <c r="A361" s="70" t="str">
        <f t="shared" ca="1" si="19"/>
        <v/>
      </c>
      <c r="E361" s="86" t="e">
        <f ca="1">VLOOKUP("IUPAC :",INDIRECT("'"&amp;B361&amp;"'"&amp;"!B20:F42"),2,FALSE)&amp;IF(D361="",""," ("&amp;D361&amp;")")&amp;
IF(VLOOKUP("Aspect :",INDIRECT("'"&amp;B361&amp;"'"&amp;"!B20:F42"),2,FALSE)="","","
"&amp;VLOOKUP("Aspect :",INDIRECT("'"&amp;B361&amp;"'"&amp;"!B20:F42"),2,FALSE))&amp;
IF(VLOOKUP("RMN 1H",INDIRECT("'"&amp;B361&amp;"'"&amp;"!B20:F42"),2,FALSE)="","","
"&amp;VLOOKUP("RMN 1H",INDIRECT("'"&amp;B361&amp;"'"&amp;"!B20:F42"),2,FALSE))&amp;
IF(VLOOKUP("RMN 13C",INDIRECT("'"&amp;B361&amp;"'"&amp;"!B20:F42"),2,FALSE)="","","
"&amp;VLOOKUP("RMN 13C",INDIRECT("'"&amp;B361&amp;"'"&amp;"!B20:F42"),2,FALSE))&amp;
IF(VLOOKUP("RMN Div :",INDIRECT("'"&amp;B361&amp;"'"&amp;"!B20:F42"),2,FALSE)="","","
"&amp;VLOOKUP("RMN Div :",INDIRECT("'"&amp;B361&amp;"'"&amp;"!B20:F42"),2,FALSE))&amp;
IF(VLOOKUP("IR",INDIRECT("'"&amp;B361&amp;"'"&amp;"!B20:F42"),2,FALSE)="","","
"&amp;VLOOKUP("IR",INDIRECT("'"&amp;B361&amp;"'"&amp;"!B20:F42"),2,FALSE))&amp;
IF(VLOOKUP("T° Fusion :",INDIRECT("'"&amp;B361&amp;"'"&amp;"!B20:F42"),2,FALSE)="","","
"&amp;VLOOKUP("T° Fusion :",INDIRECT("'"&amp;B361&amp;"'"&amp;"!B20:F42"),2,FALSE))&amp;
 IF(VLOOKUP("αD :",INDIRECT("'"&amp;B361&amp;"'"&amp;"!B20:F42"),2,FALSE)="","","
"&amp;VLOOKUP("αD :",INDIRECT("'"&amp;B361&amp;"'"&amp;"!B20:F42"),2,FALSE))&amp;
 IF(VLOOKUP("Masse :",INDIRECT("'"&amp;B361&amp;"'"&amp;"!B20:F42"),2,FALSE)="","","
"&amp;VLOOKUP("Masse :",INDIRECT("'"&amp;B361&amp;"'"&amp;"!B20:F42"),2,FALSE))&amp;
IF(VLOOKUP("Ref Litt. :",INDIRECT("'"&amp;B361&amp;"'"&amp;"!B20:F42"),2,FALSE)="","","
"&amp;Data!$E$7&amp;" "&amp;VLOOKUP("Ref Litt. :",INDIRECT("'"&amp;B361&amp;"'"&amp;"!B20:F42"),2,FALSE))</f>
        <v>#REF!</v>
      </c>
      <c r="F361" s="77" t="e">
        <f t="shared" ca="1" si="20"/>
        <v>#REF!</v>
      </c>
      <c r="H361" s="50" t="str">
        <f t="shared" ca="1" si="21"/>
        <v/>
      </c>
    </row>
    <row r="362" spans="1:8" ht="145.15" customHeight="1" x14ac:dyDescent="0.25">
      <c r="A362" s="70" t="str">
        <f t="shared" ca="1" si="19"/>
        <v/>
      </c>
      <c r="E362" s="86" t="e">
        <f ca="1">VLOOKUP("IUPAC :",INDIRECT("'"&amp;B362&amp;"'"&amp;"!B20:F42"),2,FALSE)&amp;IF(D362="",""," ("&amp;D362&amp;")")&amp;
IF(VLOOKUP("Aspect :",INDIRECT("'"&amp;B362&amp;"'"&amp;"!B20:F42"),2,FALSE)="","","
"&amp;VLOOKUP("Aspect :",INDIRECT("'"&amp;B362&amp;"'"&amp;"!B20:F42"),2,FALSE))&amp;
IF(VLOOKUP("RMN 1H",INDIRECT("'"&amp;B362&amp;"'"&amp;"!B20:F42"),2,FALSE)="","","
"&amp;VLOOKUP("RMN 1H",INDIRECT("'"&amp;B362&amp;"'"&amp;"!B20:F42"),2,FALSE))&amp;
IF(VLOOKUP("RMN 13C",INDIRECT("'"&amp;B362&amp;"'"&amp;"!B20:F42"),2,FALSE)="","","
"&amp;VLOOKUP("RMN 13C",INDIRECT("'"&amp;B362&amp;"'"&amp;"!B20:F42"),2,FALSE))&amp;
IF(VLOOKUP("RMN Div :",INDIRECT("'"&amp;B362&amp;"'"&amp;"!B20:F42"),2,FALSE)="","","
"&amp;VLOOKUP("RMN Div :",INDIRECT("'"&amp;B362&amp;"'"&amp;"!B20:F42"),2,FALSE))&amp;
IF(VLOOKUP("IR",INDIRECT("'"&amp;B362&amp;"'"&amp;"!B20:F42"),2,FALSE)="","","
"&amp;VLOOKUP("IR",INDIRECT("'"&amp;B362&amp;"'"&amp;"!B20:F42"),2,FALSE))&amp;
IF(VLOOKUP("T° Fusion :",INDIRECT("'"&amp;B362&amp;"'"&amp;"!B20:F42"),2,FALSE)="","","
"&amp;VLOOKUP("T° Fusion :",INDIRECT("'"&amp;B362&amp;"'"&amp;"!B20:F42"),2,FALSE))&amp;
 IF(VLOOKUP("αD :",INDIRECT("'"&amp;B362&amp;"'"&amp;"!B20:F42"),2,FALSE)="","","
"&amp;VLOOKUP("αD :",INDIRECT("'"&amp;B362&amp;"'"&amp;"!B20:F42"),2,FALSE))&amp;
 IF(VLOOKUP("Masse :",INDIRECT("'"&amp;B362&amp;"'"&amp;"!B20:F42"),2,FALSE)="","","
"&amp;VLOOKUP("Masse :",INDIRECT("'"&amp;B362&amp;"'"&amp;"!B20:F42"),2,FALSE))&amp;
IF(VLOOKUP("Ref Litt. :",INDIRECT("'"&amp;B362&amp;"'"&amp;"!B20:F42"),2,FALSE)="","","
"&amp;Data!$E$7&amp;" "&amp;VLOOKUP("Ref Litt. :",INDIRECT("'"&amp;B362&amp;"'"&amp;"!B20:F42"),2,FALSE))</f>
        <v>#REF!</v>
      </c>
      <c r="F362" s="77" t="e">
        <f t="shared" ca="1" si="20"/>
        <v>#REF!</v>
      </c>
      <c r="H362" s="50" t="str">
        <f t="shared" ca="1" si="21"/>
        <v/>
      </c>
    </row>
    <row r="363" spans="1:8" ht="145.15" customHeight="1" x14ac:dyDescent="0.25">
      <c r="A363" s="70" t="str">
        <f t="shared" ca="1" si="19"/>
        <v/>
      </c>
      <c r="E363" s="86" t="e">
        <f ca="1">VLOOKUP("IUPAC :",INDIRECT("'"&amp;B363&amp;"'"&amp;"!B20:F42"),2,FALSE)&amp;IF(D363="",""," ("&amp;D363&amp;")")&amp;
IF(VLOOKUP("Aspect :",INDIRECT("'"&amp;B363&amp;"'"&amp;"!B20:F42"),2,FALSE)="","","
"&amp;VLOOKUP("Aspect :",INDIRECT("'"&amp;B363&amp;"'"&amp;"!B20:F42"),2,FALSE))&amp;
IF(VLOOKUP("RMN 1H",INDIRECT("'"&amp;B363&amp;"'"&amp;"!B20:F42"),2,FALSE)="","","
"&amp;VLOOKUP("RMN 1H",INDIRECT("'"&amp;B363&amp;"'"&amp;"!B20:F42"),2,FALSE))&amp;
IF(VLOOKUP("RMN 13C",INDIRECT("'"&amp;B363&amp;"'"&amp;"!B20:F42"),2,FALSE)="","","
"&amp;VLOOKUP("RMN 13C",INDIRECT("'"&amp;B363&amp;"'"&amp;"!B20:F42"),2,FALSE))&amp;
IF(VLOOKUP("RMN Div :",INDIRECT("'"&amp;B363&amp;"'"&amp;"!B20:F42"),2,FALSE)="","","
"&amp;VLOOKUP("RMN Div :",INDIRECT("'"&amp;B363&amp;"'"&amp;"!B20:F42"),2,FALSE))&amp;
IF(VLOOKUP("IR",INDIRECT("'"&amp;B363&amp;"'"&amp;"!B20:F42"),2,FALSE)="","","
"&amp;VLOOKUP("IR",INDIRECT("'"&amp;B363&amp;"'"&amp;"!B20:F42"),2,FALSE))&amp;
IF(VLOOKUP("T° Fusion :",INDIRECT("'"&amp;B363&amp;"'"&amp;"!B20:F42"),2,FALSE)="","","
"&amp;VLOOKUP("T° Fusion :",INDIRECT("'"&amp;B363&amp;"'"&amp;"!B20:F42"),2,FALSE))&amp;
 IF(VLOOKUP("αD :",INDIRECT("'"&amp;B363&amp;"'"&amp;"!B20:F42"),2,FALSE)="","","
"&amp;VLOOKUP("αD :",INDIRECT("'"&amp;B363&amp;"'"&amp;"!B20:F42"),2,FALSE))&amp;
 IF(VLOOKUP("Masse :",INDIRECT("'"&amp;B363&amp;"'"&amp;"!B20:F42"),2,FALSE)="","","
"&amp;VLOOKUP("Masse :",INDIRECT("'"&amp;B363&amp;"'"&amp;"!B20:F42"),2,FALSE))&amp;
IF(VLOOKUP("Ref Litt. :",INDIRECT("'"&amp;B363&amp;"'"&amp;"!B20:F42"),2,FALSE)="","","
"&amp;Data!$E$7&amp;" "&amp;VLOOKUP("Ref Litt. :",INDIRECT("'"&amp;B363&amp;"'"&amp;"!B20:F42"),2,FALSE))</f>
        <v>#REF!</v>
      </c>
      <c r="F363" s="77" t="e">
        <f t="shared" ca="1" si="20"/>
        <v>#REF!</v>
      </c>
      <c r="H363" s="50" t="str">
        <f t="shared" ca="1" si="21"/>
        <v/>
      </c>
    </row>
    <row r="364" spans="1:8" ht="145.15" customHeight="1" x14ac:dyDescent="0.25"/>
    <row r="365" spans="1:8" ht="145.15" customHeight="1" x14ac:dyDescent="0.25"/>
    <row r="366" spans="1:8" ht="145.15" customHeight="1" x14ac:dyDescent="0.25"/>
    <row r="367" spans="1:8" ht="145.15" customHeight="1" x14ac:dyDescent="0.25"/>
    <row r="368" spans="1:8" ht="145.15" customHeight="1" x14ac:dyDescent="0.25"/>
    <row r="369" ht="145.15" customHeight="1" x14ac:dyDescent="0.25"/>
    <row r="370" ht="145.15" customHeight="1" x14ac:dyDescent="0.25"/>
    <row r="371" ht="145.15" customHeight="1" x14ac:dyDescent="0.25"/>
    <row r="372" ht="145.15" customHeight="1" x14ac:dyDescent="0.25"/>
    <row r="373" ht="145.15" customHeight="1" x14ac:dyDescent="0.25"/>
    <row r="374" ht="145.15" customHeight="1" x14ac:dyDescent="0.25"/>
    <row r="375" ht="145.15" customHeight="1" x14ac:dyDescent="0.25"/>
    <row r="376" ht="145.15" customHeight="1" x14ac:dyDescent="0.25"/>
    <row r="377" ht="145.15" customHeight="1" x14ac:dyDescent="0.25"/>
    <row r="378" ht="145.15" customHeight="1" x14ac:dyDescent="0.25"/>
    <row r="379" ht="145.15" customHeight="1" x14ac:dyDescent="0.25"/>
    <row r="380" ht="145.15" customHeight="1" x14ac:dyDescent="0.25"/>
    <row r="381" ht="145.15" customHeight="1" x14ac:dyDescent="0.25"/>
    <row r="382" ht="145.15" customHeight="1" x14ac:dyDescent="0.25"/>
    <row r="383" ht="145.15" customHeight="1" x14ac:dyDescent="0.25"/>
    <row r="384" ht="145.15" customHeight="1" x14ac:dyDescent="0.25"/>
    <row r="385" ht="145.15" customHeight="1" x14ac:dyDescent="0.25"/>
    <row r="386" ht="145.15" customHeight="1" x14ac:dyDescent="0.25"/>
    <row r="387" ht="145.15" customHeight="1" x14ac:dyDescent="0.25"/>
    <row r="388" ht="145.15" customHeight="1" x14ac:dyDescent="0.25"/>
    <row r="389" ht="145.15" customHeight="1" x14ac:dyDescent="0.25"/>
    <row r="390" ht="145.15" customHeight="1" x14ac:dyDescent="0.25"/>
    <row r="391" ht="145.15" customHeight="1" x14ac:dyDescent="0.25"/>
    <row r="392" ht="145.15" customHeight="1" x14ac:dyDescent="0.25"/>
    <row r="393" ht="145.15" customHeight="1" x14ac:dyDescent="0.25"/>
    <row r="394" ht="145.15" customHeight="1" x14ac:dyDescent="0.25"/>
    <row r="395" ht="145.15" customHeight="1" x14ac:dyDescent="0.25"/>
    <row r="396" ht="145.15" customHeight="1" x14ac:dyDescent="0.25"/>
    <row r="397" ht="145.15" customHeight="1" x14ac:dyDescent="0.25"/>
    <row r="398" ht="145.15" customHeight="1" x14ac:dyDescent="0.25"/>
    <row r="399" ht="145.15" customHeight="1" x14ac:dyDescent="0.25"/>
    <row r="400" ht="145.15" customHeight="1" x14ac:dyDescent="0.25"/>
    <row r="401" ht="145.15" customHeight="1" x14ac:dyDescent="0.25"/>
    <row r="402" ht="145.15" customHeight="1" x14ac:dyDescent="0.25"/>
    <row r="403" ht="145.15" customHeight="1" x14ac:dyDescent="0.25"/>
    <row r="404" ht="145.15" customHeight="1" x14ac:dyDescent="0.25"/>
    <row r="405" ht="145.15" customHeight="1" x14ac:dyDescent="0.25"/>
    <row r="406" ht="145.15" customHeight="1" x14ac:dyDescent="0.25"/>
    <row r="407" ht="145.15" customHeight="1" x14ac:dyDescent="0.25"/>
    <row r="408" ht="145.15" customHeight="1" x14ac:dyDescent="0.25"/>
    <row r="409" ht="145.15" customHeight="1" x14ac:dyDescent="0.25"/>
    <row r="410" ht="145.15" customHeight="1" x14ac:dyDescent="0.25"/>
    <row r="411" ht="145.15" customHeight="1" x14ac:dyDescent="0.25"/>
  </sheetData>
  <autoFilter ref="F1:G363"/>
  <conditionalFormatting sqref="A1:A1048576">
    <cfRule type="colorScale" priority="1">
      <colorScale>
        <cfvo type="num" val="0"/>
        <cfvo type="num" val="1"/>
        <cfvo type="num" val="2"/>
        <color rgb="FFFF0000"/>
        <color rgb="FFFFFF00"/>
        <color rgb="FF00B050"/>
      </colorScale>
    </cfRule>
  </conditionalFormatting>
  <hyperlinks>
    <hyperlink ref="B2" location="'BL3-085'!A1" display="BL3-085"/>
  </hyperlinks>
  <pageMargins left="0.7" right="0.7" top="0.75" bottom="0.75" header="0.3" footer="0.3"/>
  <pageSetup paperSize="9" orientation="portrait" r:id="rId1"/>
  <customProperties>
    <customPr name="cdxldocument" r:id="rId2"/>
  </customProperties>
  <drawing r:id="rId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Data!$N$2:$N$8</xm:f>
          </x14:formula1>
          <xm:sqref>K1</xm:sqref>
        </x14:dataValidation>
        <x14:dataValidation type="list" allowBlank="1" showInputMessage="1" showErrorMessage="1">
          <x14:formula1>
            <xm:f>Data!$O$2:$O$9</xm:f>
          </x14:formula1>
          <xm:sqref>L1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L41"/>
  <sheetViews>
    <sheetView tabSelected="1" workbookViewId="0">
      <selection activeCell="M9" sqref="M9"/>
    </sheetView>
  </sheetViews>
  <sheetFormatPr baseColWidth="10" defaultColWidth="11.5703125" defaultRowHeight="15" x14ac:dyDescent="0.25"/>
  <cols>
    <col min="1" max="1" width="3.42578125" style="6" customWidth="1"/>
    <col min="2" max="2" width="9.5703125" style="6" customWidth="1"/>
    <col min="3" max="3" width="34.7109375" style="6" customWidth="1"/>
    <col min="4" max="4" width="14.85546875" style="7" customWidth="1"/>
    <col min="5" max="5" width="11.5703125" style="6"/>
    <col min="6" max="6" width="11.85546875" style="8" customWidth="1"/>
    <col min="7" max="16384" width="11.5703125" style="6"/>
  </cols>
  <sheetData>
    <row r="1" spans="1:12" ht="8.4499999999999993" customHeight="1" thickBot="1" x14ac:dyDescent="0.3">
      <c r="A1" s="53"/>
    </row>
    <row r="2" spans="1:12" ht="14.45" customHeight="1" x14ac:dyDescent="0.25">
      <c r="A2" s="94" t="s">
        <v>8</v>
      </c>
      <c r="B2" s="94"/>
      <c r="C2" s="95"/>
      <c r="D2" s="9"/>
      <c r="E2" s="83" t="s">
        <v>1</v>
      </c>
      <c r="F2" s="10" t="str">
        <f>IF(F3="","",_xll.ChemDrawExcelAddIn17.Functions.CFW_CHEMICAL_NAME(C2))</f>
        <v/>
      </c>
      <c r="G2" s="10"/>
      <c r="H2" s="10"/>
      <c r="I2" s="10"/>
    </row>
    <row r="3" spans="1:12" ht="14.45" customHeight="1" x14ac:dyDescent="0.25">
      <c r="B3" s="11"/>
      <c r="C3" s="96"/>
      <c r="D3" s="91" t="s">
        <v>2</v>
      </c>
      <c r="E3" s="91"/>
      <c r="F3" s="89" t="str">
        <f>IF(C2="","",_xll.ChemDrawExcelAddIn17.Functions.CHEM_FORMULA(C2))</f>
        <v/>
      </c>
      <c r="G3" s="89"/>
      <c r="H3" s="10"/>
      <c r="I3" s="10"/>
    </row>
    <row r="4" spans="1:12" ht="14.45" customHeight="1" x14ac:dyDescent="0.25">
      <c r="C4" s="96"/>
      <c r="D4" s="90" t="s">
        <v>3</v>
      </c>
      <c r="E4" s="91"/>
      <c r="F4" s="12" t="str">
        <f>IF(C2="","",ROUND(_xll.ChemDrawExcelAddIn17.Functions.CHEM_MOLWEIGHT(C2),2))</f>
        <v/>
      </c>
      <c r="G4" s="10"/>
    </row>
    <row r="5" spans="1:12" ht="14.45" customHeight="1" x14ac:dyDescent="0.25">
      <c r="C5" s="96"/>
      <c r="D5" s="90" t="s">
        <v>4</v>
      </c>
      <c r="E5" s="91"/>
      <c r="F5" s="13"/>
      <c r="G5" s="13"/>
      <c r="H5" s="14"/>
    </row>
    <row r="6" spans="1:12" ht="14.45" customHeight="1" x14ac:dyDescent="0.25">
      <c r="C6" s="96"/>
      <c r="D6" s="83"/>
      <c r="E6" s="83" t="s">
        <v>37</v>
      </c>
      <c r="F6" s="15" t="str">
        <f>IF(COUNTIF(I21:I39,"&gt;0")&lt;&gt;0,MAX(I21:I39),"")</f>
        <v/>
      </c>
      <c r="G6" s="10"/>
    </row>
    <row r="7" spans="1:12" ht="14.45" customHeight="1" x14ac:dyDescent="0.25">
      <c r="C7" s="96"/>
      <c r="D7" s="83"/>
      <c r="E7" s="83"/>
      <c r="F7" s="85" t="s">
        <v>47</v>
      </c>
      <c r="G7" s="4" t="s">
        <v>48</v>
      </c>
    </row>
    <row r="8" spans="1:12" ht="14.45" customHeight="1" x14ac:dyDescent="0.25">
      <c r="C8" s="96"/>
      <c r="D8" s="92" t="s">
        <v>45</v>
      </c>
      <c r="E8" s="93"/>
      <c r="F8" s="16" t="str">
        <f>IF(OR(G8="autre ref ?",G8=""),
IF(COUNTIF(C16,"*-*")=0,"",HYPERLINK(Data!F3&amp;LEFT(C16,(SEARCH("-",C16)))&amp;"XXX\"&amp;C16&amp;".mnova","RMN")),
IF(COUNTIF(G8,"*-*")=0,"",HYPERLINK(Data!F3&amp;LEFT(G8,(SEARCH("-",G8)))&amp;"XXX\"&amp;G8&amp;".mnova","RMN")))</f>
        <v/>
      </c>
      <c r="G8" s="75" t="str">
        <f>IF(C16="","","autre ref ?")</f>
        <v/>
      </c>
    </row>
    <row r="9" spans="1:12" ht="14.45" customHeight="1" x14ac:dyDescent="0.25">
      <c r="C9" s="96"/>
      <c r="D9" s="90" t="s">
        <v>14</v>
      </c>
      <c r="E9" s="93"/>
      <c r="F9" s="18"/>
      <c r="G9" s="18"/>
      <c r="H9" s="14"/>
    </row>
    <row r="10" spans="1:12" ht="14.45" customHeight="1" x14ac:dyDescent="0.25">
      <c r="C10" s="96"/>
      <c r="D10" s="90" t="s">
        <v>16</v>
      </c>
      <c r="E10" s="93"/>
      <c r="F10" s="18"/>
      <c r="G10" s="18"/>
    </row>
    <row r="11" spans="1:12" ht="14.45" customHeight="1" x14ac:dyDescent="0.25">
      <c r="C11" s="96"/>
      <c r="D11" s="90" t="s">
        <v>5</v>
      </c>
      <c r="E11" s="93"/>
      <c r="F11" s="52"/>
      <c r="G11" s="19"/>
    </row>
    <row r="12" spans="1:12" ht="15.6" customHeight="1" x14ac:dyDescent="0.35">
      <c r="C12" s="96"/>
      <c r="D12" s="98" t="s">
        <v>49</v>
      </c>
      <c r="E12" s="99"/>
      <c r="F12" s="1"/>
      <c r="G12" s="19"/>
    </row>
    <row r="13" spans="1:12" ht="14.45" customHeight="1" x14ac:dyDescent="0.25">
      <c r="C13" s="96"/>
      <c r="D13" s="100" t="s">
        <v>12</v>
      </c>
      <c r="E13" s="83" t="s">
        <v>7</v>
      </c>
      <c r="F13" s="101"/>
      <c r="G13" s="102"/>
      <c r="H13" s="20" t="s">
        <v>47</v>
      </c>
      <c r="I13" s="21" t="s">
        <v>48</v>
      </c>
    </row>
    <row r="14" spans="1:12" ht="15" customHeight="1" thickBot="1" x14ac:dyDescent="0.3">
      <c r="C14" s="97"/>
      <c r="D14" s="100"/>
      <c r="E14" s="83" t="s">
        <v>6</v>
      </c>
      <c r="F14" s="101"/>
      <c r="G14" s="102"/>
      <c r="H14" s="76" t="str">
        <f>IF(OR(I14="autre ref ?",I14=""),
IF(COUNTIF(C16,"*-*")=0,"",HYPERLINK(Data!F4&amp;LEFT(C16,(SEARCH("-",C16)-1))&amp;"-XXX\"&amp;C16&amp;".pdf","MASSE")),
IF(COUNTIF(I14,"*-*")=0,"",HYPERLINK(Data!F4&amp;LEFT(I14,(SEARCH("-",I14)-1))&amp;"-XXX\"&amp;I14&amp;".pdf","MASSE")))</f>
        <v/>
      </c>
      <c r="I14" s="75" t="str">
        <f>IF(C16="","","autre ref ?")</f>
        <v/>
      </c>
    </row>
    <row r="15" spans="1:12" ht="15.75" thickBot="1" x14ac:dyDescent="0.3">
      <c r="C15" s="23"/>
      <c r="D15" s="100"/>
      <c r="E15" s="83" t="s">
        <v>9</v>
      </c>
      <c r="F15" s="103"/>
      <c r="G15" s="104"/>
      <c r="H15" s="63"/>
      <c r="K15" s="6">
        <f>IF(Sommaire!L1="Publi",1,IF(Sommaire!L1="Thèse",2))</f>
        <v>1</v>
      </c>
      <c r="L15" s="24"/>
    </row>
    <row r="16" spans="1:12" ht="15" customHeight="1" x14ac:dyDescent="0.25">
      <c r="C16" s="122"/>
      <c r="D16" s="100" t="s">
        <v>33</v>
      </c>
      <c r="E16" s="83" t="s">
        <v>34</v>
      </c>
      <c r="F16" s="17"/>
      <c r="G16" s="25"/>
      <c r="H16" s="26"/>
      <c r="L16" s="24"/>
    </row>
    <row r="17" spans="1:10" ht="15" customHeight="1" thickBot="1" x14ac:dyDescent="0.3">
      <c r="C17" s="123"/>
      <c r="D17" s="100"/>
      <c r="E17" s="83" t="s">
        <v>35</v>
      </c>
      <c r="F17" s="17"/>
      <c r="G17" s="17"/>
      <c r="H17" s="27"/>
      <c r="I17" s="6" t="str">
        <f>": "&amp;100-H17</f>
        <v>: 100</v>
      </c>
      <c r="J17" s="28"/>
    </row>
    <row r="18" spans="1:10" ht="15" customHeight="1" x14ac:dyDescent="0.25">
      <c r="C18" s="64"/>
      <c r="D18" s="84"/>
      <c r="E18" s="81" t="s">
        <v>73</v>
      </c>
      <c r="F18" s="105"/>
      <c r="G18" s="105"/>
      <c r="H18" s="105"/>
      <c r="J18" s="28"/>
    </row>
    <row r="19" spans="1:10" ht="15.75" thickBot="1" x14ac:dyDescent="0.3"/>
    <row r="20" spans="1:10" ht="14.45" customHeight="1" x14ac:dyDescent="0.25">
      <c r="A20" s="106" t="s">
        <v>10</v>
      </c>
      <c r="B20" s="29" t="s">
        <v>1</v>
      </c>
      <c r="C20" s="107" t="str">
        <f>T(F2)</f>
        <v/>
      </c>
      <c r="D20" s="108"/>
      <c r="E20" s="108"/>
      <c r="F20" s="109"/>
      <c r="H20" s="30" t="s">
        <v>38</v>
      </c>
      <c r="I20" s="31" t="s">
        <v>39</v>
      </c>
      <c r="J20" s="32" t="s">
        <v>40</v>
      </c>
    </row>
    <row r="21" spans="1:10" ht="14.45" customHeight="1" x14ac:dyDescent="0.25">
      <c r="A21" s="106"/>
      <c r="B21" s="110" t="s">
        <v>4</v>
      </c>
      <c r="C21" s="112" t="str">
        <f>IF(F18="","",IF(H5=F6,"",
       IF(Sommaire!L1="Publi",Data!$E$9&amp;F18&amp;", ",IF(Sommaire!L1="Thèse",Data!$E$10&amp;F18&amp;Data!$F$10))))&amp;
  IF(H5="",
       IF(F6="",
            "",
             IF(F6=1,
                  "obtained with a quantitative yield",
                  "obtained with a yield of "&amp;TEXT(F6,"#%"))),
       IF(G5="",
           "obtained as "&amp;IF(H5="oil",
                                             "an "&amp;H5,
                                             IF(H5="crystals",
                                                  H5,
                                                  "a "&amp;H5)),
           IF(H5="crystals",
                IF(F5="","obtained as "&amp;G5&amp;" "&amp;H5,"obtained as "&amp;F5&amp;" "&amp;G5&amp;" "&amp;H5),
                IF(G5="orange",
                     IF(F5="","obtained as an "&amp;G5&amp;" "&amp;H5,"obtained as a "&amp;F5&amp;" "&amp;G5&amp;" "&amp;H5),
                     IF(F5="","obtained as a "&amp;G5&amp;" "&amp;H5,"obtained as a "&amp;F5&amp;" "&amp;G5&amp;" "&amp;H5))))
       &amp;IF(F6&lt;&gt;"",
                IF(F6=1,
                     " (quant.)",
                     " ("&amp;TEXT(F6,"#%")&amp;" yield)"),
               ""))</f>
        <v/>
      </c>
      <c r="D21" s="113"/>
      <c r="E21" s="113"/>
      <c r="F21" s="114"/>
      <c r="H21" s="33" t="str">
        <f>T(C16)</f>
        <v/>
      </c>
      <c r="I21" s="34"/>
      <c r="J21" s="78"/>
    </row>
    <row r="22" spans="1:10" ht="14.45" customHeight="1" x14ac:dyDescent="0.25">
      <c r="A22" s="106"/>
      <c r="B22" s="111"/>
      <c r="C22" s="112"/>
      <c r="D22" s="113"/>
      <c r="E22" s="113"/>
      <c r="F22" s="114"/>
      <c r="H22" s="36"/>
      <c r="I22" s="34"/>
      <c r="J22" s="79"/>
    </row>
    <row r="23" spans="1:10" ht="14.45" customHeight="1" x14ac:dyDescent="0.25">
      <c r="A23" s="106"/>
      <c r="B23" s="115" t="s">
        <v>50</v>
      </c>
      <c r="C23" s="116"/>
      <c r="D23" s="117"/>
      <c r="E23" s="117"/>
      <c r="F23" s="118"/>
      <c r="H23" s="36"/>
      <c r="I23" s="34"/>
      <c r="J23" s="79"/>
    </row>
    <row r="24" spans="1:10" ht="14.45" customHeight="1" x14ac:dyDescent="0.25">
      <c r="A24" s="106"/>
      <c r="B24" s="115"/>
      <c r="C24" s="116"/>
      <c r="D24" s="117"/>
      <c r="E24" s="117"/>
      <c r="F24" s="118"/>
      <c r="H24" s="36"/>
      <c r="I24" s="34"/>
      <c r="J24" s="79"/>
    </row>
    <row r="25" spans="1:10" x14ac:dyDescent="0.25">
      <c r="A25" s="106"/>
      <c r="B25" s="115"/>
      <c r="C25" s="116"/>
      <c r="D25" s="117"/>
      <c r="E25" s="117"/>
      <c r="F25" s="118"/>
      <c r="H25" s="36"/>
      <c r="I25" s="34"/>
      <c r="J25" s="79"/>
    </row>
    <row r="26" spans="1:10" x14ac:dyDescent="0.25">
      <c r="A26" s="106"/>
      <c r="B26" s="115"/>
      <c r="C26" s="116"/>
      <c r="D26" s="117"/>
      <c r="E26" s="117"/>
      <c r="F26" s="118"/>
      <c r="H26" s="36"/>
      <c r="I26" s="34"/>
      <c r="J26" s="79"/>
    </row>
    <row r="27" spans="1:10" x14ac:dyDescent="0.25">
      <c r="A27" s="106"/>
      <c r="B27" s="115" t="s">
        <v>51</v>
      </c>
      <c r="C27" s="116"/>
      <c r="D27" s="119"/>
      <c r="E27" s="119"/>
      <c r="F27" s="120"/>
      <c r="H27" s="36"/>
      <c r="I27" s="34"/>
      <c r="J27" s="79"/>
    </row>
    <row r="28" spans="1:10" ht="14.45" customHeight="1" x14ac:dyDescent="0.25">
      <c r="A28" s="106"/>
      <c r="B28" s="115"/>
      <c r="C28" s="121"/>
      <c r="D28" s="119"/>
      <c r="E28" s="119"/>
      <c r="F28" s="120"/>
      <c r="H28" s="36"/>
      <c r="I28" s="34"/>
      <c r="J28" s="79"/>
    </row>
    <row r="29" spans="1:10" x14ac:dyDescent="0.25">
      <c r="A29" s="106"/>
      <c r="B29" s="115"/>
      <c r="C29" s="121"/>
      <c r="D29" s="119"/>
      <c r="E29" s="119"/>
      <c r="F29" s="120"/>
      <c r="H29" s="36"/>
      <c r="I29" s="34"/>
      <c r="J29" s="79"/>
    </row>
    <row r="30" spans="1:10" x14ac:dyDescent="0.25">
      <c r="A30" s="106"/>
      <c r="B30" s="115"/>
      <c r="C30" s="121"/>
      <c r="D30" s="119"/>
      <c r="E30" s="119"/>
      <c r="F30" s="120"/>
      <c r="H30" s="36"/>
      <c r="I30" s="34"/>
      <c r="J30" s="79"/>
    </row>
    <row r="31" spans="1:10" x14ac:dyDescent="0.25">
      <c r="A31" s="106"/>
      <c r="B31" s="110" t="s">
        <v>36</v>
      </c>
      <c r="C31" s="116"/>
      <c r="D31" s="119"/>
      <c r="E31" s="119"/>
      <c r="F31" s="120"/>
      <c r="H31" s="36"/>
      <c r="I31" s="34"/>
      <c r="J31" s="79"/>
    </row>
    <row r="32" spans="1:10" x14ac:dyDescent="0.25">
      <c r="A32" s="106"/>
      <c r="B32" s="111"/>
      <c r="C32" s="121"/>
      <c r="D32" s="119"/>
      <c r="E32" s="119"/>
      <c r="F32" s="120"/>
      <c r="H32" s="36"/>
      <c r="I32" s="34"/>
      <c r="J32" s="79"/>
    </row>
    <row r="33" spans="1:10" x14ac:dyDescent="0.25">
      <c r="A33" s="106"/>
      <c r="B33" s="115" t="s">
        <v>13</v>
      </c>
      <c r="C33" s="116"/>
      <c r="D33" s="119"/>
      <c r="E33" s="119"/>
      <c r="F33" s="120"/>
      <c r="H33" s="36"/>
      <c r="I33" s="34"/>
      <c r="J33" s="79"/>
    </row>
    <row r="34" spans="1:10" x14ac:dyDescent="0.25">
      <c r="A34" s="106"/>
      <c r="B34" s="115"/>
      <c r="C34" s="121"/>
      <c r="D34" s="119"/>
      <c r="E34" s="119"/>
      <c r="F34" s="120"/>
      <c r="H34" s="36"/>
      <c r="I34" s="34"/>
      <c r="J34" s="79"/>
    </row>
    <row r="35" spans="1:10" x14ac:dyDescent="0.25">
      <c r="A35" s="106"/>
      <c r="B35" s="115"/>
      <c r="C35" s="121"/>
      <c r="D35" s="119"/>
      <c r="E35" s="119"/>
      <c r="F35" s="120"/>
      <c r="H35" s="36"/>
      <c r="I35" s="34"/>
      <c r="J35" s="79"/>
    </row>
    <row r="36" spans="1:10" x14ac:dyDescent="0.25">
      <c r="A36" s="106"/>
      <c r="B36" s="115"/>
      <c r="C36" s="121"/>
      <c r="D36" s="119"/>
      <c r="E36" s="119"/>
      <c r="F36" s="120"/>
      <c r="H36" s="36"/>
      <c r="I36" s="34"/>
      <c r="J36" s="79"/>
    </row>
    <row r="37" spans="1:10" x14ac:dyDescent="0.25">
      <c r="A37" s="106"/>
      <c r="B37" s="37" t="s">
        <v>17</v>
      </c>
      <c r="C37" s="127" t="str">
        <f>IF(F11="","","mp = "&amp;F11&amp;"°C")</f>
        <v/>
      </c>
      <c r="D37" s="128"/>
      <c r="E37" s="128"/>
      <c r="F37" s="129"/>
      <c r="H37" s="36"/>
      <c r="I37" s="34"/>
      <c r="J37" s="79"/>
    </row>
    <row r="38" spans="1:10" ht="18" x14ac:dyDescent="0.35">
      <c r="A38" s="106"/>
      <c r="B38" s="82" t="s">
        <v>52</v>
      </c>
      <c r="C38" s="127" t="str">
        <f>IF(F12="","","[α]D = "&amp;F12&amp;"°")</f>
        <v/>
      </c>
      <c r="D38" s="128"/>
      <c r="E38" s="128"/>
      <c r="F38" s="129"/>
      <c r="H38" s="36"/>
      <c r="I38" s="34"/>
      <c r="J38" s="79"/>
    </row>
    <row r="39" spans="1:10" ht="15.75" thickBot="1" x14ac:dyDescent="0.3">
      <c r="A39" s="106"/>
      <c r="B39" s="37" t="s">
        <v>11</v>
      </c>
      <c r="C39" s="130" t="str">
        <f>IF(Sommaire!$K$1="ACS",
     IF(F13="","","HRMS (ESI) m/z: Calcd for "&amp;F15&amp;" "&amp;H15&amp;": "&amp;TEXT(F14,"#,0000")&amp;"; Found "&amp;TEXT(F13,"#,0000")&amp;"."),
  IF(Sommaire!$K$1="Wiley",
    IF(F13="","","HRMS (ESI: calcd for "&amp;F15&amp;": "&amp;TEXT(F14,"#,0000")&amp;") found: "&amp;TEXT(F13,"#,0000")&amp;"."),
    "Pas de style défini"))</f>
        <v/>
      </c>
      <c r="D39" s="131"/>
      <c r="E39" s="131"/>
      <c r="F39" s="132"/>
      <c r="H39" s="39"/>
      <c r="I39" s="40"/>
      <c r="J39" s="80"/>
    </row>
    <row r="40" spans="1:10" ht="15.75" thickBot="1" x14ac:dyDescent="0.3"/>
    <row r="41" spans="1:10" ht="15.75" thickBot="1" x14ac:dyDescent="0.3">
      <c r="B41" s="67" t="s">
        <v>41</v>
      </c>
      <c r="C41" s="124"/>
      <c r="D41" s="125"/>
      <c r="E41" s="125"/>
      <c r="F41" s="126"/>
    </row>
  </sheetData>
  <mergeCells count="34">
    <mergeCell ref="C41:F41"/>
    <mergeCell ref="C31:F32"/>
    <mergeCell ref="B33:B36"/>
    <mergeCell ref="C33:F36"/>
    <mergeCell ref="C37:F37"/>
    <mergeCell ref="C38:F38"/>
    <mergeCell ref="C39:F39"/>
    <mergeCell ref="F13:G13"/>
    <mergeCell ref="F14:G14"/>
    <mergeCell ref="F15:G15"/>
    <mergeCell ref="F18:H18"/>
    <mergeCell ref="A20:A39"/>
    <mergeCell ref="C20:F20"/>
    <mergeCell ref="B21:B22"/>
    <mergeCell ref="C21:F22"/>
    <mergeCell ref="B23:B26"/>
    <mergeCell ref="C23:F26"/>
    <mergeCell ref="B27:B30"/>
    <mergeCell ref="C27:F30"/>
    <mergeCell ref="B31:B32"/>
    <mergeCell ref="C16:C17"/>
    <mergeCell ref="D16:D17"/>
    <mergeCell ref="A2:B2"/>
    <mergeCell ref="C2:C14"/>
    <mergeCell ref="D3:E3"/>
    <mergeCell ref="D10:E10"/>
    <mergeCell ref="D11:E11"/>
    <mergeCell ref="D12:E12"/>
    <mergeCell ref="D13:D15"/>
    <mergeCell ref="F3:G3"/>
    <mergeCell ref="D4:E4"/>
    <mergeCell ref="D5:E5"/>
    <mergeCell ref="D8:E8"/>
    <mergeCell ref="D9:E9"/>
  </mergeCells>
  <conditionalFormatting sqref="D27:F30 E2 B38 D11 D13:E18 G4:G6 G2 D42:F1048576 E6:E7 D39:F40 F2:F6 D2:D9 D20:E20 F19:F20 G19:G1048576">
    <cfRule type="colorScale" priority="1">
      <colorScale>
        <cfvo type="formula" val="OK"/>
        <cfvo type="formula" val="NON"/>
        <color rgb="FF00B050"/>
        <color rgb="FFFF0000"/>
      </colorScale>
    </cfRule>
  </conditionalFormatting>
  <dataValidations count="5">
    <dataValidation type="decimal" operator="greaterThan" allowBlank="1" showInputMessage="1" showErrorMessage="1" sqref="F11 F13:F14">
      <formula1>0</formula1>
    </dataValidation>
    <dataValidation operator="greaterThan" allowBlank="1" showInputMessage="1" showErrorMessage="1" sqref="F15"/>
    <dataValidation type="whole" allowBlank="1" showInputMessage="1" showErrorMessage="1" sqref="H17">
      <formula1>0</formula1>
      <formula2>100</formula2>
    </dataValidation>
    <dataValidation type="decimal" allowBlank="1" showInputMessage="1" showErrorMessage="1" sqref="I21:I39">
      <formula1>0</formula1>
      <formula2>100</formula2>
    </dataValidation>
    <dataValidation type="decimal" allowBlank="1" showInputMessage="1" showErrorMessage="1" sqref="F16">
      <formula1>0</formula1>
      <formula2>1</formula2>
    </dataValidation>
  </dataValidations>
  <hyperlinks>
    <hyperlink ref="A2" location="Sommaire!A1" display="Sommaire"/>
  </hyperlinks>
  <pageMargins left="0.7" right="0.7" top="0.75" bottom="0.75" header="0.3" footer="0.3"/>
  <pageSetup paperSize="9" orientation="portrait" r:id="rId1"/>
  <customProperties>
    <customPr name="cdxldocument" r:id="rId2"/>
  </customPropertie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5761" r:id="rId5" name="Case à cocher 1">
              <controlPr defaultSize="0" autoFill="0" autoLine="0" autoPict="0">
                <anchor moveWithCells="1">
                  <from>
                    <xdr:col>8</xdr:col>
                    <xdr:colOff>0</xdr:colOff>
                    <xdr:row>3</xdr:row>
                    <xdr:rowOff>171450</xdr:rowOff>
                  </from>
                  <to>
                    <xdr:col>9</xdr:col>
                    <xdr:colOff>85725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62" r:id="rId6" name="Case à cocher 2">
              <controlPr defaultSize="0" autoFill="0" autoLine="0" autoPict="0">
                <anchor moveWithCells="1">
                  <from>
                    <xdr:col>8</xdr:col>
                    <xdr:colOff>0</xdr:colOff>
                    <xdr:row>5</xdr:row>
                    <xdr:rowOff>0</xdr:rowOff>
                  </from>
                  <to>
                    <xdr:col>9</xdr:col>
                    <xdr:colOff>85725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63" r:id="rId7" name="Case à cocher 3">
              <controlPr defaultSize="0" autoFill="0" autoLine="0" autoPict="0">
                <anchor moveWithCells="1">
                  <from>
                    <xdr:col>8</xdr:col>
                    <xdr:colOff>0</xdr:colOff>
                    <xdr:row>5</xdr:row>
                    <xdr:rowOff>171450</xdr:rowOff>
                  </from>
                  <to>
                    <xdr:col>9</xdr:col>
                    <xdr:colOff>85725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64" r:id="rId8" name="Case à cocher 4">
              <controlPr defaultSize="0" autoFill="0" autoLine="0" autoPict="0">
                <anchor moveWithCells="1">
                  <from>
                    <xdr:col>8</xdr:col>
                    <xdr:colOff>0</xdr:colOff>
                    <xdr:row>7</xdr:row>
                    <xdr:rowOff>171450</xdr:rowOff>
                  </from>
                  <to>
                    <xdr:col>9</xdr:col>
                    <xdr:colOff>85725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65" r:id="rId9" name="Case à cocher 5">
              <controlPr defaultSize="0" autoFill="0" autoLine="0" autoPict="0">
                <anchor moveWithCells="1">
                  <from>
                    <xdr:col>8</xdr:col>
                    <xdr:colOff>0</xdr:colOff>
                    <xdr:row>8</xdr:row>
                    <xdr:rowOff>171450</xdr:rowOff>
                  </from>
                  <to>
                    <xdr:col>9</xdr:col>
                    <xdr:colOff>85725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66" r:id="rId10" name="Case à cocher 6">
              <controlPr defaultSize="0" autoFill="0" autoLine="0" autoPict="0">
                <anchor moveWithCells="1">
                  <from>
                    <xdr:col>8</xdr:col>
                    <xdr:colOff>0</xdr:colOff>
                    <xdr:row>7</xdr:row>
                    <xdr:rowOff>0</xdr:rowOff>
                  </from>
                  <to>
                    <xdr:col>9</xdr:col>
                    <xdr:colOff>85725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67" r:id="rId11" name="Case à cocher 7">
              <controlPr defaultSize="0" autoFill="0" autoLine="0" autoPict="0">
                <anchor moveWithCells="1">
                  <from>
                    <xdr:col>8</xdr:col>
                    <xdr:colOff>0</xdr:colOff>
                    <xdr:row>9</xdr:row>
                    <xdr:rowOff>171450</xdr:rowOff>
                  </from>
                  <to>
                    <xdr:col>9</xdr:col>
                    <xdr:colOff>85725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68" r:id="rId12" name="Case à cocher 8">
              <controlPr defaultSize="0" autoFill="0" autoLine="0" autoPict="0">
                <anchor moveWithCells="1">
                  <from>
                    <xdr:col>6</xdr:col>
                    <xdr:colOff>781050</xdr:colOff>
                    <xdr:row>8</xdr:row>
                    <xdr:rowOff>152400</xdr:rowOff>
                  </from>
                  <to>
                    <xdr:col>7</xdr:col>
                    <xdr:colOff>476250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71" r:id="rId13" name="Button 11">
              <controlPr defaultSize="0" print="0" autoFill="0" autoPict="0" macro="[0]!maj_formules">
                <anchor moveWithCells="1" sizeWithCells="1">
                  <from>
                    <xdr:col>10</xdr:col>
                    <xdr:colOff>19050</xdr:colOff>
                    <xdr:row>1</xdr:row>
                    <xdr:rowOff>38100</xdr:rowOff>
                  </from>
                  <to>
                    <xdr:col>11</xdr:col>
                    <xdr:colOff>685800</xdr:colOff>
                    <xdr:row>2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Data!$Q$2:$Q$20</xm:f>
          </x14:formula1>
          <xm:sqref>F17:G17</xm:sqref>
        </x14:dataValidation>
        <x14:dataValidation type="list" allowBlank="1" showInputMessage="1" showErrorMessage="1">
          <x14:formula1>
            <xm:f>Data!$C$3:$C$7</xm:f>
          </x14:formula1>
          <xm:sqref>H5</xm:sqref>
        </x14:dataValidation>
        <x14:dataValidation type="list" allowBlank="1" showInputMessage="1" showErrorMessage="1">
          <x14:formula1>
            <xm:f>Data!$B$3:$B$31</xm:f>
          </x14:formula1>
          <xm:sqref>G5</xm:sqref>
        </x14:dataValidation>
        <x14:dataValidation type="list" allowBlank="1" showInputMessage="1" showErrorMessage="1">
          <x14:formula1>
            <xm:f>Data!$J$2:$J$20</xm:f>
          </x14:formula1>
          <xm:sqref>F18:H18</xm:sqref>
        </x14:dataValidation>
        <x14:dataValidation type="list" allowBlank="1" showInputMessage="1" showErrorMessage="1">
          <x14:formula1>
            <xm:f>Data!A3:A10</xm:f>
          </x14:formula1>
          <xm:sqref>F5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L41"/>
  <sheetViews>
    <sheetView topLeftCell="A20" workbookViewId="0">
      <selection activeCell="K44" sqref="K44"/>
    </sheetView>
  </sheetViews>
  <sheetFormatPr baseColWidth="10" defaultColWidth="11.5703125" defaultRowHeight="15" x14ac:dyDescent="0.25"/>
  <cols>
    <col min="1" max="1" width="3.42578125" style="6" customWidth="1"/>
    <col min="2" max="2" width="9.5703125" style="6" customWidth="1"/>
    <col min="3" max="3" width="34.7109375" style="6" customWidth="1"/>
    <col min="4" max="4" width="14.85546875" style="7" customWidth="1"/>
    <col min="5" max="5" width="11.5703125" style="6"/>
    <col min="6" max="6" width="11.5703125" style="8" customWidth="1"/>
    <col min="7" max="16384" width="11.5703125" style="6"/>
  </cols>
  <sheetData>
    <row r="1" spans="1:12" ht="8.4499999999999993" customHeight="1" thickBot="1" x14ac:dyDescent="0.3"/>
    <row r="2" spans="1:12" ht="14.45" customHeight="1" x14ac:dyDescent="0.25">
      <c r="A2" s="94" t="s">
        <v>8</v>
      </c>
      <c r="B2" s="94"/>
      <c r="C2" s="135"/>
      <c r="D2" s="9"/>
      <c r="E2" s="56" t="s">
        <v>1</v>
      </c>
      <c r="F2" s="10" t="str">
        <f>IF(F3="","",ChemDrawExcelAddIn17.Functions.CFW_CHEMICAL_NAME(C2))</f>
        <v/>
      </c>
      <c r="G2" s="10"/>
      <c r="H2" s="10"/>
      <c r="I2" s="10"/>
    </row>
    <row r="3" spans="1:12" ht="14.45" customHeight="1" x14ac:dyDescent="0.35">
      <c r="B3" s="11"/>
      <c r="C3" s="136"/>
      <c r="D3" s="91" t="s">
        <v>2</v>
      </c>
      <c r="E3" s="91"/>
      <c r="F3" s="133" t="str">
        <f>IF(C2="","",ChemDrawExcelAddIn17.Functions.CHEM_FORMULA(C2))</f>
        <v/>
      </c>
      <c r="G3" s="134"/>
      <c r="H3" s="10" t="s">
        <v>53</v>
      </c>
      <c r="I3" s="10"/>
    </row>
    <row r="4" spans="1:12" ht="14.45" customHeight="1" x14ac:dyDescent="0.25">
      <c r="C4" s="136"/>
      <c r="D4" s="90" t="s">
        <v>3</v>
      </c>
      <c r="E4" s="91"/>
      <c r="F4" s="12" t="str">
        <f>IF(C2="","",ROUND(ChemDrawExcelAddIn17.Functions.CHEM_MOLWEIGHT(C2),2))</f>
        <v/>
      </c>
      <c r="G4" s="10"/>
    </row>
    <row r="5" spans="1:12" ht="14.45" customHeight="1" x14ac:dyDescent="0.25">
      <c r="C5" s="136"/>
      <c r="D5" s="90" t="s">
        <v>4</v>
      </c>
      <c r="E5" s="91"/>
      <c r="F5" s="13" t="s">
        <v>55</v>
      </c>
      <c r="G5" s="13" t="s">
        <v>22</v>
      </c>
      <c r="H5" s="14" t="s">
        <v>29</v>
      </c>
    </row>
    <row r="6" spans="1:12" ht="14.45" customHeight="1" x14ac:dyDescent="0.25">
      <c r="C6" s="136"/>
      <c r="D6" s="56"/>
      <c r="E6" s="56" t="s">
        <v>37</v>
      </c>
      <c r="F6" s="15" t="str">
        <f>IF(COUNTIF(I21:I39,"&gt;0")&lt;&gt;0,MAX(I21:I39),"")</f>
        <v/>
      </c>
      <c r="G6" s="10"/>
    </row>
    <row r="7" spans="1:12" ht="14.45" customHeight="1" x14ac:dyDescent="0.25">
      <c r="C7" s="136"/>
      <c r="D7" s="56"/>
      <c r="E7" s="56"/>
    </row>
    <row r="8" spans="1:12" ht="14.45" customHeight="1" x14ac:dyDescent="0.25">
      <c r="C8" s="136"/>
      <c r="D8" s="90" t="s">
        <v>15</v>
      </c>
      <c r="E8" s="91"/>
      <c r="F8" s="16" t="str">
        <f>IF(OR(G8="autre ref ?",G8=""),
IF(COUNTIF(C16,"*-*")=0,"",HYPERLINK(Data!F3&amp;LEFT(C16,(SEARCH("-",C16)))&amp;"XXX\"&amp;C16&amp;".mnova","RMN")),
IF(COUNTIF(G8,"*-*")=0,"",HYPERLINK(Data!F3&amp;LEFT(G8,(SEARCH("-",G8)))&amp;"XXX\"&amp;G8&amp;".mnova","RMN")))</f>
        <v>RMN</v>
      </c>
      <c r="G8" s="1" t="str">
        <f>IF(C16="","","autre ref ?")</f>
        <v>autre ref ?</v>
      </c>
      <c r="H8" s="14"/>
    </row>
    <row r="9" spans="1:12" ht="14.45" customHeight="1" x14ac:dyDescent="0.25">
      <c r="C9" s="136"/>
      <c r="D9" s="90" t="s">
        <v>14</v>
      </c>
      <c r="E9" s="91"/>
      <c r="F9" s="18"/>
      <c r="G9" s="18"/>
      <c r="H9" s="14"/>
    </row>
    <row r="10" spans="1:12" ht="14.45" customHeight="1" x14ac:dyDescent="0.25">
      <c r="C10" s="136"/>
      <c r="D10" s="90" t="s">
        <v>16</v>
      </c>
      <c r="E10" s="138"/>
      <c r="F10" s="18"/>
      <c r="G10" s="18"/>
      <c r="H10" s="14"/>
    </row>
    <row r="11" spans="1:12" ht="14.45" customHeight="1" x14ac:dyDescent="0.25">
      <c r="C11" s="136"/>
      <c r="D11" s="90" t="s">
        <v>5</v>
      </c>
      <c r="E11" s="91"/>
      <c r="F11" s="52"/>
      <c r="G11" s="19"/>
    </row>
    <row r="12" spans="1:12" ht="15.6" customHeight="1" x14ac:dyDescent="0.35">
      <c r="C12" s="136"/>
      <c r="D12" s="98" t="s">
        <v>49</v>
      </c>
      <c r="E12" s="138"/>
      <c r="F12" s="1"/>
      <c r="G12" s="19"/>
    </row>
    <row r="13" spans="1:12" ht="14.45" customHeight="1" x14ac:dyDescent="0.25">
      <c r="C13" s="136"/>
      <c r="D13" s="100" t="s">
        <v>12</v>
      </c>
      <c r="E13" s="56" t="s">
        <v>7</v>
      </c>
      <c r="F13" s="142">
        <v>424.09730000000002</v>
      </c>
      <c r="G13" s="143"/>
      <c r="H13" s="20" t="s">
        <v>47</v>
      </c>
      <c r="I13" s="21" t="s">
        <v>48</v>
      </c>
    </row>
    <row r="14" spans="1:12" ht="15" customHeight="1" thickBot="1" x14ac:dyDescent="0.3">
      <c r="C14" s="137"/>
      <c r="D14" s="100"/>
      <c r="E14" s="56" t="s">
        <v>6</v>
      </c>
      <c r="F14" s="142">
        <v>424.09829999999999</v>
      </c>
      <c r="G14" s="143"/>
      <c r="H14" s="22" t="str">
        <f>IF(OR(I14="autre ref ?",I14=""),
IF(COUNTIF(C16,"*-*")=0,"",HYPERLINK(Data!F4&amp;LEFT(C16,(SEARCH("-",C16)-1))&amp;"-XXX\"&amp;C16&amp;".pdf","MASSE")),
IF(COUNTIF(I14,"*-*")=0,"",HYPERLINK(Data!F4&amp;LEFT(I14,(SEARCH("-",I14)-1))&amp;"-XXX\"&amp;I14&amp;".pdf","MASSE")))</f>
        <v>MASSE</v>
      </c>
      <c r="I14" s="48" t="str">
        <f>IF(C16="","","autre ref ?")</f>
        <v>autre ref ?</v>
      </c>
    </row>
    <row r="15" spans="1:12" ht="15.75" thickBot="1" x14ac:dyDescent="0.3">
      <c r="C15" s="23"/>
      <c r="D15" s="100"/>
      <c r="E15" s="56" t="s">
        <v>9</v>
      </c>
      <c r="F15" s="103" t="s">
        <v>67</v>
      </c>
      <c r="G15" s="142"/>
      <c r="H15" s="63" t="s">
        <v>81</v>
      </c>
      <c r="K15" s="6">
        <f>IF(Sommaire!L1="Publi",1,IF(Sommaire!L1="Thèse",2))</f>
        <v>1</v>
      </c>
      <c r="L15" s="24"/>
    </row>
    <row r="16" spans="1:12" ht="15" customHeight="1" x14ac:dyDescent="0.25">
      <c r="C16" s="122" t="s">
        <v>66</v>
      </c>
      <c r="D16" s="100" t="s">
        <v>33</v>
      </c>
      <c r="E16" s="56" t="s">
        <v>34</v>
      </c>
      <c r="F16" s="17">
        <v>0.64</v>
      </c>
      <c r="G16" s="25"/>
      <c r="H16" s="26"/>
      <c r="L16" s="24"/>
    </row>
    <row r="17" spans="1:10" ht="15" customHeight="1" thickBot="1" x14ac:dyDescent="0.3">
      <c r="C17" s="123"/>
      <c r="D17" s="100"/>
      <c r="E17" s="56" t="s">
        <v>35</v>
      </c>
      <c r="F17" s="1" t="s">
        <v>64</v>
      </c>
      <c r="G17" s="1" t="s">
        <v>69</v>
      </c>
      <c r="H17" s="27">
        <v>95</v>
      </c>
      <c r="I17" s="6" t="str">
        <f>": "&amp;100-H17</f>
        <v>: 5</v>
      </c>
      <c r="J17" s="28"/>
    </row>
    <row r="18" spans="1:10" ht="14.45" customHeight="1" x14ac:dyDescent="0.25">
      <c r="C18" s="59"/>
      <c r="D18" s="61"/>
      <c r="E18" s="65" t="s">
        <v>73</v>
      </c>
      <c r="F18" s="144" t="s">
        <v>76</v>
      </c>
      <c r="G18" s="144"/>
      <c r="H18" s="144"/>
      <c r="J18" s="28"/>
    </row>
    <row r="20" spans="1:10" ht="15.75" thickBot="1" x14ac:dyDescent="0.3">
      <c r="B20" s="62"/>
      <c r="C20" s="6" t="str">
        <f>T(F2)</f>
        <v/>
      </c>
    </row>
    <row r="21" spans="1:10" ht="14.45" customHeight="1" x14ac:dyDescent="0.25">
      <c r="A21" s="106" t="s">
        <v>10</v>
      </c>
      <c r="B21" s="29" t="s">
        <v>1</v>
      </c>
      <c r="C21" s="107" t="str">
        <f>IF(F18="","",IF(H5=F6,"",
       IF(Sommaire!L1="Publi",Data!$E$9&amp;F18&amp;", ",IF(Sommaire!L1="Thèse",Data!$E$10&amp;F18&amp;Data!$F$10))))&amp;
  IF(H5="",
       IF(F6="",
            "",
             IF(F6=1,
                  "obtained with a quantitative yield",
                  "obtained with a yield of "&amp;TEXT(F6,"#%"))),
       IF(G5="",
           "obtained as "&amp;IF(H5="oil",
                                             "an "&amp;H5,
                                             IF(H5="crystals",
                                                  H5,
                                                  "a "&amp;H5)),
           IF(H5="crystals",
                IF(F5="","obtained as "&amp;G5&amp;" "&amp;H5,"obtained as "&amp;F5&amp;" "&amp;G5&amp;" "&amp;H5),
                IF(G5="orange",
                     IF(F5="","obtained as an "&amp;G5&amp;" "&amp;H5,"obtained as a "&amp;F5&amp;" "&amp;G5&amp;" "&amp;H5),
                     IF(F5="","obtained as a "&amp;G5&amp;" "&amp;H5,"obtained as a "&amp;F5&amp;" "&amp;G5&amp;" "&amp;H5))))
       &amp;IF(F6&lt;&gt;"",
                IF(F6=1,
                     " (quant.)",
                     " ("&amp;TEXT(F6,"#%")&amp;" yield)"),
               ""))</f>
        <v>Following the general procedure for the arylation of naphthamides, obtained as a pale pink powder</v>
      </c>
      <c r="D21" s="108"/>
      <c r="E21" s="108"/>
      <c r="F21" s="109"/>
      <c r="H21" s="30" t="str">
        <f>T(C16)</f>
        <v>BL3-085</v>
      </c>
      <c r="I21" s="31" t="s">
        <v>39</v>
      </c>
      <c r="J21" s="32" t="s">
        <v>40</v>
      </c>
    </row>
    <row r="22" spans="1:10" ht="14.45" customHeight="1" x14ac:dyDescent="0.25">
      <c r="A22" s="106"/>
      <c r="B22" s="29" t="s">
        <v>4</v>
      </c>
      <c r="C22" s="139" t="str">
        <f>IF(F18="","",IF(H5=F6,"",
       IF(Sommaire!L1="Publi",Data!$E$9&amp;F18&amp;", ",IF(Sommaire!L1="Thèse",Data!$E$10&amp;F18&amp;Data!$F$10))))&amp;
  IF(H5="",
       IF(F6="",
            "",
             IF(F6=1,
                  "obtained with a quantitative yield",
                  "obtained with a yield of "&amp;TEXT(F6,"#%"))),
       IF(G5="",
           "obtained as "&amp;IF(H5="oil",
                                             "an "&amp;H5,
                                             IF(H5="crystals",
                                                  H5,
                                                  "a "&amp;H5)),
           IF(H5="crystals",
                IF(F5="","obtained as "&amp;G5&amp;" "&amp;H5,"obtained as "&amp;F5&amp;" "&amp;G5&amp;" "&amp;H5),
                IF(G5="orange",
                     IF(F5="","obtained as an "&amp;G5&amp;" "&amp;H5,"obtained as a "&amp;F5&amp;" "&amp;G5&amp;" "&amp;H5),
                     IF(F5="","obtained as a "&amp;G5&amp;" "&amp;H5,"obtained as a "&amp;F5&amp;" "&amp;G5&amp;" "&amp;H5))))
       &amp;IF(F6&lt;&gt;"",
                IF(F6=1,
                     " (quant.)",
                     " ("&amp;TEXT(F6,"#%")&amp;" yield)"),
               ""))</f>
        <v>Following the general procedure for the arylation of naphthamides, obtained as a pale pink powder</v>
      </c>
      <c r="D22" s="140"/>
      <c r="E22" s="140"/>
      <c r="F22" s="141"/>
      <c r="H22" s="33" t="str">
        <f>T(C16)</f>
        <v>BL3-085</v>
      </c>
      <c r="I22" s="34" t="e">
        <f>328.7/F4</f>
        <v>#VALUE!</v>
      </c>
      <c r="J22" s="35"/>
    </row>
    <row r="23" spans="1:10" x14ac:dyDescent="0.25">
      <c r="A23" s="106"/>
      <c r="B23" s="115" t="s">
        <v>50</v>
      </c>
      <c r="C23" s="116" t="s">
        <v>70</v>
      </c>
      <c r="D23" s="119"/>
      <c r="E23" s="119"/>
      <c r="F23" s="120"/>
      <c r="H23" s="36"/>
      <c r="I23" s="34"/>
      <c r="J23" s="35"/>
    </row>
    <row r="24" spans="1:10" ht="14.45" customHeight="1" x14ac:dyDescent="0.25">
      <c r="A24" s="106"/>
      <c r="B24" s="115"/>
      <c r="C24" s="121"/>
      <c r="D24" s="119"/>
      <c r="E24" s="119"/>
      <c r="F24" s="120"/>
      <c r="H24" s="36"/>
      <c r="I24" s="34"/>
      <c r="J24" s="35"/>
    </row>
    <row r="25" spans="1:10" x14ac:dyDescent="0.25">
      <c r="A25" s="106"/>
      <c r="B25" s="115"/>
      <c r="C25" s="121"/>
      <c r="D25" s="119"/>
      <c r="E25" s="119"/>
      <c r="F25" s="120"/>
      <c r="H25" s="36"/>
      <c r="I25" s="34"/>
      <c r="J25" s="35"/>
    </row>
    <row r="26" spans="1:10" x14ac:dyDescent="0.25">
      <c r="A26" s="106"/>
      <c r="B26" s="115"/>
      <c r="C26" s="121"/>
      <c r="D26" s="119"/>
      <c r="E26" s="119"/>
      <c r="F26" s="120"/>
      <c r="H26" s="36"/>
      <c r="I26" s="34"/>
      <c r="J26" s="35"/>
    </row>
    <row r="27" spans="1:10" x14ac:dyDescent="0.25">
      <c r="A27" s="106"/>
      <c r="B27" s="115" t="s">
        <v>51</v>
      </c>
      <c r="C27" s="116" t="s">
        <v>71</v>
      </c>
      <c r="D27" s="119"/>
      <c r="E27" s="119"/>
      <c r="F27" s="120"/>
      <c r="H27" s="36"/>
      <c r="I27" s="34"/>
      <c r="J27" s="35"/>
    </row>
    <row r="28" spans="1:10" ht="14.45" customHeight="1" x14ac:dyDescent="0.25">
      <c r="A28" s="106"/>
      <c r="B28" s="115"/>
      <c r="C28" s="121"/>
      <c r="D28" s="119"/>
      <c r="E28" s="119"/>
      <c r="F28" s="120"/>
      <c r="H28" s="36"/>
      <c r="I28" s="34"/>
      <c r="J28" s="35"/>
    </row>
    <row r="29" spans="1:10" x14ac:dyDescent="0.25">
      <c r="A29" s="106"/>
      <c r="B29" s="115"/>
      <c r="C29" s="121"/>
      <c r="D29" s="119"/>
      <c r="E29" s="119"/>
      <c r="F29" s="120"/>
      <c r="H29" s="36"/>
      <c r="I29" s="34"/>
      <c r="J29" s="35"/>
    </row>
    <row r="30" spans="1:10" x14ac:dyDescent="0.25">
      <c r="A30" s="106"/>
      <c r="B30" s="115"/>
      <c r="C30" s="121"/>
      <c r="D30" s="119"/>
      <c r="E30" s="119"/>
      <c r="F30" s="120"/>
      <c r="H30" s="36"/>
      <c r="I30" s="34"/>
      <c r="J30" s="35"/>
    </row>
    <row r="31" spans="1:10" x14ac:dyDescent="0.25">
      <c r="A31" s="106"/>
      <c r="B31" s="110" t="s">
        <v>36</v>
      </c>
      <c r="C31" s="121"/>
      <c r="D31" s="119"/>
      <c r="E31" s="119"/>
      <c r="F31" s="120"/>
      <c r="H31" s="36"/>
      <c r="I31" s="34"/>
      <c r="J31" s="35"/>
    </row>
    <row r="32" spans="1:10" x14ac:dyDescent="0.25">
      <c r="A32" s="106"/>
      <c r="B32" s="111"/>
      <c r="C32" s="121"/>
      <c r="D32" s="119"/>
      <c r="E32" s="119"/>
      <c r="F32" s="120"/>
      <c r="H32" s="36"/>
      <c r="I32" s="34"/>
      <c r="J32" s="35"/>
    </row>
    <row r="33" spans="1:10" x14ac:dyDescent="0.25">
      <c r="A33" s="106"/>
      <c r="B33" s="115" t="s">
        <v>13</v>
      </c>
      <c r="C33" s="121"/>
      <c r="D33" s="119"/>
      <c r="E33" s="119"/>
      <c r="F33" s="120"/>
      <c r="H33" s="36"/>
      <c r="I33" s="34"/>
      <c r="J33" s="35"/>
    </row>
    <row r="34" spans="1:10" x14ac:dyDescent="0.25">
      <c r="A34" s="106"/>
      <c r="B34" s="115"/>
      <c r="C34" s="121"/>
      <c r="D34" s="119"/>
      <c r="E34" s="119"/>
      <c r="F34" s="120"/>
      <c r="H34" s="36"/>
      <c r="I34" s="34"/>
      <c r="J34" s="35"/>
    </row>
    <row r="35" spans="1:10" x14ac:dyDescent="0.25">
      <c r="A35" s="106"/>
      <c r="B35" s="115"/>
      <c r="C35" s="121"/>
      <c r="D35" s="119"/>
      <c r="E35" s="119"/>
      <c r="F35" s="120"/>
      <c r="H35" s="36"/>
      <c r="I35" s="34"/>
      <c r="J35" s="35"/>
    </row>
    <row r="36" spans="1:10" x14ac:dyDescent="0.25">
      <c r="A36" s="106"/>
      <c r="B36" s="115"/>
      <c r="C36" s="121"/>
      <c r="D36" s="119"/>
      <c r="E36" s="119"/>
      <c r="F36" s="120"/>
      <c r="H36" s="36"/>
      <c r="I36" s="34"/>
      <c r="J36" s="35"/>
    </row>
    <row r="37" spans="1:10" x14ac:dyDescent="0.25">
      <c r="A37" s="106"/>
      <c r="B37" s="37" t="s">
        <v>17</v>
      </c>
      <c r="C37" s="127"/>
      <c r="D37" s="128"/>
      <c r="E37" s="128"/>
      <c r="F37" s="129"/>
      <c r="H37" s="36"/>
      <c r="I37" s="34"/>
      <c r="J37" s="35"/>
    </row>
    <row r="38" spans="1:10" ht="18" x14ac:dyDescent="0.35">
      <c r="A38" s="106"/>
      <c r="B38" s="38" t="s">
        <v>52</v>
      </c>
      <c r="C38" s="127"/>
      <c r="D38" s="128"/>
      <c r="E38" s="128"/>
      <c r="F38" s="129"/>
      <c r="H38" s="36"/>
      <c r="I38" s="34"/>
      <c r="J38" s="35"/>
    </row>
    <row r="39" spans="1:10" ht="15.75" thickBot="1" x14ac:dyDescent="0.3">
      <c r="A39" s="106"/>
      <c r="B39" s="37" t="s">
        <v>11</v>
      </c>
      <c r="C39" s="130"/>
      <c r="D39" s="131"/>
      <c r="E39" s="131"/>
      <c r="F39" s="132"/>
      <c r="H39" s="39"/>
      <c r="I39" s="40"/>
      <c r="J39" s="41"/>
    </row>
    <row r="40" spans="1:10" ht="15.75" thickBot="1" x14ac:dyDescent="0.3"/>
    <row r="41" spans="1:10" ht="15.75" thickBot="1" x14ac:dyDescent="0.3">
      <c r="B41" s="42" t="s">
        <v>41</v>
      </c>
      <c r="C41" s="125"/>
      <c r="D41" s="125"/>
      <c r="E41" s="125"/>
      <c r="F41" s="126"/>
    </row>
  </sheetData>
  <dataConsolidate/>
  <mergeCells count="33">
    <mergeCell ref="C41:F41"/>
    <mergeCell ref="F13:G13"/>
    <mergeCell ref="F14:G14"/>
    <mergeCell ref="F15:G15"/>
    <mergeCell ref="C16:C17"/>
    <mergeCell ref="D16:D17"/>
    <mergeCell ref="F18:H18"/>
    <mergeCell ref="A21:A39"/>
    <mergeCell ref="C21:F21"/>
    <mergeCell ref="C22:F22"/>
    <mergeCell ref="B23:B26"/>
    <mergeCell ref="C23:F26"/>
    <mergeCell ref="B27:B30"/>
    <mergeCell ref="C27:F30"/>
    <mergeCell ref="B31:B32"/>
    <mergeCell ref="C31:F32"/>
    <mergeCell ref="B33:B36"/>
    <mergeCell ref="C33:F36"/>
    <mergeCell ref="C37:F37"/>
    <mergeCell ref="C38:F38"/>
    <mergeCell ref="C39:F39"/>
    <mergeCell ref="A2:B2"/>
    <mergeCell ref="C2:C14"/>
    <mergeCell ref="D3:E3"/>
    <mergeCell ref="D10:E10"/>
    <mergeCell ref="D11:E11"/>
    <mergeCell ref="D12:E12"/>
    <mergeCell ref="D13:D15"/>
    <mergeCell ref="F3:G3"/>
    <mergeCell ref="D4:E4"/>
    <mergeCell ref="D5:E5"/>
    <mergeCell ref="D8:E8"/>
    <mergeCell ref="D9:E9"/>
  </mergeCells>
  <conditionalFormatting sqref="D23:F30 E2 B38 D20:E21 D11 D13:E17 F19:F21 G19:G1048576 G4:G7 G2 D2:D9 D42:F1048576 E6:E7 D40:F40 F2:F7 D18">
    <cfRule type="colorScale" priority="4">
      <colorScale>
        <cfvo type="formula" val="OK"/>
        <cfvo type="formula" val="NON"/>
        <color rgb="FF00B050"/>
        <color rgb="FFFF0000"/>
      </colorScale>
    </cfRule>
  </conditionalFormatting>
  <conditionalFormatting sqref="D39:F39">
    <cfRule type="colorScale" priority="2">
      <colorScale>
        <cfvo type="formula" val="OK"/>
        <cfvo type="formula" val="NON"/>
        <color rgb="FF00B050"/>
        <color rgb="FFFF0000"/>
      </colorScale>
    </cfRule>
  </conditionalFormatting>
  <conditionalFormatting sqref="E18">
    <cfRule type="colorScale" priority="1">
      <colorScale>
        <cfvo type="formula" val="OK"/>
        <cfvo type="formula" val="NON"/>
        <color rgb="FF00B050"/>
        <color rgb="FFFF0000"/>
      </colorScale>
    </cfRule>
  </conditionalFormatting>
  <dataValidations count="3">
    <dataValidation type="decimal" allowBlank="1" showInputMessage="1" showErrorMessage="1" sqref="F16">
      <formula1>0</formula1>
      <formula2>1</formula2>
    </dataValidation>
    <dataValidation type="decimal" allowBlank="1" showInputMessage="1" showErrorMessage="1" sqref="I22:I39">
      <formula1>0</formula1>
      <formula2>100</formula2>
    </dataValidation>
    <dataValidation type="whole" allowBlank="1" showInputMessage="1" showErrorMessage="1" sqref="H17">
      <formula1>0</formula1>
      <formula2>100</formula2>
    </dataValidation>
  </dataValidations>
  <hyperlinks>
    <hyperlink ref="A2" location="Sommaire!A1" display="Sommaire"/>
  </hyperlinks>
  <pageMargins left="0.7" right="0.7" top="0.75" bottom="0.75" header="0.3" footer="0.3"/>
  <pageSetup paperSize="9" orientation="landscape" r:id="rId1"/>
  <customProperties>
    <customPr name="cdxldocument" r:id="rId2"/>
  </customPropertie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9025" r:id="rId5" name="Check Box 1">
              <controlPr defaultSize="0" autoFill="0" autoLine="0" autoPict="0">
                <anchor moveWithCells="1">
                  <from>
                    <xdr:col>8</xdr:col>
                    <xdr:colOff>0</xdr:colOff>
                    <xdr:row>3</xdr:row>
                    <xdr:rowOff>171450</xdr:rowOff>
                  </from>
                  <to>
                    <xdr:col>9</xdr:col>
                    <xdr:colOff>85725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026" r:id="rId6" name="Check Box 2">
              <controlPr defaultSize="0" autoFill="0" autoLine="0" autoPict="0">
                <anchor moveWithCells="1">
                  <from>
                    <xdr:col>8</xdr:col>
                    <xdr:colOff>0</xdr:colOff>
                    <xdr:row>5</xdr:row>
                    <xdr:rowOff>0</xdr:rowOff>
                  </from>
                  <to>
                    <xdr:col>9</xdr:col>
                    <xdr:colOff>85725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027" r:id="rId7" name="Check Box 3">
              <controlPr defaultSize="0" autoFill="0" autoLine="0" autoPict="0">
                <anchor moveWithCells="1">
                  <from>
                    <xdr:col>8</xdr:col>
                    <xdr:colOff>0</xdr:colOff>
                    <xdr:row>5</xdr:row>
                    <xdr:rowOff>171450</xdr:rowOff>
                  </from>
                  <to>
                    <xdr:col>9</xdr:col>
                    <xdr:colOff>85725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028" r:id="rId8" name="Check Box 4">
              <controlPr defaultSize="0" autoFill="0" autoLine="0" autoPict="0">
                <anchor moveWithCells="1">
                  <from>
                    <xdr:col>8</xdr:col>
                    <xdr:colOff>0</xdr:colOff>
                    <xdr:row>7</xdr:row>
                    <xdr:rowOff>171450</xdr:rowOff>
                  </from>
                  <to>
                    <xdr:col>9</xdr:col>
                    <xdr:colOff>85725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029" r:id="rId9" name="Check Box 5">
              <controlPr defaultSize="0" autoFill="0" autoLine="0" autoPict="0">
                <anchor moveWithCells="1">
                  <from>
                    <xdr:col>8</xdr:col>
                    <xdr:colOff>0</xdr:colOff>
                    <xdr:row>8</xdr:row>
                    <xdr:rowOff>171450</xdr:rowOff>
                  </from>
                  <to>
                    <xdr:col>9</xdr:col>
                    <xdr:colOff>85725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030" r:id="rId10" name="Check Box 6">
              <controlPr defaultSize="0" autoFill="0" autoLine="0" autoPict="0">
                <anchor moveWithCells="1">
                  <from>
                    <xdr:col>8</xdr:col>
                    <xdr:colOff>0</xdr:colOff>
                    <xdr:row>6</xdr:row>
                    <xdr:rowOff>171450</xdr:rowOff>
                  </from>
                  <to>
                    <xdr:col>9</xdr:col>
                    <xdr:colOff>85725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031" r:id="rId11" name="Check Box 7">
              <controlPr defaultSize="0" autoFill="0" autoLine="0" autoPict="0">
                <anchor moveWithCells="1">
                  <from>
                    <xdr:col>8</xdr:col>
                    <xdr:colOff>0</xdr:colOff>
                    <xdr:row>9</xdr:row>
                    <xdr:rowOff>171450</xdr:rowOff>
                  </from>
                  <to>
                    <xdr:col>9</xdr:col>
                    <xdr:colOff>85725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032" r:id="rId12" name="Check Box 8">
              <controlPr defaultSize="0" autoFill="0" autoLine="0" autoPict="0">
                <anchor moveWithCells="1">
                  <from>
                    <xdr:col>6</xdr:col>
                    <xdr:colOff>781050</xdr:colOff>
                    <xdr:row>8</xdr:row>
                    <xdr:rowOff>152400</xdr:rowOff>
                  </from>
                  <to>
                    <xdr:col>7</xdr:col>
                    <xdr:colOff>476250</xdr:colOff>
                    <xdr:row>10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Data!$C$3:$C$7</xm:f>
          </x14:formula1>
          <xm:sqref>H5</xm:sqref>
        </x14:dataValidation>
        <x14:dataValidation type="list" allowBlank="1" showInputMessage="1" showErrorMessage="1">
          <x14:formula1>
            <xm:f>Data!$N$2:$N$6</xm:f>
          </x14:formula1>
          <xm:sqref>C20</xm:sqref>
        </x14:dataValidation>
        <x14:dataValidation type="list" allowBlank="1" showInputMessage="1" showErrorMessage="1">
          <x14:formula1>
            <xm:f>Data!$J$2:$J$8</xm:f>
          </x14:formula1>
          <xm:sqref>F18:H18</xm:sqref>
        </x14:dataValidation>
        <x14:dataValidation type="list" allowBlank="1" showInputMessage="1" showErrorMessage="1">
          <x14:formula1>
            <xm:f>Data!$B$3:$B$31</xm:f>
          </x14:formula1>
          <xm:sqref>G5</xm:sqref>
        </x14:dataValidation>
        <x14:dataValidation type="list" allowBlank="1" showInputMessage="1" showErrorMessage="1">
          <x14:formula1>
            <xm:f>Data!A3:A10</xm:f>
          </x14:formula1>
          <xm:sqref>F5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Data</vt:lpstr>
      <vt:lpstr>Sommaire</vt:lpstr>
      <vt:lpstr>Fich Prod Vide</vt:lpstr>
      <vt:lpstr>BL3-085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Large</dc:creator>
  <cp:lastModifiedBy>thev</cp:lastModifiedBy>
  <cp:lastPrinted>2017-09-19T16:41:10Z</cp:lastPrinted>
  <dcterms:created xsi:type="dcterms:W3CDTF">2017-08-29T14:49:29Z</dcterms:created>
  <dcterms:modified xsi:type="dcterms:W3CDTF">2019-03-01T09:55:55Z</dcterms:modified>
</cp:coreProperties>
</file>