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drawings/drawing2.xml" ContentType="application/vnd.openxmlformats-officedocument.drawing+xml"/>
  <Override PartName="/xl/ctrlProps/ctrlProp2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 codeName="{7A2D7E96-6E34-419A-AE5F-296B3A7E7977}"/>
  <workbookPr codeName="ThisWorkbook" autoCompressPictures="0" defaultThemeVersion="124226"/>
  <mc:AlternateContent xmlns:mc="http://schemas.openxmlformats.org/markup-compatibility/2006">
    <mc:Choice Requires="x15">
      <x15ac:absPath xmlns:x15ac="http://schemas.microsoft.com/office/spreadsheetml/2010/11/ac" url="D:\Téléchargements\"/>
    </mc:Choice>
  </mc:AlternateContent>
  <bookViews>
    <workbookView xWindow="0" yWindow="0" windowWidth="28800" windowHeight="17655"/>
  </bookViews>
  <sheets>
    <sheet name="Tableau de bord" sheetId="1" r:id="rId1"/>
    <sheet name="Hall ; Parking" sheetId="2" r:id="rId2"/>
    <sheet name="Liste" sheetId="3" r:id="rId3"/>
    <sheet name="Administrateur" sheetId="4" state="hidden" r:id="rId4"/>
  </sheets>
  <functionGroups builtInGroupCount="18"/>
  <definedNames>
    <definedName name="_xlnm._FilterDatabase" localSheetId="2" hidden="1">Liste!$A$1:$AH$2</definedName>
    <definedName name="BAP">Administrateur!$B$3:$B$5</definedName>
    <definedName name="GAGNY">Administrateur!$D$53:$D$64</definedName>
    <definedName name="marque">Administrateur!$D$3:$D$5</definedName>
    <definedName name="RES.1237.LE.CEVERENT">Administrateur!$I$91:$I$92</definedName>
    <definedName name="RES.178.LE.PRADO">Administrateur!$C$139:$C$144</definedName>
    <definedName name="RES.210.LE.CLOS.JARDIN">Administrateur!$D$91:$D$92</definedName>
    <definedName name="RES.231.ROUGEMONT.1">Administrateur!$E$91:$E$134</definedName>
    <definedName name="RES.232.ROUGEMONT.2">Administrateur!$F$91:$F$126</definedName>
    <definedName name="RES.235.LES.SABLONS">Administrateur!$G$91:$G$100</definedName>
    <definedName name="RES.236.LES.22.ARPENTS">Administrateur!$H$91:$H$94</definedName>
    <definedName name="RES.296.EUGENIE.COTTON">Administrateur!$C$71:$C$84</definedName>
    <definedName name="RES.298.DE.L.HOTEL.DE.VILLE">Administrateur!$D$71:$D$77</definedName>
    <definedName name="RES.303.ALLEE.CHASTILLON">Administrateur!$E$71:$E$74</definedName>
    <definedName name="RES.307.RUE.DU.8.MAI.1945">Administrateur!$F$71:$F$73</definedName>
    <definedName name="RES.308.AVENUE.DU.PARC">Administrateur!$G$71:$G$73</definedName>
    <definedName name="RES.309.LA.MARQUETTERIE">Administrateur!$I$71:$I$72</definedName>
    <definedName name="RES.310.H.FERTET">Administrateur!$J$71</definedName>
    <definedName name="RES.3235.LE.VILLAGE.VENTE">Administrateur!$K$91:$K$94</definedName>
    <definedName name="RES.597.GRANDE.RUE">Administrateur!$D$139:$D$140</definedName>
    <definedName name="RES.6.DU.SOUS.COUDRAY">Administrateur!$C$91:$C$118</definedName>
    <definedName name="RES.737.LA.GARE.DU.CHESNAY">Administrateur!$E$139:$E$144</definedName>
    <definedName name="RES.793.VILLAS.DU.PARC">Administrateur!$F$139:$F$147</definedName>
    <definedName name="RES.807.VILLA.PALADIENNE">Administrateur!$G$139:$G$143</definedName>
    <definedName name="RES.832.PIERRE.BEZET">Administrateur!$H$139:$H$141</definedName>
    <definedName name="RES.839.LES.VERGERS">Administrateur!$I$139:$I$143</definedName>
    <definedName name="RES.859.VILLA.SCOLA">Administrateur!$J$139:$J$143</definedName>
    <definedName name="RES.865.LUMIERE">Administrateur!$K$139:$K$142</definedName>
    <definedName name="RES.893.LE.PRESSOIR">Administrateur!$L$139:$L$142</definedName>
    <definedName name="RES.9175.LA.FAUCONNIERE">Administrateur!$H$71:$H$75</definedName>
    <definedName name="RES.9306.JACOB">Administrateur!$L$91:$L$93</definedName>
    <definedName name="RES.943.RONSARD">Administrateur!$M$139:$M$147</definedName>
    <definedName name="RES.9723.LES.ACACIAS">Administrateur!$N$139:$N$144</definedName>
    <definedName name="SEVRAN">Administrateur!$C$53:$C$63</definedName>
    <definedName name="SEVRAN.1240.ACQ.5.PAVILLONS">Administrateur!$J$91:$J$95</definedName>
    <definedName name="TREMBLAY">Administrateur!$B$53:$B$60</definedName>
    <definedName name="Z_ABDFF5BB_4D14_416C_BE52_721F2040AE61_.wvu.Cols" localSheetId="2" hidden="1">Liste!$X:$Y</definedName>
  </definedNames>
  <calcPr calcId="152511"/>
  <customWorkbookViews>
    <customWorkbookView name="Utilisateur Windows - Affichage personnalisé" guid="{ABDFF5BB-4D14-416C-BE52-721F2040AE61}" mergeInterval="0" personalView="1" maximized="1" windowWidth="1916" windowHeight="855" activeSheetId="2"/>
  </customWorkbookViews>
</workbook>
</file>

<file path=xl/calcChain.xml><?xml version="1.0" encoding="utf-8"?>
<calcChain xmlns="http://schemas.openxmlformats.org/spreadsheetml/2006/main">
  <c r="Y1" i="3" l="1"/>
  <c r="B27" i="2" l="1"/>
  <c r="B26" i="2"/>
  <c r="B25" i="2"/>
  <c r="C26" i="1" l="1"/>
  <c r="E4" i="2" l="1"/>
  <c r="B9" i="1" l="1"/>
  <c r="A26" i="2" l="1"/>
  <c r="C25" i="2"/>
  <c r="B31" i="2" l="1"/>
  <c r="C27" i="2"/>
  <c r="C28" i="2" s="1"/>
  <c r="A31" i="1" l="1"/>
  <c r="D29" i="2" l="1"/>
  <c r="D25" i="2"/>
  <c r="D28" i="2"/>
  <c r="D27" i="2"/>
  <c r="D26" i="2"/>
  <c r="B20" i="2" l="1"/>
  <c r="D36" i="2" l="1"/>
  <c r="D35" i="2"/>
  <c r="D34" i="2"/>
  <c r="D33" i="2"/>
  <c r="D32" i="2"/>
</calcChain>
</file>

<file path=xl/sharedStrings.xml><?xml version="1.0" encoding="utf-8"?>
<sst xmlns="http://schemas.openxmlformats.org/spreadsheetml/2006/main" count="67" uniqueCount="52">
  <si>
    <t xml:space="preserve">Adresse locataire </t>
  </si>
  <si>
    <t>Menu</t>
  </si>
  <si>
    <t>Parking</t>
  </si>
  <si>
    <t>Liste</t>
  </si>
  <si>
    <t xml:space="preserve">  </t>
  </si>
  <si>
    <t>Prenom</t>
  </si>
  <si>
    <t>UR</t>
  </si>
  <si>
    <t>BAP</t>
  </si>
  <si>
    <t>GARDIEN:</t>
  </si>
  <si>
    <t>BADGE OU EMETTEUR PARKING</t>
  </si>
  <si>
    <t>Raison</t>
  </si>
  <si>
    <t>CA</t>
  </si>
  <si>
    <t>Adresse Place Parking</t>
  </si>
  <si>
    <t>N°</t>
  </si>
  <si>
    <t>Date</t>
  </si>
  <si>
    <t xml:space="preserve">Nom </t>
  </si>
  <si>
    <t>Badge 1</t>
  </si>
  <si>
    <t>Badge 2</t>
  </si>
  <si>
    <t>Badge 3</t>
  </si>
  <si>
    <t>erreur</t>
  </si>
  <si>
    <t>Badge 4</t>
  </si>
  <si>
    <t>Badge 5</t>
  </si>
  <si>
    <t>Badge 6</t>
  </si>
  <si>
    <t>Badge 7</t>
  </si>
  <si>
    <t>Badge 8</t>
  </si>
  <si>
    <t>Badge 9</t>
  </si>
  <si>
    <t>Badge 10</t>
  </si>
  <si>
    <t>Badge 11</t>
  </si>
  <si>
    <t>Badge</t>
  </si>
  <si>
    <t>Nom</t>
  </si>
  <si>
    <t>Gardien(ne)</t>
  </si>
  <si>
    <t>Type</t>
  </si>
  <si>
    <t>Commentaires</t>
  </si>
  <si>
    <t>N° demande</t>
  </si>
  <si>
    <t xml:space="preserve">réponse </t>
  </si>
  <si>
    <t xml:space="preserve">A payer </t>
  </si>
  <si>
    <t>Hall / Parking</t>
  </si>
  <si>
    <t>type de badge / emetteur</t>
  </si>
  <si>
    <t>Couleur</t>
  </si>
  <si>
    <t>Quantité</t>
  </si>
  <si>
    <t/>
  </si>
  <si>
    <t>Validation</t>
  </si>
  <si>
    <t>Client existant</t>
  </si>
  <si>
    <t>A Payer</t>
  </si>
  <si>
    <t>Marque Badge/ Emetteur</t>
  </si>
  <si>
    <t>Etat</t>
  </si>
  <si>
    <t>Nom Gardien(ne)</t>
  </si>
  <si>
    <t>Bureau d'Accueil :</t>
  </si>
  <si>
    <t xml:space="preserve">Chèque transmis </t>
  </si>
  <si>
    <t>Chèque remis</t>
  </si>
  <si>
    <t>Commentaire</t>
  </si>
  <si>
    <t xml:space="preserve">Réponse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</si>
</sst>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[$-F800]dddd\,\ mmmm\ dd\,\ yyyy"/>
    <numFmt numFmtId="165" formatCode="#,##0.00\ &quot;€&quot;"/>
  </numFmts>
  <fonts count="18">
    <font>
      <sz val="11"/>
      <color theme="1"/>
      <name val="Calibri"/>
      <family val="2"/>
      <scheme val="minor"/>
    </font>
    <font>
      <sz val="9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8"/>
      <name val="Calibri"/>
      <family val="2"/>
      <scheme val="minor"/>
    </font>
    <font>
      <sz val="10"/>
      <name val="Arial"/>
      <family val="2"/>
    </font>
    <font>
      <u/>
      <sz val="11"/>
      <color theme="10"/>
      <name val="Calibri"/>
      <family val="2"/>
      <scheme val="minor"/>
    </font>
    <font>
      <u/>
      <sz val="11"/>
      <color theme="11"/>
      <name val="Calibri"/>
      <family val="2"/>
      <scheme val="minor"/>
    </font>
    <font>
      <b/>
      <sz val="10"/>
      <name val="Arial"/>
      <family val="2"/>
    </font>
    <font>
      <sz val="11"/>
      <color theme="1"/>
      <name val="Batang"/>
      <family val="1"/>
    </font>
    <font>
      <sz val="11"/>
      <name val="Calibri"/>
      <family val="2"/>
      <scheme val="minor"/>
    </font>
    <font>
      <sz val="11"/>
      <color rgb="FF000000"/>
      <name val="Calibri"/>
      <family val="2"/>
    </font>
    <font>
      <sz val="10"/>
      <color theme="1"/>
      <name val="Calibri"/>
      <family val="2"/>
      <scheme val="minor"/>
    </font>
    <font>
      <sz val="11"/>
      <color theme="1"/>
      <name val="Arial"/>
      <family val="2"/>
    </font>
    <font>
      <b/>
      <u/>
      <sz val="11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b/>
      <sz val="16"/>
      <color theme="1"/>
      <name val="Arial"/>
      <family val="2"/>
    </font>
    <font>
      <sz val="14"/>
      <color theme="1"/>
      <name val="Arial"/>
      <family val="2"/>
    </font>
  </fonts>
  <fills count="13">
    <fill>
      <patternFill patternType="none"/>
    </fill>
    <fill>
      <patternFill patternType="gray125"/>
    </fill>
    <fill>
      <patternFill patternType="solid">
        <fgColor theme="3" tint="0.59999389629810485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8" tint="-0.249977111117893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3" tint="0.39997558519241921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5" tint="0.39997558519241921"/>
        <bgColor indexed="64"/>
      </patternFill>
    </fill>
  </fills>
  <borders count="41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/>
      <top style="thin">
        <color auto="1"/>
      </top>
      <bottom style="thin">
        <color indexed="64"/>
      </bottom>
      <diagonal/>
    </border>
    <border>
      <left/>
      <right style="thin">
        <color auto="1"/>
      </right>
      <top style="thin">
        <color auto="1"/>
      </top>
      <bottom style="thin">
        <color indexed="64"/>
      </bottom>
      <diagonal/>
    </border>
    <border>
      <left style="medium">
        <color indexed="64"/>
      </left>
      <right style="thin">
        <color auto="1"/>
      </right>
      <top style="medium">
        <color indexed="64"/>
      </top>
      <bottom style="thin">
        <color auto="1"/>
      </bottom>
      <diagonal/>
    </border>
    <border>
      <left style="thin">
        <color auto="1"/>
      </left>
      <right style="medium">
        <color indexed="64"/>
      </right>
      <top style="medium">
        <color indexed="64"/>
      </top>
      <bottom style="thin">
        <color auto="1"/>
      </bottom>
      <diagonal/>
    </border>
    <border>
      <left style="medium">
        <color indexed="64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indexed="64"/>
      </right>
      <top style="thin">
        <color auto="1"/>
      </top>
      <bottom style="thin">
        <color auto="1"/>
      </bottom>
      <diagonal/>
    </border>
    <border>
      <left style="medium">
        <color indexed="64"/>
      </left>
      <right style="thin">
        <color auto="1"/>
      </right>
      <top style="thin">
        <color auto="1"/>
      </top>
      <bottom style="medium">
        <color indexed="64"/>
      </bottom>
      <diagonal/>
    </border>
    <border>
      <left style="thin">
        <color auto="1"/>
      </left>
      <right style="medium">
        <color indexed="64"/>
      </right>
      <top style="thin">
        <color auto="1"/>
      </top>
      <bottom style="medium">
        <color indexed="64"/>
      </bottom>
      <diagonal/>
    </border>
    <border>
      <left style="medium">
        <color indexed="64"/>
      </left>
      <right style="thin">
        <color auto="1"/>
      </right>
      <top style="medium">
        <color indexed="64"/>
      </top>
      <bottom style="medium">
        <color indexed="64"/>
      </bottom>
      <diagonal/>
    </border>
    <border>
      <left style="thin">
        <color auto="1"/>
      </left>
      <right style="thin">
        <color auto="1"/>
      </right>
      <top style="medium">
        <color indexed="64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thin">
        <color auto="1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auto="1"/>
      </right>
      <top style="medium">
        <color indexed="64"/>
      </top>
      <bottom/>
      <diagonal/>
    </border>
    <border>
      <left style="thin">
        <color auto="1"/>
      </left>
      <right style="medium">
        <color indexed="64"/>
      </right>
      <top style="medium">
        <color indexed="64"/>
      </top>
      <bottom/>
      <diagonal/>
    </border>
    <border>
      <left style="thin">
        <color auto="1"/>
      </left>
      <right/>
      <top style="thin">
        <color auto="1"/>
      </top>
      <bottom/>
      <diagonal/>
    </border>
    <border>
      <left/>
      <right style="thin">
        <color auto="1"/>
      </right>
      <top style="thin">
        <color auto="1"/>
      </top>
      <bottom/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  <border>
      <left/>
      <right style="thin">
        <color auto="1"/>
      </right>
      <top/>
      <bottom style="thin">
        <color auto="1"/>
      </bottom>
      <diagonal/>
    </border>
    <border>
      <left style="medium">
        <color indexed="64"/>
      </left>
      <right/>
      <top style="thin">
        <color auto="1"/>
      </top>
      <bottom style="thin">
        <color auto="1"/>
      </bottom>
      <diagonal/>
    </border>
    <border>
      <left/>
      <right style="medium">
        <color indexed="64"/>
      </right>
      <top style="thin">
        <color auto="1"/>
      </top>
      <bottom style="thin">
        <color auto="1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4">
    <xf numFmtId="0" fontId="0" fillId="0" borderId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</cellStyleXfs>
  <cellXfs count="152">
    <xf numFmtId="0" fontId="0" fillId="0" borderId="0" xfId="0"/>
    <xf numFmtId="0" fontId="0" fillId="0" borderId="1" xfId="0" applyBorder="1"/>
    <xf numFmtId="0" fontId="0" fillId="0" borderId="0" xfId="0" applyAlignment="1"/>
    <xf numFmtId="164" fontId="0" fillId="0" borderId="0" xfId="0" applyNumberFormat="1" applyAlignment="1">
      <alignment vertical="center"/>
    </xf>
    <xf numFmtId="0" fontId="0" fillId="2" borderId="1" xfId="0" applyFill="1" applyBorder="1" applyAlignment="1">
      <alignment horizontal="center" vertical="center" wrapText="1"/>
    </xf>
    <xf numFmtId="0" fontId="0" fillId="0" borderId="0" xfId="0" applyAlignment="1">
      <alignment horizontal="center" vertical="center"/>
    </xf>
    <xf numFmtId="0" fontId="2" fillId="3" borderId="3" xfId="0" applyFont="1" applyFill="1" applyBorder="1" applyAlignment="1">
      <alignment horizontal="center" vertical="center"/>
    </xf>
    <xf numFmtId="0" fontId="0" fillId="0" borderId="4" xfId="0" applyBorder="1"/>
    <xf numFmtId="0" fontId="0" fillId="0" borderId="5" xfId="0" applyBorder="1"/>
    <xf numFmtId="0" fontId="0" fillId="4" borderId="1" xfId="0" applyFill="1" applyBorder="1" applyAlignment="1">
      <alignment horizontal="center" vertical="center"/>
    </xf>
    <xf numFmtId="0" fontId="0" fillId="5" borderId="1" xfId="0" applyFill="1" applyBorder="1"/>
    <xf numFmtId="0" fontId="0" fillId="0" borderId="1" xfId="0" applyFill="1" applyBorder="1"/>
    <xf numFmtId="0" fontId="0" fillId="6" borderId="1" xfId="0" applyFill="1" applyBorder="1" applyAlignment="1">
      <alignment horizontal="right"/>
    </xf>
    <xf numFmtId="0" fontId="0" fillId="7" borderId="1" xfId="0" applyFill="1" applyBorder="1" applyAlignment="1">
      <alignment horizontal="right"/>
    </xf>
    <xf numFmtId="0" fontId="0" fillId="7" borderId="1" xfId="0" applyFill="1" applyBorder="1" applyAlignment="1">
      <alignment horizontal="right" vertical="center"/>
    </xf>
    <xf numFmtId="0" fontId="0" fillId="7" borderId="1" xfId="0" applyFill="1" applyBorder="1"/>
    <xf numFmtId="164" fontId="0" fillId="0" borderId="0" xfId="0" applyNumberFormat="1" applyAlignment="1"/>
    <xf numFmtId="164" fontId="0" fillId="0" borderId="0" xfId="0" applyNumberFormat="1" applyAlignment="1">
      <alignment horizontal="center"/>
    </xf>
    <xf numFmtId="0" fontId="3" fillId="0" borderId="0" xfId="0" applyFont="1"/>
    <xf numFmtId="0" fontId="5" fillId="0" borderId="1" xfId="0" applyFont="1" applyFill="1" applyBorder="1"/>
    <xf numFmtId="0" fontId="2" fillId="0" borderId="1" xfId="0" applyFont="1" applyBorder="1" applyAlignment="1">
      <alignment vertical="top" wrapText="1"/>
    </xf>
    <xf numFmtId="0" fontId="2" fillId="0" borderId="1" xfId="0" applyFont="1" applyFill="1" applyBorder="1"/>
    <xf numFmtId="0" fontId="8" fillId="0" borderId="1" xfId="0" applyFont="1" applyFill="1" applyBorder="1"/>
    <xf numFmtId="0" fontId="0" fillId="2" borderId="1" xfId="0" applyFill="1" applyBorder="1"/>
    <xf numFmtId="0" fontId="0" fillId="8" borderId="1" xfId="0" applyFill="1" applyBorder="1"/>
    <xf numFmtId="0" fontId="0" fillId="9" borderId="1" xfId="0" applyFill="1" applyBorder="1"/>
    <xf numFmtId="0" fontId="0" fillId="7" borderId="2" xfId="0" applyFill="1" applyBorder="1" applyAlignment="1">
      <alignment horizontal="right"/>
    </xf>
    <xf numFmtId="0" fontId="0" fillId="7" borderId="9" xfId="0" applyFill="1" applyBorder="1" applyAlignment="1">
      <alignment horizontal="right"/>
    </xf>
    <xf numFmtId="14" fontId="0" fillId="0" borderId="0" xfId="0" applyNumberFormat="1"/>
    <xf numFmtId="0" fontId="0" fillId="0" borderId="15" xfId="0" applyBorder="1" applyAlignment="1"/>
    <xf numFmtId="14" fontId="0" fillId="11" borderId="14" xfId="0" applyNumberFormat="1" applyFill="1" applyBorder="1"/>
    <xf numFmtId="0" fontId="0" fillId="0" borderId="17" xfId="0" applyBorder="1" applyAlignment="1"/>
    <xf numFmtId="0" fontId="0" fillId="4" borderId="2" xfId="0" applyFill="1" applyBorder="1" applyAlignment="1">
      <alignment horizontal="center" vertical="center"/>
    </xf>
    <xf numFmtId="0" fontId="5" fillId="0" borderId="1" xfId="0" applyFont="1" applyBorder="1"/>
    <xf numFmtId="0" fontId="9" fillId="0" borderId="0" xfId="0" applyFont="1" applyBorder="1" applyAlignment="1">
      <alignment vertical="center" wrapText="1"/>
    </xf>
    <xf numFmtId="0" fontId="0" fillId="7" borderId="14" xfId="0" applyFill="1" applyBorder="1" applyAlignment="1">
      <alignment horizontal="center" vertical="center"/>
    </xf>
    <xf numFmtId="0" fontId="0" fillId="7" borderId="15" xfId="0" applyFill="1" applyBorder="1" applyAlignment="1">
      <alignment horizontal="center" vertical="center"/>
    </xf>
    <xf numFmtId="0" fontId="0" fillId="7" borderId="18" xfId="0" applyFill="1" applyBorder="1" applyAlignment="1">
      <alignment horizontal="center" vertical="center" wrapText="1"/>
    </xf>
    <xf numFmtId="0" fontId="0" fillId="0" borderId="0" xfId="0" applyNumberFormat="1"/>
    <xf numFmtId="0" fontId="0" fillId="0" borderId="0" xfId="0" quotePrefix="1" applyNumberFormat="1"/>
    <xf numFmtId="0" fontId="0" fillId="0" borderId="0" xfId="0" applyBorder="1"/>
    <xf numFmtId="0" fontId="0" fillId="0" borderId="0" xfId="0" quotePrefix="1"/>
    <xf numFmtId="0" fontId="0" fillId="2" borderId="7" xfId="0" applyFill="1" applyBorder="1" applyAlignment="1">
      <alignment vertical="top"/>
    </xf>
    <xf numFmtId="0" fontId="0" fillId="2" borderId="8" xfId="0" applyFill="1" applyBorder="1" applyAlignment="1">
      <alignment vertical="top"/>
    </xf>
    <xf numFmtId="0" fontId="3" fillId="0" borderId="0" xfId="0" applyFont="1" applyAlignment="1">
      <alignment vertical="top"/>
    </xf>
    <xf numFmtId="0" fontId="0" fillId="0" borderId="0" xfId="0" quotePrefix="1" applyAlignment="1">
      <alignment vertical="top"/>
    </xf>
    <xf numFmtId="0" fontId="0" fillId="0" borderId="0" xfId="0" applyAlignment="1">
      <alignment vertical="top" wrapText="1"/>
    </xf>
    <xf numFmtId="0" fontId="0" fillId="0" borderId="0" xfId="0" applyAlignment="1">
      <alignment vertical="top"/>
    </xf>
    <xf numFmtId="0" fontId="0" fillId="9" borderId="31" xfId="0" applyFill="1" applyBorder="1"/>
    <xf numFmtId="0" fontId="0" fillId="9" borderId="32" xfId="0" applyFill="1" applyBorder="1"/>
    <xf numFmtId="14" fontId="0" fillId="2" borderId="12" xfId="0" applyNumberFormat="1" applyFill="1" applyBorder="1" applyAlignment="1"/>
    <xf numFmtId="14" fontId="0" fillId="2" borderId="13" xfId="0" applyNumberFormat="1" applyFill="1" applyBorder="1" applyAlignment="1"/>
    <xf numFmtId="0" fontId="0" fillId="0" borderId="0" xfId="0"/>
    <xf numFmtId="0" fontId="0" fillId="2" borderId="1" xfId="0" applyFill="1" applyBorder="1" applyAlignment="1">
      <alignment horizontal="center" vertical="center" wrapText="1"/>
    </xf>
    <xf numFmtId="0" fontId="0" fillId="12" borderId="1" xfId="0" applyFill="1" applyBorder="1" applyAlignment="1">
      <alignment horizontal="center" vertical="center"/>
    </xf>
    <xf numFmtId="0" fontId="12" fillId="7" borderId="2" xfId="0" applyFont="1" applyFill="1" applyBorder="1" applyAlignment="1">
      <alignment horizontal="right"/>
    </xf>
    <xf numFmtId="0" fontId="12" fillId="0" borderId="0" xfId="0" applyFont="1"/>
    <xf numFmtId="0" fontId="0" fillId="0" borderId="1" xfId="0" quotePrefix="1" applyBorder="1"/>
    <xf numFmtId="0" fontId="0" fillId="0" borderId="0" xfId="0"/>
    <xf numFmtId="0" fontId="3" fillId="0" borderId="0" xfId="0" applyFont="1"/>
    <xf numFmtId="0" fontId="0" fillId="0" borderId="0" xfId="0" applyAlignment="1">
      <alignment vertical="top" wrapText="1"/>
    </xf>
    <xf numFmtId="0" fontId="10" fillId="0" borderId="0" xfId="0" applyFont="1" applyAlignment="1" applyProtection="1">
      <alignment horizontal="center" vertical="center"/>
      <protection locked="0"/>
    </xf>
    <xf numFmtId="0" fontId="0" fillId="8" borderId="1" xfId="0" applyFill="1" applyBorder="1" applyProtection="1">
      <protection locked="0"/>
    </xf>
    <xf numFmtId="0" fontId="0" fillId="8" borderId="1" xfId="0" applyFill="1" applyBorder="1" applyAlignment="1" applyProtection="1">
      <alignment horizontal="center" vertical="center"/>
      <protection locked="0"/>
    </xf>
    <xf numFmtId="0" fontId="0" fillId="5" borderId="0" xfId="0" applyFill="1" applyBorder="1" applyAlignment="1" applyProtection="1">
      <alignment horizontal="left" vertical="center"/>
      <protection locked="0"/>
    </xf>
    <xf numFmtId="164" fontId="0" fillId="0" borderId="0" xfId="0" applyNumberFormat="1"/>
    <xf numFmtId="0" fontId="13" fillId="0" borderId="1" xfId="0" applyFont="1" applyFill="1" applyBorder="1"/>
    <xf numFmtId="0" fontId="13" fillId="0" borderId="1" xfId="0" applyFont="1" applyBorder="1"/>
    <xf numFmtId="0" fontId="3" fillId="0" borderId="23" xfId="0" applyFont="1" applyBorder="1"/>
    <xf numFmtId="0" fontId="3" fillId="0" borderId="28" xfId="0" applyFont="1" applyBorder="1"/>
    <xf numFmtId="0" fontId="3" fillId="0" borderId="26" xfId="0" applyFont="1" applyBorder="1"/>
    <xf numFmtId="0" fontId="14" fillId="3" borderId="40" xfId="0" applyFont="1" applyFill="1" applyBorder="1"/>
    <xf numFmtId="0" fontId="0" fillId="10" borderId="8" xfId="0" applyFill="1" applyBorder="1" applyAlignment="1" applyProtection="1">
      <alignment horizontal="center" vertical="center"/>
      <protection hidden="1"/>
    </xf>
    <xf numFmtId="165" fontId="0" fillId="0" borderId="1" xfId="0" applyNumberFormat="1" applyBorder="1" applyAlignment="1" applyProtection="1">
      <alignment horizontal="center" vertical="center"/>
      <protection hidden="1"/>
    </xf>
    <xf numFmtId="0" fontId="16" fillId="0" borderId="0" xfId="0" applyFont="1" applyAlignment="1">
      <alignment horizontal="center" vertical="center"/>
    </xf>
    <xf numFmtId="0" fontId="3" fillId="0" borderId="0" xfId="0" applyFont="1" applyBorder="1" applyProtection="1">
      <protection hidden="1"/>
    </xf>
    <xf numFmtId="0" fontId="0" fillId="0" borderId="16" xfId="0" applyBorder="1" applyAlignment="1" applyProtection="1"/>
    <xf numFmtId="0" fontId="0" fillId="0" borderId="17" xfId="0" applyBorder="1" applyAlignment="1" applyProtection="1"/>
    <xf numFmtId="0" fontId="0" fillId="0" borderId="1" xfId="0" applyBorder="1" applyAlignment="1" applyProtection="1">
      <alignment horizontal="center" vertical="center"/>
    </xf>
    <xf numFmtId="0" fontId="0" fillId="5" borderId="1" xfId="0" applyFill="1" applyBorder="1" applyAlignment="1" applyProtection="1">
      <alignment horizontal="center" vertical="center"/>
    </xf>
    <xf numFmtId="0" fontId="17" fillId="0" borderId="0" xfId="0" applyFont="1" applyAlignment="1">
      <alignment horizontal="center"/>
    </xf>
    <xf numFmtId="0" fontId="15" fillId="0" borderId="0" xfId="0" applyFont="1" applyAlignment="1">
      <alignment horizontal="center"/>
    </xf>
    <xf numFmtId="0" fontId="0" fillId="2" borderId="31" xfId="0" applyFill="1" applyBorder="1" applyAlignment="1">
      <alignment horizontal="center"/>
    </xf>
    <xf numFmtId="0" fontId="0" fillId="2" borderId="32" xfId="0" applyFill="1" applyBorder="1" applyAlignment="1">
      <alignment horizontal="center"/>
    </xf>
    <xf numFmtId="0" fontId="0" fillId="0" borderId="21" xfId="0" applyBorder="1" applyAlignment="1" applyProtection="1">
      <alignment horizontal="center" vertical="top" wrapText="1"/>
    </xf>
    <xf numFmtId="0" fontId="0" fillId="0" borderId="23" xfId="0" applyBorder="1" applyAlignment="1" applyProtection="1">
      <alignment horizontal="center" vertical="top" wrapText="1"/>
    </xf>
    <xf numFmtId="0" fontId="0" fillId="0" borderId="24" xfId="0" applyBorder="1" applyAlignment="1" applyProtection="1">
      <alignment horizontal="center" vertical="top" wrapText="1"/>
    </xf>
    <xf numFmtId="0" fontId="0" fillId="0" borderId="25" xfId="0" applyBorder="1" applyAlignment="1" applyProtection="1">
      <alignment horizontal="center" vertical="top" wrapText="1"/>
    </xf>
    <xf numFmtId="0" fontId="0" fillId="0" borderId="26" xfId="0" applyBorder="1" applyAlignment="1" applyProtection="1">
      <alignment horizontal="center" vertical="top" wrapText="1"/>
    </xf>
    <xf numFmtId="0" fontId="0" fillId="0" borderId="28" xfId="0" applyBorder="1" applyAlignment="1" applyProtection="1">
      <alignment horizontal="center" vertical="top" wrapText="1"/>
    </xf>
    <xf numFmtId="0" fontId="0" fillId="7" borderId="12" xfId="0" applyFill="1" applyBorder="1" applyAlignment="1">
      <alignment horizontal="center" vertical="center"/>
    </xf>
    <xf numFmtId="0" fontId="0" fillId="7" borderId="13" xfId="0" applyFill="1" applyBorder="1" applyAlignment="1">
      <alignment horizontal="center" vertical="center"/>
    </xf>
    <xf numFmtId="164" fontId="1" fillId="0" borderId="38" xfId="0" applyNumberFormat="1" applyFont="1" applyBorder="1" applyAlignment="1" applyProtection="1">
      <alignment horizontal="center"/>
      <protection hidden="1"/>
    </xf>
    <xf numFmtId="164" fontId="1" fillId="0" borderId="39" xfId="0" applyNumberFormat="1" applyFont="1" applyBorder="1" applyAlignment="1" applyProtection="1">
      <alignment horizontal="center"/>
      <protection hidden="1"/>
    </xf>
    <xf numFmtId="0" fontId="0" fillId="0" borderId="29" xfId="0" applyBorder="1" applyAlignment="1" applyProtection="1">
      <alignment horizontal="center" vertical="center" wrapText="1"/>
    </xf>
    <xf numFmtId="0" fontId="0" fillId="0" borderId="30" xfId="0" applyBorder="1" applyAlignment="1" applyProtection="1">
      <alignment horizontal="center" vertical="center" wrapText="1"/>
    </xf>
    <xf numFmtId="0" fontId="9" fillId="0" borderId="21" xfId="0" applyFont="1" applyBorder="1" applyAlignment="1" applyProtection="1">
      <alignment horizontal="center" vertical="center" wrapText="1"/>
      <protection hidden="1"/>
    </xf>
    <xf numFmtId="0" fontId="9" fillId="0" borderId="22" xfId="0" applyFont="1" applyBorder="1" applyAlignment="1" applyProtection="1">
      <alignment horizontal="center" vertical="center" wrapText="1"/>
      <protection hidden="1"/>
    </xf>
    <xf numFmtId="0" fontId="9" fillId="0" borderId="23" xfId="0" applyFont="1" applyBorder="1" applyAlignment="1" applyProtection="1">
      <alignment horizontal="center" vertical="center" wrapText="1"/>
      <protection hidden="1"/>
    </xf>
    <xf numFmtId="0" fontId="9" fillId="0" borderId="24" xfId="0" applyFont="1" applyBorder="1" applyAlignment="1" applyProtection="1">
      <alignment horizontal="center" vertical="center" wrapText="1"/>
      <protection hidden="1"/>
    </xf>
    <xf numFmtId="0" fontId="9" fillId="0" borderId="0" xfId="0" applyFont="1" applyBorder="1" applyAlignment="1" applyProtection="1">
      <alignment horizontal="center" vertical="center" wrapText="1"/>
      <protection hidden="1"/>
    </xf>
    <xf numFmtId="0" fontId="9" fillId="0" borderId="25" xfId="0" applyFont="1" applyBorder="1" applyAlignment="1" applyProtection="1">
      <alignment horizontal="center" vertical="center" wrapText="1"/>
      <protection hidden="1"/>
    </xf>
    <xf numFmtId="0" fontId="9" fillId="0" borderId="26" xfId="0" applyFont="1" applyBorder="1" applyAlignment="1" applyProtection="1">
      <alignment horizontal="center" vertical="center" wrapText="1"/>
      <protection hidden="1"/>
    </xf>
    <xf numFmtId="0" fontId="9" fillId="0" borderId="27" xfId="0" applyFont="1" applyBorder="1" applyAlignment="1" applyProtection="1">
      <alignment horizontal="center" vertical="center" wrapText="1"/>
      <protection hidden="1"/>
    </xf>
    <xf numFmtId="0" fontId="9" fillId="0" borderId="28" xfId="0" applyFont="1" applyBorder="1" applyAlignment="1" applyProtection="1">
      <alignment horizontal="center" vertical="center" wrapText="1"/>
      <protection hidden="1"/>
    </xf>
    <xf numFmtId="0" fontId="0" fillId="2" borderId="21" xfId="0" applyFill="1" applyBorder="1" applyAlignment="1">
      <alignment horizontal="center" vertical="center"/>
    </xf>
    <xf numFmtId="0" fontId="0" fillId="2" borderId="22" xfId="0" applyFill="1" applyBorder="1" applyAlignment="1">
      <alignment horizontal="center" vertical="center"/>
    </xf>
    <xf numFmtId="0" fontId="0" fillId="2" borderId="23" xfId="0" applyFill="1" applyBorder="1" applyAlignment="1">
      <alignment horizontal="center" vertical="center"/>
    </xf>
    <xf numFmtId="0" fontId="0" fillId="2" borderId="26" xfId="0" applyFill="1" applyBorder="1" applyAlignment="1">
      <alignment horizontal="center" vertical="center"/>
    </xf>
    <xf numFmtId="0" fontId="0" fillId="2" borderId="27" xfId="0" applyFill="1" applyBorder="1" applyAlignment="1">
      <alignment horizontal="center" vertical="center"/>
    </xf>
    <xf numFmtId="0" fontId="0" fillId="2" borderId="28" xfId="0" applyFill="1" applyBorder="1" applyAlignment="1">
      <alignment horizontal="center" vertical="center"/>
    </xf>
    <xf numFmtId="0" fontId="0" fillId="2" borderId="12" xfId="0" applyFill="1" applyBorder="1" applyAlignment="1">
      <alignment horizontal="center"/>
    </xf>
    <xf numFmtId="0" fontId="0" fillId="2" borderId="19" xfId="0" applyFill="1" applyBorder="1" applyAlignment="1">
      <alignment horizontal="center"/>
    </xf>
    <xf numFmtId="0" fontId="0" fillId="2" borderId="13" xfId="0" applyFill="1" applyBorder="1" applyAlignment="1">
      <alignment horizontal="center"/>
    </xf>
    <xf numFmtId="0" fontId="6" fillId="0" borderId="14" xfId="3" applyBorder="1" applyAlignment="1">
      <alignment horizontal="center"/>
    </xf>
    <xf numFmtId="0" fontId="6" fillId="0" borderId="1" xfId="3" applyBorder="1" applyAlignment="1">
      <alignment horizontal="center"/>
    </xf>
    <xf numFmtId="0" fontId="6" fillId="0" borderId="15" xfId="3" applyBorder="1" applyAlignment="1">
      <alignment horizontal="center"/>
    </xf>
    <xf numFmtId="0" fontId="6" fillId="0" borderId="16" xfId="3" applyBorder="1" applyAlignment="1">
      <alignment horizontal="center"/>
    </xf>
    <xf numFmtId="0" fontId="6" fillId="0" borderId="20" xfId="3" applyBorder="1" applyAlignment="1">
      <alignment horizontal="center"/>
    </xf>
    <xf numFmtId="0" fontId="6" fillId="0" borderId="17" xfId="3" applyBorder="1" applyAlignment="1">
      <alignment horizontal="center"/>
    </xf>
    <xf numFmtId="0" fontId="0" fillId="0" borderId="33" xfId="0" applyBorder="1" applyAlignment="1" applyProtection="1">
      <alignment horizontal="center" vertical="center"/>
    </xf>
    <xf numFmtId="0" fontId="0" fillId="0" borderId="34" xfId="0" applyBorder="1" applyAlignment="1" applyProtection="1">
      <alignment horizontal="center" vertical="center"/>
    </xf>
    <xf numFmtId="0" fontId="0" fillId="0" borderId="35" xfId="0" applyBorder="1" applyAlignment="1" applyProtection="1">
      <alignment horizontal="center" vertical="center"/>
    </xf>
    <xf numFmtId="0" fontId="0" fillId="0" borderId="36" xfId="0" applyBorder="1" applyAlignment="1" applyProtection="1">
      <alignment horizontal="center" vertical="center"/>
    </xf>
    <xf numFmtId="0" fontId="0" fillId="0" borderId="9" xfId="0" applyBorder="1" applyAlignment="1" applyProtection="1">
      <alignment horizontal="center" vertical="center"/>
    </xf>
    <xf numFmtId="0" fontId="0" fillId="0" borderId="37" xfId="0" applyBorder="1" applyAlignment="1" applyProtection="1">
      <alignment horizontal="center" vertical="center"/>
    </xf>
    <xf numFmtId="0" fontId="1" fillId="0" borderId="0" xfId="0" applyFont="1" applyAlignment="1">
      <alignment horizontal="center" vertical="center" wrapText="1"/>
    </xf>
    <xf numFmtId="0" fontId="0" fillId="2" borderId="1" xfId="0" applyFill="1" applyBorder="1" applyAlignment="1" applyProtection="1">
      <alignment horizontal="center"/>
      <protection hidden="1"/>
    </xf>
    <xf numFmtId="0" fontId="0" fillId="2" borderId="1" xfId="0" applyFill="1" applyBorder="1" applyAlignment="1">
      <alignment horizontal="center"/>
    </xf>
    <xf numFmtId="0" fontId="0" fillId="2" borderId="1" xfId="0" applyFill="1" applyBorder="1" applyAlignment="1">
      <alignment horizontal="center" vertical="center"/>
    </xf>
    <xf numFmtId="164" fontId="1" fillId="0" borderId="0" xfId="0" applyNumberFormat="1" applyFont="1" applyAlignment="1">
      <alignment horizontal="center"/>
    </xf>
    <xf numFmtId="0" fontId="0" fillId="2" borderId="6" xfId="0" applyFill="1" applyBorder="1" applyAlignment="1">
      <alignment horizontal="center" vertical="center" wrapText="1"/>
    </xf>
    <xf numFmtId="0" fontId="0" fillId="2" borderId="8" xfId="0" applyFill="1" applyBorder="1" applyAlignment="1">
      <alignment horizontal="center" vertical="center" wrapText="1"/>
    </xf>
    <xf numFmtId="0" fontId="0" fillId="2" borderId="6" xfId="0" applyFill="1" applyBorder="1" applyAlignment="1">
      <alignment horizontal="center" vertical="center"/>
    </xf>
    <xf numFmtId="0" fontId="0" fillId="2" borderId="8" xfId="0" applyFill="1" applyBorder="1" applyAlignment="1">
      <alignment horizontal="center" vertical="center"/>
    </xf>
    <xf numFmtId="14" fontId="0" fillId="2" borderId="6" xfId="0" applyNumberFormat="1" applyFill="1" applyBorder="1" applyAlignment="1">
      <alignment horizontal="center" vertical="center"/>
    </xf>
    <xf numFmtId="14" fontId="0" fillId="2" borderId="8" xfId="0" applyNumberFormat="1" applyFill="1" applyBorder="1" applyAlignment="1">
      <alignment horizontal="center" vertical="center"/>
    </xf>
    <xf numFmtId="0" fontId="0" fillId="2" borderId="6" xfId="0" applyNumberFormat="1" applyFill="1" applyBorder="1" applyAlignment="1">
      <alignment horizontal="center" vertical="center" wrapText="1"/>
    </xf>
    <xf numFmtId="0" fontId="0" fillId="2" borderId="8" xfId="0" applyNumberFormat="1" applyFill="1" applyBorder="1" applyAlignment="1">
      <alignment horizontal="center" vertical="center" wrapText="1"/>
    </xf>
    <xf numFmtId="0" fontId="0" fillId="2" borderId="7" xfId="0" applyFill="1" applyBorder="1" applyAlignment="1">
      <alignment horizontal="center" vertical="top"/>
    </xf>
    <xf numFmtId="0" fontId="10" fillId="2" borderId="6" xfId="0" applyFont="1" applyFill="1" applyBorder="1" applyAlignment="1">
      <alignment horizontal="center" vertical="center" wrapText="1"/>
    </xf>
    <xf numFmtId="0" fontId="10" fillId="2" borderId="8" xfId="0" applyFont="1" applyFill="1" applyBorder="1" applyAlignment="1">
      <alignment horizontal="center" vertical="center" wrapText="1"/>
    </xf>
    <xf numFmtId="0" fontId="0" fillId="2" borderId="2" xfId="0" applyFill="1" applyBorder="1" applyAlignment="1">
      <alignment horizontal="center" vertical="center" wrapText="1"/>
    </xf>
    <xf numFmtId="0" fontId="0" fillId="2" borderId="10" xfId="0" applyFill="1" applyBorder="1" applyAlignment="1">
      <alignment horizontal="center" vertical="center" wrapText="1"/>
    </xf>
    <xf numFmtId="0" fontId="0" fillId="2" borderId="11" xfId="0" applyFill="1" applyBorder="1" applyAlignment="1">
      <alignment horizontal="center" vertical="center" wrapText="1"/>
    </xf>
    <xf numFmtId="0" fontId="0" fillId="2" borderId="1" xfId="0" applyFill="1" applyBorder="1" applyAlignment="1">
      <alignment horizontal="center" vertical="center" wrapText="1"/>
    </xf>
    <xf numFmtId="0" fontId="10" fillId="2" borderId="6" xfId="0" applyFont="1" applyFill="1" applyBorder="1" applyAlignment="1" applyProtection="1">
      <alignment horizontal="center" vertical="center" wrapText="1"/>
      <protection locked="0"/>
    </xf>
    <xf numFmtId="0" fontId="10" fillId="2" borderId="8" xfId="0" applyFont="1" applyFill="1" applyBorder="1" applyAlignment="1" applyProtection="1">
      <alignment horizontal="center" vertical="center" wrapText="1"/>
      <protection locked="0"/>
    </xf>
    <xf numFmtId="0" fontId="0" fillId="2" borderId="7" xfId="0" applyFill="1" applyBorder="1" applyAlignment="1">
      <alignment horizontal="center" vertical="center"/>
    </xf>
    <xf numFmtId="0" fontId="0" fillId="0" borderId="6" xfId="0" applyBorder="1" applyAlignment="1">
      <alignment horizontal="center" vertical="center"/>
    </xf>
    <xf numFmtId="0" fontId="0" fillId="0" borderId="7" xfId="0" applyBorder="1" applyAlignment="1">
      <alignment horizontal="center" vertical="center"/>
    </xf>
    <xf numFmtId="0" fontId="0" fillId="0" borderId="8" xfId="0" applyBorder="1" applyAlignment="1">
      <alignment horizontal="center" vertical="center"/>
    </xf>
  </cellXfs>
  <cellStyles count="4">
    <cellStyle name="Lien hypertexte" xfId="1" builtinId="8" hidden="1"/>
    <cellStyle name="Lien hypertexte" xfId="3" builtinId="8"/>
    <cellStyle name="Lien hypertexte visité" xfId="2" builtinId="9" hidden="1"/>
    <cellStyle name="Normal" xfId="0" builtinId="0"/>
  </cellStyles>
  <dxfs count="76">
    <dxf>
      <fill>
        <patternFill>
          <bgColor rgb="FF92D05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FF0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3" tint="0.3999450666829432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F6924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FF0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00B05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gradientFill degree="90">
          <stop position="0">
            <color theme="0" tint="-0.34900967436750391"/>
          </stop>
          <stop position="0.5">
            <color theme="4"/>
          </stop>
          <stop position="1">
            <color theme="0" tint="-0.34900967436750391"/>
          </stop>
        </gradient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gradientFill degree="90">
          <stop position="0">
            <color theme="0" tint="-0.34900967436750391"/>
          </stop>
          <stop position="0.5">
            <color rgb="FFFFFF00"/>
          </stop>
          <stop position="1">
            <color theme="0" tint="-0.34900967436750391"/>
          </stop>
        </gradient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gradientFill degree="90">
          <stop position="0">
            <color theme="0" tint="-0.34900967436750391"/>
          </stop>
          <stop position="0.5">
            <color rgb="FFF69240"/>
          </stop>
          <stop position="1">
            <color theme="0" tint="-0.34900967436750391"/>
          </stop>
        </gradient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gradientFill degree="90">
          <stop position="0">
            <color theme="0" tint="-0.34900967436750391"/>
          </stop>
          <stop position="0.5">
            <color rgb="FFFF0000"/>
          </stop>
          <stop position="1">
            <color theme="0" tint="-0.34900967436750391"/>
          </stop>
        </gradient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gradientFill degree="90">
          <stop position="0">
            <color theme="0" tint="-0.34900967436750391"/>
          </stop>
          <stop position="0.5">
            <color rgb="FF00B050"/>
          </stop>
          <stop position="1">
            <color theme="0" tint="-0.34900967436750391"/>
          </stop>
        </gradient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3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lor theme="3" tint="-0.24994659260841701"/>
      </font>
      <fill>
        <patternFill>
          <bgColor theme="3" tint="0.3999450666829432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rgb="FFC00000"/>
      </font>
      <fill>
        <patternFill>
          <bgColor rgb="FFFF5353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theme="9" tint="-0.24994659260841701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theme="9" tint="-0.499984740745262"/>
      </font>
      <fill>
        <patternFill>
          <bgColor rgb="FFFD7927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theme="6" tint="-0.499984740745262"/>
      </font>
      <fill>
        <patternFill>
          <bgColor rgb="FF00B05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gradientFill>
          <stop position="0">
            <color theme="0" tint="-0.49803155613879818"/>
          </stop>
          <stop position="0.5">
            <color rgb="FF4F81BD"/>
          </stop>
          <stop position="1">
            <color theme="0" tint="-0.49803155613879818"/>
          </stop>
        </gradient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 patternType="solid">
          <bgColor theme="0" tint="-0.1499679555650502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gradientFill>
          <stop position="0">
            <color theme="0" tint="-0.34900967436750391"/>
          </stop>
          <stop position="0.5">
            <color rgb="FFFFFF00"/>
          </stop>
          <stop position="1">
            <color theme="0" tint="-0.34900967436750391"/>
          </stop>
        </gradientFill>
      </fill>
    </dxf>
    <dxf>
      <fill>
        <gradientFill>
          <stop position="0">
            <color theme="0" tint="-0.34900967436750391"/>
          </stop>
          <stop position="0.5">
            <color rgb="FFFD7927"/>
          </stop>
          <stop position="1">
            <color theme="0" tint="-0.34900967436750391"/>
          </stop>
        </gradientFill>
      </fill>
    </dxf>
    <dxf>
      <fill>
        <gradientFill>
          <stop position="0">
            <color theme="0" tint="-0.34900967436750391"/>
          </stop>
          <stop position="0.5">
            <color rgb="FFFF0000"/>
          </stop>
          <stop position="1">
            <color theme="0" tint="-0.34900967436750391"/>
          </stop>
        </gradientFill>
      </fill>
    </dxf>
    <dxf>
      <fill>
        <gradientFill>
          <stop position="0">
            <color theme="0" tint="-0.34900967436750391"/>
          </stop>
          <stop position="0.5">
            <color rgb="FF00B050"/>
          </stop>
          <stop position="1">
            <color theme="0" tint="-0.34900967436750391"/>
          </stop>
        </gradientFill>
      </fill>
    </dxf>
    <dxf>
      <font>
        <color theme="3" tint="-0.24994659260841701"/>
      </font>
      <fill>
        <patternFill>
          <bgColor theme="3" tint="0.3999450666829432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rgb="FFC00000"/>
      </font>
      <fill>
        <patternFill>
          <bgColor rgb="FFFF5353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theme="9" tint="-0.24994659260841701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theme="9" tint="-0.499984740745262"/>
      </font>
      <fill>
        <patternFill>
          <bgColor rgb="FFFD7927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theme="6" tint="-0.499984740745262"/>
      </font>
      <fill>
        <patternFill>
          <bgColor rgb="FF00B05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gradientFill>
          <stop position="0">
            <color theme="0" tint="-0.49803155613879818"/>
          </stop>
          <stop position="0.5">
            <color rgb="FF4F81BD"/>
          </stop>
          <stop position="1">
            <color theme="0" tint="-0.49803155613879818"/>
          </stop>
        </gradient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 patternType="solid">
          <bgColor theme="0" tint="-0.1499679555650502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gradientFill>
          <stop position="0">
            <color theme="0" tint="-0.34900967436750391"/>
          </stop>
          <stop position="0.5">
            <color rgb="FFFFFF00"/>
          </stop>
          <stop position="1">
            <color theme="0" tint="-0.34900967436750391"/>
          </stop>
        </gradientFill>
      </fill>
    </dxf>
    <dxf>
      <fill>
        <gradientFill>
          <stop position="0">
            <color theme="0" tint="-0.34900967436750391"/>
          </stop>
          <stop position="0.5">
            <color rgb="FFFD7927"/>
          </stop>
          <stop position="1">
            <color theme="0" tint="-0.34900967436750391"/>
          </stop>
        </gradientFill>
      </fill>
    </dxf>
    <dxf>
      <fill>
        <gradientFill>
          <stop position="0">
            <color theme="0" tint="-0.34900967436750391"/>
          </stop>
          <stop position="0.5">
            <color rgb="FFFF0000"/>
          </stop>
          <stop position="1">
            <color theme="0" tint="-0.34900967436750391"/>
          </stop>
        </gradientFill>
      </fill>
    </dxf>
    <dxf>
      <fill>
        <gradientFill>
          <stop position="0">
            <color theme="0" tint="-0.34900967436750391"/>
          </stop>
          <stop position="0.5">
            <color rgb="FF00B050"/>
          </stop>
          <stop position="1">
            <color theme="0" tint="-0.34900967436750391"/>
          </stop>
        </gradientFill>
      </fill>
    </dxf>
    <dxf>
      <font>
        <color theme="3" tint="-0.24994659260841701"/>
      </font>
      <fill>
        <patternFill>
          <bgColor theme="3" tint="0.3999450666829432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rgb="FFC00000"/>
      </font>
      <fill>
        <patternFill>
          <bgColor rgb="FFFF5353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theme="9" tint="-0.24994659260841701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theme="9" tint="-0.499984740745262"/>
      </font>
      <fill>
        <patternFill>
          <bgColor rgb="FFFD7927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theme="6" tint="-0.499984740745262"/>
      </font>
      <fill>
        <patternFill>
          <bgColor rgb="FF00B05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gradientFill>
          <stop position="0">
            <color theme="0" tint="-0.49803155613879818"/>
          </stop>
          <stop position="0.5">
            <color rgb="FF4F81BD"/>
          </stop>
          <stop position="1">
            <color theme="0" tint="-0.49803155613879818"/>
          </stop>
        </gradient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 patternType="solid">
          <bgColor theme="0" tint="-0.1499679555650502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gradientFill>
          <stop position="0">
            <color theme="0" tint="-0.34900967436750391"/>
          </stop>
          <stop position="0.5">
            <color rgb="FFFFFF00"/>
          </stop>
          <stop position="1">
            <color theme="0" tint="-0.34900967436750391"/>
          </stop>
        </gradientFill>
      </fill>
    </dxf>
    <dxf>
      <fill>
        <gradientFill>
          <stop position="0">
            <color theme="0" tint="-0.34900967436750391"/>
          </stop>
          <stop position="0.5">
            <color rgb="FFFD7927"/>
          </stop>
          <stop position="1">
            <color theme="0" tint="-0.34900967436750391"/>
          </stop>
        </gradientFill>
      </fill>
    </dxf>
    <dxf>
      <fill>
        <gradientFill>
          <stop position="0">
            <color theme="0" tint="-0.34900967436750391"/>
          </stop>
          <stop position="0.5">
            <color rgb="FFFF0000"/>
          </stop>
          <stop position="1">
            <color theme="0" tint="-0.34900967436750391"/>
          </stop>
        </gradientFill>
      </fill>
    </dxf>
    <dxf>
      <fill>
        <gradientFill>
          <stop position="0">
            <color theme="0" tint="-0.34900967436750391"/>
          </stop>
          <stop position="0.5">
            <color rgb="FF00B050"/>
          </stop>
          <stop position="1">
            <color theme="0" tint="-0.34900967436750391"/>
          </stop>
        </gradientFill>
      </fill>
    </dxf>
    <dxf>
      <font>
        <color theme="3" tint="-0.24994659260841701"/>
      </font>
      <fill>
        <patternFill>
          <bgColor theme="3" tint="0.3999450666829432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rgb="FFC00000"/>
      </font>
      <fill>
        <patternFill>
          <bgColor rgb="FFFF5353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theme="9" tint="-0.24994659260841701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theme="9" tint="-0.499984740745262"/>
      </font>
      <fill>
        <patternFill>
          <bgColor rgb="FFFD7927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theme="6" tint="-0.499984740745262"/>
      </font>
      <fill>
        <patternFill>
          <bgColor rgb="FF00B05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gradientFill>
          <stop position="0">
            <color theme="0" tint="-0.49803155613879818"/>
          </stop>
          <stop position="0.5">
            <color rgb="FF4F81BD"/>
          </stop>
          <stop position="1">
            <color theme="0" tint="-0.49803155613879818"/>
          </stop>
        </gradient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 patternType="solid">
          <bgColor theme="0" tint="-0.1499679555650502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gradientFill>
          <stop position="0">
            <color theme="0" tint="-0.34900967436750391"/>
          </stop>
          <stop position="0.5">
            <color rgb="FFFFFF00"/>
          </stop>
          <stop position="1">
            <color theme="0" tint="-0.34900967436750391"/>
          </stop>
        </gradientFill>
      </fill>
    </dxf>
    <dxf>
      <fill>
        <gradientFill>
          <stop position="0">
            <color theme="0" tint="-0.34900967436750391"/>
          </stop>
          <stop position="0.5">
            <color rgb="FFFD7927"/>
          </stop>
          <stop position="1">
            <color theme="0" tint="-0.34900967436750391"/>
          </stop>
        </gradientFill>
      </fill>
    </dxf>
    <dxf>
      <fill>
        <gradientFill>
          <stop position="0">
            <color theme="0" tint="-0.34900967436750391"/>
          </stop>
          <stop position="0.5">
            <color rgb="FFFF0000"/>
          </stop>
          <stop position="1">
            <color theme="0" tint="-0.34900967436750391"/>
          </stop>
        </gradientFill>
      </fill>
    </dxf>
    <dxf>
      <fill>
        <gradientFill>
          <stop position="0">
            <color theme="0" tint="-0.34900967436750391"/>
          </stop>
          <stop position="0.5">
            <color rgb="FF00B050"/>
          </stop>
          <stop position="1">
            <color theme="0" tint="-0.34900967436750391"/>
          </stop>
        </gradientFill>
      </fill>
    </dxf>
    <dxf>
      <font>
        <b/>
        <i val="0"/>
      </font>
      <fill>
        <patternFill>
          <bgColor rgb="FFFF0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lor theme="3" tint="-0.24994659260841701"/>
      </font>
      <fill>
        <patternFill>
          <bgColor theme="3" tint="0.3999450666829432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rgb="FFC00000"/>
      </font>
      <fill>
        <patternFill>
          <bgColor rgb="FFFF5353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theme="9" tint="-0.24994659260841701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theme="9" tint="-0.499984740745262"/>
      </font>
      <fill>
        <patternFill>
          <bgColor rgb="FFFD7927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theme="6" tint="-0.499984740745262"/>
      </font>
      <fill>
        <patternFill>
          <bgColor rgb="FF00B05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gradientFill>
          <stop position="0">
            <color theme="0" tint="-0.49803155613879818"/>
          </stop>
          <stop position="0.5">
            <color rgb="FF4F81BD"/>
          </stop>
          <stop position="1">
            <color theme="0" tint="-0.49803155613879818"/>
          </stop>
        </gradient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 patternType="solid">
          <bgColor theme="0" tint="-0.1499679555650502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gradientFill>
          <stop position="0">
            <color theme="0" tint="-0.34900967436750391"/>
          </stop>
          <stop position="0.5">
            <color rgb="FFFFFF00"/>
          </stop>
          <stop position="1">
            <color theme="0" tint="-0.34900967436750391"/>
          </stop>
        </gradientFill>
      </fill>
    </dxf>
    <dxf>
      <fill>
        <gradientFill>
          <stop position="0">
            <color theme="0" tint="-0.34900967436750391"/>
          </stop>
          <stop position="0.5">
            <color rgb="FFFD7927"/>
          </stop>
          <stop position="1">
            <color theme="0" tint="-0.34900967436750391"/>
          </stop>
        </gradientFill>
      </fill>
    </dxf>
    <dxf>
      <fill>
        <gradientFill>
          <stop position="0">
            <color theme="0" tint="-0.34900967436750391"/>
          </stop>
          <stop position="0.5">
            <color rgb="FFFF0000"/>
          </stop>
          <stop position="1">
            <color theme="0" tint="-0.34900967436750391"/>
          </stop>
        </gradientFill>
      </fill>
    </dxf>
    <dxf>
      <fill>
        <gradientFill>
          <stop position="0">
            <color theme="0" tint="-0.34900967436750391"/>
          </stop>
          <stop position="0.5">
            <color rgb="FF00B050"/>
          </stop>
          <stop position="1">
            <color theme="0" tint="-0.34900967436750391"/>
          </stop>
        </gradientFill>
      </fill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3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3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3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3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3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3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</dxfs>
  <tableStyles count="0" defaultTableStyle="TableStyleMedium2" defaultPivotStyle="PivotStyleLight16"/>
  <colors>
    <mruColors>
      <color rgb="FFF69240"/>
      <color rgb="FFFD7927"/>
      <color rgb="FFFF3F3F"/>
      <color rgb="FFFF5353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66675</xdr:colOff>
          <xdr:row>31</xdr:row>
          <xdr:rowOff>38100</xdr:rowOff>
        </xdr:from>
        <xdr:to>
          <xdr:col>1</xdr:col>
          <xdr:colOff>523875</xdr:colOff>
          <xdr:row>32</xdr:row>
          <xdr:rowOff>133350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Enregistrer</a:t>
              </a:r>
            </a:p>
          </xdr:txBody>
        </xdr:sp>
        <xdr:clientData fLocksWithSheet="0"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228600</xdr:colOff>
          <xdr:row>34</xdr:row>
          <xdr:rowOff>95250</xdr:rowOff>
        </xdr:from>
        <xdr:to>
          <xdr:col>4</xdr:col>
          <xdr:colOff>1390650</xdr:colOff>
          <xdr:row>36</xdr:row>
          <xdr:rowOff>19050</xdr:rowOff>
        </xdr:to>
        <xdr:sp macro="" textlink="">
          <xdr:nvSpPr>
            <xdr:cNvPr id="2053" name="Button 5" hidden="1">
              <a:extLst>
                <a:ext uri="{63B3BB69-23CF-44E3-9099-C40C66FF867C}">
                  <a14:compatExt spid="_x0000_s205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Nouveau</a:t>
              </a:r>
            </a:p>
          </xdr:txBody>
        </xdr:sp>
        <xdr:clientData fLocksWithSheet="0"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2.bin"/><Relationship Id="rId1" Type="http://schemas.openxmlformats.org/officeDocument/2006/relationships/printerSettings" Target="../printerSettings/printerSettings1.bin"/><Relationship Id="rId5" Type="http://schemas.openxmlformats.org/officeDocument/2006/relationships/ctrlProp" Target="../ctrlProps/ctrlProp1.xml"/><Relationship Id="rId4" Type="http://schemas.openxmlformats.org/officeDocument/2006/relationships/vmlDrawing" Target="../drawings/vmlDrawing1.v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2.xml"/><Relationship Id="rId2" Type="http://schemas.openxmlformats.org/officeDocument/2006/relationships/printerSettings" Target="../printerSettings/printerSettings4.bin"/><Relationship Id="rId1" Type="http://schemas.openxmlformats.org/officeDocument/2006/relationships/printerSettings" Target="../printerSettings/printerSettings3.bin"/><Relationship Id="rId5" Type="http://schemas.openxmlformats.org/officeDocument/2006/relationships/ctrlProp" Target="../ctrlProps/ctrlProp2.xml"/><Relationship Id="rId4" Type="http://schemas.openxmlformats.org/officeDocument/2006/relationships/vmlDrawing" Target="../drawings/vmlDrawing2.vml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6.bin"/><Relationship Id="rId1" Type="http://schemas.openxmlformats.org/officeDocument/2006/relationships/printerSettings" Target="../printerSettings/printerSettings5.bin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8.bin"/><Relationship Id="rId1" Type="http://schemas.openxmlformats.org/officeDocument/2006/relationships/printerSettings" Target="../printerSettings/printerSettings7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/>
  <dimension ref="A1:H32"/>
  <sheetViews>
    <sheetView showGridLines="0" tabSelected="1" view="pageLayout" topLeftCell="A7" zoomScaleNormal="100" zoomScaleSheetLayoutView="100" workbookViewId="0">
      <selection activeCell="D28" sqref="D28"/>
    </sheetView>
  </sheetViews>
  <sheetFormatPr baseColWidth="10" defaultRowHeight="15"/>
  <cols>
    <col min="1" max="1" width="18.42578125" customWidth="1"/>
    <col min="2" max="2" width="26.5703125" customWidth="1"/>
    <col min="3" max="3" width="12.140625" customWidth="1"/>
    <col min="4" max="4" width="10" customWidth="1"/>
    <col min="5" max="5" width="2.140625" customWidth="1"/>
    <col min="6" max="6" width="16" customWidth="1"/>
  </cols>
  <sheetData>
    <row r="1" spans="1:6" ht="18.75">
      <c r="A1" s="80"/>
      <c r="B1" s="81"/>
      <c r="C1" s="81"/>
      <c r="D1" s="81"/>
      <c r="E1" s="81"/>
      <c r="F1" s="81"/>
    </row>
    <row r="2" spans="1:6" ht="15.75" thickBot="1"/>
    <row r="3" spans="1:6">
      <c r="A3" s="105" t="s">
        <v>9</v>
      </c>
      <c r="B3" s="106"/>
      <c r="C3" s="106"/>
      <c r="D3" s="106"/>
      <c r="E3" s="106"/>
      <c r="F3" s="107"/>
    </row>
    <row r="4" spans="1:6" ht="15.75" thickBot="1">
      <c r="A4" s="108"/>
      <c r="B4" s="109"/>
      <c r="C4" s="109"/>
      <c r="D4" s="109"/>
      <c r="E4" s="109"/>
      <c r="F4" s="110"/>
    </row>
    <row r="6" spans="1:6">
      <c r="D6" s="2"/>
      <c r="E6" s="2"/>
    </row>
    <row r="8" spans="1:6" ht="15.75" thickBot="1"/>
    <row r="9" spans="1:6" ht="15" customHeight="1">
      <c r="B9" s="96">
        <f>IF(Administrateur!A207=Administrateur!A206,Administrateur!B207,IF(Administrateur!A208=Administrateur!A206,Administrateur!B208,IF(Administrateur!A209=Administrateur!A206,Administrateur!B209,IF(Administrateur!A210=Administrateur!A206,Administrateur!B210,IF(Administrateur!A211=Administrateur!A206,Administrateur!B211,IF(Administrateur!A212=Administrateur!A206,Administrateur!B212,IF(Administrateur!A213=Administrateur!A206,Administrateur!B213,IF(Administrateur!A214=Administrateur!A206,Administrateur!B214,IF(Administrateur!A215=Administrateur!A206,Administrateur!B215,IF(Administrateur!A216=Administrateur!A206,Administrateur!B216,IF(Administrateur!A217=Administrateur!A206,Administrateur!B217,IF(Administrateur!A218=Administrateur!A206,Administrateur!B218,IF(Administrateur!A219=Administrateur!A206,Administrateur!B219,IF(Administrateur!A220=Administrateur!A206,Administrateur!B220,IF(Administrateur!A221=Administrateur!A206,Administrateur!B221,IF(Administrateur!A222=Administrateur!A206,Administrateur!B222,IF(Administrateur!A223=Administrateur!A206,Administrateur!B223,IF(Administrateur!A224=Administrateur!A206,Administrateur!B224,IF(Administrateur!A225=Administrateur!A206,Administrateur!B225,IF(Administrateur!A226=Administrateur!A206,Administrateur!B226,IF(Administrateur!A227=Administrateur!A206,Administrateur!B227,IF(Administrateur!A228=Administrateur!A206,Administrateur!B228,IF(Administrateur!A229=Administrateur!A206,Administrateur!B229,IF(Administrateur!A230=Administrateur!A206,Administrateur!B230,IF(Administrateur!A231=Administrateur!A206,Administrateur!B231,IF(Administrateur!A232=Administrateur!A206,Administrateur!B232,IF(Administrateur!A232=Administrateur!A206,Administrateur!B232,IF(Administrateur!A233=Administrateur!A206,Administrateur!B233,IF(Administrateur!A234=Administrateur!A206,Administrateur!B234,IF(Administrateur!A235=Administrateur!A206,Administrateur!B235,IF(Administrateur!A236=Administrateur!A206,Administrateur!B236,IF(Administrateur!A237=Administrateur!A206,Administrateur!B237,IF(Administrateur!A238=Administrateur!A206,Administrateur!B238,",
Pour faciliter la transaction, les paiements doivent s'effectuer par CHEQUES !
Merci de votre compréhension.  ")))))))))))))))))))))))))))))))))</f>
        <v>0</v>
      </c>
      <c r="C9" s="97"/>
      <c r="D9" s="97"/>
      <c r="E9" s="97"/>
      <c r="F9" s="98"/>
    </row>
    <row r="10" spans="1:6">
      <c r="A10" s="34"/>
      <c r="B10" s="99"/>
      <c r="C10" s="100"/>
      <c r="D10" s="100"/>
      <c r="E10" s="100"/>
      <c r="F10" s="101"/>
    </row>
    <row r="11" spans="1:6">
      <c r="A11" s="34"/>
      <c r="B11" s="99"/>
      <c r="C11" s="100"/>
      <c r="D11" s="100"/>
      <c r="E11" s="100"/>
      <c r="F11" s="101"/>
    </row>
    <row r="12" spans="1:6">
      <c r="A12" s="34"/>
      <c r="B12" s="99"/>
      <c r="C12" s="100"/>
      <c r="D12" s="100"/>
      <c r="E12" s="100"/>
      <c r="F12" s="101"/>
    </row>
    <row r="13" spans="1:6">
      <c r="A13" s="34"/>
      <c r="B13" s="99"/>
      <c r="C13" s="100"/>
      <c r="D13" s="100"/>
      <c r="E13" s="100"/>
      <c r="F13" s="101"/>
    </row>
    <row r="14" spans="1:6" ht="15.75" thickBot="1">
      <c r="A14" s="34"/>
      <c r="B14" s="102"/>
      <c r="C14" s="103"/>
      <c r="D14" s="103"/>
      <c r="E14" s="103"/>
      <c r="F14" s="104"/>
    </row>
    <row r="16" spans="1:6" ht="15.75" thickBot="1"/>
    <row r="17" spans="1:8">
      <c r="A17" s="111" t="s">
        <v>1</v>
      </c>
      <c r="B17" s="112"/>
      <c r="C17" s="112"/>
      <c r="D17" s="112"/>
      <c r="E17" s="112"/>
      <c r="F17" s="113"/>
    </row>
    <row r="18" spans="1:8">
      <c r="A18" s="114" t="s">
        <v>36</v>
      </c>
      <c r="B18" s="115"/>
      <c r="C18" s="115"/>
      <c r="D18" s="115"/>
      <c r="E18" s="115"/>
      <c r="F18" s="116"/>
    </row>
    <row r="19" spans="1:8" ht="15.75" thickBot="1">
      <c r="A19" s="117" t="s">
        <v>3</v>
      </c>
      <c r="B19" s="118"/>
      <c r="C19" s="118"/>
      <c r="D19" s="118"/>
      <c r="E19" s="118"/>
      <c r="F19" s="119"/>
    </row>
    <row r="24" spans="1:8" ht="15.75" thickBot="1"/>
    <row r="25" spans="1:8" ht="15.75" thickBot="1">
      <c r="A25" s="82" t="s">
        <v>32</v>
      </c>
      <c r="B25" s="83"/>
      <c r="C25" s="90" t="s">
        <v>14</v>
      </c>
      <c r="D25" s="91"/>
    </row>
    <row r="26" spans="1:8">
      <c r="A26" s="84"/>
      <c r="B26" s="85"/>
      <c r="C26" s="92">
        <f ca="1">TODAY()</f>
        <v>42720</v>
      </c>
      <c r="D26" s="93"/>
      <c r="F26" s="65"/>
    </row>
    <row r="27" spans="1:8">
      <c r="A27" s="86"/>
      <c r="B27" s="87"/>
      <c r="C27" s="35" t="s">
        <v>33</v>
      </c>
      <c r="D27" s="36" t="s">
        <v>11</v>
      </c>
    </row>
    <row r="28" spans="1:8" ht="15.75" thickBot="1">
      <c r="A28" s="86"/>
      <c r="B28" s="87"/>
      <c r="C28" s="76"/>
      <c r="D28" s="77"/>
      <c r="H28" s="28"/>
    </row>
    <row r="29" spans="1:8" ht="15.75" thickBot="1">
      <c r="A29" s="86"/>
      <c r="B29" s="87"/>
      <c r="C29" s="58"/>
      <c r="D29" s="58"/>
      <c r="E29" s="16"/>
    </row>
    <row r="30" spans="1:8" ht="30.75" thickBot="1">
      <c r="A30" s="88"/>
      <c r="B30" s="89"/>
      <c r="C30" s="37" t="s">
        <v>46</v>
      </c>
      <c r="D30" s="94"/>
      <c r="E30" s="95"/>
    </row>
    <row r="31" spans="1:8">
      <c r="A31" s="75" t="str">
        <f ca="1">CONCATENATE("Gardien(ne):"," ",D30," ","le"," ",TEXT(C26,"jj/mm/aaaa")," ","CA:"," ",D28," 
",A26)</f>
        <v xml:space="preserve">Gardien(ne):  le 16/12/2016 CA:  
</v>
      </c>
    </row>
    <row r="32" spans="1:8">
      <c r="A32" s="40"/>
    </row>
  </sheetData>
  <customSheetViews>
    <customSheetView guid="{ABDFF5BB-4D14-416C-BE52-721F2040AE61}" scale="85" showPageBreaks="1" showGridLines="0" view="pageLayout">
      <selection activeCell="A42" sqref="A42"/>
      <pageMargins left="0.7" right="0.7" top="0.75" bottom="0.75" header="0.3" footer="0.3"/>
      <pageSetup paperSize="9" orientation="portrait" r:id="rId1"/>
      <headerFooter>
        <oddHeader>&amp;R&amp;8
DIBA</oddHeader>
      </headerFooter>
    </customSheetView>
  </customSheetViews>
  <mergeCells count="11">
    <mergeCell ref="A1:F1"/>
    <mergeCell ref="A25:B25"/>
    <mergeCell ref="A26:B30"/>
    <mergeCell ref="C25:D25"/>
    <mergeCell ref="C26:D26"/>
    <mergeCell ref="D30:E30"/>
    <mergeCell ref="B9:F14"/>
    <mergeCell ref="A3:F4"/>
    <mergeCell ref="A17:F17"/>
    <mergeCell ref="A18:F18"/>
    <mergeCell ref="A19:F19"/>
  </mergeCells>
  <hyperlinks>
    <hyperlink ref="A18:B18" location="'Hall ; Parking'!A1" display="Hall / Parking"/>
    <hyperlink ref="A19:B19" location="Liste!A1" display="Liste"/>
  </hyperlinks>
  <pageMargins left="0.70866141732283472" right="0.70866141732283472" top="0" bottom="0.74803149606299213" header="0.31496062992125984" footer="0.31496062992125984"/>
  <pageSetup paperSize="9" scale="15" orientation="portrait" r:id="rId2"/>
  <drawing r:id="rId3"/>
  <legacyDrawing r:id="rId4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5" name="Button 1">
              <controlPr locked="0" defaultSize="0" print="0" autoFill="0" autoPict="0" macro="[0]!Commentaire">
                <anchor moveWithCells="1" sizeWithCells="1">
                  <from>
                    <xdr:col>0</xdr:col>
                    <xdr:colOff>66675</xdr:colOff>
                    <xdr:row>31</xdr:row>
                    <xdr:rowOff>38100</xdr:rowOff>
                  </from>
                  <to>
                    <xdr:col>1</xdr:col>
                    <xdr:colOff>523875</xdr:colOff>
                    <xdr:row>32</xdr:row>
                    <xdr:rowOff>133350</xdr:rowOff>
                  </to>
                </anchor>
              </controlPr>
            </control>
          </mc:Choice>
        </mc:AlternateContent>
      </controls>
    </mc:Choice>
  </mc:AlternateContent>
  <extLst>
    <ext xmlns:mx="http://schemas.microsoft.com/office/mac/excel/2008/main" uri="{64002731-A6B0-56B0-2670-7721B7C09600}">
      <mx:PLV Mode="0" OnePage="0" WScale="0"/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3">
    <pageSetUpPr fitToPage="1"/>
  </sheetPr>
  <dimension ref="A1:X47"/>
  <sheetViews>
    <sheetView showGridLines="0" view="pageLayout" topLeftCell="A14" zoomScale="90" zoomScaleNormal="100" zoomScaleSheetLayoutView="100" zoomScalePageLayoutView="90" workbookViewId="0">
      <selection activeCell="C15" sqref="C15"/>
    </sheetView>
  </sheetViews>
  <sheetFormatPr baseColWidth="10" defaultRowHeight="15"/>
  <cols>
    <col min="1" max="1" width="2" customWidth="1"/>
    <col min="2" max="2" width="19.85546875" customWidth="1"/>
    <col min="3" max="3" width="32.42578125" bestFit="1" customWidth="1"/>
    <col min="4" max="4" width="8" customWidth="1"/>
    <col min="5" max="5" width="22.42578125" customWidth="1"/>
    <col min="6" max="6" width="1.140625" customWidth="1"/>
    <col min="7" max="7" width="2.85546875" customWidth="1"/>
  </cols>
  <sheetData>
    <row r="1" spans="2:24" ht="22.7" customHeight="1">
      <c r="C1" s="80"/>
      <c r="D1" s="81"/>
      <c r="E1" s="81"/>
      <c r="H1" s="74"/>
    </row>
    <row r="2" spans="2:24" ht="57.2" customHeight="1">
      <c r="C2" s="126"/>
      <c r="D2" s="126"/>
      <c r="E2" s="126"/>
      <c r="F2" s="3"/>
    </row>
    <row r="3" spans="2:24" ht="14.25" customHeight="1">
      <c r="E3" s="3"/>
      <c r="F3" s="3"/>
      <c r="W3" s="52"/>
      <c r="X3" s="41" t="s">
        <v>40</v>
      </c>
    </row>
    <row r="4" spans="2:24">
      <c r="D4" s="3"/>
      <c r="E4" s="130">
        <f ca="1">TODAY()</f>
        <v>42720</v>
      </c>
      <c r="F4" s="130"/>
    </row>
    <row r="5" spans="2:24">
      <c r="D5" s="16"/>
    </row>
    <row r="6" spans="2:24">
      <c r="B6" s="23" t="s">
        <v>31</v>
      </c>
      <c r="C6" s="62" t="s">
        <v>2</v>
      </c>
      <c r="D6" s="17"/>
    </row>
    <row r="7" spans="2:24">
      <c r="D7" s="17"/>
      <c r="E7" s="17"/>
      <c r="F7" s="17"/>
    </row>
    <row r="8" spans="2:24">
      <c r="D8" s="17"/>
      <c r="E8" s="17"/>
      <c r="F8" s="17"/>
    </row>
    <row r="9" spans="2:24">
      <c r="B9" s="12" t="s">
        <v>47</v>
      </c>
      <c r="C9" s="63"/>
    </row>
    <row r="10" spans="2:24">
      <c r="B10" s="12" t="s">
        <v>8</v>
      </c>
      <c r="C10" s="63"/>
    </row>
    <row r="12" spans="2:24">
      <c r="B12" s="2" t="s">
        <v>4</v>
      </c>
      <c r="C12" s="2"/>
    </row>
    <row r="14" spans="2:24">
      <c r="B14" s="129" t="s">
        <v>42</v>
      </c>
      <c r="C14" s="129"/>
      <c r="D14" s="129"/>
      <c r="E14" s="129"/>
    </row>
    <row r="15" spans="2:24">
      <c r="B15" s="13" t="s">
        <v>15</v>
      </c>
      <c r="C15" s="78"/>
      <c r="D15" s="15" t="s">
        <v>10</v>
      </c>
      <c r="E15" s="63"/>
    </row>
    <row r="16" spans="2:24">
      <c r="B16" s="13" t="s">
        <v>5</v>
      </c>
      <c r="C16" s="78"/>
    </row>
    <row r="17" spans="1:5">
      <c r="B17" s="14" t="s">
        <v>11</v>
      </c>
      <c r="C17" s="78"/>
    </row>
    <row r="18" spans="1:5">
      <c r="B18" s="13" t="s">
        <v>6</v>
      </c>
      <c r="C18" s="63"/>
    </row>
    <row r="19" spans="1:5">
      <c r="B19" s="14" t="s">
        <v>0</v>
      </c>
      <c r="C19" s="63"/>
    </row>
    <row r="20" spans="1:5">
      <c r="B20" s="56" t="str">
        <f>IF(C6="Parking","Adresse place de parking","")</f>
        <v>Adresse place de parking</v>
      </c>
    </row>
    <row r="23" spans="1:5">
      <c r="B23" s="58"/>
    </row>
    <row r="24" spans="1:5">
      <c r="B24" s="128" t="s">
        <v>28</v>
      </c>
      <c r="C24" s="128"/>
      <c r="D24" s="128"/>
      <c r="E24" s="128"/>
    </row>
    <row r="25" spans="1:5">
      <c r="B25" s="27" t="str">
        <f>IF(C6="Hall","type de bage",IF(C6="Parking","Type d'émetteur","OSICA"))</f>
        <v>Type d'émetteur</v>
      </c>
      <c r="C25" s="72" t="str">
        <f>IF(C18="","",IF(C6="Hall",INDEX(Administrateur!B156:B200,MATCH('Hall ; Parking'!C18,Administrateur!A156:A200,0)),IF(C6="Parking",INDEX(Administrateur!C157:C200,MATCH('Hall ; Parking'!C18,Administrateur!A157:A200,0)))))</f>
        <v/>
      </c>
      <c r="D25" t="str">
        <f>IF(AND(C6="Hall",C25="Immotec",OR(C26=1,C26=2,C26=3,C26=4,C26=5))*OR(C$26=C$37,C$26=C$38,C$26=C$39,C$26=C$40,C$26=C$41),B$37,"")</f>
        <v/>
      </c>
      <c r="E25" s="64"/>
    </row>
    <row r="26" spans="1:5">
      <c r="A26" s="59">
        <f>C26</f>
        <v>1</v>
      </c>
      <c r="B26" s="55" t="str">
        <f>IF(C6="Hall","Nombre de badge(s)",IF(C6="Parking","Nombre d'émetteur(s)","GROUPE SNI"))</f>
        <v>Nombre d'émetteur(s)</v>
      </c>
      <c r="C26" s="79">
        <v>1</v>
      </c>
      <c r="D26" t="str">
        <f>IF(AND(C6="Hall",C25="Immotec",OR(C26=1,C26=2,C26=3,C26=4,C26=5))*OR(C$26=C$38,C$26=C$39,C$26=C$40,C$26=C$41),B$38,"")</f>
        <v/>
      </c>
      <c r="E26" s="64"/>
    </row>
    <row r="27" spans="1:5">
      <c r="B27" s="55" t="str">
        <f>IF(C6="Hall","Montant du badge",IF(C6="Parking","Montant de l'émetteur","AGENCE DE VILLEPINTE"))</f>
        <v>Montant de l'émetteur</v>
      </c>
      <c r="C27" s="73" t="str">
        <f>IF((OR(C25="",C25="indiquer dans commentaires")),"",IF(C6="Parking",VLOOKUP(C25,Administrateur!D2:F5,3,FALSE),IF(AND(C25="",C6="Hall"),"",VLOOKUP(C25,Administrateur!D2:F5,2,0))))</f>
        <v/>
      </c>
      <c r="D27" t="str">
        <f>IF(AND(C6="Hall",C25="Immotec",OR(C26=1,C26=2,C26=3,C26=4,C26=5))*OR(C$26=C$39,C$26=C$40,C$26=C$41),B$39,"")</f>
        <v/>
      </c>
      <c r="E27" s="64"/>
    </row>
    <row r="28" spans="1:5">
      <c r="B28" s="26" t="s">
        <v>35</v>
      </c>
      <c r="C28" s="73" t="str">
        <f>IF((OR(C25="",C25="indiquer dans commentaires")),"",SUM(C27*C26))</f>
        <v/>
      </c>
      <c r="D28" t="str">
        <f>IF(AND(C6="Hall",C25="Immotec",OR(C26=1,C26=2,C26=3,C26=4,C26=5))*OR(C$26=C$40,C$26=C$41),B$40,"")</f>
        <v/>
      </c>
      <c r="E28" s="64"/>
    </row>
    <row r="29" spans="1:5">
      <c r="B29" s="54" t="s">
        <v>48</v>
      </c>
      <c r="C29" s="63"/>
      <c r="D29" t="str">
        <f>IF(AND(C6="Hall",C25="Immotec",OR(C26=1,C26=2,C26=3,C26=4,C26=5))*OR(C$26=C$41),B$41,"")</f>
        <v/>
      </c>
      <c r="E29" s="64"/>
    </row>
    <row r="30" spans="1:5">
      <c r="B30" s="58"/>
    </row>
    <row r="31" spans="1:5">
      <c r="B31" s="127" t="str">
        <f>IF(C25="Golmard","Numéro des BADGES EXISTANTS et Commentaires","Commentaires")</f>
        <v>Commentaires</v>
      </c>
      <c r="C31" s="127"/>
    </row>
    <row r="32" spans="1:5">
      <c r="B32" s="120"/>
      <c r="C32" s="121"/>
      <c r="D32" s="18" t="str">
        <f>IF(OR(C$26=C$37,C$26=C$38,C$26=C$39,C$26=C$40,C$26=C$41),B$37,D$37)</f>
        <v>Badge 1</v>
      </c>
    </row>
    <row r="33" spans="2:4" ht="11.25" customHeight="1">
      <c r="B33" s="122"/>
      <c r="C33" s="123"/>
      <c r="D33" s="18" t="str">
        <f>IF(OR(C$26=C$38,C$26=C$39,C$26=C$40,C$26=C$41),B$38,"")</f>
        <v/>
      </c>
    </row>
    <row r="34" spans="2:4">
      <c r="B34" s="122"/>
      <c r="C34" s="123"/>
      <c r="D34" s="18" t="str">
        <f>IF(OR(C$26=C$39,C$26=C$40,C$26=C$41),B$39,"")</f>
        <v/>
      </c>
    </row>
    <row r="35" spans="2:4">
      <c r="B35" s="122"/>
      <c r="C35" s="123"/>
      <c r="D35" s="18" t="str">
        <f>IF(OR(C$26=C$40,C$26=C$41),B$40,"")</f>
        <v/>
      </c>
    </row>
    <row r="36" spans="2:4" ht="10.5" customHeight="1">
      <c r="B36" s="124"/>
      <c r="C36" s="125"/>
      <c r="D36" s="18" t="str">
        <f>IF(OR(C$26=C$41),B$41,"")</f>
        <v/>
      </c>
    </row>
    <row r="37" spans="2:4">
      <c r="B37" s="18" t="s">
        <v>16</v>
      </c>
      <c r="C37" s="18">
        <v>1</v>
      </c>
      <c r="D37" s="18" t="s">
        <v>19</v>
      </c>
    </row>
    <row r="38" spans="2:4">
      <c r="B38" s="18" t="s">
        <v>17</v>
      </c>
      <c r="C38" s="18">
        <v>2</v>
      </c>
      <c r="D38" s="18"/>
    </row>
    <row r="39" spans="2:4">
      <c r="B39" s="18" t="s">
        <v>18</v>
      </c>
      <c r="C39" s="18">
        <v>3</v>
      </c>
      <c r="D39" s="18"/>
    </row>
    <row r="40" spans="2:4">
      <c r="B40" s="18" t="s">
        <v>20</v>
      </c>
      <c r="C40" s="18">
        <v>4</v>
      </c>
      <c r="D40" s="18"/>
    </row>
    <row r="41" spans="2:4">
      <c r="B41" s="18" t="s">
        <v>21</v>
      </c>
      <c r="C41" s="18">
        <v>5</v>
      </c>
      <c r="D41" s="18"/>
    </row>
    <row r="42" spans="2:4">
      <c r="B42" s="18" t="s">
        <v>22</v>
      </c>
      <c r="C42" s="18">
        <v>6</v>
      </c>
      <c r="D42" s="18"/>
    </row>
    <row r="43" spans="2:4">
      <c r="B43" s="18" t="s">
        <v>23</v>
      </c>
      <c r="C43" s="18">
        <v>7</v>
      </c>
      <c r="D43" s="18"/>
    </row>
    <row r="44" spans="2:4">
      <c r="B44" s="18" t="s">
        <v>24</v>
      </c>
      <c r="C44" s="18">
        <v>8</v>
      </c>
      <c r="D44" s="18"/>
    </row>
    <row r="45" spans="2:4">
      <c r="B45" s="18" t="s">
        <v>25</v>
      </c>
      <c r="C45" s="18">
        <v>9</v>
      </c>
      <c r="D45" s="18"/>
    </row>
    <row r="46" spans="2:4">
      <c r="B46" s="18" t="s">
        <v>26</v>
      </c>
      <c r="C46" s="18">
        <v>10</v>
      </c>
      <c r="D46" s="18"/>
    </row>
    <row r="47" spans="2:4">
      <c r="B47" s="18" t="s">
        <v>27</v>
      </c>
      <c r="C47" s="18">
        <v>11</v>
      </c>
      <c r="D47" s="18"/>
    </row>
  </sheetData>
  <customSheetViews>
    <customSheetView guid="{ABDFF5BB-4D14-416C-BE52-721F2040AE61}" scale="85" showPageBreaks="1" showGridLines="0" fitToPage="1" view="pageLayout">
      <selection activeCell="E16" sqref="E16"/>
      <pageMargins left="1.7404411764705883" right="0.70866141732283472" top="0.265625" bottom="0.74803149606299213" header="0.31496062992125984" footer="0.31496062992125984"/>
      <pageSetup paperSize="9" scale="26" orientation="portrait" r:id="rId1"/>
    </customSheetView>
  </customSheetViews>
  <mergeCells count="7">
    <mergeCell ref="C1:E1"/>
    <mergeCell ref="B32:C36"/>
    <mergeCell ref="C2:E2"/>
    <mergeCell ref="B31:C31"/>
    <mergeCell ref="B24:E24"/>
    <mergeCell ref="B14:E14"/>
    <mergeCell ref="E4:F4"/>
  </mergeCells>
  <phoneticPr fontId="4" type="noConversion"/>
  <conditionalFormatting sqref="D25">
    <cfRule type="beginsWith" dxfId="75" priority="163" operator="beginsWith" text="Badge">
      <formula>LEFT(D25,LEN("Badge"))="Badge"</formula>
    </cfRule>
  </conditionalFormatting>
  <conditionalFormatting sqref="D26">
    <cfRule type="beginsWith" dxfId="74" priority="162" operator="beginsWith" text="Badge">
      <formula>LEFT(D26,LEN("Badge"))="Badge"</formula>
    </cfRule>
  </conditionalFormatting>
  <conditionalFormatting sqref="D27">
    <cfRule type="beginsWith" dxfId="73" priority="161" operator="beginsWith" text="Badge">
      <formula>LEFT(D27,LEN("Badge"))="Badge"</formula>
    </cfRule>
  </conditionalFormatting>
  <conditionalFormatting sqref="D28">
    <cfRule type="beginsWith" dxfId="72" priority="160" operator="beginsWith" text="Badge">
      <formula>LEFT(D28,LEN("Badge"))="Badge"</formula>
    </cfRule>
  </conditionalFormatting>
  <conditionalFormatting sqref="D29">
    <cfRule type="beginsWith" dxfId="71" priority="159" operator="beginsWith" text="Badge">
      <formula>LEFT(D29,LEN("Badge"))="Badge"</formula>
    </cfRule>
  </conditionalFormatting>
  <conditionalFormatting sqref="B20">
    <cfRule type="beginsWith" dxfId="70" priority="158" operator="beginsWith" text="Adresse ">
      <formula>LEFT(B20,LEN("Adresse "))="Adresse "</formula>
    </cfRule>
  </conditionalFormatting>
  <conditionalFormatting sqref="C20">
    <cfRule type="expression" dxfId="69" priority="157">
      <formula>$B20="Adresse place de parking"</formula>
    </cfRule>
  </conditionalFormatting>
  <conditionalFormatting sqref="E25">
    <cfRule type="expression" dxfId="68" priority="89">
      <formula>AND(D25="badge 1",E25="10)    Vert-gris")</formula>
    </cfRule>
    <cfRule type="expression" dxfId="67" priority="90">
      <formula>AND(D25="badge 1",E25="9)    Rouge-gris")</formula>
    </cfRule>
    <cfRule type="expression" dxfId="66" priority="91">
      <formula>AND(D25="badge 1",E25="8)    Orange-gris")</formula>
    </cfRule>
    <cfRule type="expression" dxfId="65" priority="92">
      <formula>AND(D25="badge 1",E25="7)    Jaune-gris")</formula>
    </cfRule>
    <cfRule type="expression" dxfId="64" priority="108">
      <formula>AND(D25="badge 1",E25="")</formula>
    </cfRule>
    <cfRule type="expression" dxfId="63" priority="109">
      <formula>AND(D25="badge 1",E25="6)    Bleu-gris")</formula>
    </cfRule>
    <cfRule type="expression" dxfId="62" priority="110">
      <formula>AND(D25="badge 1",E25="5)    Vert")</formula>
    </cfRule>
    <cfRule type="expression" dxfId="61" priority="111">
      <formula>AND(D25="badge 1",E25="3)    Orange")</formula>
    </cfRule>
    <cfRule type="expression" dxfId="60" priority="112">
      <formula>AND(D25="badge 1",E25="2)    Jaune")</formula>
    </cfRule>
    <cfRule type="expression" dxfId="59" priority="113">
      <formula>AND(D25="badge 1",E25="4)    Rouge")</formula>
    </cfRule>
    <cfRule type="expression" dxfId="58" priority="114">
      <formula>AND(D25="badge 1",E25="1)    Bleu")</formula>
    </cfRule>
  </conditionalFormatting>
  <conditionalFormatting sqref="B31:C31">
    <cfRule type="containsText" dxfId="57" priority="93" operator="containsText" text="Numéro">
      <formula>NOT(ISERROR(SEARCH("Numéro",B31)))</formula>
    </cfRule>
  </conditionalFormatting>
  <conditionalFormatting sqref="E26">
    <cfRule type="expression" dxfId="56" priority="45">
      <formula>AND(D26="badge 2",E26="10)    Vert-gris")</formula>
    </cfRule>
    <cfRule type="expression" dxfId="55" priority="46">
      <formula>AND(D26="badge 2",E26="9)    Rouge-gris")</formula>
    </cfRule>
    <cfRule type="expression" dxfId="54" priority="47">
      <formula>AND(D26="badge 2",E26="8)    Orange-gris")</formula>
    </cfRule>
    <cfRule type="expression" dxfId="53" priority="48">
      <formula>AND(D26="badge 2",E26="7)    Jaune-gris")</formula>
    </cfRule>
    <cfRule type="expression" dxfId="52" priority="49">
      <formula>AND(D26="badge 2",E26="")</formula>
    </cfRule>
    <cfRule type="expression" dxfId="51" priority="50">
      <formula>AND(D26="badge 2",E26="6)    Bleu-gris")</formula>
    </cfRule>
    <cfRule type="expression" dxfId="50" priority="51">
      <formula>AND(D26="badge 2",E26="5)    Vert")</formula>
    </cfRule>
    <cfRule type="expression" dxfId="49" priority="52">
      <formula>AND(D26="badge 2",E26="3)    Orange")</formula>
    </cfRule>
    <cfRule type="expression" dxfId="48" priority="53">
      <formula>AND(D26="badge 2",E26="2)    Jaune")</formula>
    </cfRule>
    <cfRule type="expression" dxfId="47" priority="54">
      <formula>AND(D26="badge 2",E26="4)    Rouge")</formula>
    </cfRule>
    <cfRule type="expression" dxfId="46" priority="55">
      <formula>AND(D26="badge 2",E26="1)    Bleu")</formula>
    </cfRule>
  </conditionalFormatting>
  <conditionalFormatting sqref="E27">
    <cfRule type="expression" dxfId="45" priority="23">
      <formula>AND(D27="badge 3",E27="10)    Vert-gris")</formula>
    </cfRule>
    <cfRule type="expression" dxfId="44" priority="24">
      <formula>AND(D27="badge 3",E27="9)    Rouge-gris")</formula>
    </cfRule>
    <cfRule type="expression" dxfId="43" priority="25">
      <formula>AND(D27="badge 3",E27="8)    Orange-gris")</formula>
    </cfRule>
    <cfRule type="expression" dxfId="42" priority="26">
      <formula>AND(D27="badge 3",E27="7)    Jaune-gris")</formula>
    </cfRule>
    <cfRule type="expression" dxfId="41" priority="27">
      <formula>AND(D27="badge 3",E27="")</formula>
    </cfRule>
    <cfRule type="expression" dxfId="40" priority="28">
      <formula>AND(D27="badge 3",E27="6)    Bleu-gris")</formula>
    </cfRule>
    <cfRule type="expression" dxfId="39" priority="29">
      <formula>AND(D27="badge 3",E27="5)    Vert")</formula>
    </cfRule>
    <cfRule type="expression" dxfId="38" priority="30">
      <formula>AND(D27="badge 3",E27="3)    Orange")</formula>
    </cfRule>
    <cfRule type="expression" dxfId="37" priority="31">
      <formula>AND(D27="badge 3",E27="2)    Jaune")</formula>
    </cfRule>
    <cfRule type="expression" dxfId="36" priority="32">
      <formula>AND(D27="badge 3",E27="4)    Rouge")</formula>
    </cfRule>
    <cfRule type="expression" dxfId="35" priority="33">
      <formula>AND(D27="badge 3",E27="1)    Bleu")</formula>
    </cfRule>
  </conditionalFormatting>
  <conditionalFormatting sqref="E28">
    <cfRule type="expression" dxfId="34" priority="12">
      <formula>AND(D28="badge 4",E28="10)    Vert-gris")</formula>
    </cfRule>
    <cfRule type="expression" dxfId="33" priority="13">
      <formula>AND(D28="badge 4",E28="9)    Rouge-gris")</formula>
    </cfRule>
    <cfRule type="expression" dxfId="32" priority="14">
      <formula>AND(D28="badge 4",E28="8)    Orange-gris")</formula>
    </cfRule>
    <cfRule type="expression" dxfId="31" priority="15">
      <formula>AND(D28="badge 4",E28="7)    Jaune-gris")</formula>
    </cfRule>
    <cfRule type="expression" dxfId="30" priority="16">
      <formula>AND(D28="badge 4",E28="")</formula>
    </cfRule>
    <cfRule type="expression" dxfId="29" priority="17">
      <formula>AND(D28="badge 4",E28="6)    Bleu-gris")</formula>
    </cfRule>
    <cfRule type="expression" dxfId="28" priority="18">
      <formula>AND(D28="badge 4",E28="5)    Vert")</formula>
    </cfRule>
    <cfRule type="expression" dxfId="27" priority="19">
      <formula>AND(D28="badge 4",E28="3)    Orange")</formula>
    </cfRule>
    <cfRule type="expression" dxfId="26" priority="20">
      <formula>AND(D28="badge 4",E28="2)    Jaune")</formula>
    </cfRule>
    <cfRule type="expression" dxfId="25" priority="21">
      <formula>AND(D28="badge 4",E28="4)    Rouge")</formula>
    </cfRule>
    <cfRule type="expression" dxfId="24" priority="22">
      <formula>AND(D28="badge 4",E28="1)    Bleu")</formula>
    </cfRule>
  </conditionalFormatting>
  <conditionalFormatting sqref="E29">
    <cfRule type="expression" dxfId="23" priority="1">
      <formula>AND(D29="badge 5",E29="10)    Vert-gris")</formula>
    </cfRule>
    <cfRule type="expression" dxfId="22" priority="2">
      <formula>AND(D29="badge 5",E29="9)    Rouge-gris")</formula>
    </cfRule>
    <cfRule type="expression" dxfId="21" priority="3">
      <formula>AND(D29="badge 5",E29="8)    Orange-gris")</formula>
    </cfRule>
    <cfRule type="expression" dxfId="20" priority="4">
      <formula>AND(D29="badge 5",E29="7)    Jaune-gris")</formula>
    </cfRule>
    <cfRule type="expression" dxfId="19" priority="5">
      <formula>AND(D29="badge 5",E29="")</formula>
    </cfRule>
    <cfRule type="expression" dxfId="18" priority="6">
      <formula>AND(D29="badge 5",E29="6)    Bleu-gris")</formula>
    </cfRule>
    <cfRule type="expression" dxfId="17" priority="7">
      <formula>AND(D29="badge 5",E29="5)    Vert")</formula>
    </cfRule>
    <cfRule type="expression" dxfId="16" priority="8">
      <formula>AND(D29="badge 5",E29="3)    Orange")</formula>
    </cfRule>
    <cfRule type="expression" dxfId="15" priority="9">
      <formula>AND(D29="badge 5",E29="2)    Jaune")</formula>
    </cfRule>
    <cfRule type="expression" dxfId="14" priority="10">
      <formula>AND(D29="badge 5",E29="4)    Rouge")</formula>
    </cfRule>
    <cfRule type="expression" dxfId="13" priority="11">
      <formula>AND(D29="badge 5",E29="1)    Bleu")</formula>
    </cfRule>
  </conditionalFormatting>
  <dataValidations count="7">
    <dataValidation type="list" allowBlank="1" showInputMessage="1" showErrorMessage="1" sqref="C9">
      <formula1>BAP</formula1>
    </dataValidation>
    <dataValidation type="list" allowBlank="1" showInputMessage="1" showErrorMessage="1" sqref="E15">
      <formula1>"Badge perdu ou volé,Badge(s) supplémentaire(s)"</formula1>
    </dataValidation>
    <dataValidation type="list" allowBlank="1" showInputMessage="1" showErrorMessage="1" sqref="C18">
      <formula1>INDIRECT(C9)</formula1>
    </dataValidation>
    <dataValidation type="list" allowBlank="1" showInputMessage="1" showErrorMessage="1" sqref="C6">
      <formula1>"Hall,Parking"</formula1>
    </dataValidation>
    <dataValidation type="list" allowBlank="1" showInputMessage="1" showErrorMessage="1" sqref="C19">
      <formula1>INDIRECT(C18)</formula1>
    </dataValidation>
    <dataValidation type="list" allowBlank="1" showInputMessage="1" showErrorMessage="1" sqref="C29">
      <formula1>"OUI,NON"</formula1>
    </dataValidation>
    <dataValidation type="list" allowBlank="1" showInputMessage="1" showErrorMessage="1" sqref="E25:E29">
      <formula1>"1)    Bleu, 2)    Jaune,3)    Orange,4)    Rouge,5)    Vert,6)    Bleu-gris,7)    Jaune-gris,8)    Orange-gris,9)    Rouge-gris,10)    Vert-gris"</formula1>
    </dataValidation>
  </dataValidations>
  <pageMargins left="1.7404411764705883" right="0.70866141732283472" top="0" bottom="0.74803149606299213" header="0.31496062992125984" footer="0.31496062992125984"/>
  <pageSetup paperSize="9" scale="26" orientation="portrait" r:id="rId2"/>
  <drawing r:id="rId3"/>
  <legacyDrawing r:id="rId4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53" r:id="rId5" name="Button 5">
              <controlPr locked="0" defaultSize="0" print="0" autoFill="0" autoPict="0" macro="[0]!enregistrement1">
                <anchor moveWithCells="1" sizeWithCells="1">
                  <from>
                    <xdr:col>3</xdr:col>
                    <xdr:colOff>228600</xdr:colOff>
                    <xdr:row>34</xdr:row>
                    <xdr:rowOff>95250</xdr:rowOff>
                  </from>
                  <to>
                    <xdr:col>4</xdr:col>
                    <xdr:colOff>1390650</xdr:colOff>
                    <xdr:row>36</xdr:row>
                    <xdr:rowOff>19050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IF(C9="TREMBLAY",Administrateur!$B$12:$B$24,IF(C9="SEVRAN",Administrateur!$B$26:$B$38,IF(C9="GAGNY",Administrateur!$B$40:$B$47)))</xm:f>
          </x14:formula1>
          <xm:sqref>C10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AJ40"/>
  <sheetViews>
    <sheetView zoomScaleNormal="100" workbookViewId="0">
      <selection activeCell="V6" sqref="V6"/>
    </sheetView>
  </sheetViews>
  <sheetFormatPr baseColWidth="10" defaultRowHeight="15"/>
  <cols>
    <col min="1" max="1" width="5.5703125" customWidth="1"/>
    <col min="2" max="2" width="10.7109375" style="28" bestFit="1" customWidth="1"/>
    <col min="3" max="3" width="9.140625" bestFit="1" customWidth="1"/>
    <col min="4" max="4" width="21.28515625" customWidth="1"/>
    <col min="5" max="6" width="12.42578125" customWidth="1"/>
    <col min="7" max="7" width="10.85546875" style="38" customWidth="1"/>
    <col min="8" max="8" width="23.5703125" bestFit="1" customWidth="1"/>
    <col min="9" max="9" width="10.42578125" customWidth="1"/>
    <col min="10" max="10" width="22.85546875" bestFit="1" customWidth="1"/>
    <col min="11" max="11" width="14.140625" customWidth="1"/>
    <col min="12" max="12" width="14.140625" style="52" customWidth="1"/>
    <col min="13" max="13" width="5.28515625" customWidth="1"/>
    <col min="14" max="14" width="9.85546875" customWidth="1"/>
    <col min="15" max="15" width="9.85546875" style="52" customWidth="1"/>
    <col min="16" max="16" width="22.5703125" bestFit="1" customWidth="1"/>
    <col min="17" max="17" width="3.7109375" customWidth="1"/>
    <col min="18" max="21" width="3.7109375" style="52" customWidth="1"/>
    <col min="22" max="22" width="28.5703125" bestFit="1" customWidth="1"/>
    <col min="23" max="23" width="10" style="61" bestFit="1" customWidth="1"/>
    <col min="24" max="24" width="13.7109375" style="18" hidden="1" customWidth="1"/>
    <col min="25" max="25" width="3.42578125" hidden="1" customWidth="1"/>
    <col min="26" max="33" width="39.5703125" style="58" customWidth="1"/>
    <col min="34" max="34" width="39.5703125" customWidth="1"/>
    <col min="35" max="35" width="1.140625" customWidth="1"/>
    <col min="36" max="36" width="11.42578125" customWidth="1"/>
  </cols>
  <sheetData>
    <row r="1" spans="1:35" ht="16.5" customHeight="1">
      <c r="A1" s="133" t="s">
        <v>13</v>
      </c>
      <c r="B1" s="135" t="s">
        <v>14</v>
      </c>
      <c r="C1" s="133" t="s">
        <v>7</v>
      </c>
      <c r="D1" s="133" t="s">
        <v>30</v>
      </c>
      <c r="E1" s="131" t="s">
        <v>29</v>
      </c>
      <c r="F1" s="131" t="s">
        <v>5</v>
      </c>
      <c r="G1" s="137" t="s">
        <v>11</v>
      </c>
      <c r="H1" s="131" t="s">
        <v>6</v>
      </c>
      <c r="I1" s="131" t="s">
        <v>0</v>
      </c>
      <c r="J1" s="131" t="s">
        <v>12</v>
      </c>
      <c r="K1" s="131" t="s">
        <v>37</v>
      </c>
      <c r="L1" s="131" t="s">
        <v>44</v>
      </c>
      <c r="M1" s="131" t="s">
        <v>39</v>
      </c>
      <c r="N1" s="131" t="s">
        <v>43</v>
      </c>
      <c r="O1" s="131" t="s">
        <v>49</v>
      </c>
      <c r="P1" s="131" t="s">
        <v>10</v>
      </c>
      <c r="Q1" s="142" t="s">
        <v>38</v>
      </c>
      <c r="R1" s="143"/>
      <c r="S1" s="143"/>
      <c r="T1" s="143"/>
      <c r="U1" s="144"/>
      <c r="V1" s="145" t="s">
        <v>50</v>
      </c>
      <c r="W1" s="146" t="s">
        <v>45</v>
      </c>
      <c r="X1" s="140" t="s">
        <v>34</v>
      </c>
      <c r="Y1" s="42">
        <f>COUNTA(A:A)</f>
        <v>3</v>
      </c>
      <c r="Z1" s="148" t="s">
        <v>34</v>
      </c>
      <c r="AA1" s="148" t="s">
        <v>34</v>
      </c>
      <c r="AB1" s="148" t="s">
        <v>34</v>
      </c>
      <c r="AC1" s="148" t="s">
        <v>34</v>
      </c>
      <c r="AD1" s="148" t="s">
        <v>34</v>
      </c>
      <c r="AE1" s="148" t="s">
        <v>51</v>
      </c>
      <c r="AF1" s="148" t="s">
        <v>51</v>
      </c>
      <c r="AG1" s="148" t="s">
        <v>51</v>
      </c>
      <c r="AH1" s="139" t="s">
        <v>51</v>
      </c>
    </row>
    <row r="2" spans="1:35" ht="35.450000000000003" customHeight="1">
      <c r="A2" s="134"/>
      <c r="B2" s="136"/>
      <c r="C2" s="134"/>
      <c r="D2" s="134"/>
      <c r="E2" s="132"/>
      <c r="F2" s="132"/>
      <c r="G2" s="138"/>
      <c r="H2" s="132"/>
      <c r="I2" s="132"/>
      <c r="J2" s="132"/>
      <c r="K2" s="132"/>
      <c r="L2" s="132"/>
      <c r="M2" s="132"/>
      <c r="N2" s="132"/>
      <c r="O2" s="132"/>
      <c r="P2" s="132"/>
      <c r="Q2" s="4">
        <v>1</v>
      </c>
      <c r="R2" s="53">
        <v>2</v>
      </c>
      <c r="S2" s="53">
        <v>3</v>
      </c>
      <c r="T2" s="53">
        <v>4</v>
      </c>
      <c r="U2" s="53">
        <v>5</v>
      </c>
      <c r="V2" s="145"/>
      <c r="W2" s="147"/>
      <c r="X2" s="141"/>
      <c r="Y2" s="43" t="s">
        <v>41</v>
      </c>
      <c r="Z2" s="148"/>
      <c r="AA2" s="148"/>
      <c r="AB2" s="148"/>
      <c r="AC2" s="148"/>
      <c r="AD2" s="148"/>
      <c r="AE2" s="148"/>
      <c r="AF2" s="148"/>
      <c r="AG2" s="148"/>
      <c r="AH2" s="139"/>
    </row>
    <row r="3" spans="1:35" s="58" customFormat="1" ht="44.45" customHeight="1">
      <c r="A3" s="58">
        <v>2</v>
      </c>
      <c r="B3" s="28">
        <v>42720</v>
      </c>
      <c r="G3" s="39"/>
      <c r="Q3" s="41"/>
      <c r="R3" s="41"/>
      <c r="S3" s="41"/>
      <c r="T3" s="41"/>
      <c r="U3" s="41"/>
      <c r="W3" s="61"/>
      <c r="X3" s="44"/>
      <c r="Y3" s="41"/>
      <c r="Z3" s="60"/>
      <c r="AA3" s="60"/>
      <c r="AB3" s="60"/>
      <c r="AC3" s="60"/>
      <c r="AD3" s="60"/>
      <c r="AE3" s="60"/>
      <c r="AF3" s="60"/>
      <c r="AG3" s="60"/>
      <c r="AH3" s="60"/>
      <c r="AI3" s="41"/>
    </row>
    <row r="4" spans="1:35" s="58" customFormat="1" ht="44.45" customHeight="1">
      <c r="A4" s="58">
        <v>1</v>
      </c>
      <c r="B4" s="28">
        <v>42720</v>
      </c>
      <c r="G4" s="39"/>
      <c r="Q4" s="41"/>
      <c r="R4" s="41"/>
      <c r="S4" s="41"/>
      <c r="T4" s="41"/>
      <c r="U4" s="41"/>
      <c r="W4" s="61"/>
      <c r="X4" s="44"/>
      <c r="Y4" s="41"/>
      <c r="Z4" s="60"/>
      <c r="AA4" s="60"/>
      <c r="AB4" s="60"/>
      <c r="AC4" s="60"/>
      <c r="AD4" s="60"/>
      <c r="AE4" s="60"/>
      <c r="AF4" s="60"/>
      <c r="AG4" s="60"/>
      <c r="AH4" s="60"/>
      <c r="AI4" s="41"/>
    </row>
    <row r="5" spans="1:35" s="58" customFormat="1" ht="44.45" customHeight="1">
      <c r="B5" s="28"/>
      <c r="G5" s="39"/>
      <c r="Q5" s="41"/>
      <c r="R5" s="41"/>
      <c r="S5" s="41"/>
      <c r="T5" s="41"/>
      <c r="U5" s="41"/>
      <c r="W5" s="61"/>
      <c r="X5" s="44"/>
      <c r="Y5" s="41"/>
      <c r="Z5" s="60"/>
      <c r="AA5" s="60"/>
      <c r="AB5" s="60"/>
      <c r="AC5" s="60"/>
      <c r="AD5" s="60"/>
      <c r="AE5" s="60"/>
      <c r="AF5" s="60"/>
      <c r="AG5" s="60"/>
      <c r="AH5" s="60"/>
      <c r="AI5" s="41"/>
    </row>
    <row r="6" spans="1:35" s="58" customFormat="1" ht="44.45" customHeight="1">
      <c r="B6" s="28"/>
      <c r="G6" s="39"/>
      <c r="Q6" s="41"/>
      <c r="R6" s="41"/>
      <c r="S6" s="41"/>
      <c r="T6" s="41"/>
      <c r="U6" s="41"/>
      <c r="W6" s="61"/>
      <c r="X6" s="44"/>
      <c r="Y6" s="41"/>
      <c r="Z6" s="60"/>
      <c r="AA6" s="60"/>
      <c r="AB6" s="60"/>
      <c r="AC6" s="60"/>
      <c r="AD6" s="60"/>
      <c r="AE6" s="60"/>
      <c r="AF6" s="60"/>
      <c r="AG6" s="60"/>
      <c r="AH6" s="60"/>
      <c r="AI6" s="41"/>
    </row>
    <row r="7" spans="1:35" s="58" customFormat="1" ht="44.45" customHeight="1">
      <c r="B7" s="28"/>
      <c r="G7" s="39"/>
      <c r="Q7" s="41"/>
      <c r="R7" s="41"/>
      <c r="S7" s="41"/>
      <c r="T7" s="41"/>
      <c r="U7" s="41"/>
      <c r="W7" s="61"/>
      <c r="X7" s="44"/>
      <c r="Y7" s="41"/>
      <c r="Z7" s="60"/>
      <c r="AA7" s="60"/>
      <c r="AB7" s="60"/>
      <c r="AC7" s="60"/>
      <c r="AD7" s="60"/>
      <c r="AE7" s="60"/>
      <c r="AF7" s="60"/>
      <c r="AG7" s="60"/>
      <c r="AH7" s="60"/>
      <c r="AI7" s="41"/>
    </row>
    <row r="8" spans="1:35" s="58" customFormat="1" ht="44.45" customHeight="1">
      <c r="B8" s="28"/>
      <c r="G8" s="39"/>
      <c r="Q8" s="41"/>
      <c r="R8" s="41"/>
      <c r="S8" s="41"/>
      <c r="T8" s="41"/>
      <c r="U8" s="41"/>
      <c r="W8" s="61"/>
      <c r="X8" s="44"/>
      <c r="Y8" s="41"/>
      <c r="Z8" s="60"/>
      <c r="AA8" s="60"/>
      <c r="AB8" s="60"/>
      <c r="AC8" s="60"/>
      <c r="AD8" s="60"/>
      <c r="AE8" s="60"/>
      <c r="AF8" s="60"/>
      <c r="AG8" s="60"/>
      <c r="AH8" s="60"/>
      <c r="AI8" s="41"/>
    </row>
    <row r="9" spans="1:35" s="58" customFormat="1" ht="44.45" customHeight="1">
      <c r="B9" s="28"/>
      <c r="G9" s="39"/>
      <c r="Q9" s="41"/>
      <c r="R9" s="41"/>
      <c r="S9" s="41"/>
      <c r="T9" s="41"/>
      <c r="U9" s="41"/>
      <c r="W9" s="61"/>
      <c r="X9" s="44"/>
      <c r="Y9" s="41"/>
      <c r="Z9" s="60"/>
      <c r="AA9" s="60"/>
      <c r="AB9" s="60"/>
      <c r="AC9" s="60"/>
      <c r="AD9" s="60"/>
      <c r="AE9" s="60"/>
      <c r="AF9" s="60"/>
      <c r="AG9" s="60"/>
      <c r="AH9" s="60"/>
      <c r="AI9" s="41"/>
    </row>
    <row r="10" spans="1:35" s="58" customFormat="1" ht="44.45" customHeight="1">
      <c r="B10" s="28"/>
      <c r="G10" s="39"/>
      <c r="Q10" s="41"/>
      <c r="R10" s="41"/>
      <c r="S10" s="41"/>
      <c r="T10" s="41"/>
      <c r="U10" s="41"/>
      <c r="W10" s="61"/>
      <c r="X10" s="44"/>
      <c r="Y10" s="41"/>
      <c r="Z10" s="60"/>
      <c r="AA10" s="60"/>
      <c r="AB10" s="60"/>
      <c r="AC10" s="60"/>
      <c r="AD10" s="60"/>
      <c r="AE10" s="60"/>
      <c r="AF10" s="60"/>
      <c r="AG10" s="60"/>
      <c r="AH10" s="60"/>
      <c r="AI10" s="41"/>
    </row>
    <row r="11" spans="1:35" ht="44.45" customHeight="1">
      <c r="G11" s="39"/>
      <c r="Q11" s="41"/>
      <c r="R11" s="41"/>
      <c r="S11" s="41"/>
      <c r="T11" s="41"/>
      <c r="U11" s="41"/>
      <c r="X11" s="44"/>
      <c r="Y11" s="41"/>
      <c r="Z11" s="60"/>
      <c r="AA11" s="60"/>
      <c r="AB11" s="60"/>
      <c r="AC11" s="60"/>
      <c r="AD11" s="60"/>
      <c r="AE11" s="60"/>
      <c r="AF11" s="60"/>
      <c r="AG11" s="60"/>
      <c r="AH11" s="46"/>
      <c r="AI11" s="41"/>
    </row>
    <row r="12" spans="1:35">
      <c r="G12" s="39"/>
      <c r="X12" s="44"/>
      <c r="Y12" s="45"/>
      <c r="Z12" s="47"/>
      <c r="AA12" s="47"/>
      <c r="AB12" s="47"/>
      <c r="AC12" s="47"/>
      <c r="AD12" s="47"/>
      <c r="AE12" s="47"/>
      <c r="AF12" s="47"/>
      <c r="AG12" s="47"/>
      <c r="AH12" s="47"/>
    </row>
    <row r="30" spans="36:36">
      <c r="AJ30" s="28"/>
    </row>
    <row r="40" spans="6:6">
      <c r="F40" s="28"/>
    </row>
  </sheetData>
  <autoFilter ref="A1:AH2">
    <filterColumn colId="16" showButton="0"/>
    <filterColumn colId="17" showButton="0"/>
    <filterColumn colId="18" showButton="0"/>
    <filterColumn colId="19" showButton="0"/>
  </autoFilter>
  <customSheetViews>
    <customSheetView guid="{ABDFF5BB-4D14-416C-BE52-721F2040AE61}" hiddenColumns="1">
      <selection activeCell="K3" sqref="K3"/>
      <pageMargins left="0.7" right="0.7" top="0.75" bottom="0.75" header="0.3" footer="0.3"/>
      <pageSetup paperSize="9" orientation="landscape" r:id="rId1"/>
    </customSheetView>
  </customSheetViews>
  <mergeCells count="29">
    <mergeCell ref="AH1:AH2"/>
    <mergeCell ref="X1:X2"/>
    <mergeCell ref="N1:N2"/>
    <mergeCell ref="P1:P2"/>
    <mergeCell ref="Q1:U1"/>
    <mergeCell ref="V1:V2"/>
    <mergeCell ref="O1:O2"/>
    <mergeCell ref="W1:W2"/>
    <mergeCell ref="AG1:AG2"/>
    <mergeCell ref="AF1:AF2"/>
    <mergeCell ref="AE1:AE2"/>
    <mergeCell ref="AD1:AD2"/>
    <mergeCell ref="AC1:AC2"/>
    <mergeCell ref="AB1:AB2"/>
    <mergeCell ref="AA1:AA2"/>
    <mergeCell ref="Z1:Z2"/>
    <mergeCell ref="M1:M2"/>
    <mergeCell ref="A1:A2"/>
    <mergeCell ref="B1:B2"/>
    <mergeCell ref="C1:C2"/>
    <mergeCell ref="D1:D2"/>
    <mergeCell ref="E1:E2"/>
    <mergeCell ref="F1:F2"/>
    <mergeCell ref="G1:G2"/>
    <mergeCell ref="H1:H2"/>
    <mergeCell ref="I1:I2"/>
    <mergeCell ref="J1:J2"/>
    <mergeCell ref="K1:K2"/>
    <mergeCell ref="L1:L2"/>
  </mergeCells>
  <conditionalFormatting sqref="A1:Q1 A2:K2 M2:N2 AI1:XFD2 P2:V2 X2:Y2 A12:Y14 V1:AH1 A16:Y1048576 L15:Y15 A15:J15 Z3:XFD1048576 A3:X11">
    <cfRule type="containsText" dxfId="12" priority="27" operator="containsText" text="Gardien(ne):">
      <formula>NOT(ISERROR(SEARCH("Gardien(ne):",A1)))</formula>
    </cfRule>
  </conditionalFormatting>
  <conditionalFormatting sqref="Q1 Q2:U1048576">
    <cfRule type="containsText" dxfId="11" priority="6" operator="containsText" text="10)">
      <formula>NOT(ISERROR(SEARCH("10)",Q1)))</formula>
    </cfRule>
    <cfRule type="containsText" dxfId="10" priority="7" operator="containsText" text="9)">
      <formula>NOT(ISERROR(SEARCH("9)",Q1)))</formula>
    </cfRule>
    <cfRule type="containsText" dxfId="9" priority="8" operator="containsText" text="8)">
      <formula>NOT(ISERROR(SEARCH("8)",Q1)))</formula>
    </cfRule>
    <cfRule type="containsText" dxfId="8" priority="9" operator="containsText" text="7)">
      <formula>NOT(ISERROR(SEARCH("7)",Q1)))</formula>
    </cfRule>
    <cfRule type="containsText" dxfId="7" priority="10" operator="containsText" text="6)">
      <formula>NOT(ISERROR(SEARCH("6)",Q1)))</formula>
    </cfRule>
    <cfRule type="containsText" dxfId="6" priority="22" operator="containsText" text="5)">
      <formula>NOT(ISERROR(SEARCH("5)",Q1)))</formula>
    </cfRule>
    <cfRule type="containsText" dxfId="5" priority="23" operator="containsText" text="4)">
      <formula>NOT(ISERROR(SEARCH("4)",Q1)))</formula>
    </cfRule>
    <cfRule type="containsText" dxfId="4" priority="24" operator="containsText" text="3)">
      <formula>NOT(ISERROR(SEARCH("3)",Q1)))</formula>
    </cfRule>
    <cfRule type="containsText" dxfId="3" priority="25" operator="containsText" text="2)">
      <formula>NOT(ISERROR(SEARCH("2)",Q1)))</formula>
    </cfRule>
    <cfRule type="containsText" dxfId="2" priority="26" operator="containsText" text="1)">
      <formula>NOT(ISERROR(SEARCH("1)",Q1)))</formula>
    </cfRule>
  </conditionalFormatting>
  <conditionalFormatting sqref="A3:P12 V3:W12">
    <cfRule type="expression" dxfId="1" priority="13">
      <formula>$W3="Incomplet"</formula>
    </cfRule>
    <cfRule type="expression" dxfId="0" priority="14">
      <formula>$W3="Fait"</formula>
    </cfRule>
  </conditionalFormatting>
  <dataValidations count="1">
    <dataValidation type="list" allowBlank="1" showInputMessage="1" showErrorMessage="1" sqref="W3:W12">
      <formula1>"Fait, Incomplet"</formula1>
    </dataValidation>
  </dataValidations>
  <pageMargins left="0.7" right="0.7" top="0.75" bottom="0.75" header="0.3" footer="0.3"/>
  <pageSetup paperSize="9" orientation="landscape" r:id="rId2"/>
  <extLst>
    <ext xmlns:mx="http://schemas.microsoft.com/office/mac/excel/2008/main" uri="{64002731-A6B0-56B0-2670-7721B7C09600}">
      <mx:PLV Mode="0" OnePage="0" WScale="0"/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1:P242"/>
  <sheetViews>
    <sheetView topLeftCell="A166" zoomScale="70" zoomScaleNormal="70" workbookViewId="0">
      <selection activeCell="C211" sqref="C211"/>
    </sheetView>
  </sheetViews>
  <sheetFormatPr baseColWidth="10" defaultRowHeight="15"/>
  <cols>
    <col min="1" max="1" width="34.5703125" bestFit="1" customWidth="1"/>
    <col min="2" max="2" width="30.42578125" customWidth="1"/>
    <col min="3" max="3" width="34.5703125" bestFit="1" customWidth="1"/>
    <col min="4" max="4" width="33.85546875" bestFit="1" customWidth="1"/>
    <col min="5" max="5" width="26.42578125" bestFit="1" customWidth="1"/>
    <col min="6" max="6" width="29.42578125" bestFit="1" customWidth="1"/>
    <col min="7" max="7" width="28" bestFit="1" customWidth="1"/>
    <col min="15" max="15" width="29.28515625" bestFit="1" customWidth="1"/>
    <col min="16" max="16" width="28.140625" bestFit="1" customWidth="1"/>
    <col min="25" max="25" width="34.5703125" bestFit="1" customWidth="1"/>
  </cols>
  <sheetData>
    <row r="1" spans="1:6" ht="15.75" thickBot="1"/>
    <row r="2" spans="1:6">
      <c r="A2" s="5"/>
      <c r="B2" s="6"/>
      <c r="C2" s="5"/>
      <c r="D2" s="25"/>
      <c r="E2" s="25"/>
      <c r="F2" s="25"/>
    </row>
    <row r="3" spans="1:6">
      <c r="B3" s="7"/>
      <c r="D3" s="23"/>
      <c r="E3" s="1"/>
      <c r="F3" s="1"/>
    </row>
    <row r="4" spans="1:6">
      <c r="B4" s="7"/>
      <c r="D4" s="23"/>
      <c r="E4" s="1"/>
      <c r="F4" s="1"/>
    </row>
    <row r="5" spans="1:6" ht="15.75" thickBot="1">
      <c r="B5" s="8"/>
      <c r="D5" s="23"/>
      <c r="E5" s="1"/>
      <c r="F5" s="1"/>
    </row>
    <row r="7" spans="1:6" s="58" customFormat="1"/>
    <row r="8" spans="1:6" s="58" customFormat="1"/>
    <row r="9" spans="1:6" s="58" customFormat="1"/>
    <row r="11" spans="1:6">
      <c r="B11" s="20"/>
    </row>
    <row r="12" spans="1:6">
      <c r="B12" s="19"/>
    </row>
    <row r="13" spans="1:6" s="58" customFormat="1">
      <c r="B13" s="19"/>
    </row>
    <row r="14" spans="1:6" s="58" customFormat="1">
      <c r="B14" s="19"/>
      <c r="D14" s="2"/>
    </row>
    <row r="15" spans="1:6" s="58" customFormat="1">
      <c r="B15" s="19"/>
    </row>
    <row r="16" spans="1:6" s="58" customFormat="1">
      <c r="B16" s="66"/>
    </row>
    <row r="17" spans="2:2" s="58" customFormat="1">
      <c r="B17" s="66"/>
    </row>
    <row r="18" spans="2:2" s="58" customFormat="1">
      <c r="B18" s="66"/>
    </row>
    <row r="19" spans="2:2" s="58" customFormat="1">
      <c r="B19" s="19"/>
    </row>
    <row r="20" spans="2:2" s="58" customFormat="1">
      <c r="B20" s="66"/>
    </row>
    <row r="21" spans="2:2" s="58" customFormat="1">
      <c r="B21" s="66"/>
    </row>
    <row r="22" spans="2:2" s="58" customFormat="1">
      <c r="B22" s="66"/>
    </row>
    <row r="23" spans="2:2" s="58" customFormat="1">
      <c r="B23" s="66"/>
    </row>
    <row r="24" spans="2:2" s="58" customFormat="1">
      <c r="B24" s="66"/>
    </row>
    <row r="25" spans="2:2" s="58" customFormat="1">
      <c r="B25" s="21"/>
    </row>
    <row r="26" spans="2:2" s="58" customFormat="1">
      <c r="B26" s="67"/>
    </row>
    <row r="27" spans="2:2" s="58" customFormat="1">
      <c r="B27" s="33"/>
    </row>
    <row r="28" spans="2:2" s="58" customFormat="1">
      <c r="B28" s="33"/>
    </row>
    <row r="29" spans="2:2" s="58" customFormat="1">
      <c r="B29" s="66"/>
    </row>
    <row r="30" spans="2:2" s="58" customFormat="1">
      <c r="B30" s="19"/>
    </row>
    <row r="31" spans="2:2" s="58" customFormat="1">
      <c r="B31" s="19"/>
    </row>
    <row r="32" spans="2:2" s="58" customFormat="1">
      <c r="B32" s="19"/>
    </row>
    <row r="33" spans="2:2" s="58" customFormat="1">
      <c r="B33" s="19"/>
    </row>
    <row r="34" spans="2:2" s="58" customFormat="1">
      <c r="B34" s="66"/>
    </row>
    <row r="35" spans="2:2" s="58" customFormat="1">
      <c r="B35" s="19"/>
    </row>
    <row r="36" spans="2:2" s="58" customFormat="1">
      <c r="B36" s="19"/>
    </row>
    <row r="37" spans="2:2" s="58" customFormat="1">
      <c r="B37" s="66"/>
    </row>
    <row r="38" spans="2:2" s="58" customFormat="1">
      <c r="B38" s="33"/>
    </row>
    <row r="39" spans="2:2" s="58" customFormat="1">
      <c r="B39" s="22"/>
    </row>
    <row r="40" spans="2:2">
      <c r="B40" s="67"/>
    </row>
    <row r="41" spans="2:2" s="58" customFormat="1">
      <c r="B41" s="67"/>
    </row>
    <row r="42" spans="2:2">
      <c r="B42" s="67"/>
    </row>
    <row r="43" spans="2:2" s="58" customFormat="1">
      <c r="B43" s="67"/>
    </row>
    <row r="44" spans="2:2">
      <c r="B44" s="67"/>
    </row>
    <row r="45" spans="2:2">
      <c r="B45" s="67"/>
    </row>
    <row r="46" spans="2:2">
      <c r="B46" s="67"/>
    </row>
    <row r="47" spans="2:2">
      <c r="B47" s="67"/>
    </row>
    <row r="48" spans="2:2" s="58" customFormat="1">
      <c r="B48" s="40"/>
    </row>
    <row r="49" spans="1:4" s="58" customFormat="1">
      <c r="B49" s="40"/>
    </row>
    <row r="50" spans="1:4" s="58" customFormat="1">
      <c r="B50" s="40"/>
    </row>
    <row r="52" spans="1:4">
      <c r="A52" s="5"/>
      <c r="B52" s="9"/>
      <c r="C52" s="9"/>
      <c r="D52" s="9"/>
    </row>
    <row r="53" spans="1:4">
      <c r="A53" s="149"/>
      <c r="B53" s="1"/>
      <c r="C53" s="1"/>
      <c r="D53" s="1"/>
    </row>
    <row r="54" spans="1:4">
      <c r="A54" s="150"/>
      <c r="B54" s="1"/>
      <c r="C54" s="1"/>
      <c r="D54" s="1"/>
    </row>
    <row r="55" spans="1:4">
      <c r="A55" s="150"/>
      <c r="B55" s="1"/>
      <c r="C55" s="1"/>
      <c r="D55" s="1"/>
    </row>
    <row r="56" spans="1:4">
      <c r="A56" s="150"/>
      <c r="B56" s="1"/>
      <c r="C56" s="1"/>
      <c r="D56" s="1"/>
    </row>
    <row r="57" spans="1:4">
      <c r="A57" s="150"/>
      <c r="B57" s="1"/>
      <c r="C57" s="1"/>
      <c r="D57" s="1"/>
    </row>
    <row r="58" spans="1:4">
      <c r="A58" s="150"/>
      <c r="B58" s="1"/>
      <c r="C58" s="1"/>
      <c r="D58" s="1"/>
    </row>
    <row r="59" spans="1:4">
      <c r="A59" s="150"/>
      <c r="B59" s="1"/>
      <c r="C59" s="11"/>
      <c r="D59" s="11"/>
    </row>
    <row r="60" spans="1:4">
      <c r="A60" s="150"/>
      <c r="B60" s="1"/>
      <c r="C60" s="1"/>
      <c r="D60" s="1"/>
    </row>
    <row r="61" spans="1:4">
      <c r="A61" s="150"/>
      <c r="B61" s="1"/>
      <c r="C61" s="1"/>
      <c r="D61" s="1"/>
    </row>
    <row r="62" spans="1:4">
      <c r="A62" s="150"/>
      <c r="B62" s="10"/>
      <c r="C62" s="1"/>
      <c r="D62" s="11"/>
    </row>
    <row r="63" spans="1:4">
      <c r="A63" s="150"/>
      <c r="B63" s="10"/>
      <c r="C63" s="1"/>
      <c r="D63" s="1"/>
    </row>
    <row r="64" spans="1:4">
      <c r="A64" s="150"/>
      <c r="B64" s="10"/>
      <c r="C64" s="10"/>
      <c r="D64" s="1"/>
    </row>
    <row r="65" spans="1:16">
      <c r="A65" s="150"/>
      <c r="B65" s="10"/>
      <c r="C65" s="10"/>
      <c r="D65" s="10"/>
    </row>
    <row r="66" spans="1:16">
      <c r="A66" s="151"/>
      <c r="B66" s="10"/>
      <c r="C66" s="10"/>
      <c r="D66" s="10"/>
    </row>
    <row r="70" spans="1:16">
      <c r="B70" s="32"/>
      <c r="C70" s="24"/>
      <c r="D70" s="24"/>
      <c r="E70" s="24"/>
      <c r="F70" s="24"/>
      <c r="G70" s="24"/>
      <c r="H70" s="24"/>
      <c r="I70" s="24"/>
      <c r="J70" s="24"/>
      <c r="K70" s="24"/>
      <c r="L70" s="24"/>
      <c r="M70" s="24"/>
      <c r="N70" s="24"/>
      <c r="O70" s="24"/>
      <c r="P70" s="24"/>
    </row>
    <row r="71" spans="1:16">
      <c r="C71" s="1"/>
      <c r="D71" s="1"/>
      <c r="E71" s="1"/>
      <c r="F71" s="1"/>
      <c r="G71" s="1"/>
      <c r="H71" s="1"/>
      <c r="I71" s="1"/>
      <c r="J71" s="1"/>
      <c r="K71" s="1"/>
      <c r="L71" s="1"/>
      <c r="M71" s="1"/>
      <c r="N71" s="1"/>
      <c r="O71" s="1"/>
      <c r="P71" s="1"/>
    </row>
    <row r="72" spans="1:16">
      <c r="C72" s="1"/>
      <c r="D72" s="1"/>
      <c r="E72" s="1"/>
      <c r="F72" s="1"/>
      <c r="G72" s="1"/>
      <c r="H72" s="1"/>
      <c r="I72" s="1"/>
      <c r="J72" s="1"/>
      <c r="K72" s="1"/>
      <c r="L72" s="1"/>
      <c r="M72" s="1"/>
      <c r="N72" s="1"/>
      <c r="O72" s="1"/>
      <c r="P72" s="1"/>
    </row>
    <row r="73" spans="1:16">
      <c r="C73" s="1"/>
      <c r="D73" s="1"/>
      <c r="E73" s="1"/>
      <c r="F73" s="1"/>
      <c r="G73" s="1"/>
      <c r="H73" s="1"/>
      <c r="I73" s="1"/>
      <c r="J73" s="1"/>
      <c r="K73" s="1"/>
      <c r="L73" s="1"/>
      <c r="M73" s="1"/>
      <c r="N73" s="1"/>
      <c r="O73" s="1"/>
      <c r="P73" s="1"/>
    </row>
    <row r="74" spans="1:16">
      <c r="C74" s="1"/>
      <c r="D74" s="1"/>
      <c r="E74" s="1"/>
      <c r="F74" s="1"/>
      <c r="G74" s="1"/>
      <c r="H74" s="1"/>
      <c r="I74" s="1"/>
      <c r="J74" s="1"/>
      <c r="K74" s="1"/>
      <c r="L74" s="1"/>
      <c r="M74" s="1"/>
      <c r="N74" s="1"/>
      <c r="O74" s="1"/>
      <c r="P74" s="1"/>
    </row>
    <row r="75" spans="1:16">
      <c r="C75" s="1"/>
      <c r="D75" s="1"/>
      <c r="E75" s="1"/>
      <c r="F75" s="1"/>
      <c r="G75" s="1"/>
      <c r="H75" s="1"/>
      <c r="I75" s="1"/>
      <c r="J75" s="1"/>
      <c r="K75" s="1"/>
      <c r="L75" s="1"/>
      <c r="M75" s="1"/>
      <c r="N75" s="1"/>
      <c r="O75" s="1"/>
      <c r="P75" s="1"/>
    </row>
    <row r="76" spans="1:16">
      <c r="C76" s="1"/>
      <c r="D76" s="1"/>
      <c r="E76" s="1"/>
      <c r="F76" s="1"/>
      <c r="G76" s="1"/>
      <c r="H76" s="1"/>
      <c r="I76" s="1"/>
      <c r="J76" s="1"/>
      <c r="K76" s="1"/>
      <c r="L76" s="1"/>
      <c r="M76" s="1"/>
      <c r="N76" s="1"/>
      <c r="O76" s="1"/>
      <c r="P76" s="1"/>
    </row>
    <row r="77" spans="1:16">
      <c r="C77" s="1"/>
      <c r="D77" s="1"/>
      <c r="E77" s="1"/>
      <c r="F77" s="1"/>
      <c r="G77" s="1"/>
      <c r="H77" s="1"/>
      <c r="I77" s="1"/>
      <c r="J77" s="1"/>
      <c r="K77" s="1"/>
      <c r="L77" s="1"/>
      <c r="M77" s="1"/>
      <c r="N77" s="1"/>
      <c r="O77" s="1"/>
      <c r="P77" s="1"/>
    </row>
    <row r="78" spans="1:16">
      <c r="C78" s="1"/>
      <c r="D78" s="1"/>
      <c r="E78" s="1"/>
      <c r="F78" s="1"/>
      <c r="G78" s="1"/>
      <c r="H78" s="1"/>
      <c r="I78" s="1"/>
      <c r="J78" s="1"/>
      <c r="K78" s="1"/>
      <c r="L78" s="1"/>
      <c r="M78" s="1"/>
      <c r="N78" s="1"/>
      <c r="O78" s="1"/>
      <c r="P78" s="1"/>
    </row>
    <row r="79" spans="1:16">
      <c r="C79" s="1"/>
      <c r="D79" s="1"/>
      <c r="E79" s="1"/>
      <c r="F79" s="1"/>
      <c r="G79" s="1"/>
      <c r="H79" s="1"/>
      <c r="I79" s="1"/>
      <c r="J79" s="1"/>
      <c r="K79" s="1"/>
      <c r="L79" s="1"/>
      <c r="M79" s="1"/>
      <c r="N79" s="1"/>
      <c r="O79" s="1"/>
      <c r="P79" s="1"/>
    </row>
    <row r="80" spans="1:16">
      <c r="C80" s="1"/>
      <c r="D80" s="1"/>
      <c r="E80" s="1"/>
      <c r="F80" s="1"/>
      <c r="G80" s="1"/>
      <c r="H80" s="1"/>
      <c r="I80" s="1"/>
      <c r="J80" s="1"/>
      <c r="K80" s="1"/>
      <c r="L80" s="1"/>
      <c r="M80" s="1"/>
      <c r="N80" s="1"/>
      <c r="O80" s="1"/>
      <c r="P80" s="1"/>
    </row>
    <row r="81" spans="2:16">
      <c r="C81" s="1"/>
      <c r="D81" s="1"/>
      <c r="E81" s="1"/>
      <c r="F81" s="1"/>
      <c r="G81" s="1"/>
      <c r="H81" s="1"/>
      <c r="I81" s="1"/>
      <c r="J81" s="1"/>
      <c r="K81" s="1"/>
      <c r="L81" s="1"/>
      <c r="M81" s="1"/>
      <c r="N81" s="1"/>
      <c r="O81" s="1"/>
      <c r="P81" s="1"/>
    </row>
    <row r="82" spans="2:16">
      <c r="C82" s="1"/>
      <c r="D82" s="1"/>
      <c r="E82" s="1"/>
      <c r="F82" s="1"/>
      <c r="G82" s="1"/>
      <c r="H82" s="1"/>
      <c r="I82" s="1"/>
      <c r="J82" s="1"/>
      <c r="K82" s="1"/>
      <c r="L82" s="1"/>
      <c r="M82" s="1"/>
      <c r="N82" s="1"/>
      <c r="O82" s="1"/>
      <c r="P82" s="1"/>
    </row>
    <row r="83" spans="2:16">
      <c r="C83" s="1"/>
      <c r="D83" s="1"/>
      <c r="E83" s="1"/>
      <c r="F83" s="1"/>
      <c r="G83" s="1"/>
      <c r="H83" s="1"/>
      <c r="I83" s="1"/>
      <c r="J83" s="1"/>
      <c r="K83" s="1"/>
      <c r="L83" s="1"/>
      <c r="M83" s="1"/>
      <c r="N83" s="1"/>
      <c r="O83" s="1"/>
      <c r="P83" s="1"/>
    </row>
    <row r="84" spans="2:16">
      <c r="C84" s="1"/>
      <c r="D84" s="1"/>
      <c r="E84" s="1"/>
      <c r="F84" s="1"/>
      <c r="G84" s="1"/>
      <c r="H84" s="1"/>
      <c r="I84" s="1"/>
      <c r="J84" s="1"/>
      <c r="K84" s="1"/>
      <c r="L84" s="1"/>
      <c r="M84" s="1"/>
      <c r="N84" s="1"/>
      <c r="O84" s="1"/>
      <c r="P84" s="1"/>
    </row>
    <row r="85" spans="2:16">
      <c r="C85" s="1"/>
      <c r="D85" s="1"/>
      <c r="E85" s="1"/>
      <c r="F85" s="1"/>
      <c r="G85" s="1"/>
      <c r="H85" s="1"/>
      <c r="I85" s="1"/>
      <c r="J85" s="1"/>
      <c r="K85" s="1"/>
      <c r="L85" s="1"/>
      <c r="M85" s="1"/>
      <c r="N85" s="1"/>
      <c r="O85" s="1"/>
      <c r="P85" s="1"/>
    </row>
    <row r="86" spans="2:16">
      <c r="C86" s="1"/>
      <c r="D86" s="1"/>
      <c r="E86" s="1"/>
      <c r="F86" s="1"/>
      <c r="G86" s="1"/>
      <c r="H86" s="1"/>
      <c r="I86" s="1"/>
      <c r="J86" s="1"/>
      <c r="K86" s="1"/>
      <c r="L86" s="1"/>
      <c r="M86" s="1"/>
      <c r="N86" s="1"/>
      <c r="O86" s="1"/>
      <c r="P86" s="1"/>
    </row>
    <row r="87" spans="2:16">
      <c r="C87" s="1"/>
      <c r="D87" s="1"/>
      <c r="E87" s="1"/>
      <c r="F87" s="1"/>
      <c r="G87" s="1"/>
      <c r="H87" s="1"/>
      <c r="I87" s="1"/>
      <c r="J87" s="1"/>
      <c r="K87" s="1"/>
      <c r="L87" s="1"/>
      <c r="M87" s="1"/>
      <c r="N87" s="1"/>
      <c r="O87" s="1"/>
      <c r="P87" s="1"/>
    </row>
    <row r="90" spans="2:16">
      <c r="B90" s="32"/>
      <c r="C90" s="24"/>
      <c r="D90" s="24"/>
      <c r="E90" s="24"/>
      <c r="F90" s="24"/>
      <c r="G90" s="24"/>
      <c r="H90" s="24"/>
      <c r="I90" s="24"/>
      <c r="J90" s="24"/>
      <c r="K90" s="24"/>
      <c r="L90" s="24"/>
      <c r="M90" s="24"/>
      <c r="N90" s="24"/>
      <c r="O90" s="24"/>
      <c r="P90" s="24"/>
    </row>
    <row r="91" spans="2:16">
      <c r="C91" s="1"/>
      <c r="D91" s="1"/>
      <c r="E91" s="1"/>
      <c r="F91" s="1"/>
      <c r="G91" s="1"/>
      <c r="H91" s="1"/>
      <c r="I91" s="1"/>
      <c r="J91" s="1"/>
      <c r="K91" s="1"/>
      <c r="L91" s="1"/>
      <c r="M91" s="1"/>
      <c r="N91" s="1"/>
      <c r="O91" s="1"/>
      <c r="P91" s="1"/>
    </row>
    <row r="92" spans="2:16">
      <c r="C92" s="1"/>
      <c r="D92" s="1"/>
      <c r="E92" s="1"/>
      <c r="F92" s="1"/>
      <c r="G92" s="1"/>
      <c r="H92" s="1"/>
      <c r="I92" s="1"/>
      <c r="J92" s="1"/>
      <c r="K92" s="1"/>
      <c r="L92" s="1"/>
      <c r="M92" s="1"/>
      <c r="N92" s="1"/>
      <c r="O92" s="1"/>
      <c r="P92" s="1"/>
    </row>
    <row r="93" spans="2:16">
      <c r="C93" s="1"/>
      <c r="D93" s="1"/>
      <c r="E93" s="1"/>
      <c r="F93" s="1"/>
      <c r="G93" s="1"/>
      <c r="H93" s="1"/>
      <c r="J93" s="1"/>
      <c r="K93" s="1"/>
      <c r="L93" s="1"/>
      <c r="M93" s="1"/>
      <c r="N93" s="1"/>
      <c r="O93" s="1"/>
      <c r="P93" s="1"/>
    </row>
    <row r="94" spans="2:16">
      <c r="C94" s="1"/>
      <c r="D94" s="1"/>
      <c r="E94" s="1"/>
      <c r="F94" s="1"/>
      <c r="G94" s="1"/>
      <c r="H94" s="1"/>
      <c r="I94" s="1"/>
      <c r="J94" s="1"/>
      <c r="K94" s="1"/>
      <c r="L94" s="1"/>
      <c r="M94" s="1"/>
      <c r="N94" s="1"/>
      <c r="O94" s="1"/>
      <c r="P94" s="1"/>
    </row>
    <row r="95" spans="2:16">
      <c r="C95" s="1"/>
      <c r="D95" s="1"/>
      <c r="E95" s="1"/>
      <c r="F95" s="1"/>
      <c r="G95" s="1"/>
      <c r="H95" s="1"/>
      <c r="J95" s="1"/>
      <c r="K95" s="1"/>
      <c r="L95" s="1"/>
      <c r="M95" s="1"/>
      <c r="N95" s="1"/>
      <c r="O95" s="1"/>
      <c r="P95" s="1"/>
    </row>
    <row r="96" spans="2:16">
      <c r="C96" s="1"/>
      <c r="D96" s="1"/>
      <c r="E96" s="1"/>
      <c r="F96" s="1"/>
      <c r="G96" s="1"/>
      <c r="H96" s="1"/>
      <c r="J96" s="1"/>
      <c r="K96" s="1"/>
      <c r="L96" s="1"/>
      <c r="M96" s="1"/>
      <c r="N96" s="1"/>
      <c r="O96" s="1"/>
      <c r="P96" s="1"/>
    </row>
    <row r="97" spans="3:16">
      <c r="C97" s="1"/>
      <c r="D97" s="1"/>
      <c r="E97" s="1"/>
      <c r="F97" s="1"/>
      <c r="G97" s="1"/>
      <c r="H97" s="1"/>
      <c r="J97" s="1"/>
      <c r="K97" s="1"/>
      <c r="L97" s="1"/>
      <c r="M97" s="1"/>
      <c r="N97" s="1"/>
      <c r="O97" s="1"/>
      <c r="P97" s="1"/>
    </row>
    <row r="98" spans="3:16">
      <c r="C98" s="1"/>
      <c r="D98" s="1"/>
      <c r="E98" s="1"/>
      <c r="F98" s="1"/>
      <c r="G98" s="1"/>
      <c r="H98" s="1"/>
      <c r="J98" s="1"/>
      <c r="K98" s="1"/>
      <c r="L98" s="1"/>
      <c r="M98" s="1"/>
      <c r="N98" s="1"/>
      <c r="O98" s="1"/>
      <c r="P98" s="1"/>
    </row>
    <row r="99" spans="3:16">
      <c r="C99" s="1"/>
      <c r="D99" s="1"/>
      <c r="E99" s="1"/>
      <c r="F99" s="1"/>
      <c r="G99" s="1"/>
      <c r="H99" s="1"/>
      <c r="J99" s="1"/>
      <c r="K99" s="1"/>
      <c r="L99" s="1"/>
      <c r="M99" s="1"/>
      <c r="N99" s="1"/>
      <c r="O99" s="1"/>
      <c r="P99" s="1"/>
    </row>
    <row r="100" spans="3:16">
      <c r="C100" s="1"/>
      <c r="D100" s="1"/>
      <c r="E100" s="1"/>
      <c r="F100" s="1"/>
      <c r="G100" s="1"/>
      <c r="H100" s="1"/>
      <c r="J100" s="1"/>
      <c r="K100" s="1"/>
      <c r="L100" s="1"/>
      <c r="M100" s="1"/>
      <c r="N100" s="1"/>
      <c r="O100" s="1"/>
      <c r="P100" s="1"/>
    </row>
    <row r="101" spans="3:16">
      <c r="C101" s="1"/>
      <c r="D101" s="1"/>
      <c r="E101" s="1"/>
      <c r="F101" s="1"/>
      <c r="G101" s="1"/>
      <c r="H101" s="1"/>
      <c r="J101" s="1"/>
      <c r="K101" s="1"/>
      <c r="L101" s="1"/>
      <c r="M101" s="1"/>
      <c r="N101" s="1"/>
      <c r="O101" s="1"/>
      <c r="P101" s="1"/>
    </row>
    <row r="102" spans="3:16">
      <c r="C102" s="1"/>
      <c r="D102" s="1"/>
      <c r="E102" s="1"/>
      <c r="F102" s="1"/>
      <c r="G102" s="1"/>
      <c r="H102" s="1"/>
      <c r="I102" s="1"/>
      <c r="J102" s="1"/>
      <c r="K102" s="1"/>
      <c r="L102" s="1"/>
      <c r="M102" s="1"/>
      <c r="N102" s="1"/>
      <c r="O102" s="1"/>
      <c r="P102" s="1"/>
    </row>
    <row r="103" spans="3:16">
      <c r="C103" s="1"/>
      <c r="D103" s="1"/>
      <c r="E103" s="1"/>
      <c r="F103" s="1"/>
      <c r="G103" s="1"/>
      <c r="H103" s="1"/>
      <c r="I103" s="1"/>
      <c r="J103" s="1"/>
      <c r="K103" s="1"/>
      <c r="L103" s="1"/>
      <c r="M103" s="1"/>
      <c r="N103" s="1"/>
      <c r="O103" s="1"/>
      <c r="P103" s="1"/>
    </row>
    <row r="104" spans="3:16">
      <c r="C104" s="1"/>
      <c r="D104" s="1"/>
      <c r="E104" s="1"/>
      <c r="F104" s="1"/>
      <c r="G104" s="1"/>
      <c r="H104" s="1"/>
      <c r="I104" s="1"/>
      <c r="J104" s="1"/>
      <c r="K104" s="1"/>
      <c r="L104" s="1"/>
      <c r="M104" s="1"/>
      <c r="N104" s="1"/>
      <c r="O104" s="1"/>
      <c r="P104" s="1"/>
    </row>
    <row r="105" spans="3:16">
      <c r="C105" s="1"/>
      <c r="D105" s="1"/>
      <c r="E105" s="1"/>
      <c r="F105" s="1"/>
      <c r="G105" s="1"/>
      <c r="H105" s="1"/>
      <c r="I105" s="1"/>
      <c r="J105" s="1"/>
      <c r="K105" s="1"/>
      <c r="L105" s="1"/>
      <c r="M105" s="1"/>
      <c r="N105" s="1"/>
      <c r="O105" s="1"/>
      <c r="P105" s="1"/>
    </row>
    <row r="106" spans="3:16">
      <c r="C106" s="1"/>
      <c r="D106" s="1"/>
      <c r="E106" s="1"/>
      <c r="F106" s="1"/>
      <c r="G106" s="1"/>
      <c r="H106" s="1"/>
      <c r="I106" s="1"/>
      <c r="J106" s="1"/>
      <c r="K106" s="1"/>
      <c r="L106" s="1"/>
      <c r="M106" s="1"/>
      <c r="N106" s="1"/>
      <c r="O106" s="1"/>
      <c r="P106" s="1"/>
    </row>
    <row r="107" spans="3:16">
      <c r="C107" s="1"/>
      <c r="D107" s="1"/>
      <c r="E107" s="1"/>
      <c r="F107" s="1"/>
      <c r="G107" s="1"/>
      <c r="H107" s="1"/>
      <c r="I107" s="1"/>
      <c r="J107" s="1"/>
      <c r="K107" s="1"/>
      <c r="L107" s="1"/>
      <c r="M107" s="1"/>
      <c r="N107" s="1"/>
      <c r="O107" s="1"/>
      <c r="P107" s="1"/>
    </row>
    <row r="108" spans="3:16">
      <c r="C108" s="1"/>
      <c r="D108" s="1"/>
      <c r="E108" s="1"/>
      <c r="F108" s="1"/>
      <c r="G108" s="1"/>
      <c r="H108" s="1"/>
      <c r="I108" s="1"/>
      <c r="J108" s="1"/>
      <c r="K108" s="1"/>
      <c r="L108" s="1"/>
      <c r="M108" s="1"/>
      <c r="N108" s="1"/>
      <c r="O108" s="1"/>
      <c r="P108" s="1"/>
    </row>
    <row r="109" spans="3:16">
      <c r="C109" s="1"/>
      <c r="D109" s="1"/>
      <c r="E109" s="1"/>
      <c r="F109" s="1"/>
      <c r="G109" s="1"/>
      <c r="H109" s="1"/>
      <c r="I109" s="1"/>
      <c r="J109" s="1"/>
      <c r="K109" s="1"/>
      <c r="L109" s="1"/>
      <c r="M109" s="1"/>
      <c r="N109" s="1"/>
      <c r="O109" s="1"/>
      <c r="P109" s="1"/>
    </row>
    <row r="110" spans="3:16">
      <c r="C110" s="1"/>
      <c r="D110" s="1"/>
      <c r="E110" s="1"/>
      <c r="F110" s="1"/>
      <c r="G110" s="1"/>
      <c r="H110" s="1"/>
      <c r="I110" s="1"/>
      <c r="J110" s="1"/>
      <c r="K110" s="1"/>
      <c r="L110" s="1"/>
      <c r="M110" s="1"/>
      <c r="N110" s="1"/>
      <c r="O110" s="1"/>
      <c r="P110" s="1"/>
    </row>
    <row r="111" spans="3:16">
      <c r="C111" s="1"/>
      <c r="D111" s="1"/>
      <c r="E111" s="1"/>
      <c r="F111" s="1"/>
      <c r="G111" s="1"/>
      <c r="H111" s="1"/>
      <c r="I111" s="1"/>
      <c r="J111" s="1"/>
      <c r="K111" s="1"/>
      <c r="L111" s="1"/>
      <c r="M111" s="1"/>
      <c r="N111" s="1"/>
      <c r="O111" s="1"/>
      <c r="P111" s="1"/>
    </row>
    <row r="112" spans="3:16">
      <c r="C112" s="1"/>
      <c r="D112" s="1"/>
      <c r="E112" s="1"/>
      <c r="F112" s="1"/>
      <c r="G112" s="1"/>
      <c r="H112" s="1"/>
      <c r="I112" s="1"/>
      <c r="J112" s="1"/>
      <c r="K112" s="1"/>
      <c r="L112" s="1"/>
      <c r="M112" s="1"/>
      <c r="N112" s="1"/>
      <c r="O112" s="1"/>
      <c r="P112" s="1"/>
    </row>
    <row r="113" spans="3:16">
      <c r="C113" s="1"/>
      <c r="D113" s="1"/>
      <c r="E113" s="1"/>
      <c r="F113" s="1"/>
      <c r="G113" s="1"/>
      <c r="H113" s="1"/>
      <c r="I113" s="1"/>
      <c r="J113" s="1"/>
      <c r="K113" s="1"/>
      <c r="L113" s="1"/>
      <c r="M113" s="1"/>
      <c r="N113" s="1"/>
      <c r="O113" s="1"/>
      <c r="P113" s="1"/>
    </row>
    <row r="114" spans="3:16">
      <c r="C114" s="1"/>
      <c r="D114" s="1"/>
      <c r="E114" s="1"/>
      <c r="F114" s="1"/>
      <c r="G114" s="1"/>
      <c r="H114" s="1"/>
      <c r="I114" s="1"/>
      <c r="J114" s="1"/>
      <c r="K114" s="1"/>
      <c r="L114" s="1"/>
      <c r="M114" s="1"/>
      <c r="N114" s="1"/>
      <c r="O114" s="1"/>
      <c r="P114" s="1"/>
    </row>
    <row r="115" spans="3:16">
      <c r="C115" s="1"/>
      <c r="D115" s="1"/>
      <c r="E115" s="1"/>
      <c r="F115" s="1"/>
      <c r="G115" s="1"/>
      <c r="H115" s="1"/>
      <c r="I115" s="1"/>
      <c r="J115" s="1"/>
      <c r="K115" s="1"/>
      <c r="L115" s="1"/>
      <c r="M115" s="1"/>
      <c r="N115" s="1"/>
      <c r="O115" s="1"/>
      <c r="P115" s="1"/>
    </row>
    <row r="116" spans="3:16">
      <c r="C116" s="1"/>
      <c r="D116" s="1"/>
      <c r="E116" s="1"/>
      <c r="F116" s="1"/>
      <c r="G116" s="1"/>
      <c r="H116" s="1"/>
      <c r="I116" s="1"/>
      <c r="J116" s="1"/>
      <c r="K116" s="1"/>
      <c r="L116" s="1"/>
      <c r="M116" s="1"/>
      <c r="N116" s="1"/>
      <c r="O116" s="1"/>
      <c r="P116" s="1"/>
    </row>
    <row r="117" spans="3:16">
      <c r="C117" s="1"/>
      <c r="D117" s="1"/>
      <c r="E117" s="1"/>
      <c r="F117" s="1"/>
      <c r="G117" s="1"/>
      <c r="H117" s="1"/>
      <c r="I117" s="1"/>
      <c r="J117" s="1"/>
      <c r="K117" s="1"/>
      <c r="L117" s="1"/>
      <c r="M117" s="1"/>
      <c r="N117" s="1"/>
      <c r="O117" s="1"/>
      <c r="P117" s="1"/>
    </row>
    <row r="118" spans="3:16">
      <c r="C118" s="1"/>
      <c r="D118" s="1"/>
      <c r="E118" s="1"/>
      <c r="F118" s="1"/>
      <c r="G118" s="1"/>
      <c r="H118" s="1"/>
      <c r="I118" s="1"/>
      <c r="J118" s="1"/>
      <c r="K118" s="1"/>
      <c r="L118" s="1"/>
      <c r="M118" s="1"/>
      <c r="N118" s="1"/>
      <c r="O118" s="1"/>
      <c r="P118" s="1"/>
    </row>
    <row r="119" spans="3:16">
      <c r="C119" s="1"/>
      <c r="D119" s="1"/>
      <c r="E119" s="1"/>
      <c r="F119" s="1"/>
      <c r="G119" s="1"/>
      <c r="H119" s="1"/>
      <c r="I119" s="1"/>
      <c r="J119" s="1"/>
      <c r="K119" s="1"/>
      <c r="L119" s="1"/>
      <c r="M119" s="1"/>
      <c r="N119" s="1"/>
      <c r="O119" s="1"/>
      <c r="P119" s="1"/>
    </row>
    <row r="120" spans="3:16">
      <c r="C120" s="1"/>
      <c r="D120" s="1"/>
      <c r="E120" s="1"/>
      <c r="F120" s="1"/>
      <c r="G120" s="1"/>
      <c r="H120" s="1"/>
      <c r="I120" s="1"/>
      <c r="J120" s="1"/>
      <c r="K120" s="1"/>
      <c r="L120" s="1"/>
      <c r="M120" s="1"/>
      <c r="N120" s="1"/>
      <c r="O120" s="1"/>
      <c r="P120" s="1"/>
    </row>
    <row r="121" spans="3:16">
      <c r="C121" s="1"/>
      <c r="D121" s="1"/>
      <c r="E121" s="1"/>
      <c r="F121" s="1"/>
      <c r="G121" s="1"/>
      <c r="H121" s="1"/>
      <c r="I121" s="1"/>
      <c r="J121" s="1"/>
      <c r="K121" s="1"/>
      <c r="L121" s="1"/>
      <c r="M121" s="1"/>
      <c r="N121" s="1"/>
      <c r="O121" s="1"/>
      <c r="P121" s="1"/>
    </row>
    <row r="122" spans="3:16">
      <c r="C122" s="1"/>
      <c r="D122" s="1"/>
      <c r="E122" s="1"/>
      <c r="F122" s="1"/>
      <c r="G122" s="1"/>
      <c r="H122" s="1"/>
      <c r="I122" s="1"/>
      <c r="J122" s="1"/>
      <c r="K122" s="1"/>
      <c r="L122" s="1"/>
      <c r="M122" s="1"/>
      <c r="N122" s="1"/>
      <c r="O122" s="1"/>
      <c r="P122" s="1"/>
    </row>
    <row r="123" spans="3:16">
      <c r="C123" s="1"/>
      <c r="D123" s="1"/>
      <c r="E123" s="1"/>
      <c r="F123" s="1"/>
      <c r="G123" s="1"/>
      <c r="H123" s="1"/>
      <c r="I123" s="1"/>
      <c r="J123" s="1"/>
      <c r="K123" s="1"/>
      <c r="L123" s="1"/>
      <c r="M123" s="1"/>
      <c r="N123" s="1"/>
      <c r="O123" s="1"/>
      <c r="P123" s="1"/>
    </row>
    <row r="124" spans="3:16">
      <c r="C124" s="1"/>
      <c r="D124" s="1"/>
      <c r="E124" s="1"/>
      <c r="F124" s="1"/>
      <c r="G124" s="1"/>
      <c r="H124" s="1"/>
      <c r="I124" s="1"/>
      <c r="J124" s="1"/>
      <c r="K124" s="1"/>
      <c r="L124" s="1"/>
      <c r="M124" s="1"/>
      <c r="N124" s="1"/>
      <c r="O124" s="1"/>
      <c r="P124" s="1"/>
    </row>
    <row r="125" spans="3:16">
      <c r="C125" s="1"/>
      <c r="D125" s="1"/>
      <c r="E125" s="1"/>
      <c r="F125" s="1"/>
      <c r="G125" s="1"/>
      <c r="H125" s="1"/>
      <c r="I125" s="1"/>
      <c r="J125" s="1"/>
      <c r="K125" s="1"/>
      <c r="L125" s="1"/>
      <c r="M125" s="1"/>
      <c r="N125" s="1"/>
      <c r="O125" s="1"/>
      <c r="P125" s="1"/>
    </row>
    <row r="126" spans="3:16">
      <c r="C126" s="1"/>
      <c r="D126" s="1"/>
      <c r="E126" s="1"/>
      <c r="F126" s="1"/>
      <c r="G126" s="1"/>
      <c r="H126" s="1"/>
      <c r="I126" s="1"/>
      <c r="J126" s="1"/>
      <c r="K126" s="1"/>
      <c r="L126" s="1"/>
      <c r="M126" s="1"/>
      <c r="N126" s="1"/>
      <c r="O126" s="1"/>
      <c r="P126" s="1"/>
    </row>
    <row r="127" spans="3:16">
      <c r="C127" s="1"/>
      <c r="D127" s="1"/>
      <c r="E127" s="1"/>
      <c r="F127" s="1"/>
      <c r="G127" s="1"/>
      <c r="H127" s="1"/>
      <c r="I127" s="1"/>
      <c r="J127" s="1"/>
      <c r="K127" s="1"/>
      <c r="L127" s="1"/>
      <c r="M127" s="1"/>
      <c r="N127" s="1"/>
      <c r="O127" s="1"/>
      <c r="P127" s="1"/>
    </row>
    <row r="128" spans="3:16">
      <c r="C128" s="1"/>
      <c r="D128" s="1"/>
      <c r="E128" s="1"/>
      <c r="F128" s="1"/>
      <c r="G128" s="1"/>
      <c r="H128" s="1"/>
      <c r="I128" s="1"/>
      <c r="J128" s="1"/>
      <c r="K128" s="1"/>
      <c r="L128" s="1"/>
      <c r="M128" s="1"/>
      <c r="N128" s="1"/>
      <c r="O128" s="1"/>
      <c r="P128" s="1"/>
    </row>
    <row r="129" spans="2:16">
      <c r="C129" s="1"/>
      <c r="D129" s="1"/>
      <c r="E129" s="1"/>
      <c r="F129" s="1"/>
      <c r="G129" s="1"/>
      <c r="H129" s="1"/>
      <c r="I129" s="1"/>
      <c r="J129" s="1"/>
      <c r="K129" s="1"/>
      <c r="L129" s="1"/>
      <c r="M129" s="1"/>
      <c r="N129" s="1"/>
      <c r="O129" s="1"/>
      <c r="P129" s="1"/>
    </row>
    <row r="130" spans="2:16">
      <c r="C130" s="1"/>
      <c r="D130" s="1"/>
      <c r="E130" s="1"/>
      <c r="F130" s="1"/>
      <c r="G130" s="1"/>
      <c r="H130" s="1"/>
      <c r="I130" s="1"/>
      <c r="J130" s="1"/>
      <c r="K130" s="1"/>
      <c r="L130" s="1"/>
      <c r="M130" s="1"/>
      <c r="N130" s="1"/>
      <c r="O130" s="1"/>
      <c r="P130" s="1"/>
    </row>
    <row r="131" spans="2:16">
      <c r="C131" s="1"/>
      <c r="D131" s="1"/>
      <c r="E131" s="1"/>
      <c r="F131" s="1"/>
      <c r="G131" s="1"/>
      <c r="H131" s="1"/>
      <c r="I131" s="1"/>
      <c r="J131" s="1"/>
      <c r="K131" s="1"/>
      <c r="L131" s="1"/>
      <c r="M131" s="1"/>
      <c r="N131" s="1"/>
      <c r="O131" s="1"/>
      <c r="P131" s="1"/>
    </row>
    <row r="132" spans="2:16">
      <c r="C132" s="1"/>
      <c r="D132" s="1"/>
      <c r="E132" s="1"/>
      <c r="F132" s="1"/>
      <c r="G132" s="1"/>
      <c r="H132" s="1"/>
      <c r="I132" s="1"/>
      <c r="J132" s="1"/>
      <c r="K132" s="1"/>
      <c r="L132" s="1"/>
      <c r="M132" s="1"/>
      <c r="N132" s="1"/>
      <c r="O132" s="1"/>
      <c r="P132" s="1"/>
    </row>
    <row r="133" spans="2:16">
      <c r="C133" s="1"/>
      <c r="D133" s="1"/>
      <c r="E133" s="1"/>
      <c r="F133" s="1"/>
      <c r="G133" s="1"/>
      <c r="H133" s="1"/>
      <c r="I133" s="1"/>
      <c r="J133" s="1"/>
      <c r="K133" s="1"/>
      <c r="L133" s="1"/>
      <c r="M133" s="1"/>
      <c r="N133" s="1"/>
      <c r="O133" s="1"/>
      <c r="P133" s="1"/>
    </row>
    <row r="134" spans="2:16">
      <c r="C134" s="1"/>
      <c r="D134" s="1"/>
      <c r="E134" s="1"/>
      <c r="F134" s="1"/>
      <c r="G134" s="1"/>
      <c r="H134" s="1"/>
      <c r="I134" s="1"/>
      <c r="J134" s="1"/>
      <c r="K134" s="1"/>
      <c r="L134" s="1"/>
      <c r="M134" s="1"/>
      <c r="N134" s="1"/>
      <c r="O134" s="1"/>
      <c r="P134" s="1"/>
    </row>
    <row r="135" spans="2:16">
      <c r="C135" s="1"/>
      <c r="D135" s="1"/>
      <c r="E135" s="1"/>
      <c r="F135" s="1"/>
      <c r="G135" s="1"/>
      <c r="H135" s="1"/>
      <c r="I135" s="1"/>
      <c r="J135" s="1"/>
      <c r="K135" s="1"/>
      <c r="L135" s="1"/>
      <c r="M135" s="1"/>
      <c r="N135" s="1"/>
      <c r="O135" s="1"/>
      <c r="P135" s="1"/>
    </row>
    <row r="138" spans="2:16">
      <c r="B138" s="32"/>
      <c r="C138" s="24"/>
      <c r="D138" s="24"/>
      <c r="E138" s="24"/>
      <c r="F138" s="24"/>
      <c r="G138" s="24"/>
      <c r="H138" s="24"/>
      <c r="I138" s="24"/>
      <c r="J138" s="24"/>
      <c r="K138" s="24"/>
      <c r="L138" s="24"/>
      <c r="M138" s="24"/>
      <c r="N138" s="24"/>
      <c r="O138" s="24"/>
      <c r="P138" s="24"/>
    </row>
    <row r="139" spans="2:16">
      <c r="C139" s="1"/>
      <c r="D139" s="1"/>
      <c r="E139" s="1"/>
      <c r="F139" s="1"/>
      <c r="G139" s="1"/>
      <c r="H139" s="1"/>
      <c r="I139" s="1"/>
      <c r="J139" s="1"/>
      <c r="K139" s="1"/>
      <c r="L139" s="1"/>
      <c r="M139" s="1"/>
      <c r="N139" s="1"/>
      <c r="O139" s="1"/>
      <c r="P139" s="1"/>
    </row>
    <row r="140" spans="2:16">
      <c r="C140" s="1"/>
      <c r="D140" s="1"/>
      <c r="E140" s="1"/>
      <c r="F140" s="1"/>
      <c r="G140" s="1"/>
      <c r="H140" s="1"/>
      <c r="I140" s="1"/>
      <c r="J140" s="1"/>
      <c r="K140" s="1"/>
      <c r="L140" s="1"/>
      <c r="M140" s="1"/>
      <c r="N140" s="1"/>
      <c r="O140" s="1"/>
      <c r="P140" s="1"/>
    </row>
    <row r="141" spans="2:16">
      <c r="C141" s="1"/>
      <c r="D141" s="1"/>
      <c r="E141" s="1"/>
      <c r="F141" s="1"/>
      <c r="G141" s="1"/>
      <c r="H141" s="1"/>
      <c r="I141" s="1"/>
      <c r="J141" s="1"/>
      <c r="K141" s="1"/>
      <c r="L141" s="1"/>
      <c r="M141" s="1"/>
      <c r="N141" s="1"/>
      <c r="O141" s="1"/>
      <c r="P141" s="1"/>
    </row>
    <row r="142" spans="2:16">
      <c r="C142" s="1"/>
      <c r="D142" s="1"/>
      <c r="E142" s="1"/>
      <c r="F142" s="1"/>
      <c r="G142" s="1"/>
      <c r="H142" s="1"/>
      <c r="I142" s="1"/>
      <c r="J142" s="1"/>
      <c r="K142" s="1"/>
      <c r="L142" s="1"/>
      <c r="M142" s="1"/>
      <c r="N142" s="1"/>
      <c r="O142" s="1"/>
      <c r="P142" s="1"/>
    </row>
    <row r="143" spans="2:16">
      <c r="C143" s="1"/>
      <c r="D143" s="1"/>
      <c r="E143" s="1"/>
      <c r="F143" s="1"/>
      <c r="G143" s="1"/>
      <c r="H143" s="1"/>
      <c r="I143" s="1"/>
      <c r="J143" s="1"/>
      <c r="L143" s="1"/>
      <c r="M143" s="1"/>
      <c r="N143" s="1"/>
      <c r="O143" s="1"/>
      <c r="P143" s="1"/>
    </row>
    <row r="144" spans="2:16">
      <c r="C144" s="1"/>
      <c r="D144" s="1"/>
      <c r="E144" s="1"/>
      <c r="F144" s="1"/>
      <c r="G144" s="1"/>
      <c r="H144" s="1"/>
      <c r="I144" s="1"/>
      <c r="J144" s="1"/>
      <c r="L144" s="1"/>
      <c r="M144" s="1"/>
      <c r="N144" s="1"/>
      <c r="O144" s="1"/>
      <c r="P144" s="1"/>
    </row>
    <row r="145" spans="1:16">
      <c r="C145" s="1"/>
      <c r="D145" s="1"/>
      <c r="E145" s="1"/>
      <c r="F145" s="1"/>
      <c r="G145" s="1"/>
      <c r="H145" s="1"/>
      <c r="I145" s="1"/>
      <c r="J145" s="1"/>
      <c r="L145" s="1"/>
      <c r="M145" s="1"/>
      <c r="N145" s="1"/>
      <c r="O145" s="1"/>
      <c r="P145" s="1"/>
    </row>
    <row r="146" spans="1:16">
      <c r="C146" s="1"/>
      <c r="D146" s="1"/>
      <c r="E146" s="1"/>
      <c r="F146" s="1"/>
      <c r="G146" s="1"/>
      <c r="H146" s="1"/>
      <c r="I146" s="1"/>
      <c r="J146" s="1"/>
      <c r="K146" s="1"/>
      <c r="L146" s="1"/>
      <c r="M146" s="1"/>
      <c r="N146" s="1"/>
      <c r="O146" s="1"/>
      <c r="P146" s="1"/>
    </row>
    <row r="147" spans="1:16">
      <c r="C147" s="1"/>
      <c r="D147" s="1"/>
      <c r="E147" s="1"/>
      <c r="F147" s="1"/>
      <c r="G147" s="1"/>
      <c r="H147" s="1"/>
      <c r="I147" s="1"/>
      <c r="J147" s="1"/>
      <c r="K147" s="1"/>
      <c r="L147" s="1"/>
      <c r="M147" s="1"/>
      <c r="N147" s="1"/>
      <c r="O147" s="1"/>
      <c r="P147" s="1"/>
    </row>
    <row r="148" spans="1:16">
      <c r="C148" s="1"/>
      <c r="D148" s="1"/>
      <c r="E148" s="1"/>
      <c r="F148" s="1"/>
      <c r="G148" s="1"/>
      <c r="H148" s="1"/>
      <c r="I148" s="1"/>
      <c r="J148" s="1"/>
      <c r="K148" s="1"/>
      <c r="L148" s="1"/>
      <c r="M148" s="1"/>
      <c r="N148" s="1"/>
      <c r="O148" s="1"/>
      <c r="P148" s="1"/>
    </row>
    <row r="149" spans="1:16">
      <c r="C149" s="1"/>
      <c r="D149" s="1"/>
      <c r="E149" s="1"/>
      <c r="F149" s="1"/>
      <c r="G149" s="1"/>
      <c r="H149" s="1"/>
      <c r="I149" s="1"/>
      <c r="J149" s="1"/>
      <c r="K149" s="1"/>
      <c r="L149" s="1"/>
      <c r="M149" s="1"/>
      <c r="N149" s="1"/>
      <c r="O149" s="1"/>
      <c r="P149" s="1"/>
    </row>
    <row r="150" spans="1:16">
      <c r="C150" s="1"/>
      <c r="D150" s="1"/>
      <c r="E150" s="1"/>
      <c r="F150" s="1"/>
      <c r="G150" s="1"/>
      <c r="H150" s="1"/>
      <c r="I150" s="1"/>
      <c r="J150" s="1"/>
      <c r="K150" s="1"/>
      <c r="L150" s="1"/>
      <c r="M150" s="1"/>
      <c r="N150" s="1"/>
      <c r="O150" s="1"/>
      <c r="P150" s="1"/>
    </row>
    <row r="151" spans="1:16">
      <c r="C151" s="1"/>
      <c r="D151" s="1"/>
      <c r="E151" s="1"/>
      <c r="F151" s="1"/>
      <c r="G151" s="1"/>
      <c r="H151" s="1"/>
      <c r="I151" s="1"/>
      <c r="J151" s="1"/>
      <c r="K151" s="1"/>
      <c r="L151" s="1"/>
      <c r="M151" s="1"/>
      <c r="N151" s="1"/>
      <c r="O151" s="1"/>
      <c r="P151" s="1"/>
    </row>
    <row r="152" spans="1:16">
      <c r="C152" s="1"/>
      <c r="D152" s="1"/>
      <c r="E152" s="1"/>
      <c r="F152" s="1"/>
      <c r="G152" s="1"/>
      <c r="H152" s="1"/>
      <c r="I152" s="1"/>
      <c r="J152" s="1"/>
      <c r="K152" s="1"/>
      <c r="L152" s="1"/>
      <c r="M152" s="1"/>
      <c r="N152" s="1"/>
      <c r="O152" s="1"/>
      <c r="P152" s="1"/>
    </row>
    <row r="156" spans="1:16">
      <c r="A156" s="9"/>
      <c r="B156" s="23"/>
      <c r="C156" s="23"/>
    </row>
    <row r="157" spans="1:16">
      <c r="A157" s="24"/>
      <c r="B157" s="1"/>
      <c r="C157" s="1"/>
    </row>
    <row r="158" spans="1:16">
      <c r="A158" s="24"/>
      <c r="B158" s="1"/>
      <c r="C158" s="1"/>
    </row>
    <row r="159" spans="1:16">
      <c r="A159" s="24"/>
      <c r="B159" s="57"/>
      <c r="C159" s="57"/>
    </row>
    <row r="160" spans="1:16">
      <c r="A160" s="24"/>
      <c r="B160" s="1"/>
      <c r="C160" s="1"/>
    </row>
    <row r="161" spans="1:3">
      <c r="A161" s="24"/>
      <c r="B161" s="1"/>
      <c r="C161" s="1"/>
    </row>
    <row r="162" spans="1:3">
      <c r="A162" s="24"/>
      <c r="B162" s="1"/>
      <c r="C162" s="1"/>
    </row>
    <row r="163" spans="1:3">
      <c r="A163" s="24"/>
      <c r="B163" s="1"/>
      <c r="C163" s="1"/>
    </row>
    <row r="164" spans="1:3">
      <c r="A164" s="24"/>
      <c r="B164" s="1"/>
      <c r="C164" s="1"/>
    </row>
    <row r="165" spans="1:3">
      <c r="A165" s="24"/>
      <c r="B165" s="1"/>
      <c r="C165" s="1"/>
    </row>
    <row r="166" spans="1:3">
      <c r="A166" s="24"/>
      <c r="B166" s="1"/>
      <c r="C166" s="1"/>
    </row>
    <row r="167" spans="1:3">
      <c r="A167" s="24"/>
      <c r="B167" s="1"/>
      <c r="C167" s="1"/>
    </row>
    <row r="168" spans="1:3">
      <c r="A168" s="24"/>
      <c r="B168" s="1"/>
      <c r="C168" s="1"/>
    </row>
    <row r="169" spans="1:3">
      <c r="A169" s="24"/>
      <c r="B169" s="1"/>
      <c r="C169" s="1"/>
    </row>
    <row r="170" spans="1:3">
      <c r="A170" s="24"/>
      <c r="B170" s="1"/>
      <c r="C170" s="1"/>
    </row>
    <row r="171" spans="1:3">
      <c r="A171" s="9"/>
      <c r="B171" s="1"/>
      <c r="C171" s="1"/>
    </row>
    <row r="172" spans="1:3">
      <c r="A172" s="24"/>
      <c r="B172" s="1"/>
      <c r="C172" s="1"/>
    </row>
    <row r="173" spans="1:3">
      <c r="A173" s="24"/>
      <c r="B173" s="1"/>
      <c r="C173" s="1"/>
    </row>
    <row r="174" spans="1:3">
      <c r="A174" s="24"/>
      <c r="B174" s="1"/>
      <c r="C174" s="1"/>
    </row>
    <row r="175" spans="1:3">
      <c r="A175" s="24"/>
      <c r="B175" s="1"/>
      <c r="C175" s="1"/>
    </row>
    <row r="176" spans="1:3">
      <c r="A176" s="24"/>
      <c r="B176" s="1"/>
      <c r="C176" s="1"/>
    </row>
    <row r="177" spans="1:3">
      <c r="A177" s="24"/>
      <c r="B177" s="1"/>
      <c r="C177" s="1"/>
    </row>
    <row r="178" spans="1:3">
      <c r="A178" s="24"/>
      <c r="B178" s="1"/>
      <c r="C178" s="1"/>
    </row>
    <row r="179" spans="1:3">
      <c r="A179" s="24"/>
      <c r="B179" s="1"/>
      <c r="C179" s="1"/>
    </row>
    <row r="180" spans="1:3">
      <c r="A180" s="24"/>
      <c r="B180" s="57"/>
      <c r="C180" s="57"/>
    </row>
    <row r="181" spans="1:3">
      <c r="A181" s="24"/>
      <c r="B181" s="57"/>
      <c r="C181" s="57"/>
    </row>
    <row r="182" spans="1:3">
      <c r="A182" s="24"/>
      <c r="B182" s="1"/>
      <c r="C182" s="1"/>
    </row>
    <row r="183" spans="1:3">
      <c r="A183" s="24"/>
      <c r="B183" s="1"/>
      <c r="C183" s="1"/>
    </row>
    <row r="184" spans="1:3">
      <c r="A184" s="24"/>
      <c r="B184" s="1"/>
      <c r="C184" s="1"/>
    </row>
    <row r="185" spans="1:3">
      <c r="A185" s="24"/>
      <c r="B185" s="1"/>
      <c r="C185" s="1"/>
    </row>
    <row r="186" spans="1:3">
      <c r="A186" s="9"/>
      <c r="B186" s="1"/>
      <c r="C186" s="1"/>
    </row>
    <row r="187" spans="1:3">
      <c r="A187" s="24"/>
      <c r="B187" s="1"/>
      <c r="C187" s="1"/>
    </row>
    <row r="188" spans="1:3">
      <c r="A188" s="24"/>
      <c r="B188" s="57"/>
      <c r="C188" s="57"/>
    </row>
    <row r="189" spans="1:3">
      <c r="A189" s="24"/>
      <c r="B189" s="1"/>
      <c r="C189" s="57"/>
    </row>
    <row r="190" spans="1:3">
      <c r="A190" s="24"/>
      <c r="B190" s="1"/>
      <c r="C190" s="1"/>
    </row>
    <row r="191" spans="1:3">
      <c r="A191" s="24"/>
      <c r="B191" s="1"/>
      <c r="C191" s="1"/>
    </row>
    <row r="192" spans="1:3">
      <c r="A192" s="24"/>
      <c r="B192" s="1"/>
      <c r="C192" s="57"/>
    </row>
    <row r="193" spans="1:3">
      <c r="A193" s="24"/>
      <c r="B193" s="1"/>
      <c r="C193" s="1"/>
    </row>
    <row r="194" spans="1:3">
      <c r="A194" s="24"/>
      <c r="B194" s="1"/>
      <c r="C194" s="1"/>
    </row>
    <row r="195" spans="1:3">
      <c r="A195" s="24"/>
      <c r="B195" s="1"/>
      <c r="C195" s="57"/>
    </row>
    <row r="196" spans="1:3">
      <c r="A196" s="24"/>
      <c r="B196" s="1"/>
      <c r="C196" s="57"/>
    </row>
    <row r="197" spans="1:3">
      <c r="A197" s="24"/>
      <c r="B197" s="1"/>
      <c r="C197" s="57"/>
    </row>
    <row r="198" spans="1:3">
      <c r="A198" s="24"/>
      <c r="B198" s="1"/>
      <c r="C198" s="1"/>
    </row>
    <row r="199" spans="1:3">
      <c r="A199" s="24"/>
      <c r="B199" s="1"/>
      <c r="C199" s="1"/>
    </row>
    <row r="200" spans="1:3">
      <c r="A200" s="24"/>
      <c r="B200" s="1"/>
      <c r="C200" s="1"/>
    </row>
    <row r="204" spans="1:3" ht="15.75" thickBot="1"/>
    <row r="205" spans="1:3" ht="15.75" thickBot="1">
      <c r="A205" s="48"/>
      <c r="B205" s="49"/>
    </row>
    <row r="206" spans="1:3">
      <c r="A206" s="50"/>
      <c r="B206" s="51"/>
    </row>
    <row r="207" spans="1:3">
      <c r="A207" s="30"/>
      <c r="B207" s="29"/>
    </row>
    <row r="208" spans="1:3">
      <c r="A208" s="30"/>
      <c r="B208" s="29"/>
    </row>
    <row r="209" spans="1:4">
      <c r="A209" s="30"/>
      <c r="B209" s="29"/>
    </row>
    <row r="210" spans="1:4">
      <c r="A210" s="30"/>
      <c r="B210" s="29"/>
    </row>
    <row r="211" spans="1:4">
      <c r="A211" s="30"/>
      <c r="B211" s="29"/>
    </row>
    <row r="212" spans="1:4">
      <c r="A212" s="30"/>
      <c r="B212" s="29"/>
    </row>
    <row r="213" spans="1:4">
      <c r="A213" s="30"/>
      <c r="B213" s="29"/>
    </row>
    <row r="214" spans="1:4">
      <c r="A214" s="30"/>
      <c r="B214" s="29"/>
    </row>
    <row r="215" spans="1:4">
      <c r="A215" s="30"/>
      <c r="B215" s="29"/>
    </row>
    <row r="216" spans="1:4">
      <c r="A216" s="30"/>
      <c r="B216" s="29"/>
    </row>
    <row r="217" spans="1:4">
      <c r="A217" s="30"/>
      <c r="B217" s="29"/>
    </row>
    <row r="218" spans="1:4">
      <c r="A218" s="30"/>
      <c r="B218" s="29"/>
    </row>
    <row r="219" spans="1:4">
      <c r="A219" s="30"/>
      <c r="B219" s="29"/>
    </row>
    <row r="220" spans="1:4">
      <c r="A220" s="30"/>
      <c r="B220" s="29"/>
    </row>
    <row r="221" spans="1:4">
      <c r="A221" s="30"/>
      <c r="B221" s="29"/>
      <c r="D221" s="58"/>
    </row>
    <row r="222" spans="1:4">
      <c r="A222" s="30"/>
      <c r="B222" s="29"/>
      <c r="D222" s="58"/>
    </row>
    <row r="223" spans="1:4">
      <c r="A223" s="30"/>
      <c r="B223" s="29"/>
      <c r="D223" s="58"/>
    </row>
    <row r="224" spans="1:4">
      <c r="A224" s="30"/>
      <c r="B224" s="29"/>
      <c r="D224" s="58"/>
    </row>
    <row r="225" spans="1:4">
      <c r="A225" s="30"/>
      <c r="B225" s="29"/>
      <c r="D225" s="58"/>
    </row>
    <row r="226" spans="1:4">
      <c r="A226" s="30"/>
      <c r="B226" s="29"/>
      <c r="D226" s="58"/>
    </row>
    <row r="227" spans="1:4">
      <c r="A227" s="30"/>
      <c r="B227" s="29"/>
    </row>
    <row r="228" spans="1:4">
      <c r="A228" s="30"/>
      <c r="B228" s="29"/>
    </row>
    <row r="229" spans="1:4">
      <c r="A229" s="30"/>
      <c r="B229" s="29"/>
    </row>
    <row r="230" spans="1:4">
      <c r="A230" s="30"/>
      <c r="B230" s="29"/>
    </row>
    <row r="231" spans="1:4">
      <c r="A231" s="30"/>
      <c r="B231" s="29"/>
    </row>
    <row r="232" spans="1:4">
      <c r="A232" s="30"/>
      <c r="B232" s="29"/>
    </row>
    <row r="233" spans="1:4">
      <c r="A233" s="30"/>
      <c r="B233" s="29"/>
    </row>
    <row r="234" spans="1:4">
      <c r="A234" s="30"/>
      <c r="B234" s="29"/>
    </row>
    <row r="235" spans="1:4">
      <c r="A235" s="30"/>
      <c r="B235" s="29"/>
    </row>
    <row r="236" spans="1:4">
      <c r="A236" s="30"/>
      <c r="B236" s="29"/>
    </row>
    <row r="237" spans="1:4">
      <c r="A237" s="30"/>
      <c r="B237" s="29"/>
    </row>
    <row r="238" spans="1:4" ht="15.75" thickBot="1">
      <c r="A238" s="30"/>
      <c r="B238" s="31"/>
    </row>
    <row r="240" spans="1:4" ht="15.75" thickBot="1">
      <c r="A240" s="59"/>
      <c r="B240" s="59"/>
    </row>
    <row r="241" spans="1:2" ht="15.75" thickBot="1">
      <c r="A241" s="71"/>
      <c r="B241" s="68"/>
    </row>
    <row r="242" spans="1:2" ht="15.75" thickBot="1">
      <c r="A242" s="70"/>
      <c r="B242" s="69"/>
    </row>
  </sheetData>
  <customSheetViews>
    <customSheetView guid="{ABDFF5BB-4D14-416C-BE52-721F2040AE61}" scale="70">
      <selection activeCell="C112" sqref="C112"/>
      <pageMargins left="0.7" right="0.7" top="0.75" bottom="0.75" header="0.3" footer="0.3"/>
      <pageSetup paperSize="9" orientation="portrait" horizontalDpi="4294967292" verticalDpi="4294967292" r:id="rId1"/>
    </customSheetView>
  </customSheetViews>
  <mergeCells count="1">
    <mergeCell ref="A53:A66"/>
  </mergeCells>
  <pageMargins left="0.7" right="0.7" top="0.75" bottom="0.75" header="0.3" footer="0.3"/>
  <pageSetup paperSize="9" orientation="portrait" horizontalDpi="4294967292" verticalDpi="4294967292" r:id="rId2"/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35</vt:i4>
      </vt:variant>
    </vt:vector>
  </HeadingPairs>
  <TitlesOfParts>
    <vt:vector size="39" baseType="lpstr">
      <vt:lpstr>Tableau de bord</vt:lpstr>
      <vt:lpstr>Hall ; Parking</vt:lpstr>
      <vt:lpstr>Liste</vt:lpstr>
      <vt:lpstr>Administrateur</vt:lpstr>
      <vt:lpstr>BAP</vt:lpstr>
      <vt:lpstr>GAGNY</vt:lpstr>
      <vt:lpstr>marque</vt:lpstr>
      <vt:lpstr>RES.1237.LE.CEVERENT</vt:lpstr>
      <vt:lpstr>RES.178.LE.PRADO</vt:lpstr>
      <vt:lpstr>RES.210.LE.CLOS.JARDIN</vt:lpstr>
      <vt:lpstr>RES.231.ROUGEMONT.1</vt:lpstr>
      <vt:lpstr>RES.232.ROUGEMONT.2</vt:lpstr>
      <vt:lpstr>RES.235.LES.SABLONS</vt:lpstr>
      <vt:lpstr>RES.236.LES.22.ARPENTS</vt:lpstr>
      <vt:lpstr>RES.296.EUGENIE.COTTON</vt:lpstr>
      <vt:lpstr>RES.298.DE.L.HOTEL.DE.VILLE</vt:lpstr>
      <vt:lpstr>RES.303.ALLEE.CHASTILLON</vt:lpstr>
      <vt:lpstr>RES.307.RUE.DU.8.MAI.1945</vt:lpstr>
      <vt:lpstr>RES.308.AVENUE.DU.PARC</vt:lpstr>
      <vt:lpstr>RES.309.LA.MARQUETTERIE</vt:lpstr>
      <vt:lpstr>RES.310.H.FERTET</vt:lpstr>
      <vt:lpstr>RES.3235.LE.VILLAGE.VENTE</vt:lpstr>
      <vt:lpstr>RES.597.GRANDE.RUE</vt:lpstr>
      <vt:lpstr>RES.6.DU.SOUS.COUDRAY</vt:lpstr>
      <vt:lpstr>RES.737.LA.GARE.DU.CHESNAY</vt:lpstr>
      <vt:lpstr>RES.793.VILLAS.DU.PARC</vt:lpstr>
      <vt:lpstr>RES.807.VILLA.PALADIENNE</vt:lpstr>
      <vt:lpstr>RES.832.PIERRE.BEZET</vt:lpstr>
      <vt:lpstr>RES.839.LES.VERGERS</vt:lpstr>
      <vt:lpstr>RES.859.VILLA.SCOLA</vt:lpstr>
      <vt:lpstr>RES.865.LUMIERE</vt:lpstr>
      <vt:lpstr>RES.893.LE.PRESSOIR</vt:lpstr>
      <vt:lpstr>RES.9175.LA.FAUCONNIERE</vt:lpstr>
      <vt:lpstr>RES.9306.JACOB</vt:lpstr>
      <vt:lpstr>RES.943.RONSARD</vt:lpstr>
      <vt:lpstr>RES.9723.LES.ACACIAS</vt:lpstr>
      <vt:lpstr>SEVRAN</vt:lpstr>
      <vt:lpstr>SEVRAN.1240.ACQ.5.PAVILLONS</vt:lpstr>
      <vt:lpstr>TREMBLAY</vt:lpstr>
    </vt:vector>
  </TitlesOfParts>
  <Company>Groupe SNI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 Windows</dc:creator>
  <cp:lastModifiedBy>patrice phishert</cp:lastModifiedBy>
  <cp:lastPrinted>2016-10-21T10:11:51Z</cp:lastPrinted>
  <dcterms:created xsi:type="dcterms:W3CDTF">2016-03-14T17:55:11Z</dcterms:created>
  <dcterms:modified xsi:type="dcterms:W3CDTF">2016-12-16T14:34:27Z</dcterms:modified>
</cp:coreProperties>
</file>