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4510" windowHeight="11790" tabRatio="694"/>
  </bookViews>
  <sheets>
    <sheet name="Heures Supplémentaire" sheetId="1" r:id="rId1"/>
    <sheet name="Total Annuel" sheetId="2" state="hidden" r:id="rId2"/>
    <sheet name="Congés" sheetId="3" state="hidden" r:id="rId3"/>
    <sheet name="Nocturnes" sheetId="4" state="hidden" r:id="rId4"/>
    <sheet name="Journal" sheetId="5" r:id="rId5"/>
  </sheets>
  <functionGroups builtInGroupCount="18"/>
  <definedNames>
    <definedName name="aranham">'Heures Supplémentaire'!$N$14:$O$497</definedName>
    <definedName name="castanaa">'Heures Supplémentaire'!$F$14:$G$497</definedName>
    <definedName name="cheklatt">'Heures Supplémentaire'!$D$14:$E$497</definedName>
    <definedName name="emeryg">'Heures Supplémentaire'!$H$14:$I$497</definedName>
    <definedName name="forestr">'Heures Supplémentaire'!$D$14:$Z$497</definedName>
    <definedName name="lopezsy">'Heures Supplémentaire'!$V$14:$W$497</definedName>
    <definedName name="majdoubn">'Heures Supplémentaire'!$P$14:$Q$497</definedName>
    <definedName name="mbarkem">'Heures Supplémentaire'!$D$14:$Z$497</definedName>
    <definedName name="moulinfb">'Heures Supplémentaire'!$D$14:$Z$497</definedName>
    <definedName name="sansonf">'Heures Supplémentaire'!$T$14:$U$497</definedName>
    <definedName name="tous">'Heures Supplémentaire'!$D$13:$Z$497</definedName>
    <definedName name="Z_7FEE5DBE_DE58_414B_96B4_1DFFF4275923_.wvu.Cols" localSheetId="3" hidden="1">Nocturnes!$A:$A,Nocturnes!$M:$AH</definedName>
    <definedName name="Z_7FEE5DBE_DE58_414B_96B4_1DFFF4275923_.wvu.Rows" localSheetId="0" hidden="1">'Heures Supplémentaire'!$501:$502</definedName>
    <definedName name="Z_7FEE5DBE_DE58_414B_96B4_1DFFF4275923_.wvu.Rows" localSheetId="3" hidden="1">Nocturnes!$6:$9,Nocturnes!$11:$16,Nocturnes!$18:$23,Nocturnes!$25:$30,Nocturnes!$32:$37,Nocturnes!$39:$44,Nocturnes!$46:$51,Nocturnes!$53:$58,Nocturnes!$60:$65,Nocturnes!$67:$72,Nocturnes!$74:$79,Nocturnes!$81:$86,Nocturnes!$88:$93,Nocturnes!$95:$100,Nocturnes!$102:$107,Nocturnes!$109:$114,Nocturnes!$116:$121,Nocturnes!$123:$128,Nocturnes!$130:$135,Nocturnes!$137:$142,Nocturnes!$144:$149,Nocturnes!$151:$156,Nocturnes!$158:$163,Nocturnes!$165:$170,Nocturnes!$172:$177,Nocturnes!$179:$184,Nocturnes!$186:$191,Nocturnes!$193:$198,Nocturnes!$200:$205,Nocturnes!$207:$212,Nocturnes!$214:$219,Nocturnes!$221:$226,Nocturnes!$228:$233,Nocturnes!$235:$240,Nocturnes!$242:$247,Nocturnes!$249:$254,Nocturnes!$256:$261,Nocturnes!$263:$268,Nocturnes!$270:$275,Nocturnes!$277:$282,Nocturnes!$284:$289,Nocturnes!$291:$296,Nocturnes!$298:$303,Nocturnes!$305:$310,Nocturnes!$312:$317,Nocturnes!$319:$324,Nocturnes!$326:$331,Nocturnes!$333:$338,Nocturnes!$340:$345,Nocturnes!$347:$352,Nocturnes!$354:$359,Nocturnes!$361:$366,Nocturnes!$368:$371</definedName>
    <definedName name="Z_B28A596C_AD45_40BB_9C91_45E267A1E363_.wvu.Cols" localSheetId="3" hidden="1">Nocturnes!$A:$A,Nocturnes!$M:$AH</definedName>
    <definedName name="Z_B28A596C_AD45_40BB_9C91_45E267A1E363_.wvu.Rows" localSheetId="0" hidden="1">'Heures Supplémentaire'!$501:$502</definedName>
    <definedName name="Z_B28A596C_AD45_40BB_9C91_45E267A1E363_.wvu.Rows" localSheetId="3" hidden="1">Nocturnes!$6:$9,Nocturnes!$11:$16,Nocturnes!$18:$23,Nocturnes!$25:$30,Nocturnes!$32:$37,Nocturnes!$39:$44,Nocturnes!$46:$51,Nocturnes!$53:$58,Nocturnes!$60:$65,Nocturnes!$67:$72,Nocturnes!$74:$79,Nocturnes!$81:$86,Nocturnes!$88:$93,Nocturnes!$95:$100,Nocturnes!$102:$107,Nocturnes!$109:$114,Nocturnes!$116:$121,Nocturnes!$123:$128,Nocturnes!$130:$135,Nocturnes!$137:$142,Nocturnes!$144:$149,Nocturnes!$151:$156,Nocturnes!$158:$163,Nocturnes!$165:$170,Nocturnes!$172:$177,Nocturnes!$179:$184,Nocturnes!$186:$191,Nocturnes!$193:$198,Nocturnes!$200:$205,Nocturnes!$207:$212,Nocturnes!$214:$219,Nocturnes!$221:$226,Nocturnes!$228:$233,Nocturnes!$235:$240,Nocturnes!$242:$247,Nocturnes!$249:$254,Nocturnes!$256:$261,Nocturnes!$263:$268,Nocturnes!$270:$275,Nocturnes!$277:$282,Nocturnes!$284:$289,Nocturnes!$291:$296,Nocturnes!$298:$303,Nocturnes!$305:$310,Nocturnes!$312:$317,Nocturnes!$319:$324,Nocturnes!$326:$331,Nocturnes!$333:$338,Nocturnes!$340:$345,Nocturnes!$347:$352,Nocturnes!$354:$359,Nocturnes!$361:$366,Nocturnes!$368:$371</definedName>
  </definedNames>
  <calcPr calcId="152511"/>
  <customWorkbookViews>
    <customWorkbookView name="sansonf - Affichage personnalisé" guid="{7FEE5DBE-DE58-414B-96B4-1DFFF4275923}" mergeInterval="0" personalView="1" maximized="1" xWindow="1" yWindow="1" windowWidth="1276" windowHeight="762" tabRatio="694" activeSheetId="1"/>
    <customWorkbookView name="forestr - Affichage personnalisé" guid="{B28A596C-AD45-40BB-9C91-45E267A1E363}" mergeInterval="0" personalView="1" maximized="1" xWindow="1" yWindow="1" windowWidth="1276" windowHeight="804" tabRatio="694" activeSheetId="5"/>
  </customWorkbookViews>
</workbook>
</file>

<file path=xl/calcChain.xml><?xml version="1.0" encoding="utf-8"?>
<calcChain xmlns="http://schemas.openxmlformats.org/spreadsheetml/2006/main">
  <c r="A14" i="1" l="1"/>
  <c r="B514" i="1" l="1"/>
  <c r="A490" i="1"/>
  <c r="D471" i="1"/>
  <c r="D66" i="1" l="1"/>
  <c r="Z498" i="1" l="1"/>
  <c r="X498" i="1"/>
  <c r="V498" i="1"/>
  <c r="T498" i="1"/>
  <c r="R498" i="1"/>
  <c r="P498" i="1"/>
  <c r="N498" i="1"/>
  <c r="L498" i="1"/>
  <c r="J498" i="1"/>
  <c r="H498" i="1"/>
  <c r="F498" i="1"/>
  <c r="D498" i="1"/>
  <c r="AA497" i="1"/>
  <c r="AB497" i="1" s="1"/>
  <c r="AA496" i="1"/>
  <c r="AB496" i="1" s="1"/>
  <c r="AA495" i="1"/>
  <c r="AA494" i="1"/>
  <c r="AA493" i="1"/>
  <c r="AB493" i="1" s="1"/>
  <c r="AA492" i="1"/>
  <c r="AB492" i="1" s="1"/>
  <c r="AA491" i="1"/>
  <c r="B22" i="1"/>
  <c r="AB495" i="1" l="1"/>
  <c r="AB494" i="1"/>
  <c r="AA498" i="1"/>
  <c r="AB491" i="1"/>
  <c r="B13" i="1"/>
  <c r="C23" i="1"/>
  <c r="AB498" i="1" l="1"/>
  <c r="AA74" i="1"/>
  <c r="AB74" i="1" s="1"/>
  <c r="AA73" i="1"/>
  <c r="AB73" i="1" s="1"/>
  <c r="AA72" i="1"/>
  <c r="AB72" i="1" s="1"/>
  <c r="AA71" i="1"/>
  <c r="AB71" i="1" s="1"/>
  <c r="AA70" i="1"/>
  <c r="AB70" i="1" s="1"/>
  <c r="AA69" i="1"/>
  <c r="AB69" i="1" s="1"/>
  <c r="AA68" i="1"/>
  <c r="AB68" i="1" s="1"/>
  <c r="B12" i="1"/>
  <c r="AA19" i="1"/>
  <c r="AB19" i="1" s="1"/>
  <c r="AA18" i="1"/>
  <c r="AB18" i="1" s="1"/>
  <c r="AA17" i="1"/>
  <c r="AB17" i="1" s="1"/>
  <c r="AA16" i="1"/>
  <c r="AB16" i="1" s="1"/>
  <c r="AA15" i="1"/>
  <c r="AB15" i="1" s="1"/>
  <c r="AA14" i="1"/>
  <c r="AB14" i="1" s="1"/>
  <c r="C14" i="1"/>
  <c r="B31" i="1"/>
  <c r="AB502" i="1" l="1"/>
  <c r="Z502" i="1"/>
  <c r="V502" i="1"/>
  <c r="R502" i="1"/>
  <c r="N502" i="1"/>
  <c r="J502" i="1"/>
  <c r="F502" i="1"/>
  <c r="AA502" i="1"/>
  <c r="X502" i="1"/>
  <c r="T502" i="1"/>
  <c r="P502" i="1"/>
  <c r="L502" i="1"/>
  <c r="H502" i="1"/>
  <c r="C15" i="1"/>
  <c r="C16" i="1" s="1"/>
  <c r="C17" i="1" s="1"/>
  <c r="C18" i="1" s="1"/>
  <c r="C19" i="1" s="1"/>
  <c r="C20" i="1" s="1"/>
  <c r="C24" i="1"/>
  <c r="B14" i="1"/>
  <c r="B23" i="1"/>
  <c r="C32" i="1"/>
  <c r="B40" i="1"/>
  <c r="C33" i="1" l="1"/>
  <c r="C34" i="1" s="1"/>
  <c r="C35" i="1" s="1"/>
  <c r="C36" i="1" s="1"/>
  <c r="C37" i="1" s="1"/>
  <c r="C38" i="1" s="1"/>
  <c r="B24" i="1"/>
  <c r="C25" i="1"/>
  <c r="B15" i="1"/>
  <c r="B49" i="1"/>
  <c r="C41" i="1"/>
  <c r="B58" i="1"/>
  <c r="C42" i="1" l="1"/>
  <c r="C43" i="1" s="1"/>
  <c r="C44" i="1" s="1"/>
  <c r="C45" i="1" s="1"/>
  <c r="C46" i="1" s="1"/>
  <c r="C47" i="1" s="1"/>
  <c r="D102" i="1"/>
  <c r="B25" i="1"/>
  <c r="C26" i="1"/>
  <c r="B16" i="1"/>
  <c r="Z489" i="1"/>
  <c r="X489" i="1"/>
  <c r="V489" i="1"/>
  <c r="T489" i="1"/>
  <c r="R489" i="1"/>
  <c r="P489" i="1"/>
  <c r="N489" i="1"/>
  <c r="L489" i="1"/>
  <c r="J489" i="1"/>
  <c r="H489" i="1"/>
  <c r="F489" i="1"/>
  <c r="D489" i="1"/>
  <c r="Z480" i="1"/>
  <c r="X480" i="1"/>
  <c r="V480" i="1"/>
  <c r="T480" i="1"/>
  <c r="R480" i="1"/>
  <c r="P480" i="1"/>
  <c r="N480" i="1"/>
  <c r="L480" i="1"/>
  <c r="J480" i="1"/>
  <c r="H480" i="1"/>
  <c r="F480" i="1"/>
  <c r="D480" i="1"/>
  <c r="Z471" i="1"/>
  <c r="X471" i="1"/>
  <c r="V471" i="1"/>
  <c r="T471" i="1"/>
  <c r="R471" i="1"/>
  <c r="P471" i="1"/>
  <c r="N471" i="1"/>
  <c r="L471" i="1"/>
  <c r="J471" i="1"/>
  <c r="H471" i="1"/>
  <c r="F471" i="1"/>
  <c r="Z462" i="1"/>
  <c r="X462" i="1"/>
  <c r="V462" i="1"/>
  <c r="T462" i="1"/>
  <c r="R462" i="1"/>
  <c r="P462" i="1"/>
  <c r="N462" i="1"/>
  <c r="L462" i="1"/>
  <c r="J462" i="1"/>
  <c r="H462" i="1"/>
  <c r="F462" i="1"/>
  <c r="D462" i="1"/>
  <c r="Z453" i="1"/>
  <c r="X453" i="1"/>
  <c r="V453" i="1"/>
  <c r="T453" i="1"/>
  <c r="R453" i="1"/>
  <c r="P453" i="1"/>
  <c r="N453" i="1"/>
  <c r="L453" i="1"/>
  <c r="J453" i="1"/>
  <c r="H453" i="1"/>
  <c r="F453" i="1"/>
  <c r="D453" i="1"/>
  <c r="Z444" i="1"/>
  <c r="X444" i="1"/>
  <c r="V444" i="1"/>
  <c r="T444" i="1"/>
  <c r="R444" i="1"/>
  <c r="P444" i="1"/>
  <c r="N444" i="1"/>
  <c r="L444" i="1"/>
  <c r="J444" i="1"/>
  <c r="H444" i="1"/>
  <c r="F444" i="1"/>
  <c r="D444" i="1"/>
  <c r="Z435" i="1"/>
  <c r="X435" i="1"/>
  <c r="V435" i="1"/>
  <c r="T435" i="1"/>
  <c r="R435" i="1"/>
  <c r="P435" i="1"/>
  <c r="N435" i="1"/>
  <c r="L435" i="1"/>
  <c r="J435" i="1"/>
  <c r="H435" i="1"/>
  <c r="F435" i="1"/>
  <c r="D435" i="1"/>
  <c r="Z426" i="1"/>
  <c r="X426" i="1"/>
  <c r="V426" i="1"/>
  <c r="T426" i="1"/>
  <c r="R426" i="1"/>
  <c r="P426" i="1"/>
  <c r="N426" i="1"/>
  <c r="L426" i="1"/>
  <c r="J426" i="1"/>
  <c r="H426" i="1"/>
  <c r="F426" i="1"/>
  <c r="D426" i="1"/>
  <c r="Z417" i="1"/>
  <c r="X417" i="1"/>
  <c r="V417" i="1"/>
  <c r="T417" i="1"/>
  <c r="R417" i="1"/>
  <c r="P417" i="1"/>
  <c r="N417" i="1"/>
  <c r="L417" i="1"/>
  <c r="J417" i="1"/>
  <c r="H417" i="1"/>
  <c r="F417" i="1"/>
  <c r="D417" i="1"/>
  <c r="Z408" i="1"/>
  <c r="X408" i="1"/>
  <c r="V408" i="1"/>
  <c r="T408" i="1"/>
  <c r="R408" i="1"/>
  <c r="P408" i="1"/>
  <c r="N408" i="1"/>
  <c r="L408" i="1"/>
  <c r="J408" i="1"/>
  <c r="H408" i="1"/>
  <c r="F408" i="1"/>
  <c r="D408" i="1"/>
  <c r="Z399" i="1"/>
  <c r="X399" i="1"/>
  <c r="V399" i="1"/>
  <c r="T399" i="1"/>
  <c r="R399" i="1"/>
  <c r="P399" i="1"/>
  <c r="N399" i="1"/>
  <c r="L399" i="1"/>
  <c r="J399" i="1"/>
  <c r="H399" i="1"/>
  <c r="F399" i="1"/>
  <c r="D399" i="1"/>
  <c r="Z390" i="1"/>
  <c r="X390" i="1"/>
  <c r="V390" i="1"/>
  <c r="T390" i="1"/>
  <c r="R390" i="1"/>
  <c r="P390" i="1"/>
  <c r="N390" i="1"/>
  <c r="L390" i="1"/>
  <c r="J390" i="1"/>
  <c r="H390" i="1"/>
  <c r="F390" i="1"/>
  <c r="D390" i="1"/>
  <c r="Z381" i="1"/>
  <c r="X381" i="1"/>
  <c r="V381" i="1"/>
  <c r="T381" i="1"/>
  <c r="R381" i="1"/>
  <c r="P381" i="1"/>
  <c r="N381" i="1"/>
  <c r="L381" i="1"/>
  <c r="J381" i="1"/>
  <c r="H381" i="1"/>
  <c r="F381" i="1"/>
  <c r="D381" i="1"/>
  <c r="Z372" i="1"/>
  <c r="X372" i="1"/>
  <c r="V372" i="1"/>
  <c r="T372" i="1"/>
  <c r="R372" i="1"/>
  <c r="P372" i="1"/>
  <c r="N372" i="1"/>
  <c r="L372" i="1"/>
  <c r="J372" i="1"/>
  <c r="H372" i="1"/>
  <c r="F372" i="1"/>
  <c r="D372" i="1"/>
  <c r="Z363" i="1"/>
  <c r="X363" i="1"/>
  <c r="V363" i="1"/>
  <c r="T363" i="1"/>
  <c r="R363" i="1"/>
  <c r="P363" i="1"/>
  <c r="N363" i="1"/>
  <c r="L363" i="1"/>
  <c r="J363" i="1"/>
  <c r="H363" i="1"/>
  <c r="F363" i="1"/>
  <c r="D363" i="1"/>
  <c r="Z354" i="1"/>
  <c r="X354" i="1"/>
  <c r="V354" i="1"/>
  <c r="T354" i="1"/>
  <c r="R354" i="1"/>
  <c r="P354" i="1"/>
  <c r="N354" i="1"/>
  <c r="L354" i="1"/>
  <c r="J354" i="1"/>
  <c r="H354" i="1"/>
  <c r="F354" i="1"/>
  <c r="D354" i="1"/>
  <c r="Z336" i="1"/>
  <c r="X336" i="1"/>
  <c r="V336" i="1"/>
  <c r="T336" i="1"/>
  <c r="R336" i="1"/>
  <c r="P336" i="1"/>
  <c r="N336" i="1"/>
  <c r="L336" i="1"/>
  <c r="J336" i="1"/>
  <c r="H336" i="1"/>
  <c r="F336" i="1"/>
  <c r="D336" i="1"/>
  <c r="Z345" i="1"/>
  <c r="X345" i="1"/>
  <c r="V345" i="1"/>
  <c r="T345" i="1"/>
  <c r="R345" i="1"/>
  <c r="P345" i="1"/>
  <c r="N345" i="1"/>
  <c r="L345" i="1"/>
  <c r="J345" i="1"/>
  <c r="H345" i="1"/>
  <c r="F345" i="1"/>
  <c r="D345" i="1"/>
  <c r="Z327" i="1"/>
  <c r="X327" i="1"/>
  <c r="V327" i="1"/>
  <c r="T327" i="1"/>
  <c r="R327" i="1"/>
  <c r="P327" i="1"/>
  <c r="N327" i="1"/>
  <c r="L327" i="1"/>
  <c r="J327" i="1"/>
  <c r="H327" i="1"/>
  <c r="F327" i="1"/>
  <c r="D327" i="1"/>
  <c r="Z318" i="1"/>
  <c r="X318" i="1"/>
  <c r="V318" i="1"/>
  <c r="T318" i="1"/>
  <c r="R318" i="1"/>
  <c r="P318" i="1"/>
  <c r="N318" i="1"/>
  <c r="L318" i="1"/>
  <c r="J318" i="1"/>
  <c r="H318" i="1"/>
  <c r="F318" i="1"/>
  <c r="D318" i="1"/>
  <c r="Z309" i="1"/>
  <c r="X309" i="1"/>
  <c r="V309" i="1"/>
  <c r="T309" i="1"/>
  <c r="R309" i="1"/>
  <c r="P309" i="1"/>
  <c r="N309" i="1"/>
  <c r="L309" i="1"/>
  <c r="J309" i="1"/>
  <c r="H309" i="1"/>
  <c r="F309" i="1"/>
  <c r="D309" i="1"/>
  <c r="Z300" i="1"/>
  <c r="X300" i="1"/>
  <c r="V300" i="1"/>
  <c r="T300" i="1"/>
  <c r="R300" i="1"/>
  <c r="P300" i="1"/>
  <c r="N300" i="1"/>
  <c r="L300" i="1"/>
  <c r="J300" i="1"/>
  <c r="H300" i="1"/>
  <c r="F300" i="1"/>
  <c r="D300" i="1"/>
  <c r="Z291" i="1"/>
  <c r="X291" i="1"/>
  <c r="V291" i="1"/>
  <c r="T291" i="1"/>
  <c r="R291" i="1"/>
  <c r="P291" i="1"/>
  <c r="N291" i="1"/>
  <c r="L291" i="1"/>
  <c r="J291" i="1"/>
  <c r="H291" i="1"/>
  <c r="F291" i="1"/>
  <c r="D291" i="1"/>
  <c r="Z282" i="1"/>
  <c r="X282" i="1"/>
  <c r="V282" i="1"/>
  <c r="T282" i="1"/>
  <c r="R282" i="1"/>
  <c r="P282" i="1"/>
  <c r="N282" i="1"/>
  <c r="L282" i="1"/>
  <c r="J282" i="1"/>
  <c r="H282" i="1"/>
  <c r="F282" i="1"/>
  <c r="D282" i="1"/>
  <c r="Z273" i="1"/>
  <c r="X273" i="1"/>
  <c r="V273" i="1"/>
  <c r="T273" i="1"/>
  <c r="R273" i="1"/>
  <c r="P273" i="1"/>
  <c r="N273" i="1"/>
  <c r="L273" i="1"/>
  <c r="J273" i="1"/>
  <c r="H273" i="1"/>
  <c r="F273" i="1"/>
  <c r="D273" i="1"/>
  <c r="Z264" i="1"/>
  <c r="X264" i="1"/>
  <c r="V264" i="1"/>
  <c r="T264" i="1"/>
  <c r="R264" i="1"/>
  <c r="P264" i="1"/>
  <c r="N264" i="1"/>
  <c r="L264" i="1"/>
  <c r="J264" i="1"/>
  <c r="H264" i="1"/>
  <c r="F264" i="1"/>
  <c r="D264" i="1"/>
  <c r="Z255" i="1"/>
  <c r="X255" i="1"/>
  <c r="V255" i="1"/>
  <c r="T255" i="1"/>
  <c r="R255" i="1"/>
  <c r="P255" i="1"/>
  <c r="N255" i="1"/>
  <c r="L255" i="1"/>
  <c r="J255" i="1"/>
  <c r="H255" i="1"/>
  <c r="F255" i="1"/>
  <c r="D255" i="1"/>
  <c r="Z246" i="1"/>
  <c r="X246" i="1"/>
  <c r="V246" i="1"/>
  <c r="T246" i="1"/>
  <c r="R246" i="1"/>
  <c r="P246" i="1"/>
  <c r="N246" i="1"/>
  <c r="L246" i="1"/>
  <c r="J246" i="1"/>
  <c r="H246" i="1"/>
  <c r="F246" i="1"/>
  <c r="D246" i="1"/>
  <c r="Z237" i="1"/>
  <c r="X237" i="1"/>
  <c r="V237" i="1"/>
  <c r="T237" i="1"/>
  <c r="R237" i="1"/>
  <c r="P237" i="1"/>
  <c r="N237" i="1"/>
  <c r="L237" i="1"/>
  <c r="J237" i="1"/>
  <c r="H237" i="1"/>
  <c r="F237" i="1"/>
  <c r="D237" i="1"/>
  <c r="Z228" i="1"/>
  <c r="X228" i="1"/>
  <c r="V228" i="1"/>
  <c r="T228" i="1"/>
  <c r="R228" i="1"/>
  <c r="P228" i="1"/>
  <c r="N228" i="1"/>
  <c r="L228" i="1"/>
  <c r="J228" i="1"/>
  <c r="H228" i="1"/>
  <c r="F228" i="1"/>
  <c r="D228" i="1"/>
  <c r="Z219" i="1"/>
  <c r="X219" i="1"/>
  <c r="V219" i="1"/>
  <c r="T219" i="1"/>
  <c r="R219" i="1"/>
  <c r="P219" i="1"/>
  <c r="N219" i="1"/>
  <c r="L219" i="1"/>
  <c r="J219" i="1"/>
  <c r="H219" i="1"/>
  <c r="F219" i="1"/>
  <c r="D219" i="1"/>
  <c r="Z210" i="1"/>
  <c r="X210" i="1"/>
  <c r="V210" i="1"/>
  <c r="T210" i="1"/>
  <c r="R210" i="1"/>
  <c r="P210" i="1"/>
  <c r="N210" i="1"/>
  <c r="L210" i="1"/>
  <c r="J210" i="1"/>
  <c r="H210" i="1"/>
  <c r="F210" i="1"/>
  <c r="D210" i="1"/>
  <c r="Z201" i="1"/>
  <c r="X201" i="1"/>
  <c r="V201" i="1"/>
  <c r="T201" i="1"/>
  <c r="R201" i="1"/>
  <c r="P201" i="1"/>
  <c r="N201" i="1"/>
  <c r="L201" i="1"/>
  <c r="J201" i="1"/>
  <c r="H201" i="1"/>
  <c r="F201" i="1"/>
  <c r="D201" i="1"/>
  <c r="Z192" i="1"/>
  <c r="X192" i="1"/>
  <c r="V192" i="1"/>
  <c r="T192" i="1"/>
  <c r="R192" i="1"/>
  <c r="P192" i="1"/>
  <c r="N192" i="1"/>
  <c r="L192" i="1"/>
  <c r="J192" i="1"/>
  <c r="H192" i="1"/>
  <c r="F192" i="1"/>
  <c r="D192" i="1"/>
  <c r="Z183" i="1"/>
  <c r="X183" i="1"/>
  <c r="V183" i="1"/>
  <c r="T183" i="1"/>
  <c r="R183" i="1"/>
  <c r="P183" i="1"/>
  <c r="N183" i="1"/>
  <c r="L183" i="1"/>
  <c r="J183" i="1"/>
  <c r="H183" i="1"/>
  <c r="F183" i="1"/>
  <c r="D183" i="1"/>
  <c r="Z174" i="1"/>
  <c r="X174" i="1"/>
  <c r="V174" i="1"/>
  <c r="T174" i="1"/>
  <c r="R174" i="1"/>
  <c r="P174" i="1"/>
  <c r="N174" i="1"/>
  <c r="L174" i="1"/>
  <c r="J174" i="1"/>
  <c r="H174" i="1"/>
  <c r="F174" i="1"/>
  <c r="D174" i="1"/>
  <c r="Z165" i="1"/>
  <c r="X165" i="1"/>
  <c r="V165" i="1"/>
  <c r="T165" i="1"/>
  <c r="R165" i="1"/>
  <c r="P165" i="1"/>
  <c r="N165" i="1"/>
  <c r="L165" i="1"/>
  <c r="J165" i="1"/>
  <c r="H165" i="1"/>
  <c r="F165" i="1"/>
  <c r="D165" i="1"/>
  <c r="Z156" i="1"/>
  <c r="X156" i="1"/>
  <c r="V156" i="1"/>
  <c r="T156" i="1"/>
  <c r="R156" i="1"/>
  <c r="P156" i="1"/>
  <c r="N156" i="1"/>
  <c r="L156" i="1"/>
  <c r="J156" i="1"/>
  <c r="H156" i="1"/>
  <c r="F156" i="1"/>
  <c r="D156" i="1"/>
  <c r="Z147" i="1"/>
  <c r="X147" i="1"/>
  <c r="V147" i="1"/>
  <c r="T147" i="1"/>
  <c r="R147" i="1"/>
  <c r="P147" i="1"/>
  <c r="N147" i="1"/>
  <c r="L147" i="1"/>
  <c r="J147" i="1"/>
  <c r="H147" i="1"/>
  <c r="F147" i="1"/>
  <c r="D147" i="1"/>
  <c r="Z129" i="1"/>
  <c r="X129" i="1"/>
  <c r="V129" i="1"/>
  <c r="T129" i="1"/>
  <c r="R129" i="1"/>
  <c r="P129" i="1"/>
  <c r="N129" i="1"/>
  <c r="L129" i="1"/>
  <c r="J129" i="1"/>
  <c r="H129" i="1"/>
  <c r="F129" i="1"/>
  <c r="D129" i="1"/>
  <c r="Z120" i="1"/>
  <c r="X120" i="1"/>
  <c r="V120" i="1"/>
  <c r="T120" i="1"/>
  <c r="R120" i="1"/>
  <c r="P120" i="1"/>
  <c r="N120" i="1"/>
  <c r="L120" i="1"/>
  <c r="J120" i="1"/>
  <c r="H120" i="1"/>
  <c r="F120" i="1"/>
  <c r="D120" i="1"/>
  <c r="Z111" i="1"/>
  <c r="X111" i="1"/>
  <c r="V111" i="1"/>
  <c r="T111" i="1"/>
  <c r="R111" i="1"/>
  <c r="P111" i="1"/>
  <c r="N111" i="1"/>
  <c r="L111" i="1"/>
  <c r="J111" i="1"/>
  <c r="H111" i="1"/>
  <c r="F111" i="1"/>
  <c r="D111" i="1"/>
  <c r="Z93" i="1"/>
  <c r="X93" i="1"/>
  <c r="V93" i="1"/>
  <c r="T93" i="1"/>
  <c r="R93" i="1"/>
  <c r="P93" i="1"/>
  <c r="N93" i="1"/>
  <c r="L93" i="1"/>
  <c r="J93" i="1"/>
  <c r="H93" i="1"/>
  <c r="F93" i="1"/>
  <c r="D93" i="1"/>
  <c r="AA92" i="1"/>
  <c r="AB92" i="1" s="1"/>
  <c r="Z84" i="1"/>
  <c r="X84" i="1"/>
  <c r="V84" i="1"/>
  <c r="T84" i="1"/>
  <c r="R84" i="1"/>
  <c r="P84" i="1"/>
  <c r="N84" i="1"/>
  <c r="L84" i="1"/>
  <c r="J84" i="1"/>
  <c r="H84" i="1"/>
  <c r="F84" i="1"/>
  <c r="D84" i="1"/>
  <c r="Z75" i="1"/>
  <c r="X75" i="1"/>
  <c r="V75" i="1"/>
  <c r="T75" i="1"/>
  <c r="R75" i="1"/>
  <c r="P75" i="1"/>
  <c r="N75" i="1"/>
  <c r="L75" i="1"/>
  <c r="J75" i="1"/>
  <c r="H75" i="1"/>
  <c r="F75" i="1"/>
  <c r="D75" i="1"/>
  <c r="Z66" i="1"/>
  <c r="X66" i="1"/>
  <c r="V66" i="1"/>
  <c r="T66" i="1"/>
  <c r="R66" i="1"/>
  <c r="P66" i="1"/>
  <c r="N66" i="1"/>
  <c r="L66" i="1"/>
  <c r="J66" i="1"/>
  <c r="H66" i="1"/>
  <c r="F66" i="1"/>
  <c r="Z57" i="1"/>
  <c r="X57" i="1"/>
  <c r="V57" i="1"/>
  <c r="T57" i="1"/>
  <c r="R57" i="1"/>
  <c r="P57" i="1"/>
  <c r="N57" i="1"/>
  <c r="L57" i="1"/>
  <c r="J57" i="1"/>
  <c r="H57" i="1"/>
  <c r="F57" i="1"/>
  <c r="D57" i="1"/>
  <c r="Z48" i="1"/>
  <c r="X48" i="1"/>
  <c r="V48" i="1"/>
  <c r="T48" i="1"/>
  <c r="R48" i="1"/>
  <c r="P48" i="1"/>
  <c r="N48" i="1"/>
  <c r="L48" i="1"/>
  <c r="J48" i="1"/>
  <c r="H48" i="1"/>
  <c r="F48" i="1"/>
  <c r="D48" i="1"/>
  <c r="Z39" i="1"/>
  <c r="X39" i="1"/>
  <c r="V39" i="1"/>
  <c r="T39" i="1"/>
  <c r="R39" i="1"/>
  <c r="P39" i="1"/>
  <c r="N39" i="1"/>
  <c r="L39" i="1"/>
  <c r="J39" i="1"/>
  <c r="H39" i="1"/>
  <c r="F39" i="1"/>
  <c r="D39" i="1"/>
  <c r="Z21" i="1"/>
  <c r="X21" i="1"/>
  <c r="V21" i="1"/>
  <c r="T21" i="1"/>
  <c r="R21" i="1"/>
  <c r="P21" i="1"/>
  <c r="N21" i="1"/>
  <c r="L21" i="1"/>
  <c r="J21" i="1"/>
  <c r="H21" i="1"/>
  <c r="F21" i="1"/>
  <c r="D21" i="1"/>
  <c r="Z30" i="1"/>
  <c r="X30" i="1"/>
  <c r="V30" i="1"/>
  <c r="T30" i="1"/>
  <c r="R30" i="1"/>
  <c r="P30" i="1"/>
  <c r="N30" i="1"/>
  <c r="L30" i="1"/>
  <c r="J30" i="1"/>
  <c r="H30" i="1"/>
  <c r="F30" i="1"/>
  <c r="D30" i="1"/>
  <c r="A15" i="3"/>
  <c r="A14" i="3"/>
  <c r="A13" i="3"/>
  <c r="A12" i="3"/>
  <c r="A11" i="3"/>
  <c r="A9" i="3"/>
  <c r="A7" i="3"/>
  <c r="A5" i="3"/>
  <c r="A10" i="3" s="1"/>
  <c r="A4" i="3"/>
  <c r="AH371" i="4"/>
  <c r="AG371" i="4"/>
  <c r="AF371" i="4"/>
  <c r="AE371" i="4"/>
  <c r="AD371" i="4"/>
  <c r="AC371" i="4"/>
  <c r="AH370" i="4"/>
  <c r="AG370" i="4"/>
  <c r="AF370" i="4"/>
  <c r="AE370" i="4"/>
  <c r="AD370" i="4"/>
  <c r="AC370" i="4"/>
  <c r="Z370" i="4"/>
  <c r="Y370" i="4"/>
  <c r="X370" i="4"/>
  <c r="W370" i="4"/>
  <c r="V370" i="4"/>
  <c r="U370" i="4"/>
  <c r="T370" i="4"/>
  <c r="S370" i="4"/>
  <c r="R370" i="4"/>
  <c r="Q370" i="4"/>
  <c r="P370" i="4"/>
  <c r="AH369" i="4"/>
  <c r="AG369" i="4"/>
  <c r="AF369" i="4"/>
  <c r="AE369" i="4"/>
  <c r="AD369" i="4"/>
  <c r="AC369" i="4"/>
  <c r="Z369" i="4"/>
  <c r="Y369" i="4"/>
  <c r="X369" i="4"/>
  <c r="W369" i="4"/>
  <c r="V369" i="4"/>
  <c r="U369" i="4"/>
  <c r="T369" i="4"/>
  <c r="S369" i="4"/>
  <c r="R369" i="4"/>
  <c r="Q369" i="4"/>
  <c r="P369" i="4"/>
  <c r="AH368" i="4"/>
  <c r="AG368" i="4"/>
  <c r="AF368" i="4"/>
  <c r="AE368" i="4"/>
  <c r="AD368" i="4"/>
  <c r="AC368" i="4"/>
  <c r="Z368" i="4"/>
  <c r="Y368" i="4"/>
  <c r="X368" i="4"/>
  <c r="W368" i="4"/>
  <c r="V368" i="4"/>
  <c r="U368" i="4"/>
  <c r="T368" i="4"/>
  <c r="S368" i="4"/>
  <c r="R368" i="4"/>
  <c r="Q368" i="4"/>
  <c r="P368" i="4"/>
  <c r="AH367" i="4"/>
  <c r="AG367" i="4"/>
  <c r="AF367" i="4"/>
  <c r="AE367" i="4"/>
  <c r="AD367" i="4"/>
  <c r="AC367" i="4"/>
  <c r="Z367" i="4"/>
  <c r="Y367" i="4"/>
  <c r="X367" i="4"/>
  <c r="W367" i="4"/>
  <c r="V367" i="4"/>
  <c r="U367" i="4"/>
  <c r="T367" i="4"/>
  <c r="S367" i="4"/>
  <c r="R367" i="4"/>
  <c r="Q367" i="4"/>
  <c r="P367" i="4"/>
  <c r="AH366" i="4"/>
  <c r="AG366" i="4"/>
  <c r="AF366" i="4"/>
  <c r="AE366" i="4"/>
  <c r="AD366" i="4"/>
  <c r="AC366" i="4"/>
  <c r="Z366" i="4"/>
  <c r="Y366" i="4"/>
  <c r="X366" i="4"/>
  <c r="W366" i="4"/>
  <c r="V366" i="4"/>
  <c r="U366" i="4"/>
  <c r="T366" i="4"/>
  <c r="S366" i="4"/>
  <c r="R366" i="4"/>
  <c r="Q366" i="4"/>
  <c r="P366" i="4"/>
  <c r="AH365" i="4"/>
  <c r="AG365" i="4"/>
  <c r="AF365" i="4"/>
  <c r="AE365" i="4"/>
  <c r="AD365" i="4"/>
  <c r="AC365" i="4"/>
  <c r="Z365" i="4"/>
  <c r="Y365" i="4"/>
  <c r="X365" i="4"/>
  <c r="W365" i="4"/>
  <c r="V365" i="4"/>
  <c r="U365" i="4"/>
  <c r="T365" i="4"/>
  <c r="S365" i="4"/>
  <c r="R365" i="4"/>
  <c r="Q365" i="4"/>
  <c r="P365" i="4"/>
  <c r="AH364" i="4"/>
  <c r="AG364" i="4"/>
  <c r="AF364" i="4"/>
  <c r="AE364" i="4"/>
  <c r="AD364" i="4"/>
  <c r="AC364" i="4"/>
  <c r="Z364" i="4"/>
  <c r="Y364" i="4"/>
  <c r="X364" i="4"/>
  <c r="W364" i="4"/>
  <c r="V364" i="4"/>
  <c r="U364" i="4"/>
  <c r="T364" i="4"/>
  <c r="S364" i="4"/>
  <c r="R364" i="4"/>
  <c r="Q364" i="4"/>
  <c r="P364" i="4"/>
  <c r="AH363" i="4"/>
  <c r="AG363" i="4"/>
  <c r="AF363" i="4"/>
  <c r="AE363" i="4"/>
  <c r="AD363" i="4"/>
  <c r="AC363" i="4"/>
  <c r="Z363" i="4"/>
  <c r="Y363" i="4"/>
  <c r="X363" i="4"/>
  <c r="W363" i="4"/>
  <c r="V363" i="4"/>
  <c r="U363" i="4"/>
  <c r="T363" i="4"/>
  <c r="S363" i="4"/>
  <c r="R363" i="4"/>
  <c r="Q363" i="4"/>
  <c r="P363" i="4"/>
  <c r="AH362" i="4"/>
  <c r="AG362" i="4"/>
  <c r="AF362" i="4"/>
  <c r="AE362" i="4"/>
  <c r="AD362" i="4"/>
  <c r="AC362" i="4"/>
  <c r="Z362" i="4"/>
  <c r="Y362" i="4"/>
  <c r="X362" i="4"/>
  <c r="W362" i="4"/>
  <c r="V362" i="4"/>
  <c r="U362" i="4"/>
  <c r="T362" i="4"/>
  <c r="S362" i="4"/>
  <c r="R362" i="4"/>
  <c r="Q362" i="4"/>
  <c r="P362" i="4"/>
  <c r="AH361" i="4"/>
  <c r="AG361" i="4"/>
  <c r="AF361" i="4"/>
  <c r="AE361" i="4"/>
  <c r="AD361" i="4"/>
  <c r="AC361" i="4"/>
  <c r="Z361" i="4"/>
  <c r="Y361" i="4"/>
  <c r="X361" i="4"/>
  <c r="W361" i="4"/>
  <c r="V361" i="4"/>
  <c r="U361" i="4"/>
  <c r="T361" i="4"/>
  <c r="S361" i="4"/>
  <c r="R361" i="4"/>
  <c r="Q361" i="4"/>
  <c r="P361" i="4"/>
  <c r="AH360" i="4"/>
  <c r="AG360" i="4"/>
  <c r="AF360" i="4"/>
  <c r="AE360" i="4"/>
  <c r="AD360" i="4"/>
  <c r="AC360" i="4"/>
  <c r="Z360" i="4"/>
  <c r="Y360" i="4"/>
  <c r="X360" i="4"/>
  <c r="W360" i="4"/>
  <c r="V360" i="4"/>
  <c r="U360" i="4"/>
  <c r="T360" i="4"/>
  <c r="S360" i="4"/>
  <c r="R360" i="4"/>
  <c r="Q360" i="4"/>
  <c r="P360" i="4"/>
  <c r="AH359" i="4"/>
  <c r="AG359" i="4"/>
  <c r="AF359" i="4"/>
  <c r="AE359" i="4"/>
  <c r="AD359" i="4"/>
  <c r="AC359" i="4"/>
  <c r="Z359" i="4"/>
  <c r="Y359" i="4"/>
  <c r="X359" i="4"/>
  <c r="W359" i="4"/>
  <c r="V359" i="4"/>
  <c r="U359" i="4"/>
  <c r="T359" i="4"/>
  <c r="S359" i="4"/>
  <c r="R359" i="4"/>
  <c r="Q359" i="4"/>
  <c r="P359" i="4"/>
  <c r="AH358" i="4"/>
  <c r="AG358" i="4"/>
  <c r="AF358" i="4"/>
  <c r="AE358" i="4"/>
  <c r="AD358" i="4"/>
  <c r="AC358" i="4"/>
  <c r="Z358" i="4"/>
  <c r="Y358" i="4"/>
  <c r="X358" i="4"/>
  <c r="W358" i="4"/>
  <c r="V358" i="4"/>
  <c r="U358" i="4"/>
  <c r="T358" i="4"/>
  <c r="S358" i="4"/>
  <c r="R358" i="4"/>
  <c r="Q358" i="4"/>
  <c r="P358" i="4"/>
  <c r="AH357" i="4"/>
  <c r="AG357" i="4"/>
  <c r="AF357" i="4"/>
  <c r="AE357" i="4"/>
  <c r="AD357" i="4"/>
  <c r="AC357" i="4"/>
  <c r="Z357" i="4"/>
  <c r="Y357" i="4"/>
  <c r="X357" i="4"/>
  <c r="W357" i="4"/>
  <c r="V357" i="4"/>
  <c r="U357" i="4"/>
  <c r="T357" i="4"/>
  <c r="S357" i="4"/>
  <c r="R357" i="4"/>
  <c r="Q357" i="4"/>
  <c r="P357" i="4"/>
  <c r="AH356" i="4"/>
  <c r="AG356" i="4"/>
  <c r="AF356" i="4"/>
  <c r="AE356" i="4"/>
  <c r="AD356" i="4"/>
  <c r="AC356" i="4"/>
  <c r="Z356" i="4"/>
  <c r="Y356" i="4"/>
  <c r="X356" i="4"/>
  <c r="W356" i="4"/>
  <c r="V356" i="4"/>
  <c r="U356" i="4"/>
  <c r="T356" i="4"/>
  <c r="S356" i="4"/>
  <c r="R356" i="4"/>
  <c r="Q356" i="4"/>
  <c r="P356" i="4"/>
  <c r="AH355" i="4"/>
  <c r="AG355" i="4"/>
  <c r="AF355" i="4"/>
  <c r="AE355" i="4"/>
  <c r="AD355" i="4"/>
  <c r="AC355" i="4"/>
  <c r="Z355" i="4"/>
  <c r="Y355" i="4"/>
  <c r="X355" i="4"/>
  <c r="W355" i="4"/>
  <c r="V355" i="4"/>
  <c r="U355" i="4"/>
  <c r="T355" i="4"/>
  <c r="S355" i="4"/>
  <c r="R355" i="4"/>
  <c r="Q355" i="4"/>
  <c r="P355" i="4"/>
  <c r="AH354" i="4"/>
  <c r="AG354" i="4"/>
  <c r="AF354" i="4"/>
  <c r="AE354" i="4"/>
  <c r="AD354" i="4"/>
  <c r="AC354" i="4"/>
  <c r="Z354" i="4"/>
  <c r="Y354" i="4"/>
  <c r="X354" i="4"/>
  <c r="W354" i="4"/>
  <c r="V354" i="4"/>
  <c r="U354" i="4"/>
  <c r="T354" i="4"/>
  <c r="S354" i="4"/>
  <c r="R354" i="4"/>
  <c r="Q354" i="4"/>
  <c r="P354" i="4"/>
  <c r="AH353" i="4"/>
  <c r="AG353" i="4"/>
  <c r="AF353" i="4"/>
  <c r="AE353" i="4"/>
  <c r="AD353" i="4"/>
  <c r="AC353" i="4"/>
  <c r="Z353" i="4"/>
  <c r="Y353" i="4"/>
  <c r="X353" i="4"/>
  <c r="W353" i="4"/>
  <c r="V353" i="4"/>
  <c r="U353" i="4"/>
  <c r="T353" i="4"/>
  <c r="S353" i="4"/>
  <c r="R353" i="4"/>
  <c r="Q353" i="4"/>
  <c r="P353" i="4"/>
  <c r="AH352" i="4"/>
  <c r="AG352" i="4"/>
  <c r="AF352" i="4"/>
  <c r="AE352" i="4"/>
  <c r="AD352" i="4"/>
  <c r="AC352" i="4"/>
  <c r="Z352" i="4"/>
  <c r="Y352" i="4"/>
  <c r="X352" i="4"/>
  <c r="W352" i="4"/>
  <c r="V352" i="4"/>
  <c r="U352" i="4"/>
  <c r="T352" i="4"/>
  <c r="S352" i="4"/>
  <c r="R352" i="4"/>
  <c r="Q352" i="4"/>
  <c r="P352" i="4"/>
  <c r="AH351" i="4"/>
  <c r="AG351" i="4"/>
  <c r="AF351" i="4"/>
  <c r="AE351" i="4"/>
  <c r="AD351" i="4"/>
  <c r="AC351" i="4"/>
  <c r="Z351" i="4"/>
  <c r="Y351" i="4"/>
  <c r="X351" i="4"/>
  <c r="W351" i="4"/>
  <c r="V351" i="4"/>
  <c r="U351" i="4"/>
  <c r="T351" i="4"/>
  <c r="S351" i="4"/>
  <c r="R351" i="4"/>
  <c r="Q351" i="4"/>
  <c r="P351" i="4"/>
  <c r="AH350" i="4"/>
  <c r="AG350" i="4"/>
  <c r="AF350" i="4"/>
  <c r="AE350" i="4"/>
  <c r="AD350" i="4"/>
  <c r="AC350" i="4"/>
  <c r="Z350" i="4"/>
  <c r="Y350" i="4"/>
  <c r="X350" i="4"/>
  <c r="W350" i="4"/>
  <c r="V350" i="4"/>
  <c r="U350" i="4"/>
  <c r="T350" i="4"/>
  <c r="S350" i="4"/>
  <c r="R350" i="4"/>
  <c r="Q350" i="4"/>
  <c r="P350" i="4"/>
  <c r="AH349" i="4"/>
  <c r="AG349" i="4"/>
  <c r="AF349" i="4"/>
  <c r="AE349" i="4"/>
  <c r="AD349" i="4"/>
  <c r="AC349" i="4"/>
  <c r="Z349" i="4"/>
  <c r="Y349" i="4"/>
  <c r="X349" i="4"/>
  <c r="W349" i="4"/>
  <c r="V349" i="4"/>
  <c r="U349" i="4"/>
  <c r="T349" i="4"/>
  <c r="S349" i="4"/>
  <c r="R349" i="4"/>
  <c r="Q349" i="4"/>
  <c r="P349" i="4"/>
  <c r="AH348" i="4"/>
  <c r="AG348" i="4"/>
  <c r="AF348" i="4"/>
  <c r="AE348" i="4"/>
  <c r="AD348" i="4"/>
  <c r="AC348" i="4"/>
  <c r="Z348" i="4"/>
  <c r="Y348" i="4"/>
  <c r="X348" i="4"/>
  <c r="W348" i="4"/>
  <c r="V348" i="4"/>
  <c r="U348" i="4"/>
  <c r="T348" i="4"/>
  <c r="S348" i="4"/>
  <c r="R348" i="4"/>
  <c r="Q348" i="4"/>
  <c r="P348" i="4"/>
  <c r="AH347" i="4"/>
  <c r="AG347" i="4"/>
  <c r="AF347" i="4"/>
  <c r="AE347" i="4"/>
  <c r="AD347" i="4"/>
  <c r="AC347" i="4"/>
  <c r="Z347" i="4"/>
  <c r="Y347" i="4"/>
  <c r="X347" i="4"/>
  <c r="W347" i="4"/>
  <c r="V347" i="4"/>
  <c r="U347" i="4"/>
  <c r="T347" i="4"/>
  <c r="S347" i="4"/>
  <c r="R347" i="4"/>
  <c r="Q347" i="4"/>
  <c r="P347" i="4"/>
  <c r="AH346" i="4"/>
  <c r="AG346" i="4"/>
  <c r="AF346" i="4"/>
  <c r="AE346" i="4"/>
  <c r="AD346" i="4"/>
  <c r="AC346" i="4"/>
  <c r="Z346" i="4"/>
  <c r="Y346" i="4"/>
  <c r="X346" i="4"/>
  <c r="W346" i="4"/>
  <c r="V346" i="4"/>
  <c r="U346" i="4"/>
  <c r="T346" i="4"/>
  <c r="S346" i="4"/>
  <c r="R346" i="4"/>
  <c r="Q346" i="4"/>
  <c r="P346" i="4"/>
  <c r="AH345" i="4"/>
  <c r="AG345" i="4"/>
  <c r="AF345" i="4"/>
  <c r="AE345" i="4"/>
  <c r="AD345" i="4"/>
  <c r="AC345" i="4"/>
  <c r="Z345" i="4"/>
  <c r="Y345" i="4"/>
  <c r="X345" i="4"/>
  <c r="W345" i="4"/>
  <c r="V345" i="4"/>
  <c r="U345" i="4"/>
  <c r="T345" i="4"/>
  <c r="S345" i="4"/>
  <c r="R345" i="4"/>
  <c r="Q345" i="4"/>
  <c r="P345" i="4"/>
  <c r="AH344" i="4"/>
  <c r="AG344" i="4"/>
  <c r="AF344" i="4"/>
  <c r="AE344" i="4"/>
  <c r="AD344" i="4"/>
  <c r="AC344" i="4"/>
  <c r="Z344" i="4"/>
  <c r="Y344" i="4"/>
  <c r="X344" i="4"/>
  <c r="W344" i="4"/>
  <c r="V344" i="4"/>
  <c r="U344" i="4"/>
  <c r="T344" i="4"/>
  <c r="S344" i="4"/>
  <c r="R344" i="4"/>
  <c r="Q344" i="4"/>
  <c r="P344" i="4"/>
  <c r="AH343" i="4"/>
  <c r="AG343" i="4"/>
  <c r="AF343" i="4"/>
  <c r="AE343" i="4"/>
  <c r="AD343" i="4"/>
  <c r="AC343" i="4"/>
  <c r="Z343" i="4"/>
  <c r="Y343" i="4"/>
  <c r="X343" i="4"/>
  <c r="W343" i="4"/>
  <c r="V343" i="4"/>
  <c r="U343" i="4"/>
  <c r="T343" i="4"/>
  <c r="S343" i="4"/>
  <c r="R343" i="4"/>
  <c r="Q343" i="4"/>
  <c r="P343" i="4"/>
  <c r="AH342" i="4"/>
  <c r="AG342" i="4"/>
  <c r="AF342" i="4"/>
  <c r="AE342" i="4"/>
  <c r="AD342" i="4"/>
  <c r="AC342" i="4"/>
  <c r="Z342" i="4"/>
  <c r="Y342" i="4"/>
  <c r="X342" i="4"/>
  <c r="W342" i="4"/>
  <c r="V342" i="4"/>
  <c r="U342" i="4"/>
  <c r="T342" i="4"/>
  <c r="S342" i="4"/>
  <c r="R342" i="4"/>
  <c r="Q342" i="4"/>
  <c r="P342" i="4"/>
  <c r="AH341" i="4"/>
  <c r="AG341" i="4"/>
  <c r="AF341" i="4"/>
  <c r="AE341" i="4"/>
  <c r="AD341" i="4"/>
  <c r="AC341" i="4"/>
  <c r="Z341" i="4"/>
  <c r="Y341" i="4"/>
  <c r="X341" i="4"/>
  <c r="W341" i="4"/>
  <c r="V341" i="4"/>
  <c r="U341" i="4"/>
  <c r="T341" i="4"/>
  <c r="S341" i="4"/>
  <c r="R341" i="4"/>
  <c r="Q341" i="4"/>
  <c r="P341" i="4"/>
  <c r="AH340" i="4"/>
  <c r="AG340" i="4"/>
  <c r="AF340" i="4"/>
  <c r="AE340" i="4"/>
  <c r="AD340" i="4"/>
  <c r="AC340" i="4"/>
  <c r="Z340" i="4"/>
  <c r="Y340" i="4"/>
  <c r="X340" i="4"/>
  <c r="W340" i="4"/>
  <c r="V340" i="4"/>
  <c r="U340" i="4"/>
  <c r="T340" i="4"/>
  <c r="S340" i="4"/>
  <c r="R340" i="4"/>
  <c r="Q340" i="4"/>
  <c r="P340" i="4"/>
  <c r="AH339" i="4"/>
  <c r="AG339" i="4"/>
  <c r="AF339" i="4"/>
  <c r="AE339" i="4"/>
  <c r="AD339" i="4"/>
  <c r="AC339" i="4"/>
  <c r="Z339" i="4"/>
  <c r="Y339" i="4"/>
  <c r="X339" i="4"/>
  <c r="W339" i="4"/>
  <c r="V339" i="4"/>
  <c r="U339" i="4"/>
  <c r="T339" i="4"/>
  <c r="S339" i="4"/>
  <c r="R339" i="4"/>
  <c r="Q339" i="4"/>
  <c r="P339" i="4"/>
  <c r="AH338" i="4"/>
  <c r="AG338" i="4"/>
  <c r="AF338" i="4"/>
  <c r="AE338" i="4"/>
  <c r="AD338" i="4"/>
  <c r="AC338" i="4"/>
  <c r="Z338" i="4"/>
  <c r="Y338" i="4"/>
  <c r="X338" i="4"/>
  <c r="W338" i="4"/>
  <c r="V338" i="4"/>
  <c r="U338" i="4"/>
  <c r="T338" i="4"/>
  <c r="S338" i="4"/>
  <c r="R338" i="4"/>
  <c r="Q338" i="4"/>
  <c r="P338" i="4"/>
  <c r="AH337" i="4"/>
  <c r="AG337" i="4"/>
  <c r="AF337" i="4"/>
  <c r="AE337" i="4"/>
  <c r="AD337" i="4"/>
  <c r="AC337" i="4"/>
  <c r="Z337" i="4"/>
  <c r="Y337" i="4"/>
  <c r="X337" i="4"/>
  <c r="W337" i="4"/>
  <c r="V337" i="4"/>
  <c r="U337" i="4"/>
  <c r="T337" i="4"/>
  <c r="S337" i="4"/>
  <c r="R337" i="4"/>
  <c r="Q337" i="4"/>
  <c r="P337" i="4"/>
  <c r="AH336" i="4"/>
  <c r="AG336" i="4"/>
  <c r="AF336" i="4"/>
  <c r="AE336" i="4"/>
  <c r="AD336" i="4"/>
  <c r="AC336" i="4"/>
  <c r="Z336" i="4"/>
  <c r="Y336" i="4"/>
  <c r="X336" i="4"/>
  <c r="W336" i="4"/>
  <c r="V336" i="4"/>
  <c r="U336" i="4"/>
  <c r="T336" i="4"/>
  <c r="S336" i="4"/>
  <c r="R336" i="4"/>
  <c r="Q336" i="4"/>
  <c r="P336" i="4"/>
  <c r="AH335" i="4"/>
  <c r="AG335" i="4"/>
  <c r="AF335" i="4"/>
  <c r="AE335" i="4"/>
  <c r="AD335" i="4"/>
  <c r="AC335" i="4"/>
  <c r="Z335" i="4"/>
  <c r="Y335" i="4"/>
  <c r="X335" i="4"/>
  <c r="W335" i="4"/>
  <c r="V335" i="4"/>
  <c r="U335" i="4"/>
  <c r="T335" i="4"/>
  <c r="S335" i="4"/>
  <c r="R335" i="4"/>
  <c r="Q335" i="4"/>
  <c r="P335" i="4"/>
  <c r="AH334" i="4"/>
  <c r="AG334" i="4"/>
  <c r="AF334" i="4"/>
  <c r="AE334" i="4"/>
  <c r="AD334" i="4"/>
  <c r="AC334" i="4"/>
  <c r="Z334" i="4"/>
  <c r="Y334" i="4"/>
  <c r="X334" i="4"/>
  <c r="W334" i="4"/>
  <c r="V334" i="4"/>
  <c r="U334" i="4"/>
  <c r="T334" i="4"/>
  <c r="S334" i="4"/>
  <c r="R334" i="4"/>
  <c r="Q334" i="4"/>
  <c r="P334" i="4"/>
  <c r="AH333" i="4"/>
  <c r="AG333" i="4"/>
  <c r="AF333" i="4"/>
  <c r="AE333" i="4"/>
  <c r="AD333" i="4"/>
  <c r="AC333" i="4"/>
  <c r="Z333" i="4"/>
  <c r="Y333" i="4"/>
  <c r="X333" i="4"/>
  <c r="W333" i="4"/>
  <c r="V333" i="4"/>
  <c r="U333" i="4"/>
  <c r="T333" i="4"/>
  <c r="S333" i="4"/>
  <c r="R333" i="4"/>
  <c r="Q333" i="4"/>
  <c r="P333" i="4"/>
  <c r="AH332" i="4"/>
  <c r="AG332" i="4"/>
  <c r="AF332" i="4"/>
  <c r="AE332" i="4"/>
  <c r="AD332" i="4"/>
  <c r="AC332" i="4"/>
  <c r="Z332" i="4"/>
  <c r="Y332" i="4"/>
  <c r="X332" i="4"/>
  <c r="W332" i="4"/>
  <c r="V332" i="4"/>
  <c r="U332" i="4"/>
  <c r="T332" i="4"/>
  <c r="S332" i="4"/>
  <c r="R332" i="4"/>
  <c r="Q332" i="4"/>
  <c r="P332" i="4"/>
  <c r="AH331" i="4"/>
  <c r="AG331" i="4"/>
  <c r="AF331" i="4"/>
  <c r="AE331" i="4"/>
  <c r="AD331" i="4"/>
  <c r="AC331" i="4"/>
  <c r="Z331" i="4"/>
  <c r="Y331" i="4"/>
  <c r="X331" i="4"/>
  <c r="W331" i="4"/>
  <c r="V331" i="4"/>
  <c r="U331" i="4"/>
  <c r="T331" i="4"/>
  <c r="S331" i="4"/>
  <c r="R331" i="4"/>
  <c r="Q331" i="4"/>
  <c r="P331" i="4"/>
  <c r="AH330" i="4"/>
  <c r="AG330" i="4"/>
  <c r="AF330" i="4"/>
  <c r="AE330" i="4"/>
  <c r="AD330" i="4"/>
  <c r="AC330" i="4"/>
  <c r="Z330" i="4"/>
  <c r="Y330" i="4"/>
  <c r="X330" i="4"/>
  <c r="W330" i="4"/>
  <c r="V330" i="4"/>
  <c r="U330" i="4"/>
  <c r="T330" i="4"/>
  <c r="S330" i="4"/>
  <c r="R330" i="4"/>
  <c r="Q330" i="4"/>
  <c r="P330" i="4"/>
  <c r="AH329" i="4"/>
  <c r="AG329" i="4"/>
  <c r="AF329" i="4"/>
  <c r="AE329" i="4"/>
  <c r="AD329" i="4"/>
  <c r="AC329" i="4"/>
  <c r="Z329" i="4"/>
  <c r="Y329" i="4"/>
  <c r="X329" i="4"/>
  <c r="W329" i="4"/>
  <c r="V329" i="4"/>
  <c r="U329" i="4"/>
  <c r="T329" i="4"/>
  <c r="S329" i="4"/>
  <c r="R329" i="4"/>
  <c r="Q329" i="4"/>
  <c r="P329" i="4"/>
  <c r="AH328" i="4"/>
  <c r="AG328" i="4"/>
  <c r="AF328" i="4"/>
  <c r="AE328" i="4"/>
  <c r="AD328" i="4"/>
  <c r="AC328" i="4"/>
  <c r="Z328" i="4"/>
  <c r="Y328" i="4"/>
  <c r="X328" i="4"/>
  <c r="W328" i="4"/>
  <c r="V328" i="4"/>
  <c r="U328" i="4"/>
  <c r="T328" i="4"/>
  <c r="S328" i="4"/>
  <c r="R328" i="4"/>
  <c r="Q328" i="4"/>
  <c r="P328" i="4"/>
  <c r="AH327" i="4"/>
  <c r="AG327" i="4"/>
  <c r="AF327" i="4"/>
  <c r="AE327" i="4"/>
  <c r="AD327" i="4"/>
  <c r="AC327" i="4"/>
  <c r="Z327" i="4"/>
  <c r="Y327" i="4"/>
  <c r="X327" i="4"/>
  <c r="W327" i="4"/>
  <c r="V327" i="4"/>
  <c r="U327" i="4"/>
  <c r="T327" i="4"/>
  <c r="S327" i="4"/>
  <c r="R327" i="4"/>
  <c r="Q327" i="4"/>
  <c r="P327" i="4"/>
  <c r="AH326" i="4"/>
  <c r="AG326" i="4"/>
  <c r="AF326" i="4"/>
  <c r="AE326" i="4"/>
  <c r="AD326" i="4"/>
  <c r="AC326" i="4"/>
  <c r="Z326" i="4"/>
  <c r="Y326" i="4"/>
  <c r="X326" i="4"/>
  <c r="W326" i="4"/>
  <c r="V326" i="4"/>
  <c r="U326" i="4"/>
  <c r="T326" i="4"/>
  <c r="S326" i="4"/>
  <c r="R326" i="4"/>
  <c r="Q326" i="4"/>
  <c r="P326" i="4"/>
  <c r="AH325" i="4"/>
  <c r="AG325" i="4"/>
  <c r="AF325" i="4"/>
  <c r="AE325" i="4"/>
  <c r="AD325" i="4"/>
  <c r="AC325" i="4"/>
  <c r="Z325" i="4"/>
  <c r="Y325" i="4"/>
  <c r="X325" i="4"/>
  <c r="W325" i="4"/>
  <c r="V325" i="4"/>
  <c r="U325" i="4"/>
  <c r="T325" i="4"/>
  <c r="S325" i="4"/>
  <c r="R325" i="4"/>
  <c r="Q325" i="4"/>
  <c r="P325" i="4"/>
  <c r="AH324" i="4"/>
  <c r="AG324" i="4"/>
  <c r="AF324" i="4"/>
  <c r="AE324" i="4"/>
  <c r="AD324" i="4"/>
  <c r="AC324" i="4"/>
  <c r="Z324" i="4"/>
  <c r="Y324" i="4"/>
  <c r="X324" i="4"/>
  <c r="W324" i="4"/>
  <c r="V324" i="4"/>
  <c r="U324" i="4"/>
  <c r="T324" i="4"/>
  <c r="S324" i="4"/>
  <c r="R324" i="4"/>
  <c r="Q324" i="4"/>
  <c r="P324" i="4"/>
  <c r="AH323" i="4"/>
  <c r="AG323" i="4"/>
  <c r="AF323" i="4"/>
  <c r="AE323" i="4"/>
  <c r="AD323" i="4"/>
  <c r="AC323" i="4"/>
  <c r="Z323" i="4"/>
  <c r="Y323" i="4"/>
  <c r="X323" i="4"/>
  <c r="W323" i="4"/>
  <c r="V323" i="4"/>
  <c r="U323" i="4"/>
  <c r="T323" i="4"/>
  <c r="S323" i="4"/>
  <c r="R323" i="4"/>
  <c r="Q323" i="4"/>
  <c r="P323" i="4"/>
  <c r="AH322" i="4"/>
  <c r="AG322" i="4"/>
  <c r="AF322" i="4"/>
  <c r="AE322" i="4"/>
  <c r="AD322" i="4"/>
  <c r="AC322" i="4"/>
  <c r="Z322" i="4"/>
  <c r="Y322" i="4"/>
  <c r="X322" i="4"/>
  <c r="W322" i="4"/>
  <c r="V322" i="4"/>
  <c r="U322" i="4"/>
  <c r="T322" i="4"/>
  <c r="S322" i="4"/>
  <c r="R322" i="4"/>
  <c r="Q322" i="4"/>
  <c r="P322" i="4"/>
  <c r="AH321" i="4"/>
  <c r="AG321" i="4"/>
  <c r="AF321" i="4"/>
  <c r="AE321" i="4"/>
  <c r="AD321" i="4"/>
  <c r="AC321" i="4"/>
  <c r="Z321" i="4"/>
  <c r="Y321" i="4"/>
  <c r="X321" i="4"/>
  <c r="W321" i="4"/>
  <c r="V321" i="4"/>
  <c r="U321" i="4"/>
  <c r="T321" i="4"/>
  <c r="S321" i="4"/>
  <c r="R321" i="4"/>
  <c r="Q321" i="4"/>
  <c r="P321" i="4"/>
  <c r="AH320" i="4"/>
  <c r="AG320" i="4"/>
  <c r="AF320" i="4"/>
  <c r="AE320" i="4"/>
  <c r="AD320" i="4"/>
  <c r="AC320" i="4"/>
  <c r="Z320" i="4"/>
  <c r="Y320" i="4"/>
  <c r="X320" i="4"/>
  <c r="W320" i="4"/>
  <c r="V320" i="4"/>
  <c r="U320" i="4"/>
  <c r="T320" i="4"/>
  <c r="S320" i="4"/>
  <c r="R320" i="4"/>
  <c r="Q320" i="4"/>
  <c r="P320" i="4"/>
  <c r="AH319" i="4"/>
  <c r="AG319" i="4"/>
  <c r="AF319" i="4"/>
  <c r="AE319" i="4"/>
  <c r="AD319" i="4"/>
  <c r="AC319" i="4"/>
  <c r="Z319" i="4"/>
  <c r="Y319" i="4"/>
  <c r="X319" i="4"/>
  <c r="W319" i="4"/>
  <c r="V319" i="4"/>
  <c r="U319" i="4"/>
  <c r="T319" i="4"/>
  <c r="S319" i="4"/>
  <c r="R319" i="4"/>
  <c r="Q319" i="4"/>
  <c r="P319" i="4"/>
  <c r="AH318" i="4"/>
  <c r="AG318" i="4"/>
  <c r="AF318" i="4"/>
  <c r="AE318" i="4"/>
  <c r="AD318" i="4"/>
  <c r="AC318" i="4"/>
  <c r="Z318" i="4"/>
  <c r="Y318" i="4"/>
  <c r="X318" i="4"/>
  <c r="W318" i="4"/>
  <c r="V318" i="4"/>
  <c r="U318" i="4"/>
  <c r="T318" i="4"/>
  <c r="S318" i="4"/>
  <c r="R318" i="4"/>
  <c r="Q318" i="4"/>
  <c r="P318" i="4"/>
  <c r="AH317" i="4"/>
  <c r="AG317" i="4"/>
  <c r="AF317" i="4"/>
  <c r="AE317" i="4"/>
  <c r="AD317" i="4"/>
  <c r="AC317" i="4"/>
  <c r="Z317" i="4"/>
  <c r="Y317" i="4"/>
  <c r="X317" i="4"/>
  <c r="W317" i="4"/>
  <c r="V317" i="4"/>
  <c r="U317" i="4"/>
  <c r="T317" i="4"/>
  <c r="S317" i="4"/>
  <c r="R317" i="4"/>
  <c r="Q317" i="4"/>
  <c r="P317" i="4"/>
  <c r="AH316" i="4"/>
  <c r="AG316" i="4"/>
  <c r="AF316" i="4"/>
  <c r="AE316" i="4"/>
  <c r="AD316" i="4"/>
  <c r="AC316" i="4"/>
  <c r="Z316" i="4"/>
  <c r="Y316" i="4"/>
  <c r="X316" i="4"/>
  <c r="W316" i="4"/>
  <c r="V316" i="4"/>
  <c r="U316" i="4"/>
  <c r="T316" i="4"/>
  <c r="S316" i="4"/>
  <c r="R316" i="4"/>
  <c r="Q316" i="4"/>
  <c r="P316" i="4"/>
  <c r="AH315" i="4"/>
  <c r="AG315" i="4"/>
  <c r="AF315" i="4"/>
  <c r="AE315" i="4"/>
  <c r="AD315" i="4"/>
  <c r="AC315" i="4"/>
  <c r="Z315" i="4"/>
  <c r="Y315" i="4"/>
  <c r="X315" i="4"/>
  <c r="W315" i="4"/>
  <c r="V315" i="4"/>
  <c r="U315" i="4"/>
  <c r="T315" i="4"/>
  <c r="S315" i="4"/>
  <c r="R315" i="4"/>
  <c r="Q315" i="4"/>
  <c r="P315" i="4"/>
  <c r="AH314" i="4"/>
  <c r="AG314" i="4"/>
  <c r="AF314" i="4"/>
  <c r="AE314" i="4"/>
  <c r="AD314" i="4"/>
  <c r="AC314" i="4"/>
  <c r="Z314" i="4"/>
  <c r="Y314" i="4"/>
  <c r="X314" i="4"/>
  <c r="W314" i="4"/>
  <c r="V314" i="4"/>
  <c r="U314" i="4"/>
  <c r="T314" i="4"/>
  <c r="S314" i="4"/>
  <c r="R314" i="4"/>
  <c r="Q314" i="4"/>
  <c r="P314" i="4"/>
  <c r="AH313" i="4"/>
  <c r="AG313" i="4"/>
  <c r="AF313" i="4"/>
  <c r="AE313" i="4"/>
  <c r="AD313" i="4"/>
  <c r="AC313" i="4"/>
  <c r="Z313" i="4"/>
  <c r="Y313" i="4"/>
  <c r="X313" i="4"/>
  <c r="W313" i="4"/>
  <c r="V313" i="4"/>
  <c r="U313" i="4"/>
  <c r="T313" i="4"/>
  <c r="S313" i="4"/>
  <c r="R313" i="4"/>
  <c r="Q313" i="4"/>
  <c r="P313" i="4"/>
  <c r="AH312" i="4"/>
  <c r="AG312" i="4"/>
  <c r="AF312" i="4"/>
  <c r="AE312" i="4"/>
  <c r="AD312" i="4"/>
  <c r="AC312" i="4"/>
  <c r="Z312" i="4"/>
  <c r="Y312" i="4"/>
  <c r="X312" i="4"/>
  <c r="W312" i="4"/>
  <c r="V312" i="4"/>
  <c r="U312" i="4"/>
  <c r="T312" i="4"/>
  <c r="S312" i="4"/>
  <c r="R312" i="4"/>
  <c r="Q312" i="4"/>
  <c r="P312" i="4"/>
  <c r="AH311" i="4"/>
  <c r="AG311" i="4"/>
  <c r="AF311" i="4"/>
  <c r="AE311" i="4"/>
  <c r="AD311" i="4"/>
  <c r="AC311" i="4"/>
  <c r="Z311" i="4"/>
  <c r="Y311" i="4"/>
  <c r="X311" i="4"/>
  <c r="W311" i="4"/>
  <c r="V311" i="4"/>
  <c r="U311" i="4"/>
  <c r="T311" i="4"/>
  <c r="S311" i="4"/>
  <c r="R311" i="4"/>
  <c r="Q311" i="4"/>
  <c r="P311" i="4"/>
  <c r="AH310" i="4"/>
  <c r="AG310" i="4"/>
  <c r="AF310" i="4"/>
  <c r="AE310" i="4"/>
  <c r="AD310" i="4"/>
  <c r="AC310" i="4"/>
  <c r="Z310" i="4"/>
  <c r="Y310" i="4"/>
  <c r="X310" i="4"/>
  <c r="W310" i="4"/>
  <c r="V310" i="4"/>
  <c r="U310" i="4"/>
  <c r="T310" i="4"/>
  <c r="S310" i="4"/>
  <c r="R310" i="4"/>
  <c r="Q310" i="4"/>
  <c r="P310" i="4"/>
  <c r="AH309" i="4"/>
  <c r="AG309" i="4"/>
  <c r="AF309" i="4"/>
  <c r="AE309" i="4"/>
  <c r="AD309" i="4"/>
  <c r="AC309" i="4"/>
  <c r="Z309" i="4"/>
  <c r="Y309" i="4"/>
  <c r="X309" i="4"/>
  <c r="W309" i="4"/>
  <c r="V309" i="4"/>
  <c r="U309" i="4"/>
  <c r="T309" i="4"/>
  <c r="S309" i="4"/>
  <c r="R309" i="4"/>
  <c r="Q309" i="4"/>
  <c r="P309" i="4"/>
  <c r="AH308" i="4"/>
  <c r="AG308" i="4"/>
  <c r="AF308" i="4"/>
  <c r="AE308" i="4"/>
  <c r="AD308" i="4"/>
  <c r="AC308" i="4"/>
  <c r="Z308" i="4"/>
  <c r="Y308" i="4"/>
  <c r="X308" i="4"/>
  <c r="W308" i="4"/>
  <c r="V308" i="4"/>
  <c r="U308" i="4"/>
  <c r="T308" i="4"/>
  <c r="S308" i="4"/>
  <c r="R308" i="4"/>
  <c r="Q308" i="4"/>
  <c r="P308" i="4"/>
  <c r="AH307" i="4"/>
  <c r="AG307" i="4"/>
  <c r="AF307" i="4"/>
  <c r="AE307" i="4"/>
  <c r="AD307" i="4"/>
  <c r="AC307" i="4"/>
  <c r="Z307" i="4"/>
  <c r="Y307" i="4"/>
  <c r="X307" i="4"/>
  <c r="W307" i="4"/>
  <c r="V307" i="4"/>
  <c r="U307" i="4"/>
  <c r="T307" i="4"/>
  <c r="S307" i="4"/>
  <c r="R307" i="4"/>
  <c r="Q307" i="4"/>
  <c r="P307" i="4"/>
  <c r="AH306" i="4"/>
  <c r="AG306" i="4"/>
  <c r="AF306" i="4"/>
  <c r="AE306" i="4"/>
  <c r="AD306" i="4"/>
  <c r="AC306" i="4"/>
  <c r="Z306" i="4"/>
  <c r="Y306" i="4"/>
  <c r="X306" i="4"/>
  <c r="W306" i="4"/>
  <c r="V306" i="4"/>
  <c r="U306" i="4"/>
  <c r="T306" i="4"/>
  <c r="S306" i="4"/>
  <c r="R306" i="4"/>
  <c r="Q306" i="4"/>
  <c r="P306" i="4"/>
  <c r="AH305" i="4"/>
  <c r="AG305" i="4"/>
  <c r="AF305" i="4"/>
  <c r="AE305" i="4"/>
  <c r="AD305" i="4"/>
  <c r="AC305" i="4"/>
  <c r="Z305" i="4"/>
  <c r="Y305" i="4"/>
  <c r="X305" i="4"/>
  <c r="W305" i="4"/>
  <c r="V305" i="4"/>
  <c r="U305" i="4"/>
  <c r="T305" i="4"/>
  <c r="S305" i="4"/>
  <c r="R305" i="4"/>
  <c r="Q305" i="4"/>
  <c r="P305" i="4"/>
  <c r="AH304" i="4"/>
  <c r="AG304" i="4"/>
  <c r="AF304" i="4"/>
  <c r="AE304" i="4"/>
  <c r="AD304" i="4"/>
  <c r="AC304" i="4"/>
  <c r="Z304" i="4"/>
  <c r="Y304" i="4"/>
  <c r="X304" i="4"/>
  <c r="W304" i="4"/>
  <c r="V304" i="4"/>
  <c r="U304" i="4"/>
  <c r="T304" i="4"/>
  <c r="S304" i="4"/>
  <c r="R304" i="4"/>
  <c r="Q304" i="4"/>
  <c r="P304" i="4"/>
  <c r="AH303" i="4"/>
  <c r="AG303" i="4"/>
  <c r="AF303" i="4"/>
  <c r="AE303" i="4"/>
  <c r="AD303" i="4"/>
  <c r="AC303" i="4"/>
  <c r="Z303" i="4"/>
  <c r="Y303" i="4"/>
  <c r="X303" i="4"/>
  <c r="W303" i="4"/>
  <c r="V303" i="4"/>
  <c r="U303" i="4"/>
  <c r="T303" i="4"/>
  <c r="S303" i="4"/>
  <c r="R303" i="4"/>
  <c r="Q303" i="4"/>
  <c r="P303" i="4"/>
  <c r="AH302" i="4"/>
  <c r="AG302" i="4"/>
  <c r="AF302" i="4"/>
  <c r="AE302" i="4"/>
  <c r="AD302" i="4"/>
  <c r="AC302" i="4"/>
  <c r="Z302" i="4"/>
  <c r="Y302" i="4"/>
  <c r="X302" i="4"/>
  <c r="W302" i="4"/>
  <c r="V302" i="4"/>
  <c r="U302" i="4"/>
  <c r="T302" i="4"/>
  <c r="S302" i="4"/>
  <c r="R302" i="4"/>
  <c r="Q302" i="4"/>
  <c r="P302" i="4"/>
  <c r="AH301" i="4"/>
  <c r="AG301" i="4"/>
  <c r="AF301" i="4"/>
  <c r="AE301" i="4"/>
  <c r="AD301" i="4"/>
  <c r="AC301" i="4"/>
  <c r="Z301" i="4"/>
  <c r="Y301" i="4"/>
  <c r="X301" i="4"/>
  <c r="W301" i="4"/>
  <c r="V301" i="4"/>
  <c r="U301" i="4"/>
  <c r="T301" i="4"/>
  <c r="S301" i="4"/>
  <c r="R301" i="4"/>
  <c r="Q301" i="4"/>
  <c r="P301" i="4"/>
  <c r="AH300" i="4"/>
  <c r="AG300" i="4"/>
  <c r="AF300" i="4"/>
  <c r="AE300" i="4"/>
  <c r="AD300" i="4"/>
  <c r="AC300" i="4"/>
  <c r="Z300" i="4"/>
  <c r="Y300" i="4"/>
  <c r="X300" i="4"/>
  <c r="W300" i="4"/>
  <c r="V300" i="4"/>
  <c r="U300" i="4"/>
  <c r="T300" i="4"/>
  <c r="S300" i="4"/>
  <c r="R300" i="4"/>
  <c r="Q300" i="4"/>
  <c r="P300" i="4"/>
  <c r="AH299" i="4"/>
  <c r="AG299" i="4"/>
  <c r="AF299" i="4"/>
  <c r="AE299" i="4"/>
  <c r="AD299" i="4"/>
  <c r="AC299" i="4"/>
  <c r="Z299" i="4"/>
  <c r="Y299" i="4"/>
  <c r="X299" i="4"/>
  <c r="W299" i="4"/>
  <c r="V299" i="4"/>
  <c r="U299" i="4"/>
  <c r="T299" i="4"/>
  <c r="S299" i="4"/>
  <c r="R299" i="4"/>
  <c r="Q299" i="4"/>
  <c r="P299" i="4"/>
  <c r="AH298" i="4"/>
  <c r="AG298" i="4"/>
  <c r="AF298" i="4"/>
  <c r="AE298" i="4"/>
  <c r="AD298" i="4"/>
  <c r="AC298" i="4"/>
  <c r="Z298" i="4"/>
  <c r="Y298" i="4"/>
  <c r="X298" i="4"/>
  <c r="W298" i="4"/>
  <c r="V298" i="4"/>
  <c r="U298" i="4"/>
  <c r="T298" i="4"/>
  <c r="S298" i="4"/>
  <c r="R298" i="4"/>
  <c r="Q298" i="4"/>
  <c r="P298" i="4"/>
  <c r="AH297" i="4"/>
  <c r="AG297" i="4"/>
  <c r="AF297" i="4"/>
  <c r="AE297" i="4"/>
  <c r="AD297" i="4"/>
  <c r="AC297" i="4"/>
  <c r="Z297" i="4"/>
  <c r="Y297" i="4"/>
  <c r="X297" i="4"/>
  <c r="W297" i="4"/>
  <c r="V297" i="4"/>
  <c r="U297" i="4"/>
  <c r="T297" i="4"/>
  <c r="S297" i="4"/>
  <c r="R297" i="4"/>
  <c r="Q297" i="4"/>
  <c r="P297" i="4"/>
  <c r="AH296" i="4"/>
  <c r="AG296" i="4"/>
  <c r="AF296" i="4"/>
  <c r="AE296" i="4"/>
  <c r="AD296" i="4"/>
  <c r="AC296" i="4"/>
  <c r="Z296" i="4"/>
  <c r="Y296" i="4"/>
  <c r="X296" i="4"/>
  <c r="W296" i="4"/>
  <c r="V296" i="4"/>
  <c r="U296" i="4"/>
  <c r="T296" i="4"/>
  <c r="S296" i="4"/>
  <c r="R296" i="4"/>
  <c r="Q296" i="4"/>
  <c r="P296" i="4"/>
  <c r="AH295" i="4"/>
  <c r="AG295" i="4"/>
  <c r="AF295" i="4"/>
  <c r="AE295" i="4"/>
  <c r="AD295" i="4"/>
  <c r="AC295" i="4"/>
  <c r="Z295" i="4"/>
  <c r="Y295" i="4"/>
  <c r="X295" i="4"/>
  <c r="W295" i="4"/>
  <c r="V295" i="4"/>
  <c r="U295" i="4"/>
  <c r="T295" i="4"/>
  <c r="S295" i="4"/>
  <c r="R295" i="4"/>
  <c r="Q295" i="4"/>
  <c r="P295" i="4"/>
  <c r="AH294" i="4"/>
  <c r="AG294" i="4"/>
  <c r="AF294" i="4"/>
  <c r="AE294" i="4"/>
  <c r="AD294" i="4"/>
  <c r="AC294" i="4"/>
  <c r="Z294" i="4"/>
  <c r="Y294" i="4"/>
  <c r="X294" i="4"/>
  <c r="W294" i="4"/>
  <c r="V294" i="4"/>
  <c r="U294" i="4"/>
  <c r="T294" i="4"/>
  <c r="S294" i="4"/>
  <c r="R294" i="4"/>
  <c r="Q294" i="4"/>
  <c r="P294" i="4"/>
  <c r="AH293" i="4"/>
  <c r="AG293" i="4"/>
  <c r="AF293" i="4"/>
  <c r="AE293" i="4"/>
  <c r="AD293" i="4"/>
  <c r="AC293" i="4"/>
  <c r="Z293" i="4"/>
  <c r="Y293" i="4"/>
  <c r="X293" i="4"/>
  <c r="W293" i="4"/>
  <c r="V293" i="4"/>
  <c r="U293" i="4"/>
  <c r="T293" i="4"/>
  <c r="S293" i="4"/>
  <c r="R293" i="4"/>
  <c r="Q293" i="4"/>
  <c r="P293" i="4"/>
  <c r="AH292" i="4"/>
  <c r="AG292" i="4"/>
  <c r="AF292" i="4"/>
  <c r="AE292" i="4"/>
  <c r="AD292" i="4"/>
  <c r="AC292" i="4"/>
  <c r="Z292" i="4"/>
  <c r="Y292" i="4"/>
  <c r="X292" i="4"/>
  <c r="W292" i="4"/>
  <c r="V292" i="4"/>
  <c r="U292" i="4"/>
  <c r="T292" i="4"/>
  <c r="S292" i="4"/>
  <c r="R292" i="4"/>
  <c r="Q292" i="4"/>
  <c r="P292" i="4"/>
  <c r="AH291" i="4"/>
  <c r="AG291" i="4"/>
  <c r="AF291" i="4"/>
  <c r="AE291" i="4"/>
  <c r="AD291" i="4"/>
  <c r="AC291" i="4"/>
  <c r="Z291" i="4"/>
  <c r="Y291" i="4"/>
  <c r="X291" i="4"/>
  <c r="W291" i="4"/>
  <c r="V291" i="4"/>
  <c r="U291" i="4"/>
  <c r="T291" i="4"/>
  <c r="S291" i="4"/>
  <c r="R291" i="4"/>
  <c r="Q291" i="4"/>
  <c r="P291" i="4"/>
  <c r="AH290" i="4"/>
  <c r="AG290" i="4"/>
  <c r="AF290" i="4"/>
  <c r="AE290" i="4"/>
  <c r="AD290" i="4"/>
  <c r="AC290" i="4"/>
  <c r="Z290" i="4"/>
  <c r="Y290" i="4"/>
  <c r="X290" i="4"/>
  <c r="W290" i="4"/>
  <c r="V290" i="4"/>
  <c r="U290" i="4"/>
  <c r="T290" i="4"/>
  <c r="S290" i="4"/>
  <c r="R290" i="4"/>
  <c r="Q290" i="4"/>
  <c r="P290" i="4"/>
  <c r="AH289" i="4"/>
  <c r="AG289" i="4"/>
  <c r="AF289" i="4"/>
  <c r="AE289" i="4"/>
  <c r="AD289" i="4"/>
  <c r="AC289" i="4"/>
  <c r="Z289" i="4"/>
  <c r="Y289" i="4"/>
  <c r="X289" i="4"/>
  <c r="W289" i="4"/>
  <c r="V289" i="4"/>
  <c r="U289" i="4"/>
  <c r="T289" i="4"/>
  <c r="S289" i="4"/>
  <c r="R289" i="4"/>
  <c r="Q289" i="4"/>
  <c r="P289" i="4"/>
  <c r="AH288" i="4"/>
  <c r="AG288" i="4"/>
  <c r="AF288" i="4"/>
  <c r="AE288" i="4"/>
  <c r="AD288" i="4"/>
  <c r="AC288" i="4"/>
  <c r="Z288" i="4"/>
  <c r="Y288" i="4"/>
  <c r="X288" i="4"/>
  <c r="W288" i="4"/>
  <c r="V288" i="4"/>
  <c r="U288" i="4"/>
  <c r="T288" i="4"/>
  <c r="S288" i="4"/>
  <c r="R288" i="4"/>
  <c r="Q288" i="4"/>
  <c r="P288" i="4"/>
  <c r="AH287" i="4"/>
  <c r="AG287" i="4"/>
  <c r="AF287" i="4"/>
  <c r="AE287" i="4"/>
  <c r="AD287" i="4"/>
  <c r="AC287" i="4"/>
  <c r="Z287" i="4"/>
  <c r="Y287" i="4"/>
  <c r="X287" i="4"/>
  <c r="W287" i="4"/>
  <c r="V287" i="4"/>
  <c r="U287" i="4"/>
  <c r="T287" i="4"/>
  <c r="S287" i="4"/>
  <c r="R287" i="4"/>
  <c r="Q287" i="4"/>
  <c r="P287" i="4"/>
  <c r="AH286" i="4"/>
  <c r="AG286" i="4"/>
  <c r="AF286" i="4"/>
  <c r="AE286" i="4"/>
  <c r="AD286" i="4"/>
  <c r="AC286" i="4"/>
  <c r="Z286" i="4"/>
  <c r="Y286" i="4"/>
  <c r="X286" i="4"/>
  <c r="W286" i="4"/>
  <c r="V286" i="4"/>
  <c r="U286" i="4"/>
  <c r="T286" i="4"/>
  <c r="S286" i="4"/>
  <c r="R286" i="4"/>
  <c r="Q286" i="4"/>
  <c r="P286" i="4"/>
  <c r="AH285" i="4"/>
  <c r="AG285" i="4"/>
  <c r="AF285" i="4"/>
  <c r="AE285" i="4"/>
  <c r="AD285" i="4"/>
  <c r="AC285" i="4"/>
  <c r="Z285" i="4"/>
  <c r="Y285" i="4"/>
  <c r="X285" i="4"/>
  <c r="W285" i="4"/>
  <c r="V285" i="4"/>
  <c r="U285" i="4"/>
  <c r="T285" i="4"/>
  <c r="S285" i="4"/>
  <c r="R285" i="4"/>
  <c r="Q285" i="4"/>
  <c r="P285" i="4"/>
  <c r="AH284" i="4"/>
  <c r="AG284" i="4"/>
  <c r="AF284" i="4"/>
  <c r="AE284" i="4"/>
  <c r="AD284" i="4"/>
  <c r="AC284" i="4"/>
  <c r="Z284" i="4"/>
  <c r="Y284" i="4"/>
  <c r="X284" i="4"/>
  <c r="W284" i="4"/>
  <c r="V284" i="4"/>
  <c r="U284" i="4"/>
  <c r="T284" i="4"/>
  <c r="S284" i="4"/>
  <c r="R284" i="4"/>
  <c r="Q284" i="4"/>
  <c r="P284" i="4"/>
  <c r="AH283" i="4"/>
  <c r="AG283" i="4"/>
  <c r="AF283" i="4"/>
  <c r="AE283" i="4"/>
  <c r="AD283" i="4"/>
  <c r="AC283" i="4"/>
  <c r="Z283" i="4"/>
  <c r="Y283" i="4"/>
  <c r="X283" i="4"/>
  <c r="W283" i="4"/>
  <c r="V283" i="4"/>
  <c r="U283" i="4"/>
  <c r="T283" i="4"/>
  <c r="S283" i="4"/>
  <c r="R283" i="4"/>
  <c r="Q283" i="4"/>
  <c r="P283" i="4"/>
  <c r="AH282" i="4"/>
  <c r="AG282" i="4"/>
  <c r="AF282" i="4"/>
  <c r="AE282" i="4"/>
  <c r="AD282" i="4"/>
  <c r="AC282" i="4"/>
  <c r="Z282" i="4"/>
  <c r="Y282" i="4"/>
  <c r="X282" i="4"/>
  <c r="W282" i="4"/>
  <c r="V282" i="4"/>
  <c r="U282" i="4"/>
  <c r="T282" i="4"/>
  <c r="S282" i="4"/>
  <c r="R282" i="4"/>
  <c r="Q282" i="4"/>
  <c r="P282" i="4"/>
  <c r="AH281" i="4"/>
  <c r="AG281" i="4"/>
  <c r="AF281" i="4"/>
  <c r="AE281" i="4"/>
  <c r="AD281" i="4"/>
  <c r="AC281" i="4"/>
  <c r="Z281" i="4"/>
  <c r="Y281" i="4"/>
  <c r="X281" i="4"/>
  <c r="W281" i="4"/>
  <c r="V281" i="4"/>
  <c r="U281" i="4"/>
  <c r="T281" i="4"/>
  <c r="S281" i="4"/>
  <c r="R281" i="4"/>
  <c r="Q281" i="4"/>
  <c r="P281" i="4"/>
  <c r="AH280" i="4"/>
  <c r="AG280" i="4"/>
  <c r="AF280" i="4"/>
  <c r="AE280" i="4"/>
  <c r="AD280" i="4"/>
  <c r="AC280" i="4"/>
  <c r="Z280" i="4"/>
  <c r="Y280" i="4"/>
  <c r="X280" i="4"/>
  <c r="W280" i="4"/>
  <c r="V280" i="4"/>
  <c r="U280" i="4"/>
  <c r="T280" i="4"/>
  <c r="S280" i="4"/>
  <c r="R280" i="4"/>
  <c r="Q280" i="4"/>
  <c r="P280" i="4"/>
  <c r="AH279" i="4"/>
  <c r="AG279" i="4"/>
  <c r="AF279" i="4"/>
  <c r="AE279" i="4"/>
  <c r="AD279" i="4"/>
  <c r="AC279" i="4"/>
  <c r="Z279" i="4"/>
  <c r="Y279" i="4"/>
  <c r="X279" i="4"/>
  <c r="W279" i="4"/>
  <c r="V279" i="4"/>
  <c r="U279" i="4"/>
  <c r="T279" i="4"/>
  <c r="S279" i="4"/>
  <c r="R279" i="4"/>
  <c r="Q279" i="4"/>
  <c r="P279" i="4"/>
  <c r="AH278" i="4"/>
  <c r="AG278" i="4"/>
  <c r="AF278" i="4"/>
  <c r="AE278" i="4"/>
  <c r="AD278" i="4"/>
  <c r="AC278" i="4"/>
  <c r="Z278" i="4"/>
  <c r="Y278" i="4"/>
  <c r="X278" i="4"/>
  <c r="W278" i="4"/>
  <c r="V278" i="4"/>
  <c r="U278" i="4"/>
  <c r="T278" i="4"/>
  <c r="S278" i="4"/>
  <c r="R278" i="4"/>
  <c r="Q278" i="4"/>
  <c r="P278" i="4"/>
  <c r="AH277" i="4"/>
  <c r="AG277" i="4"/>
  <c r="AF277" i="4"/>
  <c r="AE277" i="4"/>
  <c r="AD277" i="4"/>
  <c r="AC277" i="4"/>
  <c r="Z277" i="4"/>
  <c r="Y277" i="4"/>
  <c r="X277" i="4"/>
  <c r="W277" i="4"/>
  <c r="V277" i="4"/>
  <c r="U277" i="4"/>
  <c r="T277" i="4"/>
  <c r="S277" i="4"/>
  <c r="R277" i="4"/>
  <c r="Q277" i="4"/>
  <c r="P277" i="4"/>
  <c r="AH276" i="4"/>
  <c r="AG276" i="4"/>
  <c r="AF276" i="4"/>
  <c r="AE276" i="4"/>
  <c r="AD276" i="4"/>
  <c r="AC276" i="4"/>
  <c r="Z276" i="4"/>
  <c r="Y276" i="4"/>
  <c r="X276" i="4"/>
  <c r="W276" i="4"/>
  <c r="V276" i="4"/>
  <c r="U276" i="4"/>
  <c r="T276" i="4"/>
  <c r="S276" i="4"/>
  <c r="R276" i="4"/>
  <c r="Q276" i="4"/>
  <c r="P276" i="4"/>
  <c r="AH275" i="4"/>
  <c r="AG275" i="4"/>
  <c r="AF275" i="4"/>
  <c r="AE275" i="4"/>
  <c r="AD275" i="4"/>
  <c r="AC275" i="4"/>
  <c r="Z275" i="4"/>
  <c r="Y275" i="4"/>
  <c r="X275" i="4"/>
  <c r="W275" i="4"/>
  <c r="V275" i="4"/>
  <c r="U275" i="4"/>
  <c r="T275" i="4"/>
  <c r="S275" i="4"/>
  <c r="R275" i="4"/>
  <c r="Q275" i="4"/>
  <c r="P275" i="4"/>
  <c r="AH274" i="4"/>
  <c r="AG274" i="4"/>
  <c r="AF274" i="4"/>
  <c r="AE274" i="4"/>
  <c r="AD274" i="4"/>
  <c r="AC274" i="4"/>
  <c r="Z274" i="4"/>
  <c r="Y274" i="4"/>
  <c r="X274" i="4"/>
  <c r="W274" i="4"/>
  <c r="V274" i="4"/>
  <c r="U274" i="4"/>
  <c r="T274" i="4"/>
  <c r="S274" i="4"/>
  <c r="R274" i="4"/>
  <c r="Q274" i="4"/>
  <c r="P274" i="4"/>
  <c r="AH273" i="4"/>
  <c r="AG273" i="4"/>
  <c r="AF273" i="4"/>
  <c r="AE273" i="4"/>
  <c r="AD273" i="4"/>
  <c r="AC273" i="4"/>
  <c r="Z273" i="4"/>
  <c r="Y273" i="4"/>
  <c r="X273" i="4"/>
  <c r="W273" i="4"/>
  <c r="V273" i="4"/>
  <c r="U273" i="4"/>
  <c r="T273" i="4"/>
  <c r="S273" i="4"/>
  <c r="R273" i="4"/>
  <c r="Q273" i="4"/>
  <c r="P273" i="4"/>
  <c r="AH272" i="4"/>
  <c r="AG272" i="4"/>
  <c r="AF272" i="4"/>
  <c r="AE272" i="4"/>
  <c r="AD272" i="4"/>
  <c r="AC272" i="4"/>
  <c r="Z272" i="4"/>
  <c r="Y272" i="4"/>
  <c r="X272" i="4"/>
  <c r="W272" i="4"/>
  <c r="V272" i="4"/>
  <c r="U272" i="4"/>
  <c r="T272" i="4"/>
  <c r="S272" i="4"/>
  <c r="R272" i="4"/>
  <c r="Q272" i="4"/>
  <c r="P272" i="4"/>
  <c r="AH271" i="4"/>
  <c r="AG271" i="4"/>
  <c r="AF271" i="4"/>
  <c r="AE271" i="4"/>
  <c r="AD271" i="4"/>
  <c r="AC271" i="4"/>
  <c r="Z271" i="4"/>
  <c r="Y271" i="4"/>
  <c r="X271" i="4"/>
  <c r="W271" i="4"/>
  <c r="V271" i="4"/>
  <c r="U271" i="4"/>
  <c r="T271" i="4"/>
  <c r="S271" i="4"/>
  <c r="R271" i="4"/>
  <c r="Q271" i="4"/>
  <c r="P271" i="4"/>
  <c r="AH270" i="4"/>
  <c r="AG270" i="4"/>
  <c r="AF270" i="4"/>
  <c r="AE270" i="4"/>
  <c r="AD270" i="4"/>
  <c r="AC270" i="4"/>
  <c r="Z270" i="4"/>
  <c r="Y270" i="4"/>
  <c r="X270" i="4"/>
  <c r="W270" i="4"/>
  <c r="V270" i="4"/>
  <c r="U270" i="4"/>
  <c r="T270" i="4"/>
  <c r="S270" i="4"/>
  <c r="R270" i="4"/>
  <c r="Q270" i="4"/>
  <c r="P270" i="4"/>
  <c r="AH269" i="4"/>
  <c r="AG269" i="4"/>
  <c r="AF269" i="4"/>
  <c r="AE269" i="4"/>
  <c r="AD269" i="4"/>
  <c r="AC269" i="4"/>
  <c r="Z269" i="4"/>
  <c r="Y269" i="4"/>
  <c r="X269" i="4"/>
  <c r="W269" i="4"/>
  <c r="V269" i="4"/>
  <c r="U269" i="4"/>
  <c r="T269" i="4"/>
  <c r="S269" i="4"/>
  <c r="R269" i="4"/>
  <c r="Q269" i="4"/>
  <c r="P269" i="4"/>
  <c r="AH268" i="4"/>
  <c r="AG268" i="4"/>
  <c r="AF268" i="4"/>
  <c r="AE268" i="4"/>
  <c r="AD268" i="4"/>
  <c r="AC268" i="4"/>
  <c r="Z268" i="4"/>
  <c r="Y268" i="4"/>
  <c r="X268" i="4"/>
  <c r="W268" i="4"/>
  <c r="V268" i="4"/>
  <c r="U268" i="4"/>
  <c r="T268" i="4"/>
  <c r="S268" i="4"/>
  <c r="R268" i="4"/>
  <c r="Q268" i="4"/>
  <c r="P268" i="4"/>
  <c r="AH267" i="4"/>
  <c r="AG267" i="4"/>
  <c r="AF267" i="4"/>
  <c r="AE267" i="4"/>
  <c r="AD267" i="4"/>
  <c r="AC267" i="4"/>
  <c r="Z267" i="4"/>
  <c r="Y267" i="4"/>
  <c r="X267" i="4"/>
  <c r="W267" i="4"/>
  <c r="V267" i="4"/>
  <c r="U267" i="4"/>
  <c r="T267" i="4"/>
  <c r="S267" i="4"/>
  <c r="R267" i="4"/>
  <c r="Q267" i="4"/>
  <c r="P267" i="4"/>
  <c r="AH266" i="4"/>
  <c r="AG266" i="4"/>
  <c r="AF266" i="4"/>
  <c r="AE266" i="4"/>
  <c r="AD266" i="4"/>
  <c r="AC266" i="4"/>
  <c r="Z266" i="4"/>
  <c r="Y266" i="4"/>
  <c r="X266" i="4"/>
  <c r="W266" i="4"/>
  <c r="V266" i="4"/>
  <c r="U266" i="4"/>
  <c r="T266" i="4"/>
  <c r="S266" i="4"/>
  <c r="R266" i="4"/>
  <c r="Q266" i="4"/>
  <c r="P266" i="4"/>
  <c r="AH265" i="4"/>
  <c r="AG265" i="4"/>
  <c r="AF265" i="4"/>
  <c r="AE265" i="4"/>
  <c r="AD265" i="4"/>
  <c r="AC265" i="4"/>
  <c r="Z265" i="4"/>
  <c r="Y265" i="4"/>
  <c r="X265" i="4"/>
  <c r="W265" i="4"/>
  <c r="V265" i="4"/>
  <c r="U265" i="4"/>
  <c r="T265" i="4"/>
  <c r="S265" i="4"/>
  <c r="R265" i="4"/>
  <c r="Q265" i="4"/>
  <c r="P265" i="4"/>
  <c r="AH264" i="4"/>
  <c r="AG264" i="4"/>
  <c r="AF264" i="4"/>
  <c r="AE264" i="4"/>
  <c r="AD264" i="4"/>
  <c r="AC264" i="4"/>
  <c r="Z264" i="4"/>
  <c r="Y264" i="4"/>
  <c r="X264" i="4"/>
  <c r="W264" i="4"/>
  <c r="V264" i="4"/>
  <c r="U264" i="4"/>
  <c r="T264" i="4"/>
  <c r="S264" i="4"/>
  <c r="R264" i="4"/>
  <c r="Q264" i="4"/>
  <c r="P264" i="4"/>
  <c r="AH263" i="4"/>
  <c r="AG263" i="4"/>
  <c r="AF263" i="4"/>
  <c r="AE263" i="4"/>
  <c r="AD263" i="4"/>
  <c r="AC263" i="4"/>
  <c r="Z263" i="4"/>
  <c r="Y263" i="4"/>
  <c r="X263" i="4"/>
  <c r="W263" i="4"/>
  <c r="V263" i="4"/>
  <c r="U263" i="4"/>
  <c r="T263" i="4"/>
  <c r="S263" i="4"/>
  <c r="R263" i="4"/>
  <c r="Q263" i="4"/>
  <c r="P263" i="4"/>
  <c r="AH262" i="4"/>
  <c r="AG262" i="4"/>
  <c r="AF262" i="4"/>
  <c r="AE262" i="4"/>
  <c r="AD262" i="4"/>
  <c r="AC262" i="4"/>
  <c r="Z262" i="4"/>
  <c r="Y262" i="4"/>
  <c r="X262" i="4"/>
  <c r="W262" i="4"/>
  <c r="V262" i="4"/>
  <c r="U262" i="4"/>
  <c r="T262" i="4"/>
  <c r="S262" i="4"/>
  <c r="R262" i="4"/>
  <c r="Q262" i="4"/>
  <c r="P262" i="4"/>
  <c r="AH261" i="4"/>
  <c r="AG261" i="4"/>
  <c r="AF261" i="4"/>
  <c r="AE261" i="4"/>
  <c r="AD261" i="4"/>
  <c r="AC261" i="4"/>
  <c r="Z261" i="4"/>
  <c r="Y261" i="4"/>
  <c r="X261" i="4"/>
  <c r="W261" i="4"/>
  <c r="V261" i="4"/>
  <c r="U261" i="4"/>
  <c r="T261" i="4"/>
  <c r="S261" i="4"/>
  <c r="R261" i="4"/>
  <c r="Q261" i="4"/>
  <c r="P261" i="4"/>
  <c r="AH260" i="4"/>
  <c r="AG260" i="4"/>
  <c r="AF260" i="4"/>
  <c r="AE260" i="4"/>
  <c r="AD260" i="4"/>
  <c r="AC260" i="4"/>
  <c r="Z260" i="4"/>
  <c r="Y260" i="4"/>
  <c r="X260" i="4"/>
  <c r="W260" i="4"/>
  <c r="V260" i="4"/>
  <c r="U260" i="4"/>
  <c r="T260" i="4"/>
  <c r="S260" i="4"/>
  <c r="R260" i="4"/>
  <c r="Q260" i="4"/>
  <c r="P260" i="4"/>
  <c r="AH259" i="4"/>
  <c r="AG259" i="4"/>
  <c r="AF259" i="4"/>
  <c r="AE259" i="4"/>
  <c r="AD259" i="4"/>
  <c r="AC259" i="4"/>
  <c r="Z259" i="4"/>
  <c r="Y259" i="4"/>
  <c r="X259" i="4"/>
  <c r="W259" i="4"/>
  <c r="V259" i="4"/>
  <c r="U259" i="4"/>
  <c r="T259" i="4"/>
  <c r="S259" i="4"/>
  <c r="R259" i="4"/>
  <c r="Q259" i="4"/>
  <c r="P259" i="4"/>
  <c r="AH258" i="4"/>
  <c r="AG258" i="4"/>
  <c r="AF258" i="4"/>
  <c r="AE258" i="4"/>
  <c r="AD258" i="4"/>
  <c r="AC258" i="4"/>
  <c r="Z258" i="4"/>
  <c r="Y258" i="4"/>
  <c r="X258" i="4"/>
  <c r="W258" i="4"/>
  <c r="V258" i="4"/>
  <c r="U258" i="4"/>
  <c r="T258" i="4"/>
  <c r="S258" i="4"/>
  <c r="R258" i="4"/>
  <c r="Q258" i="4"/>
  <c r="P258" i="4"/>
  <c r="AH257" i="4"/>
  <c r="AG257" i="4"/>
  <c r="AF257" i="4"/>
  <c r="AE257" i="4"/>
  <c r="AD257" i="4"/>
  <c r="AC257" i="4"/>
  <c r="Z257" i="4"/>
  <c r="Y257" i="4"/>
  <c r="X257" i="4"/>
  <c r="W257" i="4"/>
  <c r="V257" i="4"/>
  <c r="U257" i="4"/>
  <c r="T257" i="4"/>
  <c r="S257" i="4"/>
  <c r="R257" i="4"/>
  <c r="Q257" i="4"/>
  <c r="P257" i="4"/>
  <c r="AH256" i="4"/>
  <c r="AG256" i="4"/>
  <c r="AF256" i="4"/>
  <c r="AE256" i="4"/>
  <c r="AD256" i="4"/>
  <c r="AC256" i="4"/>
  <c r="Z256" i="4"/>
  <c r="Y256" i="4"/>
  <c r="X256" i="4"/>
  <c r="W256" i="4"/>
  <c r="V256" i="4"/>
  <c r="U256" i="4"/>
  <c r="T256" i="4"/>
  <c r="S256" i="4"/>
  <c r="R256" i="4"/>
  <c r="Q256" i="4"/>
  <c r="P256" i="4"/>
  <c r="AH255" i="4"/>
  <c r="AG255" i="4"/>
  <c r="AF255" i="4"/>
  <c r="AE255" i="4"/>
  <c r="AD255" i="4"/>
  <c r="AC255" i="4"/>
  <c r="Z255" i="4"/>
  <c r="Y255" i="4"/>
  <c r="X255" i="4"/>
  <c r="W255" i="4"/>
  <c r="V255" i="4"/>
  <c r="U255" i="4"/>
  <c r="T255" i="4"/>
  <c r="S255" i="4"/>
  <c r="R255" i="4"/>
  <c r="Q255" i="4"/>
  <c r="P255" i="4"/>
  <c r="AH254" i="4"/>
  <c r="AG254" i="4"/>
  <c r="AF254" i="4"/>
  <c r="AE254" i="4"/>
  <c r="AD254" i="4"/>
  <c r="AC254" i="4"/>
  <c r="Z254" i="4"/>
  <c r="Y254" i="4"/>
  <c r="X254" i="4"/>
  <c r="W254" i="4"/>
  <c r="V254" i="4"/>
  <c r="U254" i="4"/>
  <c r="T254" i="4"/>
  <c r="S254" i="4"/>
  <c r="R254" i="4"/>
  <c r="Q254" i="4"/>
  <c r="P254" i="4"/>
  <c r="AH253" i="4"/>
  <c r="AG253" i="4"/>
  <c r="AF253" i="4"/>
  <c r="AE253" i="4"/>
  <c r="AD253" i="4"/>
  <c r="AC253" i="4"/>
  <c r="Z253" i="4"/>
  <c r="Y253" i="4"/>
  <c r="X253" i="4"/>
  <c r="W253" i="4"/>
  <c r="V253" i="4"/>
  <c r="U253" i="4"/>
  <c r="T253" i="4"/>
  <c r="S253" i="4"/>
  <c r="R253" i="4"/>
  <c r="Q253" i="4"/>
  <c r="P253" i="4"/>
  <c r="AH252" i="4"/>
  <c r="AG252" i="4"/>
  <c r="AF252" i="4"/>
  <c r="AE252" i="4"/>
  <c r="AD252" i="4"/>
  <c r="AC252" i="4"/>
  <c r="Z252" i="4"/>
  <c r="Y252" i="4"/>
  <c r="X252" i="4"/>
  <c r="W252" i="4"/>
  <c r="V252" i="4"/>
  <c r="U252" i="4"/>
  <c r="T252" i="4"/>
  <c r="S252" i="4"/>
  <c r="R252" i="4"/>
  <c r="Q252" i="4"/>
  <c r="P252" i="4"/>
  <c r="AH251" i="4"/>
  <c r="AG251" i="4"/>
  <c r="AF251" i="4"/>
  <c r="AE251" i="4"/>
  <c r="AD251" i="4"/>
  <c r="AC251" i="4"/>
  <c r="Z251" i="4"/>
  <c r="Y251" i="4"/>
  <c r="X251" i="4"/>
  <c r="W251" i="4"/>
  <c r="V251" i="4"/>
  <c r="U251" i="4"/>
  <c r="T251" i="4"/>
  <c r="S251" i="4"/>
  <c r="R251" i="4"/>
  <c r="Q251" i="4"/>
  <c r="P251" i="4"/>
  <c r="AH250" i="4"/>
  <c r="AG250" i="4"/>
  <c r="AF250" i="4"/>
  <c r="AE250" i="4"/>
  <c r="AD250" i="4"/>
  <c r="AC250" i="4"/>
  <c r="Z250" i="4"/>
  <c r="Y250" i="4"/>
  <c r="X250" i="4"/>
  <c r="W250" i="4"/>
  <c r="V250" i="4"/>
  <c r="U250" i="4"/>
  <c r="T250" i="4"/>
  <c r="S250" i="4"/>
  <c r="R250" i="4"/>
  <c r="Q250" i="4"/>
  <c r="P250" i="4"/>
  <c r="AH249" i="4"/>
  <c r="AG249" i="4"/>
  <c r="AF249" i="4"/>
  <c r="AE249" i="4"/>
  <c r="AD249" i="4"/>
  <c r="AC249" i="4"/>
  <c r="Z249" i="4"/>
  <c r="Y249" i="4"/>
  <c r="X249" i="4"/>
  <c r="W249" i="4"/>
  <c r="V249" i="4"/>
  <c r="U249" i="4"/>
  <c r="T249" i="4"/>
  <c r="S249" i="4"/>
  <c r="R249" i="4"/>
  <c r="Q249" i="4"/>
  <c r="P249" i="4"/>
  <c r="AH248" i="4"/>
  <c r="AG248" i="4"/>
  <c r="AF248" i="4"/>
  <c r="AE248" i="4"/>
  <c r="AD248" i="4"/>
  <c r="AC248" i="4"/>
  <c r="Z248" i="4"/>
  <c r="Y248" i="4"/>
  <c r="X248" i="4"/>
  <c r="W248" i="4"/>
  <c r="V248" i="4"/>
  <c r="U248" i="4"/>
  <c r="T248" i="4"/>
  <c r="S248" i="4"/>
  <c r="R248" i="4"/>
  <c r="Q248" i="4"/>
  <c r="P248" i="4"/>
  <c r="AH247" i="4"/>
  <c r="AG247" i="4"/>
  <c r="AF247" i="4"/>
  <c r="AE247" i="4"/>
  <c r="AD247" i="4"/>
  <c r="AC247" i="4"/>
  <c r="Z247" i="4"/>
  <c r="Y247" i="4"/>
  <c r="X247" i="4"/>
  <c r="W247" i="4"/>
  <c r="V247" i="4"/>
  <c r="U247" i="4"/>
  <c r="T247" i="4"/>
  <c r="S247" i="4"/>
  <c r="R247" i="4"/>
  <c r="Q247" i="4"/>
  <c r="P247" i="4"/>
  <c r="AH246" i="4"/>
  <c r="AG246" i="4"/>
  <c r="AF246" i="4"/>
  <c r="AE246" i="4"/>
  <c r="AD246" i="4"/>
  <c r="AC246" i="4"/>
  <c r="Z246" i="4"/>
  <c r="Y246" i="4"/>
  <c r="X246" i="4"/>
  <c r="W246" i="4"/>
  <c r="V246" i="4"/>
  <c r="U246" i="4"/>
  <c r="T246" i="4"/>
  <c r="S246" i="4"/>
  <c r="R246" i="4"/>
  <c r="Q246" i="4"/>
  <c r="P246" i="4"/>
  <c r="AH245" i="4"/>
  <c r="AG245" i="4"/>
  <c r="AF245" i="4"/>
  <c r="AE245" i="4"/>
  <c r="AD245" i="4"/>
  <c r="AC245" i="4"/>
  <c r="Z245" i="4"/>
  <c r="Y245" i="4"/>
  <c r="X245" i="4"/>
  <c r="W245" i="4"/>
  <c r="V245" i="4"/>
  <c r="U245" i="4"/>
  <c r="T245" i="4"/>
  <c r="S245" i="4"/>
  <c r="R245" i="4"/>
  <c r="Q245" i="4"/>
  <c r="P245" i="4"/>
  <c r="AH244" i="4"/>
  <c r="AG244" i="4"/>
  <c r="AF244" i="4"/>
  <c r="AE244" i="4"/>
  <c r="AD244" i="4"/>
  <c r="AC244" i="4"/>
  <c r="Z244" i="4"/>
  <c r="Y244" i="4"/>
  <c r="X244" i="4"/>
  <c r="W244" i="4"/>
  <c r="V244" i="4"/>
  <c r="U244" i="4"/>
  <c r="T244" i="4"/>
  <c r="S244" i="4"/>
  <c r="R244" i="4"/>
  <c r="Q244" i="4"/>
  <c r="P244" i="4"/>
  <c r="AH243" i="4"/>
  <c r="AG243" i="4"/>
  <c r="AF243" i="4"/>
  <c r="AE243" i="4"/>
  <c r="AD243" i="4"/>
  <c r="AC243" i="4"/>
  <c r="Z243" i="4"/>
  <c r="Y243" i="4"/>
  <c r="X243" i="4"/>
  <c r="W243" i="4"/>
  <c r="V243" i="4"/>
  <c r="U243" i="4"/>
  <c r="T243" i="4"/>
  <c r="S243" i="4"/>
  <c r="R243" i="4"/>
  <c r="Q243" i="4"/>
  <c r="P243" i="4"/>
  <c r="AH242" i="4"/>
  <c r="AG242" i="4"/>
  <c r="AF242" i="4"/>
  <c r="AE242" i="4"/>
  <c r="AD242" i="4"/>
  <c r="AC242" i="4"/>
  <c r="Z242" i="4"/>
  <c r="Y242" i="4"/>
  <c r="X242" i="4"/>
  <c r="W242" i="4"/>
  <c r="V242" i="4"/>
  <c r="U242" i="4"/>
  <c r="T242" i="4"/>
  <c r="S242" i="4"/>
  <c r="R242" i="4"/>
  <c r="Q242" i="4"/>
  <c r="P242" i="4"/>
  <c r="AH241" i="4"/>
  <c r="AG241" i="4"/>
  <c r="AF241" i="4"/>
  <c r="AE241" i="4"/>
  <c r="AD241" i="4"/>
  <c r="AC241" i="4"/>
  <c r="Z241" i="4"/>
  <c r="Y241" i="4"/>
  <c r="X241" i="4"/>
  <c r="W241" i="4"/>
  <c r="V241" i="4"/>
  <c r="U241" i="4"/>
  <c r="T241" i="4"/>
  <c r="S241" i="4"/>
  <c r="R241" i="4"/>
  <c r="Q241" i="4"/>
  <c r="P241" i="4"/>
  <c r="AH240" i="4"/>
  <c r="AG240" i="4"/>
  <c r="AF240" i="4"/>
  <c r="AE240" i="4"/>
  <c r="AD240" i="4"/>
  <c r="AC240" i="4"/>
  <c r="Z240" i="4"/>
  <c r="Y240" i="4"/>
  <c r="X240" i="4"/>
  <c r="W240" i="4"/>
  <c r="V240" i="4"/>
  <c r="U240" i="4"/>
  <c r="T240" i="4"/>
  <c r="S240" i="4"/>
  <c r="R240" i="4"/>
  <c r="Q240" i="4"/>
  <c r="P240" i="4"/>
  <c r="AH239" i="4"/>
  <c r="AG239" i="4"/>
  <c r="AF239" i="4"/>
  <c r="AE239" i="4"/>
  <c r="AD239" i="4"/>
  <c r="AC239" i="4"/>
  <c r="Z239" i="4"/>
  <c r="Y239" i="4"/>
  <c r="X239" i="4"/>
  <c r="W239" i="4"/>
  <c r="V239" i="4"/>
  <c r="U239" i="4"/>
  <c r="T239" i="4"/>
  <c r="S239" i="4"/>
  <c r="R239" i="4"/>
  <c r="Q239" i="4"/>
  <c r="P239" i="4"/>
  <c r="AH238" i="4"/>
  <c r="AG238" i="4"/>
  <c r="AF238" i="4"/>
  <c r="AE238" i="4"/>
  <c r="AD238" i="4"/>
  <c r="AC238" i="4"/>
  <c r="Z238" i="4"/>
  <c r="Y238" i="4"/>
  <c r="X238" i="4"/>
  <c r="W238" i="4"/>
  <c r="V238" i="4"/>
  <c r="U238" i="4"/>
  <c r="T238" i="4"/>
  <c r="S238" i="4"/>
  <c r="R238" i="4"/>
  <c r="Q238" i="4"/>
  <c r="P238" i="4"/>
  <c r="AH237" i="4"/>
  <c r="AG237" i="4"/>
  <c r="AF237" i="4"/>
  <c r="AE237" i="4"/>
  <c r="AD237" i="4"/>
  <c r="AC237" i="4"/>
  <c r="Z237" i="4"/>
  <c r="Y237" i="4"/>
  <c r="X237" i="4"/>
  <c r="W237" i="4"/>
  <c r="V237" i="4"/>
  <c r="U237" i="4"/>
  <c r="T237" i="4"/>
  <c r="S237" i="4"/>
  <c r="R237" i="4"/>
  <c r="Q237" i="4"/>
  <c r="P237" i="4"/>
  <c r="AH236" i="4"/>
  <c r="AG236" i="4"/>
  <c r="AF236" i="4"/>
  <c r="AE236" i="4"/>
  <c r="AD236" i="4"/>
  <c r="AC236" i="4"/>
  <c r="Z236" i="4"/>
  <c r="Y236" i="4"/>
  <c r="X236" i="4"/>
  <c r="W236" i="4"/>
  <c r="V236" i="4"/>
  <c r="U236" i="4"/>
  <c r="T236" i="4"/>
  <c r="S236" i="4"/>
  <c r="R236" i="4"/>
  <c r="Q236" i="4"/>
  <c r="P236" i="4"/>
  <c r="AH235" i="4"/>
  <c r="AG235" i="4"/>
  <c r="AF235" i="4"/>
  <c r="AE235" i="4"/>
  <c r="AD235" i="4"/>
  <c r="AC235" i="4"/>
  <c r="Z235" i="4"/>
  <c r="Y235" i="4"/>
  <c r="X235" i="4"/>
  <c r="W235" i="4"/>
  <c r="V235" i="4"/>
  <c r="U235" i="4"/>
  <c r="T235" i="4"/>
  <c r="S235" i="4"/>
  <c r="R235" i="4"/>
  <c r="Q235" i="4"/>
  <c r="P235" i="4"/>
  <c r="AH234" i="4"/>
  <c r="AG234" i="4"/>
  <c r="AF234" i="4"/>
  <c r="AE234" i="4"/>
  <c r="AD234" i="4"/>
  <c r="AC234" i="4"/>
  <c r="Z234" i="4"/>
  <c r="Y234" i="4"/>
  <c r="X234" i="4"/>
  <c r="W234" i="4"/>
  <c r="V234" i="4"/>
  <c r="U234" i="4"/>
  <c r="T234" i="4"/>
  <c r="S234" i="4"/>
  <c r="R234" i="4"/>
  <c r="Q234" i="4"/>
  <c r="P234" i="4"/>
  <c r="AH233" i="4"/>
  <c r="AG233" i="4"/>
  <c r="AF233" i="4"/>
  <c r="AE233" i="4"/>
  <c r="AD233" i="4"/>
  <c r="AC233" i="4"/>
  <c r="Z233" i="4"/>
  <c r="Y233" i="4"/>
  <c r="X233" i="4"/>
  <c r="W233" i="4"/>
  <c r="V233" i="4"/>
  <c r="U233" i="4"/>
  <c r="T233" i="4"/>
  <c r="S233" i="4"/>
  <c r="R233" i="4"/>
  <c r="Q233" i="4"/>
  <c r="P233" i="4"/>
  <c r="AH232" i="4"/>
  <c r="AG232" i="4"/>
  <c r="AF232" i="4"/>
  <c r="AE232" i="4"/>
  <c r="AD232" i="4"/>
  <c r="AC232" i="4"/>
  <c r="Z232" i="4"/>
  <c r="Y232" i="4"/>
  <c r="X232" i="4"/>
  <c r="W232" i="4"/>
  <c r="V232" i="4"/>
  <c r="U232" i="4"/>
  <c r="T232" i="4"/>
  <c r="S232" i="4"/>
  <c r="R232" i="4"/>
  <c r="Q232" i="4"/>
  <c r="P232" i="4"/>
  <c r="AH231" i="4"/>
  <c r="AG231" i="4"/>
  <c r="AF231" i="4"/>
  <c r="AE231" i="4"/>
  <c r="AD231" i="4"/>
  <c r="AC231" i="4"/>
  <c r="Z231" i="4"/>
  <c r="Y231" i="4"/>
  <c r="X231" i="4"/>
  <c r="W231" i="4"/>
  <c r="V231" i="4"/>
  <c r="U231" i="4"/>
  <c r="T231" i="4"/>
  <c r="S231" i="4"/>
  <c r="R231" i="4"/>
  <c r="Q231" i="4"/>
  <c r="P231" i="4"/>
  <c r="AH230" i="4"/>
  <c r="AG230" i="4"/>
  <c r="AF230" i="4"/>
  <c r="AE230" i="4"/>
  <c r="AD230" i="4"/>
  <c r="AC230" i="4"/>
  <c r="Z230" i="4"/>
  <c r="Y230" i="4"/>
  <c r="X230" i="4"/>
  <c r="W230" i="4"/>
  <c r="V230" i="4"/>
  <c r="U230" i="4"/>
  <c r="T230" i="4"/>
  <c r="S230" i="4"/>
  <c r="R230" i="4"/>
  <c r="Q230" i="4"/>
  <c r="P230" i="4"/>
  <c r="AH229" i="4"/>
  <c r="AG229" i="4"/>
  <c r="AF229" i="4"/>
  <c r="AE229" i="4"/>
  <c r="AD229" i="4"/>
  <c r="AC229" i="4"/>
  <c r="Z229" i="4"/>
  <c r="Y229" i="4"/>
  <c r="X229" i="4"/>
  <c r="W229" i="4"/>
  <c r="V229" i="4"/>
  <c r="U229" i="4"/>
  <c r="T229" i="4"/>
  <c r="S229" i="4"/>
  <c r="R229" i="4"/>
  <c r="Q229" i="4"/>
  <c r="P229" i="4"/>
  <c r="AH228" i="4"/>
  <c r="AG228" i="4"/>
  <c r="AF228" i="4"/>
  <c r="AE228" i="4"/>
  <c r="AD228" i="4"/>
  <c r="AC228" i="4"/>
  <c r="Z228" i="4"/>
  <c r="Y228" i="4"/>
  <c r="X228" i="4"/>
  <c r="W228" i="4"/>
  <c r="V228" i="4"/>
  <c r="U228" i="4"/>
  <c r="T228" i="4"/>
  <c r="S228" i="4"/>
  <c r="R228" i="4"/>
  <c r="Q228" i="4"/>
  <c r="P228" i="4"/>
  <c r="AH227" i="4"/>
  <c r="AG227" i="4"/>
  <c r="AF227" i="4"/>
  <c r="AE227" i="4"/>
  <c r="AD227" i="4"/>
  <c r="AC227" i="4"/>
  <c r="Z227" i="4"/>
  <c r="Y227" i="4"/>
  <c r="X227" i="4"/>
  <c r="W227" i="4"/>
  <c r="V227" i="4"/>
  <c r="U227" i="4"/>
  <c r="T227" i="4"/>
  <c r="S227" i="4"/>
  <c r="R227" i="4"/>
  <c r="Q227" i="4"/>
  <c r="P227" i="4"/>
  <c r="AH226" i="4"/>
  <c r="AG226" i="4"/>
  <c r="AF226" i="4"/>
  <c r="AE226" i="4"/>
  <c r="AD226" i="4"/>
  <c r="AC226" i="4"/>
  <c r="Z226" i="4"/>
  <c r="Y226" i="4"/>
  <c r="X226" i="4"/>
  <c r="W226" i="4"/>
  <c r="V226" i="4"/>
  <c r="U226" i="4"/>
  <c r="T226" i="4"/>
  <c r="S226" i="4"/>
  <c r="R226" i="4"/>
  <c r="Q226" i="4"/>
  <c r="P226" i="4"/>
  <c r="AH225" i="4"/>
  <c r="AG225" i="4"/>
  <c r="AF225" i="4"/>
  <c r="AE225" i="4"/>
  <c r="AD225" i="4"/>
  <c r="AC225" i="4"/>
  <c r="Z225" i="4"/>
  <c r="Y225" i="4"/>
  <c r="X225" i="4"/>
  <c r="W225" i="4"/>
  <c r="V225" i="4"/>
  <c r="U225" i="4"/>
  <c r="T225" i="4"/>
  <c r="S225" i="4"/>
  <c r="R225" i="4"/>
  <c r="Q225" i="4"/>
  <c r="P225" i="4"/>
  <c r="AH224" i="4"/>
  <c r="AG224" i="4"/>
  <c r="AF224" i="4"/>
  <c r="AE224" i="4"/>
  <c r="AD224" i="4"/>
  <c r="AC224" i="4"/>
  <c r="Z224" i="4"/>
  <c r="Y224" i="4"/>
  <c r="X224" i="4"/>
  <c r="W224" i="4"/>
  <c r="V224" i="4"/>
  <c r="U224" i="4"/>
  <c r="T224" i="4"/>
  <c r="S224" i="4"/>
  <c r="R224" i="4"/>
  <c r="Q224" i="4"/>
  <c r="P224" i="4"/>
  <c r="AH223" i="4"/>
  <c r="AG223" i="4"/>
  <c r="AF223" i="4"/>
  <c r="AE223" i="4"/>
  <c r="AD223" i="4"/>
  <c r="AC223" i="4"/>
  <c r="Z223" i="4"/>
  <c r="Y223" i="4"/>
  <c r="X223" i="4"/>
  <c r="W223" i="4"/>
  <c r="V223" i="4"/>
  <c r="U223" i="4"/>
  <c r="T223" i="4"/>
  <c r="S223" i="4"/>
  <c r="R223" i="4"/>
  <c r="Q223" i="4"/>
  <c r="P223" i="4"/>
  <c r="AH222" i="4"/>
  <c r="AG222" i="4"/>
  <c r="AF222" i="4"/>
  <c r="AE222" i="4"/>
  <c r="AD222" i="4"/>
  <c r="AC222" i="4"/>
  <c r="Z222" i="4"/>
  <c r="Y222" i="4"/>
  <c r="X222" i="4"/>
  <c r="W222" i="4"/>
  <c r="V222" i="4"/>
  <c r="U222" i="4"/>
  <c r="T222" i="4"/>
  <c r="S222" i="4"/>
  <c r="R222" i="4"/>
  <c r="Q222" i="4"/>
  <c r="P222" i="4"/>
  <c r="AH221" i="4"/>
  <c r="AG221" i="4"/>
  <c r="AF221" i="4"/>
  <c r="AE221" i="4"/>
  <c r="AD221" i="4"/>
  <c r="AC221" i="4"/>
  <c r="Z221" i="4"/>
  <c r="Y221" i="4"/>
  <c r="X221" i="4"/>
  <c r="W221" i="4"/>
  <c r="V221" i="4"/>
  <c r="U221" i="4"/>
  <c r="T221" i="4"/>
  <c r="S221" i="4"/>
  <c r="R221" i="4"/>
  <c r="Q221" i="4"/>
  <c r="P221" i="4"/>
  <c r="AH220" i="4"/>
  <c r="AG220" i="4"/>
  <c r="AF220" i="4"/>
  <c r="AE220" i="4"/>
  <c r="AD220" i="4"/>
  <c r="AC220" i="4"/>
  <c r="Z220" i="4"/>
  <c r="Y220" i="4"/>
  <c r="X220" i="4"/>
  <c r="W220" i="4"/>
  <c r="V220" i="4"/>
  <c r="U220" i="4"/>
  <c r="T220" i="4"/>
  <c r="S220" i="4"/>
  <c r="R220" i="4"/>
  <c r="Q220" i="4"/>
  <c r="P220" i="4"/>
  <c r="AH219" i="4"/>
  <c r="AG219" i="4"/>
  <c r="AF219" i="4"/>
  <c r="AE219" i="4"/>
  <c r="AD219" i="4"/>
  <c r="AC219" i="4"/>
  <c r="Z219" i="4"/>
  <c r="Y219" i="4"/>
  <c r="X219" i="4"/>
  <c r="W219" i="4"/>
  <c r="V219" i="4"/>
  <c r="U219" i="4"/>
  <c r="T219" i="4"/>
  <c r="S219" i="4"/>
  <c r="R219" i="4"/>
  <c r="Q219" i="4"/>
  <c r="P219" i="4"/>
  <c r="AH218" i="4"/>
  <c r="AG218" i="4"/>
  <c r="AF218" i="4"/>
  <c r="AE218" i="4"/>
  <c r="AD218" i="4"/>
  <c r="AC218" i="4"/>
  <c r="Z218" i="4"/>
  <c r="Y218" i="4"/>
  <c r="X218" i="4"/>
  <c r="W218" i="4"/>
  <c r="V218" i="4"/>
  <c r="U218" i="4"/>
  <c r="T218" i="4"/>
  <c r="S218" i="4"/>
  <c r="R218" i="4"/>
  <c r="Q218" i="4"/>
  <c r="P218" i="4"/>
  <c r="AH217" i="4"/>
  <c r="AG217" i="4"/>
  <c r="AF217" i="4"/>
  <c r="AE217" i="4"/>
  <c r="AD217" i="4"/>
  <c r="AC217" i="4"/>
  <c r="Z217" i="4"/>
  <c r="Y217" i="4"/>
  <c r="X217" i="4"/>
  <c r="W217" i="4"/>
  <c r="V217" i="4"/>
  <c r="U217" i="4"/>
  <c r="T217" i="4"/>
  <c r="S217" i="4"/>
  <c r="R217" i="4"/>
  <c r="Q217" i="4"/>
  <c r="P217" i="4"/>
  <c r="AH216" i="4"/>
  <c r="AG216" i="4"/>
  <c r="AF216" i="4"/>
  <c r="AE216" i="4"/>
  <c r="AD216" i="4"/>
  <c r="AC216" i="4"/>
  <c r="Z216" i="4"/>
  <c r="Y216" i="4"/>
  <c r="X216" i="4"/>
  <c r="W216" i="4"/>
  <c r="V216" i="4"/>
  <c r="U216" i="4"/>
  <c r="T216" i="4"/>
  <c r="S216" i="4"/>
  <c r="R216" i="4"/>
  <c r="Q216" i="4"/>
  <c r="P216" i="4"/>
  <c r="AH215" i="4"/>
  <c r="AG215" i="4"/>
  <c r="AF215" i="4"/>
  <c r="AE215" i="4"/>
  <c r="AD215" i="4"/>
  <c r="AC215" i="4"/>
  <c r="Z215" i="4"/>
  <c r="Y215" i="4"/>
  <c r="X215" i="4"/>
  <c r="W215" i="4"/>
  <c r="V215" i="4"/>
  <c r="U215" i="4"/>
  <c r="T215" i="4"/>
  <c r="S215" i="4"/>
  <c r="R215" i="4"/>
  <c r="Q215" i="4"/>
  <c r="P215" i="4"/>
  <c r="AH214" i="4"/>
  <c r="AG214" i="4"/>
  <c r="AF214" i="4"/>
  <c r="AE214" i="4"/>
  <c r="AD214" i="4"/>
  <c r="AC214" i="4"/>
  <c r="Z214" i="4"/>
  <c r="Y214" i="4"/>
  <c r="X214" i="4"/>
  <c r="W214" i="4"/>
  <c r="V214" i="4"/>
  <c r="U214" i="4"/>
  <c r="T214" i="4"/>
  <c r="S214" i="4"/>
  <c r="R214" i="4"/>
  <c r="Q214" i="4"/>
  <c r="P214" i="4"/>
  <c r="AH213" i="4"/>
  <c r="AG213" i="4"/>
  <c r="AF213" i="4"/>
  <c r="AE213" i="4"/>
  <c r="AD213" i="4"/>
  <c r="AC213" i="4"/>
  <c r="Z213" i="4"/>
  <c r="Y213" i="4"/>
  <c r="X213" i="4"/>
  <c r="W213" i="4"/>
  <c r="V213" i="4"/>
  <c r="U213" i="4"/>
  <c r="T213" i="4"/>
  <c r="S213" i="4"/>
  <c r="R213" i="4"/>
  <c r="Q213" i="4"/>
  <c r="P213" i="4"/>
  <c r="AH212" i="4"/>
  <c r="AG212" i="4"/>
  <c r="AF212" i="4"/>
  <c r="AE212" i="4"/>
  <c r="AD212" i="4"/>
  <c r="AC212" i="4"/>
  <c r="Z212" i="4"/>
  <c r="Y212" i="4"/>
  <c r="X212" i="4"/>
  <c r="W212" i="4"/>
  <c r="V212" i="4"/>
  <c r="U212" i="4"/>
  <c r="T212" i="4"/>
  <c r="S212" i="4"/>
  <c r="R212" i="4"/>
  <c r="Q212" i="4"/>
  <c r="P212" i="4"/>
  <c r="AH211" i="4"/>
  <c r="AG211" i="4"/>
  <c r="AF211" i="4"/>
  <c r="AE211" i="4"/>
  <c r="AD211" i="4"/>
  <c r="AC211" i="4"/>
  <c r="Z211" i="4"/>
  <c r="Y211" i="4"/>
  <c r="X211" i="4"/>
  <c r="W211" i="4"/>
  <c r="V211" i="4"/>
  <c r="U211" i="4"/>
  <c r="T211" i="4"/>
  <c r="S211" i="4"/>
  <c r="R211" i="4"/>
  <c r="Q211" i="4"/>
  <c r="P211" i="4"/>
  <c r="AH210" i="4"/>
  <c r="AG210" i="4"/>
  <c r="AF210" i="4"/>
  <c r="AE210" i="4"/>
  <c r="AD210" i="4"/>
  <c r="AC210" i="4"/>
  <c r="Z210" i="4"/>
  <c r="Y210" i="4"/>
  <c r="X210" i="4"/>
  <c r="W210" i="4"/>
  <c r="V210" i="4"/>
  <c r="U210" i="4"/>
  <c r="T210" i="4"/>
  <c r="S210" i="4"/>
  <c r="R210" i="4"/>
  <c r="Q210" i="4"/>
  <c r="P210" i="4"/>
  <c r="AH209" i="4"/>
  <c r="AG209" i="4"/>
  <c r="AF209" i="4"/>
  <c r="AE209" i="4"/>
  <c r="AD209" i="4"/>
  <c r="AC209" i="4"/>
  <c r="Z209" i="4"/>
  <c r="Y209" i="4"/>
  <c r="X209" i="4"/>
  <c r="W209" i="4"/>
  <c r="V209" i="4"/>
  <c r="U209" i="4"/>
  <c r="T209" i="4"/>
  <c r="S209" i="4"/>
  <c r="R209" i="4"/>
  <c r="Q209" i="4"/>
  <c r="P209" i="4"/>
  <c r="AH208" i="4"/>
  <c r="AG208" i="4"/>
  <c r="AF208" i="4"/>
  <c r="AE208" i="4"/>
  <c r="AD208" i="4"/>
  <c r="AC208" i="4"/>
  <c r="Z208" i="4"/>
  <c r="Y208" i="4"/>
  <c r="X208" i="4"/>
  <c r="W208" i="4"/>
  <c r="V208" i="4"/>
  <c r="U208" i="4"/>
  <c r="T208" i="4"/>
  <c r="S208" i="4"/>
  <c r="R208" i="4"/>
  <c r="Q208" i="4"/>
  <c r="P208" i="4"/>
  <c r="AH207" i="4"/>
  <c r="AG207" i="4"/>
  <c r="AF207" i="4"/>
  <c r="AE207" i="4"/>
  <c r="AD207" i="4"/>
  <c r="AC207" i="4"/>
  <c r="Z207" i="4"/>
  <c r="Y207" i="4"/>
  <c r="X207" i="4"/>
  <c r="W207" i="4"/>
  <c r="V207" i="4"/>
  <c r="U207" i="4"/>
  <c r="T207" i="4"/>
  <c r="S207" i="4"/>
  <c r="R207" i="4"/>
  <c r="Q207" i="4"/>
  <c r="P207" i="4"/>
  <c r="AH206" i="4"/>
  <c r="AG206" i="4"/>
  <c r="AF206" i="4"/>
  <c r="AE206" i="4"/>
  <c r="AD206" i="4"/>
  <c r="AC206" i="4"/>
  <c r="Z206" i="4"/>
  <c r="Y206" i="4"/>
  <c r="X206" i="4"/>
  <c r="W206" i="4"/>
  <c r="V206" i="4"/>
  <c r="U206" i="4"/>
  <c r="T206" i="4"/>
  <c r="S206" i="4"/>
  <c r="R206" i="4"/>
  <c r="Q206" i="4"/>
  <c r="P206" i="4"/>
  <c r="AH205" i="4"/>
  <c r="AG205" i="4"/>
  <c r="AF205" i="4"/>
  <c r="AE205" i="4"/>
  <c r="AD205" i="4"/>
  <c r="AC205" i="4"/>
  <c r="Z205" i="4"/>
  <c r="Y205" i="4"/>
  <c r="X205" i="4"/>
  <c r="W205" i="4"/>
  <c r="V205" i="4"/>
  <c r="U205" i="4"/>
  <c r="T205" i="4"/>
  <c r="S205" i="4"/>
  <c r="R205" i="4"/>
  <c r="Q205" i="4"/>
  <c r="P205" i="4"/>
  <c r="AH204" i="4"/>
  <c r="AG204" i="4"/>
  <c r="AF204" i="4"/>
  <c r="AE204" i="4"/>
  <c r="AD204" i="4"/>
  <c r="AC204" i="4"/>
  <c r="Z204" i="4"/>
  <c r="Y204" i="4"/>
  <c r="X204" i="4"/>
  <c r="W204" i="4"/>
  <c r="V204" i="4"/>
  <c r="U204" i="4"/>
  <c r="T204" i="4"/>
  <c r="S204" i="4"/>
  <c r="R204" i="4"/>
  <c r="Q204" i="4"/>
  <c r="P204" i="4"/>
  <c r="AH203" i="4"/>
  <c r="AG203" i="4"/>
  <c r="AF203" i="4"/>
  <c r="AE203" i="4"/>
  <c r="AD203" i="4"/>
  <c r="AC203" i="4"/>
  <c r="Z203" i="4"/>
  <c r="Y203" i="4"/>
  <c r="X203" i="4"/>
  <c r="W203" i="4"/>
  <c r="V203" i="4"/>
  <c r="U203" i="4"/>
  <c r="T203" i="4"/>
  <c r="S203" i="4"/>
  <c r="R203" i="4"/>
  <c r="Q203" i="4"/>
  <c r="P203" i="4"/>
  <c r="AH202" i="4"/>
  <c r="AG202" i="4"/>
  <c r="AF202" i="4"/>
  <c r="AE202" i="4"/>
  <c r="AD202" i="4"/>
  <c r="AC202" i="4"/>
  <c r="Z202" i="4"/>
  <c r="Y202" i="4"/>
  <c r="X202" i="4"/>
  <c r="W202" i="4"/>
  <c r="V202" i="4"/>
  <c r="U202" i="4"/>
  <c r="T202" i="4"/>
  <c r="S202" i="4"/>
  <c r="R202" i="4"/>
  <c r="Q202" i="4"/>
  <c r="P202" i="4"/>
  <c r="AH201" i="4"/>
  <c r="AG201" i="4"/>
  <c r="AF201" i="4"/>
  <c r="AE201" i="4"/>
  <c r="AD201" i="4"/>
  <c r="AC201" i="4"/>
  <c r="Z201" i="4"/>
  <c r="Y201" i="4"/>
  <c r="X201" i="4"/>
  <c r="W201" i="4"/>
  <c r="V201" i="4"/>
  <c r="U201" i="4"/>
  <c r="T201" i="4"/>
  <c r="S201" i="4"/>
  <c r="R201" i="4"/>
  <c r="Q201" i="4"/>
  <c r="P201" i="4"/>
  <c r="AH200" i="4"/>
  <c r="AG200" i="4"/>
  <c r="AF200" i="4"/>
  <c r="AE200" i="4"/>
  <c r="AD200" i="4"/>
  <c r="AC200" i="4"/>
  <c r="Z200" i="4"/>
  <c r="Y200" i="4"/>
  <c r="X200" i="4"/>
  <c r="W200" i="4"/>
  <c r="V200" i="4"/>
  <c r="U200" i="4"/>
  <c r="T200" i="4"/>
  <c r="S200" i="4"/>
  <c r="R200" i="4"/>
  <c r="Q200" i="4"/>
  <c r="P200" i="4"/>
  <c r="AH199" i="4"/>
  <c r="AG199" i="4"/>
  <c r="AF199" i="4"/>
  <c r="AE199" i="4"/>
  <c r="AD199" i="4"/>
  <c r="AC199" i="4"/>
  <c r="Z199" i="4"/>
  <c r="Y199" i="4"/>
  <c r="X199" i="4"/>
  <c r="W199" i="4"/>
  <c r="V199" i="4"/>
  <c r="U199" i="4"/>
  <c r="T199" i="4"/>
  <c r="S199" i="4"/>
  <c r="R199" i="4"/>
  <c r="Q199" i="4"/>
  <c r="P199" i="4"/>
  <c r="AH198" i="4"/>
  <c r="AG198" i="4"/>
  <c r="AF198" i="4"/>
  <c r="AE198" i="4"/>
  <c r="AD198" i="4"/>
  <c r="AC198" i="4"/>
  <c r="Z198" i="4"/>
  <c r="Y198" i="4"/>
  <c r="X198" i="4"/>
  <c r="W198" i="4"/>
  <c r="V198" i="4"/>
  <c r="U198" i="4"/>
  <c r="T198" i="4"/>
  <c r="S198" i="4"/>
  <c r="R198" i="4"/>
  <c r="Q198" i="4"/>
  <c r="P198" i="4"/>
  <c r="AH197" i="4"/>
  <c r="AG197" i="4"/>
  <c r="AF197" i="4"/>
  <c r="AE197" i="4"/>
  <c r="AD197" i="4"/>
  <c r="AC197" i="4"/>
  <c r="Z197" i="4"/>
  <c r="Y197" i="4"/>
  <c r="X197" i="4"/>
  <c r="W197" i="4"/>
  <c r="V197" i="4"/>
  <c r="U197" i="4"/>
  <c r="T197" i="4"/>
  <c r="S197" i="4"/>
  <c r="R197" i="4"/>
  <c r="Q197" i="4"/>
  <c r="P197" i="4"/>
  <c r="AH196" i="4"/>
  <c r="AG196" i="4"/>
  <c r="AF196" i="4"/>
  <c r="AE196" i="4"/>
  <c r="AD196" i="4"/>
  <c r="AC196" i="4"/>
  <c r="Z196" i="4"/>
  <c r="Y196" i="4"/>
  <c r="X196" i="4"/>
  <c r="W196" i="4"/>
  <c r="V196" i="4"/>
  <c r="U196" i="4"/>
  <c r="T196" i="4"/>
  <c r="S196" i="4"/>
  <c r="R196" i="4"/>
  <c r="Q196" i="4"/>
  <c r="P196" i="4"/>
  <c r="AH195" i="4"/>
  <c r="AG195" i="4"/>
  <c r="AF195" i="4"/>
  <c r="AE195" i="4"/>
  <c r="AD195" i="4"/>
  <c r="AC195" i="4"/>
  <c r="Z195" i="4"/>
  <c r="Y195" i="4"/>
  <c r="X195" i="4"/>
  <c r="W195" i="4"/>
  <c r="V195" i="4"/>
  <c r="U195" i="4"/>
  <c r="T195" i="4"/>
  <c r="S195" i="4"/>
  <c r="R195" i="4"/>
  <c r="Q195" i="4"/>
  <c r="P195" i="4"/>
  <c r="AH194" i="4"/>
  <c r="AG194" i="4"/>
  <c r="AF194" i="4"/>
  <c r="AE194" i="4"/>
  <c r="AD194" i="4"/>
  <c r="AC194" i="4"/>
  <c r="Z194" i="4"/>
  <c r="Y194" i="4"/>
  <c r="X194" i="4"/>
  <c r="W194" i="4"/>
  <c r="V194" i="4"/>
  <c r="U194" i="4"/>
  <c r="T194" i="4"/>
  <c r="S194" i="4"/>
  <c r="R194" i="4"/>
  <c r="Q194" i="4"/>
  <c r="P194" i="4"/>
  <c r="AH193" i="4"/>
  <c r="AG193" i="4"/>
  <c r="AF193" i="4"/>
  <c r="AE193" i="4"/>
  <c r="AD193" i="4"/>
  <c r="AC193" i="4"/>
  <c r="Z193" i="4"/>
  <c r="Y193" i="4"/>
  <c r="X193" i="4"/>
  <c r="W193" i="4"/>
  <c r="V193" i="4"/>
  <c r="U193" i="4"/>
  <c r="T193" i="4"/>
  <c r="S193" i="4"/>
  <c r="R193" i="4"/>
  <c r="Q193" i="4"/>
  <c r="P193" i="4"/>
  <c r="AH192" i="4"/>
  <c r="AG192" i="4"/>
  <c r="AF192" i="4"/>
  <c r="AE192" i="4"/>
  <c r="AD192" i="4"/>
  <c r="AC192" i="4"/>
  <c r="Z192" i="4"/>
  <c r="Y192" i="4"/>
  <c r="X192" i="4"/>
  <c r="W192" i="4"/>
  <c r="V192" i="4"/>
  <c r="U192" i="4"/>
  <c r="T192" i="4"/>
  <c r="S192" i="4"/>
  <c r="R192" i="4"/>
  <c r="Q192" i="4"/>
  <c r="P192" i="4"/>
  <c r="AH191" i="4"/>
  <c r="AG191" i="4"/>
  <c r="AF191" i="4"/>
  <c r="AE191" i="4"/>
  <c r="AD191" i="4"/>
  <c r="AC191" i="4"/>
  <c r="Z191" i="4"/>
  <c r="Y191" i="4"/>
  <c r="X191" i="4"/>
  <c r="W191" i="4"/>
  <c r="V191" i="4"/>
  <c r="U191" i="4"/>
  <c r="T191" i="4"/>
  <c r="S191" i="4"/>
  <c r="R191" i="4"/>
  <c r="Q191" i="4"/>
  <c r="P191" i="4"/>
  <c r="AH190" i="4"/>
  <c r="AG190" i="4"/>
  <c r="AF190" i="4"/>
  <c r="AE190" i="4"/>
  <c r="AD190" i="4"/>
  <c r="AC190" i="4"/>
  <c r="Z190" i="4"/>
  <c r="Y190" i="4"/>
  <c r="X190" i="4"/>
  <c r="W190" i="4"/>
  <c r="V190" i="4"/>
  <c r="U190" i="4"/>
  <c r="T190" i="4"/>
  <c r="S190" i="4"/>
  <c r="R190" i="4"/>
  <c r="Q190" i="4"/>
  <c r="P190" i="4"/>
  <c r="AH189" i="4"/>
  <c r="AG189" i="4"/>
  <c r="AF189" i="4"/>
  <c r="AE189" i="4"/>
  <c r="AD189" i="4"/>
  <c r="AC189" i="4"/>
  <c r="Z189" i="4"/>
  <c r="Y189" i="4"/>
  <c r="X189" i="4"/>
  <c r="W189" i="4"/>
  <c r="V189" i="4"/>
  <c r="U189" i="4"/>
  <c r="T189" i="4"/>
  <c r="S189" i="4"/>
  <c r="R189" i="4"/>
  <c r="Q189" i="4"/>
  <c r="P189" i="4"/>
  <c r="AH188" i="4"/>
  <c r="AG188" i="4"/>
  <c r="AF188" i="4"/>
  <c r="AE188" i="4"/>
  <c r="AD188" i="4"/>
  <c r="AC188" i="4"/>
  <c r="Z188" i="4"/>
  <c r="Y188" i="4"/>
  <c r="X188" i="4"/>
  <c r="W188" i="4"/>
  <c r="V188" i="4"/>
  <c r="U188" i="4"/>
  <c r="T188" i="4"/>
  <c r="S188" i="4"/>
  <c r="R188" i="4"/>
  <c r="Q188" i="4"/>
  <c r="P188" i="4"/>
  <c r="AH187" i="4"/>
  <c r="AG187" i="4"/>
  <c r="AF187" i="4"/>
  <c r="AE187" i="4"/>
  <c r="AD187" i="4"/>
  <c r="AC187" i="4"/>
  <c r="Z187" i="4"/>
  <c r="Y187" i="4"/>
  <c r="X187" i="4"/>
  <c r="W187" i="4"/>
  <c r="V187" i="4"/>
  <c r="U187" i="4"/>
  <c r="T187" i="4"/>
  <c r="S187" i="4"/>
  <c r="R187" i="4"/>
  <c r="Q187" i="4"/>
  <c r="P187" i="4"/>
  <c r="AH186" i="4"/>
  <c r="AG186" i="4"/>
  <c r="AF186" i="4"/>
  <c r="AE186" i="4"/>
  <c r="AD186" i="4"/>
  <c r="AC186" i="4"/>
  <c r="Z186" i="4"/>
  <c r="Y186" i="4"/>
  <c r="X186" i="4"/>
  <c r="W186" i="4"/>
  <c r="V186" i="4"/>
  <c r="U186" i="4"/>
  <c r="T186" i="4"/>
  <c r="S186" i="4"/>
  <c r="R186" i="4"/>
  <c r="Q186" i="4"/>
  <c r="P186" i="4"/>
  <c r="AH185" i="4"/>
  <c r="AG185" i="4"/>
  <c r="AF185" i="4"/>
  <c r="AE185" i="4"/>
  <c r="AD185" i="4"/>
  <c r="AC185" i="4"/>
  <c r="Z185" i="4"/>
  <c r="Y185" i="4"/>
  <c r="X185" i="4"/>
  <c r="W185" i="4"/>
  <c r="V185" i="4"/>
  <c r="U185" i="4"/>
  <c r="T185" i="4"/>
  <c r="S185" i="4"/>
  <c r="R185" i="4"/>
  <c r="Q185" i="4"/>
  <c r="P185" i="4"/>
  <c r="AH184" i="4"/>
  <c r="AG184" i="4"/>
  <c r="AF184" i="4"/>
  <c r="AE184" i="4"/>
  <c r="AD184" i="4"/>
  <c r="AC184" i="4"/>
  <c r="Z184" i="4"/>
  <c r="Y184" i="4"/>
  <c r="X184" i="4"/>
  <c r="W184" i="4"/>
  <c r="V184" i="4"/>
  <c r="U184" i="4"/>
  <c r="T184" i="4"/>
  <c r="S184" i="4"/>
  <c r="R184" i="4"/>
  <c r="Q184" i="4"/>
  <c r="P184" i="4"/>
  <c r="AH183" i="4"/>
  <c r="AG183" i="4"/>
  <c r="AF183" i="4"/>
  <c r="AE183" i="4"/>
  <c r="AD183" i="4"/>
  <c r="AC183" i="4"/>
  <c r="Z183" i="4"/>
  <c r="Y183" i="4"/>
  <c r="X183" i="4"/>
  <c r="W183" i="4"/>
  <c r="V183" i="4"/>
  <c r="U183" i="4"/>
  <c r="T183" i="4"/>
  <c r="S183" i="4"/>
  <c r="R183" i="4"/>
  <c r="Q183" i="4"/>
  <c r="P183" i="4"/>
  <c r="AH182" i="4"/>
  <c r="AG182" i="4"/>
  <c r="AF182" i="4"/>
  <c r="AE182" i="4"/>
  <c r="AD182" i="4"/>
  <c r="AC182" i="4"/>
  <c r="Z182" i="4"/>
  <c r="Y182" i="4"/>
  <c r="X182" i="4"/>
  <c r="W182" i="4"/>
  <c r="V182" i="4"/>
  <c r="U182" i="4"/>
  <c r="T182" i="4"/>
  <c r="S182" i="4"/>
  <c r="R182" i="4"/>
  <c r="Q182" i="4"/>
  <c r="P182" i="4"/>
  <c r="AH181" i="4"/>
  <c r="AG181" i="4"/>
  <c r="AF181" i="4"/>
  <c r="AE181" i="4"/>
  <c r="AD181" i="4"/>
  <c r="AC181" i="4"/>
  <c r="Z181" i="4"/>
  <c r="Y181" i="4"/>
  <c r="X181" i="4"/>
  <c r="W181" i="4"/>
  <c r="V181" i="4"/>
  <c r="U181" i="4"/>
  <c r="T181" i="4"/>
  <c r="S181" i="4"/>
  <c r="R181" i="4"/>
  <c r="Q181" i="4"/>
  <c r="P181" i="4"/>
  <c r="AH180" i="4"/>
  <c r="AG180" i="4"/>
  <c r="AF180" i="4"/>
  <c r="AE180" i="4"/>
  <c r="AD180" i="4"/>
  <c r="AC180" i="4"/>
  <c r="Z180" i="4"/>
  <c r="Y180" i="4"/>
  <c r="X180" i="4"/>
  <c r="W180" i="4"/>
  <c r="V180" i="4"/>
  <c r="U180" i="4"/>
  <c r="T180" i="4"/>
  <c r="S180" i="4"/>
  <c r="R180" i="4"/>
  <c r="Q180" i="4"/>
  <c r="P180" i="4"/>
  <c r="AH179" i="4"/>
  <c r="AG179" i="4"/>
  <c r="AF179" i="4"/>
  <c r="AE179" i="4"/>
  <c r="AD179" i="4"/>
  <c r="AC179" i="4"/>
  <c r="Z179" i="4"/>
  <c r="Y179" i="4"/>
  <c r="X179" i="4"/>
  <c r="W179" i="4"/>
  <c r="V179" i="4"/>
  <c r="U179" i="4"/>
  <c r="T179" i="4"/>
  <c r="S179" i="4"/>
  <c r="R179" i="4"/>
  <c r="Q179" i="4"/>
  <c r="P179" i="4"/>
  <c r="AH178" i="4"/>
  <c r="AG178" i="4"/>
  <c r="AF178" i="4"/>
  <c r="AE178" i="4"/>
  <c r="AD178" i="4"/>
  <c r="AC178" i="4"/>
  <c r="Z178" i="4"/>
  <c r="Y178" i="4"/>
  <c r="X178" i="4"/>
  <c r="W178" i="4"/>
  <c r="V178" i="4"/>
  <c r="U178" i="4"/>
  <c r="T178" i="4"/>
  <c r="S178" i="4"/>
  <c r="R178" i="4"/>
  <c r="Q178" i="4"/>
  <c r="P178" i="4"/>
  <c r="AH177" i="4"/>
  <c r="AG177" i="4"/>
  <c r="AF177" i="4"/>
  <c r="AE177" i="4"/>
  <c r="AD177" i="4"/>
  <c r="AC177" i="4"/>
  <c r="Z177" i="4"/>
  <c r="Y177" i="4"/>
  <c r="X177" i="4"/>
  <c r="W177" i="4"/>
  <c r="V177" i="4"/>
  <c r="U177" i="4"/>
  <c r="T177" i="4"/>
  <c r="S177" i="4"/>
  <c r="R177" i="4"/>
  <c r="Q177" i="4"/>
  <c r="P177" i="4"/>
  <c r="AH176" i="4"/>
  <c r="AG176" i="4"/>
  <c r="AF176" i="4"/>
  <c r="AE176" i="4"/>
  <c r="AD176" i="4"/>
  <c r="AC176" i="4"/>
  <c r="Z176" i="4"/>
  <c r="Y176" i="4"/>
  <c r="X176" i="4"/>
  <c r="W176" i="4"/>
  <c r="V176" i="4"/>
  <c r="U176" i="4"/>
  <c r="T176" i="4"/>
  <c r="S176" i="4"/>
  <c r="R176" i="4"/>
  <c r="Q176" i="4"/>
  <c r="P176" i="4"/>
  <c r="AH175" i="4"/>
  <c r="AG175" i="4"/>
  <c r="AF175" i="4"/>
  <c r="AE175" i="4"/>
  <c r="AD175" i="4"/>
  <c r="AC175" i="4"/>
  <c r="Z175" i="4"/>
  <c r="Y175" i="4"/>
  <c r="X175" i="4"/>
  <c r="W175" i="4"/>
  <c r="V175" i="4"/>
  <c r="U175" i="4"/>
  <c r="T175" i="4"/>
  <c r="S175" i="4"/>
  <c r="R175" i="4"/>
  <c r="Q175" i="4"/>
  <c r="P175" i="4"/>
  <c r="AH174" i="4"/>
  <c r="AG174" i="4"/>
  <c r="AF174" i="4"/>
  <c r="AE174" i="4"/>
  <c r="AD174" i="4"/>
  <c r="AC174" i="4"/>
  <c r="Z174" i="4"/>
  <c r="Y174" i="4"/>
  <c r="X174" i="4"/>
  <c r="W174" i="4"/>
  <c r="V174" i="4"/>
  <c r="U174" i="4"/>
  <c r="T174" i="4"/>
  <c r="S174" i="4"/>
  <c r="R174" i="4"/>
  <c r="Q174" i="4"/>
  <c r="P174" i="4"/>
  <c r="AH173" i="4"/>
  <c r="AG173" i="4"/>
  <c r="AF173" i="4"/>
  <c r="AE173" i="4"/>
  <c r="AD173" i="4"/>
  <c r="AC173" i="4"/>
  <c r="Z173" i="4"/>
  <c r="Y173" i="4"/>
  <c r="X173" i="4"/>
  <c r="W173" i="4"/>
  <c r="V173" i="4"/>
  <c r="U173" i="4"/>
  <c r="T173" i="4"/>
  <c r="S173" i="4"/>
  <c r="R173" i="4"/>
  <c r="Q173" i="4"/>
  <c r="P173" i="4"/>
  <c r="AH172" i="4"/>
  <c r="AG172" i="4"/>
  <c r="AF172" i="4"/>
  <c r="AE172" i="4"/>
  <c r="AD172" i="4"/>
  <c r="AC172" i="4"/>
  <c r="Z172" i="4"/>
  <c r="Y172" i="4"/>
  <c r="X172" i="4"/>
  <c r="W172" i="4"/>
  <c r="V172" i="4"/>
  <c r="U172" i="4"/>
  <c r="T172" i="4"/>
  <c r="S172" i="4"/>
  <c r="R172" i="4"/>
  <c r="Q172" i="4"/>
  <c r="P172" i="4"/>
  <c r="AH171" i="4"/>
  <c r="AG171" i="4"/>
  <c r="AF171" i="4"/>
  <c r="AE171" i="4"/>
  <c r="AD171" i="4"/>
  <c r="AC171" i="4"/>
  <c r="Z171" i="4"/>
  <c r="Y171" i="4"/>
  <c r="X171" i="4"/>
  <c r="W171" i="4"/>
  <c r="V171" i="4"/>
  <c r="U171" i="4"/>
  <c r="T171" i="4"/>
  <c r="S171" i="4"/>
  <c r="R171" i="4"/>
  <c r="Q171" i="4"/>
  <c r="P171" i="4"/>
  <c r="AH170" i="4"/>
  <c r="AG170" i="4"/>
  <c r="AF170" i="4"/>
  <c r="AE170" i="4"/>
  <c r="AD170" i="4"/>
  <c r="AC170" i="4"/>
  <c r="Z170" i="4"/>
  <c r="Y170" i="4"/>
  <c r="X170" i="4"/>
  <c r="W170" i="4"/>
  <c r="V170" i="4"/>
  <c r="U170" i="4"/>
  <c r="T170" i="4"/>
  <c r="S170" i="4"/>
  <c r="R170" i="4"/>
  <c r="Q170" i="4"/>
  <c r="P170" i="4"/>
  <c r="AH169" i="4"/>
  <c r="AG169" i="4"/>
  <c r="AF169" i="4"/>
  <c r="AE169" i="4"/>
  <c r="AD169" i="4"/>
  <c r="AC169" i="4"/>
  <c r="Z169" i="4"/>
  <c r="Y169" i="4"/>
  <c r="X169" i="4"/>
  <c r="W169" i="4"/>
  <c r="V169" i="4"/>
  <c r="U169" i="4"/>
  <c r="T169" i="4"/>
  <c r="S169" i="4"/>
  <c r="R169" i="4"/>
  <c r="Q169" i="4"/>
  <c r="P169" i="4"/>
  <c r="AH168" i="4"/>
  <c r="AG168" i="4"/>
  <c r="AF168" i="4"/>
  <c r="AE168" i="4"/>
  <c r="AD168" i="4"/>
  <c r="AC168" i="4"/>
  <c r="Z168" i="4"/>
  <c r="Y168" i="4"/>
  <c r="X168" i="4"/>
  <c r="W168" i="4"/>
  <c r="V168" i="4"/>
  <c r="U168" i="4"/>
  <c r="T168" i="4"/>
  <c r="S168" i="4"/>
  <c r="R168" i="4"/>
  <c r="Q168" i="4"/>
  <c r="P168" i="4"/>
  <c r="AH167" i="4"/>
  <c r="AG167" i="4"/>
  <c r="AF167" i="4"/>
  <c r="AE167" i="4"/>
  <c r="AD167" i="4"/>
  <c r="AC167" i="4"/>
  <c r="Z167" i="4"/>
  <c r="Y167" i="4"/>
  <c r="X167" i="4"/>
  <c r="W167" i="4"/>
  <c r="V167" i="4"/>
  <c r="U167" i="4"/>
  <c r="T167" i="4"/>
  <c r="S167" i="4"/>
  <c r="R167" i="4"/>
  <c r="Q167" i="4"/>
  <c r="P167" i="4"/>
  <c r="AH166" i="4"/>
  <c r="AG166" i="4"/>
  <c r="AF166" i="4"/>
  <c r="AE166" i="4"/>
  <c r="AD166" i="4"/>
  <c r="AC166" i="4"/>
  <c r="Z166" i="4"/>
  <c r="Y166" i="4"/>
  <c r="X166" i="4"/>
  <c r="W166" i="4"/>
  <c r="V166" i="4"/>
  <c r="U166" i="4"/>
  <c r="T166" i="4"/>
  <c r="S166" i="4"/>
  <c r="R166" i="4"/>
  <c r="Q166" i="4"/>
  <c r="P166" i="4"/>
  <c r="AH165" i="4"/>
  <c r="AG165" i="4"/>
  <c r="AF165" i="4"/>
  <c r="AE165" i="4"/>
  <c r="AD165" i="4"/>
  <c r="AC165" i="4"/>
  <c r="Z165" i="4"/>
  <c r="Y165" i="4"/>
  <c r="X165" i="4"/>
  <c r="W165" i="4"/>
  <c r="V165" i="4"/>
  <c r="U165" i="4"/>
  <c r="T165" i="4"/>
  <c r="S165" i="4"/>
  <c r="R165" i="4"/>
  <c r="Q165" i="4"/>
  <c r="P165" i="4"/>
  <c r="AH164" i="4"/>
  <c r="AG164" i="4"/>
  <c r="AF164" i="4"/>
  <c r="AE164" i="4"/>
  <c r="AD164" i="4"/>
  <c r="AC164" i="4"/>
  <c r="Z164" i="4"/>
  <c r="Y164" i="4"/>
  <c r="X164" i="4"/>
  <c r="W164" i="4"/>
  <c r="V164" i="4"/>
  <c r="U164" i="4"/>
  <c r="T164" i="4"/>
  <c r="S164" i="4"/>
  <c r="R164" i="4"/>
  <c r="Q164" i="4"/>
  <c r="P164" i="4"/>
  <c r="AH163" i="4"/>
  <c r="AG163" i="4"/>
  <c r="AF163" i="4"/>
  <c r="AE163" i="4"/>
  <c r="AD163" i="4"/>
  <c r="AC163" i="4"/>
  <c r="Z163" i="4"/>
  <c r="Y163" i="4"/>
  <c r="X163" i="4"/>
  <c r="W163" i="4"/>
  <c r="V163" i="4"/>
  <c r="U163" i="4"/>
  <c r="T163" i="4"/>
  <c r="S163" i="4"/>
  <c r="R163" i="4"/>
  <c r="Q163" i="4"/>
  <c r="P163" i="4"/>
  <c r="AH162" i="4"/>
  <c r="AG162" i="4"/>
  <c r="AF162" i="4"/>
  <c r="AE162" i="4"/>
  <c r="AD162" i="4"/>
  <c r="AC162" i="4"/>
  <c r="Z162" i="4"/>
  <c r="Y162" i="4"/>
  <c r="X162" i="4"/>
  <c r="W162" i="4"/>
  <c r="V162" i="4"/>
  <c r="U162" i="4"/>
  <c r="T162" i="4"/>
  <c r="S162" i="4"/>
  <c r="R162" i="4"/>
  <c r="Q162" i="4"/>
  <c r="P162" i="4"/>
  <c r="AH161" i="4"/>
  <c r="AG161" i="4"/>
  <c r="AF161" i="4"/>
  <c r="AE161" i="4"/>
  <c r="AD161" i="4"/>
  <c r="AC161" i="4"/>
  <c r="Z161" i="4"/>
  <c r="Y161" i="4"/>
  <c r="X161" i="4"/>
  <c r="W161" i="4"/>
  <c r="V161" i="4"/>
  <c r="U161" i="4"/>
  <c r="T161" i="4"/>
  <c r="S161" i="4"/>
  <c r="R161" i="4"/>
  <c r="Q161" i="4"/>
  <c r="P161" i="4"/>
  <c r="AH160" i="4"/>
  <c r="AG160" i="4"/>
  <c r="AF160" i="4"/>
  <c r="AE160" i="4"/>
  <c r="AD160" i="4"/>
  <c r="AC160" i="4"/>
  <c r="Z160" i="4"/>
  <c r="Y160" i="4"/>
  <c r="X160" i="4"/>
  <c r="W160" i="4"/>
  <c r="V160" i="4"/>
  <c r="U160" i="4"/>
  <c r="T160" i="4"/>
  <c r="S160" i="4"/>
  <c r="R160" i="4"/>
  <c r="Q160" i="4"/>
  <c r="P160" i="4"/>
  <c r="AH159" i="4"/>
  <c r="AG159" i="4"/>
  <c r="AF159" i="4"/>
  <c r="AE159" i="4"/>
  <c r="AD159" i="4"/>
  <c r="AC159" i="4"/>
  <c r="Z159" i="4"/>
  <c r="Y159" i="4"/>
  <c r="X159" i="4"/>
  <c r="W159" i="4"/>
  <c r="V159" i="4"/>
  <c r="U159" i="4"/>
  <c r="T159" i="4"/>
  <c r="S159" i="4"/>
  <c r="R159" i="4"/>
  <c r="Q159" i="4"/>
  <c r="P159" i="4"/>
  <c r="AH158" i="4"/>
  <c r="AG158" i="4"/>
  <c r="AF158" i="4"/>
  <c r="AE158" i="4"/>
  <c r="AD158" i="4"/>
  <c r="AC158" i="4"/>
  <c r="Z158" i="4"/>
  <c r="Y158" i="4"/>
  <c r="X158" i="4"/>
  <c r="W158" i="4"/>
  <c r="V158" i="4"/>
  <c r="U158" i="4"/>
  <c r="T158" i="4"/>
  <c r="S158" i="4"/>
  <c r="R158" i="4"/>
  <c r="Q158" i="4"/>
  <c r="P158" i="4"/>
  <c r="AH157" i="4"/>
  <c r="AG157" i="4"/>
  <c r="AF157" i="4"/>
  <c r="AE157" i="4"/>
  <c r="AD157" i="4"/>
  <c r="AC157" i="4"/>
  <c r="Z157" i="4"/>
  <c r="Y157" i="4"/>
  <c r="X157" i="4"/>
  <c r="W157" i="4"/>
  <c r="V157" i="4"/>
  <c r="U157" i="4"/>
  <c r="T157" i="4"/>
  <c r="S157" i="4"/>
  <c r="R157" i="4"/>
  <c r="Q157" i="4"/>
  <c r="P157" i="4"/>
  <c r="AH156" i="4"/>
  <c r="AG156" i="4"/>
  <c r="AF156" i="4"/>
  <c r="AE156" i="4"/>
  <c r="AD156" i="4"/>
  <c r="AC156" i="4"/>
  <c r="Z156" i="4"/>
  <c r="Y156" i="4"/>
  <c r="X156" i="4"/>
  <c r="W156" i="4"/>
  <c r="V156" i="4"/>
  <c r="U156" i="4"/>
  <c r="T156" i="4"/>
  <c r="S156" i="4"/>
  <c r="R156" i="4"/>
  <c r="Q156" i="4"/>
  <c r="P156" i="4"/>
  <c r="AH155" i="4"/>
  <c r="AG155" i="4"/>
  <c r="AF155" i="4"/>
  <c r="AE155" i="4"/>
  <c r="AD155" i="4"/>
  <c r="AC155" i="4"/>
  <c r="Z155" i="4"/>
  <c r="Y155" i="4"/>
  <c r="X155" i="4"/>
  <c r="W155" i="4"/>
  <c r="V155" i="4"/>
  <c r="U155" i="4"/>
  <c r="T155" i="4"/>
  <c r="S155" i="4"/>
  <c r="R155" i="4"/>
  <c r="Q155" i="4"/>
  <c r="P155" i="4"/>
  <c r="AH154" i="4"/>
  <c r="AG154" i="4"/>
  <c r="AF154" i="4"/>
  <c r="AE154" i="4"/>
  <c r="AD154" i="4"/>
  <c r="AC154" i="4"/>
  <c r="Z154" i="4"/>
  <c r="Y154" i="4"/>
  <c r="X154" i="4"/>
  <c r="W154" i="4"/>
  <c r="V154" i="4"/>
  <c r="U154" i="4"/>
  <c r="T154" i="4"/>
  <c r="S154" i="4"/>
  <c r="R154" i="4"/>
  <c r="Q154" i="4"/>
  <c r="P154" i="4"/>
  <c r="AH153" i="4"/>
  <c r="AG153" i="4"/>
  <c r="AF153" i="4"/>
  <c r="AE153" i="4"/>
  <c r="AD153" i="4"/>
  <c r="AC153" i="4"/>
  <c r="Z153" i="4"/>
  <c r="Y153" i="4"/>
  <c r="X153" i="4"/>
  <c r="W153" i="4"/>
  <c r="V153" i="4"/>
  <c r="U153" i="4"/>
  <c r="T153" i="4"/>
  <c r="S153" i="4"/>
  <c r="R153" i="4"/>
  <c r="Q153" i="4"/>
  <c r="P153" i="4"/>
  <c r="AH152" i="4"/>
  <c r="AG152" i="4"/>
  <c r="AF152" i="4"/>
  <c r="AE152" i="4"/>
  <c r="AD152" i="4"/>
  <c r="AC152" i="4"/>
  <c r="Z152" i="4"/>
  <c r="Y152" i="4"/>
  <c r="X152" i="4"/>
  <c r="W152" i="4"/>
  <c r="V152" i="4"/>
  <c r="U152" i="4"/>
  <c r="T152" i="4"/>
  <c r="S152" i="4"/>
  <c r="R152" i="4"/>
  <c r="Q152" i="4"/>
  <c r="P152" i="4"/>
  <c r="AH151" i="4"/>
  <c r="AG151" i="4"/>
  <c r="AF151" i="4"/>
  <c r="AE151" i="4"/>
  <c r="AD151" i="4"/>
  <c r="AC151" i="4"/>
  <c r="Z151" i="4"/>
  <c r="Y151" i="4"/>
  <c r="X151" i="4"/>
  <c r="W151" i="4"/>
  <c r="V151" i="4"/>
  <c r="U151" i="4"/>
  <c r="T151" i="4"/>
  <c r="S151" i="4"/>
  <c r="R151" i="4"/>
  <c r="Q151" i="4"/>
  <c r="P151" i="4"/>
  <c r="AH150" i="4"/>
  <c r="AG150" i="4"/>
  <c r="AF150" i="4"/>
  <c r="AE150" i="4"/>
  <c r="AD150" i="4"/>
  <c r="AC150" i="4"/>
  <c r="Z150" i="4"/>
  <c r="Y150" i="4"/>
  <c r="X150" i="4"/>
  <c r="W150" i="4"/>
  <c r="V150" i="4"/>
  <c r="U150" i="4"/>
  <c r="T150" i="4"/>
  <c r="S150" i="4"/>
  <c r="R150" i="4"/>
  <c r="Q150" i="4"/>
  <c r="P150" i="4"/>
  <c r="AH149" i="4"/>
  <c r="AG149" i="4"/>
  <c r="AF149" i="4"/>
  <c r="AE149" i="4"/>
  <c r="AD149" i="4"/>
  <c r="AC149" i="4"/>
  <c r="Z149" i="4"/>
  <c r="Y149" i="4"/>
  <c r="X149" i="4"/>
  <c r="W149" i="4"/>
  <c r="V149" i="4"/>
  <c r="U149" i="4"/>
  <c r="T149" i="4"/>
  <c r="S149" i="4"/>
  <c r="R149" i="4"/>
  <c r="Q149" i="4"/>
  <c r="P149" i="4"/>
  <c r="AH148" i="4"/>
  <c r="AG148" i="4"/>
  <c r="AF148" i="4"/>
  <c r="AE148" i="4"/>
  <c r="AD148" i="4"/>
  <c r="AC148" i="4"/>
  <c r="Z148" i="4"/>
  <c r="Y148" i="4"/>
  <c r="X148" i="4"/>
  <c r="W148" i="4"/>
  <c r="V148" i="4"/>
  <c r="U148" i="4"/>
  <c r="T148" i="4"/>
  <c r="S148" i="4"/>
  <c r="R148" i="4"/>
  <c r="Q148" i="4"/>
  <c r="P148" i="4"/>
  <c r="AH147" i="4"/>
  <c r="AG147" i="4"/>
  <c r="AF147" i="4"/>
  <c r="AE147" i="4"/>
  <c r="AD147" i="4"/>
  <c r="AC147" i="4"/>
  <c r="Z147" i="4"/>
  <c r="Y147" i="4"/>
  <c r="X147" i="4"/>
  <c r="W147" i="4"/>
  <c r="V147" i="4"/>
  <c r="U147" i="4"/>
  <c r="T147" i="4"/>
  <c r="S147" i="4"/>
  <c r="R147" i="4"/>
  <c r="Q147" i="4"/>
  <c r="P147" i="4"/>
  <c r="AH146" i="4"/>
  <c r="AG146" i="4"/>
  <c r="AF146" i="4"/>
  <c r="AE146" i="4"/>
  <c r="AD146" i="4"/>
  <c r="AC146" i="4"/>
  <c r="Z146" i="4"/>
  <c r="Y146" i="4"/>
  <c r="X146" i="4"/>
  <c r="W146" i="4"/>
  <c r="V146" i="4"/>
  <c r="U146" i="4"/>
  <c r="T146" i="4"/>
  <c r="S146" i="4"/>
  <c r="R146" i="4"/>
  <c r="Q146" i="4"/>
  <c r="P146" i="4"/>
  <c r="AH145" i="4"/>
  <c r="AG145" i="4"/>
  <c r="AF145" i="4"/>
  <c r="AE145" i="4"/>
  <c r="AD145" i="4"/>
  <c r="AC145" i="4"/>
  <c r="Z145" i="4"/>
  <c r="Y145" i="4"/>
  <c r="X145" i="4"/>
  <c r="W145" i="4"/>
  <c r="V145" i="4"/>
  <c r="U145" i="4"/>
  <c r="T145" i="4"/>
  <c r="S145" i="4"/>
  <c r="R145" i="4"/>
  <c r="Q145" i="4"/>
  <c r="P145" i="4"/>
  <c r="AH144" i="4"/>
  <c r="AG144" i="4"/>
  <c r="AF144" i="4"/>
  <c r="AE144" i="4"/>
  <c r="AD144" i="4"/>
  <c r="AC144" i="4"/>
  <c r="Z144" i="4"/>
  <c r="Y144" i="4"/>
  <c r="X144" i="4"/>
  <c r="W144" i="4"/>
  <c r="V144" i="4"/>
  <c r="U144" i="4"/>
  <c r="T144" i="4"/>
  <c r="S144" i="4"/>
  <c r="R144" i="4"/>
  <c r="Q144" i="4"/>
  <c r="P144" i="4"/>
  <c r="AH143" i="4"/>
  <c r="AG143" i="4"/>
  <c r="AF143" i="4"/>
  <c r="AE143" i="4"/>
  <c r="AD143" i="4"/>
  <c r="AC143" i="4"/>
  <c r="Z143" i="4"/>
  <c r="Y143" i="4"/>
  <c r="X143" i="4"/>
  <c r="W143" i="4"/>
  <c r="V143" i="4"/>
  <c r="U143" i="4"/>
  <c r="T143" i="4"/>
  <c r="S143" i="4"/>
  <c r="R143" i="4"/>
  <c r="Q143" i="4"/>
  <c r="P143" i="4"/>
  <c r="AH142" i="4"/>
  <c r="AG142" i="4"/>
  <c r="AF142" i="4"/>
  <c r="AE142" i="4"/>
  <c r="AD142" i="4"/>
  <c r="AC142" i="4"/>
  <c r="Z142" i="4"/>
  <c r="Y142" i="4"/>
  <c r="X142" i="4"/>
  <c r="W142" i="4"/>
  <c r="V142" i="4"/>
  <c r="U142" i="4"/>
  <c r="T142" i="4"/>
  <c r="S142" i="4"/>
  <c r="R142" i="4"/>
  <c r="Q142" i="4"/>
  <c r="P142" i="4"/>
  <c r="AH141" i="4"/>
  <c r="AG141" i="4"/>
  <c r="AF141" i="4"/>
  <c r="AE141" i="4"/>
  <c r="AD141" i="4"/>
  <c r="AC141" i="4"/>
  <c r="Z141" i="4"/>
  <c r="Y141" i="4"/>
  <c r="X141" i="4"/>
  <c r="W141" i="4"/>
  <c r="V141" i="4"/>
  <c r="U141" i="4"/>
  <c r="T141" i="4"/>
  <c r="S141" i="4"/>
  <c r="R141" i="4"/>
  <c r="Q141" i="4"/>
  <c r="P141" i="4"/>
  <c r="AH140" i="4"/>
  <c r="AG140" i="4"/>
  <c r="AF140" i="4"/>
  <c r="AE140" i="4"/>
  <c r="AD140" i="4"/>
  <c r="AC140" i="4"/>
  <c r="Z140" i="4"/>
  <c r="Y140" i="4"/>
  <c r="X140" i="4"/>
  <c r="W140" i="4"/>
  <c r="V140" i="4"/>
  <c r="U140" i="4"/>
  <c r="T140" i="4"/>
  <c r="S140" i="4"/>
  <c r="R140" i="4"/>
  <c r="Q140" i="4"/>
  <c r="P140" i="4"/>
  <c r="AH139" i="4"/>
  <c r="AG139" i="4"/>
  <c r="AF139" i="4"/>
  <c r="AE139" i="4"/>
  <c r="AD139" i="4"/>
  <c r="AC139" i="4"/>
  <c r="Z139" i="4"/>
  <c r="Y139" i="4"/>
  <c r="X139" i="4"/>
  <c r="W139" i="4"/>
  <c r="V139" i="4"/>
  <c r="U139" i="4"/>
  <c r="T139" i="4"/>
  <c r="S139" i="4"/>
  <c r="R139" i="4"/>
  <c r="Q139" i="4"/>
  <c r="P139" i="4"/>
  <c r="AH138" i="4"/>
  <c r="AG138" i="4"/>
  <c r="AF138" i="4"/>
  <c r="AE138" i="4"/>
  <c r="AD138" i="4"/>
  <c r="AC138" i="4"/>
  <c r="Z138" i="4"/>
  <c r="Y138" i="4"/>
  <c r="X138" i="4"/>
  <c r="W138" i="4"/>
  <c r="V138" i="4"/>
  <c r="U138" i="4"/>
  <c r="T138" i="4"/>
  <c r="S138" i="4"/>
  <c r="R138" i="4"/>
  <c r="Q138" i="4"/>
  <c r="P138" i="4"/>
  <c r="AH137" i="4"/>
  <c r="AG137" i="4"/>
  <c r="AF137" i="4"/>
  <c r="AE137" i="4"/>
  <c r="AD137" i="4"/>
  <c r="AC137" i="4"/>
  <c r="Z137" i="4"/>
  <c r="Y137" i="4"/>
  <c r="X137" i="4"/>
  <c r="W137" i="4"/>
  <c r="V137" i="4"/>
  <c r="U137" i="4"/>
  <c r="T137" i="4"/>
  <c r="S137" i="4"/>
  <c r="R137" i="4"/>
  <c r="Q137" i="4"/>
  <c r="P137" i="4"/>
  <c r="AH136" i="4"/>
  <c r="AG136" i="4"/>
  <c r="AF136" i="4"/>
  <c r="AE136" i="4"/>
  <c r="AD136" i="4"/>
  <c r="AC136" i="4"/>
  <c r="Z136" i="4"/>
  <c r="Y136" i="4"/>
  <c r="X136" i="4"/>
  <c r="W136" i="4"/>
  <c r="V136" i="4"/>
  <c r="U136" i="4"/>
  <c r="T136" i="4"/>
  <c r="S136" i="4"/>
  <c r="R136" i="4"/>
  <c r="Q136" i="4"/>
  <c r="P136" i="4"/>
  <c r="AH135" i="4"/>
  <c r="AG135" i="4"/>
  <c r="AF135" i="4"/>
  <c r="AE135" i="4"/>
  <c r="AD135" i="4"/>
  <c r="AC135" i="4"/>
  <c r="Z135" i="4"/>
  <c r="Y135" i="4"/>
  <c r="X135" i="4"/>
  <c r="W135" i="4"/>
  <c r="V135" i="4"/>
  <c r="U135" i="4"/>
  <c r="T135" i="4"/>
  <c r="S135" i="4"/>
  <c r="R135" i="4"/>
  <c r="Q135" i="4"/>
  <c r="P135" i="4"/>
  <c r="AH134" i="4"/>
  <c r="AG134" i="4"/>
  <c r="AF134" i="4"/>
  <c r="AE134" i="4"/>
  <c r="AD134" i="4"/>
  <c r="AC134" i="4"/>
  <c r="Z134" i="4"/>
  <c r="Y134" i="4"/>
  <c r="X134" i="4"/>
  <c r="W134" i="4"/>
  <c r="V134" i="4"/>
  <c r="U134" i="4"/>
  <c r="T134" i="4"/>
  <c r="S134" i="4"/>
  <c r="R134" i="4"/>
  <c r="Q134" i="4"/>
  <c r="P134" i="4"/>
  <c r="AH133" i="4"/>
  <c r="AG133" i="4"/>
  <c r="AF133" i="4"/>
  <c r="AE133" i="4"/>
  <c r="AD133" i="4"/>
  <c r="AC133" i="4"/>
  <c r="Z133" i="4"/>
  <c r="Y133" i="4"/>
  <c r="X133" i="4"/>
  <c r="W133" i="4"/>
  <c r="V133" i="4"/>
  <c r="U133" i="4"/>
  <c r="T133" i="4"/>
  <c r="S133" i="4"/>
  <c r="R133" i="4"/>
  <c r="Q133" i="4"/>
  <c r="P133" i="4"/>
  <c r="AH132" i="4"/>
  <c r="AG132" i="4"/>
  <c r="AF132" i="4"/>
  <c r="AE132" i="4"/>
  <c r="AD132" i="4"/>
  <c r="AC132" i="4"/>
  <c r="Z132" i="4"/>
  <c r="Y132" i="4"/>
  <c r="X132" i="4"/>
  <c r="W132" i="4"/>
  <c r="V132" i="4"/>
  <c r="U132" i="4"/>
  <c r="T132" i="4"/>
  <c r="S132" i="4"/>
  <c r="R132" i="4"/>
  <c r="Q132" i="4"/>
  <c r="P132" i="4"/>
  <c r="AH131" i="4"/>
  <c r="AG131" i="4"/>
  <c r="AF131" i="4"/>
  <c r="AE131" i="4"/>
  <c r="AD131" i="4"/>
  <c r="AC131" i="4"/>
  <c r="Z131" i="4"/>
  <c r="Y131" i="4"/>
  <c r="X131" i="4"/>
  <c r="W131" i="4"/>
  <c r="V131" i="4"/>
  <c r="U131" i="4"/>
  <c r="T131" i="4"/>
  <c r="S131" i="4"/>
  <c r="R131" i="4"/>
  <c r="Q131" i="4"/>
  <c r="P131" i="4"/>
  <c r="AH130" i="4"/>
  <c r="AG130" i="4"/>
  <c r="AF130" i="4"/>
  <c r="AE130" i="4"/>
  <c r="AD130" i="4"/>
  <c r="AC130" i="4"/>
  <c r="Z130" i="4"/>
  <c r="Y130" i="4"/>
  <c r="X130" i="4"/>
  <c r="W130" i="4"/>
  <c r="V130" i="4"/>
  <c r="U130" i="4"/>
  <c r="T130" i="4"/>
  <c r="S130" i="4"/>
  <c r="R130" i="4"/>
  <c r="Q130" i="4"/>
  <c r="P130" i="4"/>
  <c r="AH129" i="4"/>
  <c r="AG129" i="4"/>
  <c r="AF129" i="4"/>
  <c r="AE129" i="4"/>
  <c r="AD129" i="4"/>
  <c r="AC129" i="4"/>
  <c r="Z129" i="4"/>
  <c r="Y129" i="4"/>
  <c r="X129" i="4"/>
  <c r="W129" i="4"/>
  <c r="V129" i="4"/>
  <c r="U129" i="4"/>
  <c r="T129" i="4"/>
  <c r="S129" i="4"/>
  <c r="R129" i="4"/>
  <c r="Q129" i="4"/>
  <c r="P129" i="4"/>
  <c r="AH128" i="4"/>
  <c r="AG128" i="4"/>
  <c r="AF128" i="4"/>
  <c r="AE128" i="4"/>
  <c r="AD128" i="4"/>
  <c r="AC128" i="4"/>
  <c r="Z128" i="4"/>
  <c r="Y128" i="4"/>
  <c r="X128" i="4"/>
  <c r="W128" i="4"/>
  <c r="V128" i="4"/>
  <c r="U128" i="4"/>
  <c r="T128" i="4"/>
  <c r="S128" i="4"/>
  <c r="R128" i="4"/>
  <c r="Q128" i="4"/>
  <c r="P128" i="4"/>
  <c r="AH127" i="4"/>
  <c r="AG127" i="4"/>
  <c r="AF127" i="4"/>
  <c r="AE127" i="4"/>
  <c r="AD127" i="4"/>
  <c r="AC127" i="4"/>
  <c r="Z127" i="4"/>
  <c r="Y127" i="4"/>
  <c r="X127" i="4"/>
  <c r="W127" i="4"/>
  <c r="V127" i="4"/>
  <c r="U127" i="4"/>
  <c r="T127" i="4"/>
  <c r="S127" i="4"/>
  <c r="R127" i="4"/>
  <c r="Q127" i="4"/>
  <c r="P127" i="4"/>
  <c r="AH126" i="4"/>
  <c r="AG126" i="4"/>
  <c r="AF126" i="4"/>
  <c r="AE126" i="4"/>
  <c r="AD126" i="4"/>
  <c r="AC126" i="4"/>
  <c r="Z126" i="4"/>
  <c r="Y126" i="4"/>
  <c r="X126" i="4"/>
  <c r="W126" i="4"/>
  <c r="V126" i="4"/>
  <c r="U126" i="4"/>
  <c r="T126" i="4"/>
  <c r="S126" i="4"/>
  <c r="R126" i="4"/>
  <c r="Q126" i="4"/>
  <c r="P126" i="4"/>
  <c r="AH125" i="4"/>
  <c r="AG125" i="4"/>
  <c r="AF125" i="4"/>
  <c r="AE125" i="4"/>
  <c r="AD125" i="4"/>
  <c r="AC125" i="4"/>
  <c r="Z125" i="4"/>
  <c r="Y125" i="4"/>
  <c r="X125" i="4"/>
  <c r="W125" i="4"/>
  <c r="V125" i="4"/>
  <c r="U125" i="4"/>
  <c r="T125" i="4"/>
  <c r="S125" i="4"/>
  <c r="R125" i="4"/>
  <c r="Q125" i="4"/>
  <c r="P125" i="4"/>
  <c r="AH124" i="4"/>
  <c r="AG124" i="4"/>
  <c r="AF124" i="4"/>
  <c r="AE124" i="4"/>
  <c r="AD124" i="4"/>
  <c r="AC124" i="4"/>
  <c r="Z124" i="4"/>
  <c r="Y124" i="4"/>
  <c r="X124" i="4"/>
  <c r="W124" i="4"/>
  <c r="V124" i="4"/>
  <c r="U124" i="4"/>
  <c r="T124" i="4"/>
  <c r="S124" i="4"/>
  <c r="R124" i="4"/>
  <c r="Q124" i="4"/>
  <c r="P124" i="4"/>
  <c r="AH123" i="4"/>
  <c r="AG123" i="4"/>
  <c r="AF123" i="4"/>
  <c r="AE123" i="4"/>
  <c r="AD123" i="4"/>
  <c r="AC123" i="4"/>
  <c r="Z123" i="4"/>
  <c r="Y123" i="4"/>
  <c r="X123" i="4"/>
  <c r="W123" i="4"/>
  <c r="V123" i="4"/>
  <c r="U123" i="4"/>
  <c r="T123" i="4"/>
  <c r="S123" i="4"/>
  <c r="R123" i="4"/>
  <c r="Q123" i="4"/>
  <c r="P123" i="4"/>
  <c r="AH122" i="4"/>
  <c r="AG122" i="4"/>
  <c r="AF122" i="4"/>
  <c r="AE122" i="4"/>
  <c r="AD122" i="4"/>
  <c r="AC122" i="4"/>
  <c r="Z122" i="4"/>
  <c r="Y122" i="4"/>
  <c r="X122" i="4"/>
  <c r="W122" i="4"/>
  <c r="V122" i="4"/>
  <c r="U122" i="4"/>
  <c r="T122" i="4"/>
  <c r="S122" i="4"/>
  <c r="R122" i="4"/>
  <c r="Q122" i="4"/>
  <c r="P122" i="4"/>
  <c r="AH121" i="4"/>
  <c r="AG121" i="4"/>
  <c r="AF121" i="4"/>
  <c r="AE121" i="4"/>
  <c r="AD121" i="4"/>
  <c r="AC121" i="4"/>
  <c r="Z121" i="4"/>
  <c r="Y121" i="4"/>
  <c r="X121" i="4"/>
  <c r="W121" i="4"/>
  <c r="V121" i="4"/>
  <c r="U121" i="4"/>
  <c r="T121" i="4"/>
  <c r="S121" i="4"/>
  <c r="R121" i="4"/>
  <c r="Q121" i="4"/>
  <c r="P121" i="4"/>
  <c r="AH120" i="4"/>
  <c r="AG120" i="4"/>
  <c r="AF120" i="4"/>
  <c r="AE120" i="4"/>
  <c r="AD120" i="4"/>
  <c r="AC120" i="4"/>
  <c r="Z120" i="4"/>
  <c r="Y120" i="4"/>
  <c r="X120" i="4"/>
  <c r="W120" i="4"/>
  <c r="V120" i="4"/>
  <c r="U120" i="4"/>
  <c r="T120" i="4"/>
  <c r="S120" i="4"/>
  <c r="R120" i="4"/>
  <c r="Q120" i="4"/>
  <c r="P120" i="4"/>
  <c r="AH119" i="4"/>
  <c r="AG119" i="4"/>
  <c r="AF119" i="4"/>
  <c r="AE119" i="4"/>
  <c r="AD119" i="4"/>
  <c r="AC119" i="4"/>
  <c r="Z119" i="4"/>
  <c r="Y119" i="4"/>
  <c r="X119" i="4"/>
  <c r="W119" i="4"/>
  <c r="V119" i="4"/>
  <c r="U119" i="4"/>
  <c r="T119" i="4"/>
  <c r="S119" i="4"/>
  <c r="R119" i="4"/>
  <c r="Q119" i="4"/>
  <c r="P119" i="4"/>
  <c r="AH118" i="4"/>
  <c r="AG118" i="4"/>
  <c r="AF118" i="4"/>
  <c r="AE118" i="4"/>
  <c r="AD118" i="4"/>
  <c r="AC118" i="4"/>
  <c r="Z118" i="4"/>
  <c r="Y118" i="4"/>
  <c r="X118" i="4"/>
  <c r="W118" i="4"/>
  <c r="V118" i="4"/>
  <c r="U118" i="4"/>
  <c r="T118" i="4"/>
  <c r="S118" i="4"/>
  <c r="R118" i="4"/>
  <c r="Q118" i="4"/>
  <c r="P118" i="4"/>
  <c r="AH117" i="4"/>
  <c r="AG117" i="4"/>
  <c r="AF117" i="4"/>
  <c r="AE117" i="4"/>
  <c r="AD117" i="4"/>
  <c r="AC117" i="4"/>
  <c r="Z117" i="4"/>
  <c r="Y117" i="4"/>
  <c r="X117" i="4"/>
  <c r="W117" i="4"/>
  <c r="V117" i="4"/>
  <c r="U117" i="4"/>
  <c r="T117" i="4"/>
  <c r="S117" i="4"/>
  <c r="R117" i="4"/>
  <c r="Q117" i="4"/>
  <c r="P117" i="4"/>
  <c r="AH116" i="4"/>
  <c r="AG116" i="4"/>
  <c r="AF116" i="4"/>
  <c r="AE116" i="4"/>
  <c r="AD116" i="4"/>
  <c r="AC116" i="4"/>
  <c r="Z116" i="4"/>
  <c r="Y116" i="4"/>
  <c r="X116" i="4"/>
  <c r="W116" i="4"/>
  <c r="V116" i="4"/>
  <c r="U116" i="4"/>
  <c r="T116" i="4"/>
  <c r="S116" i="4"/>
  <c r="R116" i="4"/>
  <c r="Q116" i="4"/>
  <c r="P116" i="4"/>
  <c r="AH115" i="4"/>
  <c r="AG115" i="4"/>
  <c r="AF115" i="4"/>
  <c r="AE115" i="4"/>
  <c r="AD115" i="4"/>
  <c r="AC115" i="4"/>
  <c r="Z115" i="4"/>
  <c r="Y115" i="4"/>
  <c r="X115" i="4"/>
  <c r="W115" i="4"/>
  <c r="V115" i="4"/>
  <c r="U115" i="4"/>
  <c r="T115" i="4"/>
  <c r="S115" i="4"/>
  <c r="R115" i="4"/>
  <c r="Q115" i="4"/>
  <c r="P115" i="4"/>
  <c r="AH114" i="4"/>
  <c r="AG114" i="4"/>
  <c r="AF114" i="4"/>
  <c r="AE114" i="4"/>
  <c r="AD114" i="4"/>
  <c r="AC114" i="4"/>
  <c r="Z114" i="4"/>
  <c r="Y114" i="4"/>
  <c r="X114" i="4"/>
  <c r="W114" i="4"/>
  <c r="V114" i="4"/>
  <c r="U114" i="4"/>
  <c r="T114" i="4"/>
  <c r="S114" i="4"/>
  <c r="R114" i="4"/>
  <c r="Q114" i="4"/>
  <c r="P114" i="4"/>
  <c r="AH113" i="4"/>
  <c r="AG113" i="4"/>
  <c r="AF113" i="4"/>
  <c r="AE113" i="4"/>
  <c r="AD113" i="4"/>
  <c r="AC113" i="4"/>
  <c r="Z113" i="4"/>
  <c r="Y113" i="4"/>
  <c r="X113" i="4"/>
  <c r="W113" i="4"/>
  <c r="V113" i="4"/>
  <c r="U113" i="4"/>
  <c r="T113" i="4"/>
  <c r="S113" i="4"/>
  <c r="R113" i="4"/>
  <c r="Q113" i="4"/>
  <c r="P113" i="4"/>
  <c r="AH112" i="4"/>
  <c r="AG112" i="4"/>
  <c r="AF112" i="4"/>
  <c r="AE112" i="4"/>
  <c r="AD112" i="4"/>
  <c r="AC112" i="4"/>
  <c r="Z112" i="4"/>
  <c r="Y112" i="4"/>
  <c r="X112" i="4"/>
  <c r="W112" i="4"/>
  <c r="V112" i="4"/>
  <c r="U112" i="4"/>
  <c r="T112" i="4"/>
  <c r="S112" i="4"/>
  <c r="R112" i="4"/>
  <c r="Q112" i="4"/>
  <c r="P112" i="4"/>
  <c r="AH111" i="4"/>
  <c r="AG111" i="4"/>
  <c r="AF111" i="4"/>
  <c r="AE111" i="4"/>
  <c r="AD111" i="4"/>
  <c r="AC111" i="4"/>
  <c r="Z111" i="4"/>
  <c r="Y111" i="4"/>
  <c r="X111" i="4"/>
  <c r="W111" i="4"/>
  <c r="V111" i="4"/>
  <c r="U111" i="4"/>
  <c r="T111" i="4"/>
  <c r="S111" i="4"/>
  <c r="R111" i="4"/>
  <c r="Q111" i="4"/>
  <c r="P111" i="4"/>
  <c r="AH110" i="4"/>
  <c r="AG110" i="4"/>
  <c r="AF110" i="4"/>
  <c r="AE110" i="4"/>
  <c r="AD110" i="4"/>
  <c r="AC110" i="4"/>
  <c r="Z110" i="4"/>
  <c r="Y110" i="4"/>
  <c r="X110" i="4"/>
  <c r="W110" i="4"/>
  <c r="V110" i="4"/>
  <c r="U110" i="4"/>
  <c r="T110" i="4"/>
  <c r="S110" i="4"/>
  <c r="R110" i="4"/>
  <c r="Q110" i="4"/>
  <c r="P110" i="4"/>
  <c r="AH109" i="4"/>
  <c r="AG109" i="4"/>
  <c r="AF109" i="4"/>
  <c r="AE109" i="4"/>
  <c r="AD109" i="4"/>
  <c r="AC109" i="4"/>
  <c r="Z109" i="4"/>
  <c r="Y109" i="4"/>
  <c r="X109" i="4"/>
  <c r="W109" i="4"/>
  <c r="V109" i="4"/>
  <c r="U109" i="4"/>
  <c r="T109" i="4"/>
  <c r="S109" i="4"/>
  <c r="R109" i="4"/>
  <c r="Q109" i="4"/>
  <c r="P109" i="4"/>
  <c r="AH108" i="4"/>
  <c r="AG108" i="4"/>
  <c r="AF108" i="4"/>
  <c r="AE108" i="4"/>
  <c r="AD108" i="4"/>
  <c r="AC108" i="4"/>
  <c r="Z108" i="4"/>
  <c r="Y108" i="4"/>
  <c r="X108" i="4"/>
  <c r="W108" i="4"/>
  <c r="V108" i="4"/>
  <c r="U108" i="4"/>
  <c r="T108" i="4"/>
  <c r="S108" i="4"/>
  <c r="R108" i="4"/>
  <c r="Q108" i="4"/>
  <c r="P108" i="4"/>
  <c r="AH107" i="4"/>
  <c r="AG107" i="4"/>
  <c r="AF107" i="4"/>
  <c r="AE107" i="4"/>
  <c r="AD107" i="4"/>
  <c r="AC107" i="4"/>
  <c r="Z107" i="4"/>
  <c r="Y107" i="4"/>
  <c r="X107" i="4"/>
  <c r="W107" i="4"/>
  <c r="V107" i="4"/>
  <c r="U107" i="4"/>
  <c r="T107" i="4"/>
  <c r="S107" i="4"/>
  <c r="R107" i="4"/>
  <c r="Q107" i="4"/>
  <c r="P107" i="4"/>
  <c r="AH106" i="4"/>
  <c r="AG106" i="4"/>
  <c r="AF106" i="4"/>
  <c r="AE106" i="4"/>
  <c r="AD106" i="4"/>
  <c r="AC106" i="4"/>
  <c r="Z106" i="4"/>
  <c r="Y106" i="4"/>
  <c r="X106" i="4"/>
  <c r="W106" i="4"/>
  <c r="V106" i="4"/>
  <c r="U106" i="4"/>
  <c r="T106" i="4"/>
  <c r="S106" i="4"/>
  <c r="R106" i="4"/>
  <c r="Q106" i="4"/>
  <c r="P106" i="4"/>
  <c r="AH105" i="4"/>
  <c r="AG105" i="4"/>
  <c r="AF105" i="4"/>
  <c r="AE105" i="4"/>
  <c r="AD105" i="4"/>
  <c r="AC105" i="4"/>
  <c r="Z105" i="4"/>
  <c r="Y105" i="4"/>
  <c r="X105" i="4"/>
  <c r="W105" i="4"/>
  <c r="V105" i="4"/>
  <c r="U105" i="4"/>
  <c r="T105" i="4"/>
  <c r="S105" i="4"/>
  <c r="R105" i="4"/>
  <c r="Q105" i="4"/>
  <c r="P105" i="4"/>
  <c r="AH104" i="4"/>
  <c r="AG104" i="4"/>
  <c r="AF104" i="4"/>
  <c r="AE104" i="4"/>
  <c r="AD104" i="4"/>
  <c r="AC104" i="4"/>
  <c r="Z104" i="4"/>
  <c r="Y104" i="4"/>
  <c r="X104" i="4"/>
  <c r="W104" i="4"/>
  <c r="V104" i="4"/>
  <c r="U104" i="4"/>
  <c r="T104" i="4"/>
  <c r="S104" i="4"/>
  <c r="R104" i="4"/>
  <c r="Q104" i="4"/>
  <c r="P104" i="4"/>
  <c r="AH103" i="4"/>
  <c r="AG103" i="4"/>
  <c r="AF103" i="4"/>
  <c r="AE103" i="4"/>
  <c r="AD103" i="4"/>
  <c r="AC103" i="4"/>
  <c r="Z103" i="4"/>
  <c r="Y103" i="4"/>
  <c r="X103" i="4"/>
  <c r="W103" i="4"/>
  <c r="V103" i="4"/>
  <c r="U103" i="4"/>
  <c r="T103" i="4"/>
  <c r="S103" i="4"/>
  <c r="R103" i="4"/>
  <c r="Q103" i="4"/>
  <c r="P103" i="4"/>
  <c r="AH102" i="4"/>
  <c r="AG102" i="4"/>
  <c r="AF102" i="4"/>
  <c r="AE102" i="4"/>
  <c r="AD102" i="4"/>
  <c r="AC102" i="4"/>
  <c r="Z102" i="4"/>
  <c r="Y102" i="4"/>
  <c r="X102" i="4"/>
  <c r="W102" i="4"/>
  <c r="V102" i="4"/>
  <c r="U102" i="4"/>
  <c r="T102" i="4"/>
  <c r="S102" i="4"/>
  <c r="R102" i="4"/>
  <c r="Q102" i="4"/>
  <c r="P102" i="4"/>
  <c r="AH101" i="4"/>
  <c r="AG101" i="4"/>
  <c r="AF101" i="4"/>
  <c r="AE101" i="4"/>
  <c r="AD101" i="4"/>
  <c r="AC101" i="4"/>
  <c r="Z101" i="4"/>
  <c r="Y101" i="4"/>
  <c r="X101" i="4"/>
  <c r="W101" i="4"/>
  <c r="V101" i="4"/>
  <c r="U101" i="4"/>
  <c r="T101" i="4"/>
  <c r="S101" i="4"/>
  <c r="R101" i="4"/>
  <c r="Q101" i="4"/>
  <c r="P101" i="4"/>
  <c r="AH100" i="4"/>
  <c r="AG100" i="4"/>
  <c r="AF100" i="4"/>
  <c r="AE100" i="4"/>
  <c r="AD100" i="4"/>
  <c r="AC100" i="4"/>
  <c r="Z100" i="4"/>
  <c r="Y100" i="4"/>
  <c r="X100" i="4"/>
  <c r="W100" i="4"/>
  <c r="V100" i="4"/>
  <c r="U100" i="4"/>
  <c r="T100" i="4"/>
  <c r="S100" i="4"/>
  <c r="R100" i="4"/>
  <c r="Q100" i="4"/>
  <c r="P100" i="4"/>
  <c r="AH99" i="4"/>
  <c r="AG99" i="4"/>
  <c r="AF99" i="4"/>
  <c r="AE99" i="4"/>
  <c r="AD99" i="4"/>
  <c r="AC99" i="4"/>
  <c r="Z99" i="4"/>
  <c r="Y99" i="4"/>
  <c r="X99" i="4"/>
  <c r="W99" i="4"/>
  <c r="V99" i="4"/>
  <c r="U99" i="4"/>
  <c r="T99" i="4"/>
  <c r="S99" i="4"/>
  <c r="R99" i="4"/>
  <c r="Q99" i="4"/>
  <c r="P99" i="4"/>
  <c r="AH98" i="4"/>
  <c r="AG98" i="4"/>
  <c r="AF98" i="4"/>
  <c r="AE98" i="4"/>
  <c r="AD98" i="4"/>
  <c r="AC98" i="4"/>
  <c r="Z98" i="4"/>
  <c r="Y98" i="4"/>
  <c r="X98" i="4"/>
  <c r="W98" i="4"/>
  <c r="V98" i="4"/>
  <c r="U98" i="4"/>
  <c r="T98" i="4"/>
  <c r="S98" i="4"/>
  <c r="R98" i="4"/>
  <c r="Q98" i="4"/>
  <c r="P98" i="4"/>
  <c r="AH97" i="4"/>
  <c r="AG97" i="4"/>
  <c r="AF97" i="4"/>
  <c r="AE97" i="4"/>
  <c r="AD97" i="4"/>
  <c r="AC97" i="4"/>
  <c r="Z97" i="4"/>
  <c r="Y97" i="4"/>
  <c r="X97" i="4"/>
  <c r="W97" i="4"/>
  <c r="V97" i="4"/>
  <c r="U97" i="4"/>
  <c r="T97" i="4"/>
  <c r="S97" i="4"/>
  <c r="R97" i="4"/>
  <c r="Q97" i="4"/>
  <c r="P97" i="4"/>
  <c r="AH96" i="4"/>
  <c r="AG96" i="4"/>
  <c r="AF96" i="4"/>
  <c r="AE96" i="4"/>
  <c r="AD96" i="4"/>
  <c r="AC96" i="4"/>
  <c r="Z96" i="4"/>
  <c r="Y96" i="4"/>
  <c r="X96" i="4"/>
  <c r="W96" i="4"/>
  <c r="V96" i="4"/>
  <c r="U96" i="4"/>
  <c r="T96" i="4"/>
  <c r="S96" i="4"/>
  <c r="R96" i="4"/>
  <c r="Q96" i="4"/>
  <c r="P96" i="4"/>
  <c r="AH95" i="4"/>
  <c r="AG95" i="4"/>
  <c r="AF95" i="4"/>
  <c r="AE95" i="4"/>
  <c r="AD95" i="4"/>
  <c r="AC95" i="4"/>
  <c r="Z95" i="4"/>
  <c r="Y95" i="4"/>
  <c r="X95" i="4"/>
  <c r="W95" i="4"/>
  <c r="V95" i="4"/>
  <c r="U95" i="4"/>
  <c r="T95" i="4"/>
  <c r="S95" i="4"/>
  <c r="R95" i="4"/>
  <c r="Q95" i="4"/>
  <c r="P95" i="4"/>
  <c r="AH94" i="4"/>
  <c r="AG94" i="4"/>
  <c r="AF94" i="4"/>
  <c r="AE94" i="4"/>
  <c r="AD94" i="4"/>
  <c r="AC94" i="4"/>
  <c r="Z94" i="4"/>
  <c r="Y94" i="4"/>
  <c r="X94" i="4"/>
  <c r="W94" i="4"/>
  <c r="V94" i="4"/>
  <c r="U94" i="4"/>
  <c r="T94" i="4"/>
  <c r="S94" i="4"/>
  <c r="R94" i="4"/>
  <c r="Q94" i="4"/>
  <c r="P94" i="4"/>
  <c r="AH93" i="4"/>
  <c r="AG93" i="4"/>
  <c r="AF93" i="4"/>
  <c r="AE93" i="4"/>
  <c r="AD93" i="4"/>
  <c r="AC93" i="4"/>
  <c r="Z93" i="4"/>
  <c r="Y93" i="4"/>
  <c r="X93" i="4"/>
  <c r="W93" i="4"/>
  <c r="V93" i="4"/>
  <c r="U93" i="4"/>
  <c r="T93" i="4"/>
  <c r="S93" i="4"/>
  <c r="R93" i="4"/>
  <c r="Q93" i="4"/>
  <c r="P93" i="4"/>
  <c r="AH92" i="4"/>
  <c r="AG92" i="4"/>
  <c r="AF92" i="4"/>
  <c r="AE92" i="4"/>
  <c r="AD92" i="4"/>
  <c r="AC92" i="4"/>
  <c r="Z92" i="4"/>
  <c r="Y92" i="4"/>
  <c r="X92" i="4"/>
  <c r="W92" i="4"/>
  <c r="V92" i="4"/>
  <c r="U92" i="4"/>
  <c r="T92" i="4"/>
  <c r="S92" i="4"/>
  <c r="R92" i="4"/>
  <c r="Q92" i="4"/>
  <c r="P92" i="4"/>
  <c r="AH91" i="4"/>
  <c r="AG91" i="4"/>
  <c r="AF91" i="4"/>
  <c r="AE91" i="4"/>
  <c r="AD91" i="4"/>
  <c r="AC91" i="4"/>
  <c r="Z91" i="4"/>
  <c r="Y91" i="4"/>
  <c r="X91" i="4"/>
  <c r="W91" i="4"/>
  <c r="V91" i="4"/>
  <c r="U91" i="4"/>
  <c r="T91" i="4"/>
  <c r="S91" i="4"/>
  <c r="R91" i="4"/>
  <c r="Q91" i="4"/>
  <c r="P91" i="4"/>
  <c r="AH90" i="4"/>
  <c r="AG90" i="4"/>
  <c r="AF90" i="4"/>
  <c r="AE90" i="4"/>
  <c r="AD90" i="4"/>
  <c r="AC90" i="4"/>
  <c r="Z90" i="4"/>
  <c r="Y90" i="4"/>
  <c r="X90" i="4"/>
  <c r="W90" i="4"/>
  <c r="V90" i="4"/>
  <c r="U90" i="4"/>
  <c r="T90" i="4"/>
  <c r="S90" i="4"/>
  <c r="R90" i="4"/>
  <c r="Q90" i="4"/>
  <c r="P90" i="4"/>
  <c r="AH89" i="4"/>
  <c r="AG89" i="4"/>
  <c r="AF89" i="4"/>
  <c r="AE89" i="4"/>
  <c r="AD89" i="4"/>
  <c r="AC89" i="4"/>
  <c r="Z89" i="4"/>
  <c r="Y89" i="4"/>
  <c r="X89" i="4"/>
  <c r="W89" i="4"/>
  <c r="V89" i="4"/>
  <c r="U89" i="4"/>
  <c r="T89" i="4"/>
  <c r="S89" i="4"/>
  <c r="R89" i="4"/>
  <c r="Q89" i="4"/>
  <c r="P89" i="4"/>
  <c r="AH88" i="4"/>
  <c r="AG88" i="4"/>
  <c r="AF88" i="4"/>
  <c r="AE88" i="4"/>
  <c r="AD88" i="4"/>
  <c r="AC88" i="4"/>
  <c r="Z88" i="4"/>
  <c r="Y88" i="4"/>
  <c r="X88" i="4"/>
  <c r="W88" i="4"/>
  <c r="V88" i="4"/>
  <c r="U88" i="4"/>
  <c r="T88" i="4"/>
  <c r="S88" i="4"/>
  <c r="R88" i="4"/>
  <c r="Q88" i="4"/>
  <c r="P88" i="4"/>
  <c r="AH87" i="4"/>
  <c r="AG87" i="4"/>
  <c r="AF87" i="4"/>
  <c r="AE87" i="4"/>
  <c r="AD87" i="4"/>
  <c r="AC87" i="4"/>
  <c r="Z87" i="4"/>
  <c r="Y87" i="4"/>
  <c r="X87" i="4"/>
  <c r="W87" i="4"/>
  <c r="V87" i="4"/>
  <c r="U87" i="4"/>
  <c r="T87" i="4"/>
  <c r="S87" i="4"/>
  <c r="R87" i="4"/>
  <c r="Q87" i="4"/>
  <c r="P87" i="4"/>
  <c r="AH86" i="4"/>
  <c r="AG86" i="4"/>
  <c r="AF86" i="4"/>
  <c r="AE86" i="4"/>
  <c r="AD86" i="4"/>
  <c r="AC86" i="4"/>
  <c r="Z86" i="4"/>
  <c r="Y86" i="4"/>
  <c r="X86" i="4"/>
  <c r="W86" i="4"/>
  <c r="V86" i="4"/>
  <c r="U86" i="4"/>
  <c r="T86" i="4"/>
  <c r="S86" i="4"/>
  <c r="R86" i="4"/>
  <c r="Q86" i="4"/>
  <c r="P86" i="4"/>
  <c r="AH85" i="4"/>
  <c r="AG85" i="4"/>
  <c r="AF85" i="4"/>
  <c r="AE85" i="4"/>
  <c r="AD85" i="4"/>
  <c r="AC85" i="4"/>
  <c r="Z85" i="4"/>
  <c r="Y85" i="4"/>
  <c r="X85" i="4"/>
  <c r="W85" i="4"/>
  <c r="V85" i="4"/>
  <c r="U85" i="4"/>
  <c r="T85" i="4"/>
  <c r="S85" i="4"/>
  <c r="R85" i="4"/>
  <c r="Q85" i="4"/>
  <c r="P85" i="4"/>
  <c r="AH84" i="4"/>
  <c r="AG84" i="4"/>
  <c r="AF84" i="4"/>
  <c r="AE84" i="4"/>
  <c r="AD84" i="4"/>
  <c r="AC84" i="4"/>
  <c r="Z84" i="4"/>
  <c r="Y84" i="4"/>
  <c r="X84" i="4"/>
  <c r="W84" i="4"/>
  <c r="V84" i="4"/>
  <c r="U84" i="4"/>
  <c r="T84" i="4"/>
  <c r="S84" i="4"/>
  <c r="R84" i="4"/>
  <c r="Q84" i="4"/>
  <c r="P84" i="4"/>
  <c r="AH83" i="4"/>
  <c r="AG83" i="4"/>
  <c r="AF83" i="4"/>
  <c r="AE83" i="4"/>
  <c r="AD83" i="4"/>
  <c r="AC83" i="4"/>
  <c r="Z83" i="4"/>
  <c r="Y83" i="4"/>
  <c r="X83" i="4"/>
  <c r="W83" i="4"/>
  <c r="V83" i="4"/>
  <c r="U83" i="4"/>
  <c r="T83" i="4"/>
  <c r="S83" i="4"/>
  <c r="R83" i="4"/>
  <c r="Q83" i="4"/>
  <c r="P83" i="4"/>
  <c r="AH82" i="4"/>
  <c r="AG82" i="4"/>
  <c r="AF82" i="4"/>
  <c r="AE82" i="4"/>
  <c r="AD82" i="4"/>
  <c r="AC82" i="4"/>
  <c r="Z82" i="4"/>
  <c r="Y82" i="4"/>
  <c r="X82" i="4"/>
  <c r="W82" i="4"/>
  <c r="V82" i="4"/>
  <c r="U82" i="4"/>
  <c r="T82" i="4"/>
  <c r="S82" i="4"/>
  <c r="R82" i="4"/>
  <c r="Q82" i="4"/>
  <c r="P82" i="4"/>
  <c r="AH81" i="4"/>
  <c r="AG81" i="4"/>
  <c r="AF81" i="4"/>
  <c r="AE81" i="4"/>
  <c r="AD81" i="4"/>
  <c r="AC81" i="4"/>
  <c r="Z81" i="4"/>
  <c r="Y81" i="4"/>
  <c r="X81" i="4"/>
  <c r="W81" i="4"/>
  <c r="V81" i="4"/>
  <c r="U81" i="4"/>
  <c r="T81" i="4"/>
  <c r="S81" i="4"/>
  <c r="R81" i="4"/>
  <c r="Q81" i="4"/>
  <c r="P81" i="4"/>
  <c r="AH80" i="4"/>
  <c r="AG80" i="4"/>
  <c r="AF80" i="4"/>
  <c r="AE80" i="4"/>
  <c r="AD80" i="4"/>
  <c r="AC80" i="4"/>
  <c r="Z80" i="4"/>
  <c r="Y80" i="4"/>
  <c r="X80" i="4"/>
  <c r="W80" i="4"/>
  <c r="V80" i="4"/>
  <c r="U80" i="4"/>
  <c r="T80" i="4"/>
  <c r="S80" i="4"/>
  <c r="R80" i="4"/>
  <c r="Q80" i="4"/>
  <c r="P80" i="4"/>
  <c r="AH79" i="4"/>
  <c r="AG79" i="4"/>
  <c r="AF79" i="4"/>
  <c r="AE79" i="4"/>
  <c r="AD79" i="4"/>
  <c r="AC79" i="4"/>
  <c r="Z79" i="4"/>
  <c r="Y79" i="4"/>
  <c r="X79" i="4"/>
  <c r="W79" i="4"/>
  <c r="V79" i="4"/>
  <c r="U79" i="4"/>
  <c r="T79" i="4"/>
  <c r="S79" i="4"/>
  <c r="R79" i="4"/>
  <c r="Q79" i="4"/>
  <c r="P79" i="4"/>
  <c r="AH78" i="4"/>
  <c r="AG78" i="4"/>
  <c r="AF78" i="4"/>
  <c r="AE78" i="4"/>
  <c r="AD78" i="4"/>
  <c r="AC78" i="4"/>
  <c r="Z78" i="4"/>
  <c r="Y78" i="4"/>
  <c r="X78" i="4"/>
  <c r="W78" i="4"/>
  <c r="V78" i="4"/>
  <c r="U78" i="4"/>
  <c r="T78" i="4"/>
  <c r="S78" i="4"/>
  <c r="R78" i="4"/>
  <c r="Q78" i="4"/>
  <c r="P78" i="4"/>
  <c r="AH77" i="4"/>
  <c r="AG77" i="4"/>
  <c r="AF77" i="4"/>
  <c r="AE77" i="4"/>
  <c r="AD77" i="4"/>
  <c r="AC77" i="4"/>
  <c r="Z77" i="4"/>
  <c r="Y77" i="4"/>
  <c r="X77" i="4"/>
  <c r="W77" i="4"/>
  <c r="V77" i="4"/>
  <c r="U77" i="4"/>
  <c r="T77" i="4"/>
  <c r="S77" i="4"/>
  <c r="R77" i="4"/>
  <c r="Q77" i="4"/>
  <c r="P77" i="4"/>
  <c r="AH76" i="4"/>
  <c r="AG76" i="4"/>
  <c r="AF76" i="4"/>
  <c r="AE76" i="4"/>
  <c r="AD76" i="4"/>
  <c r="AC76" i="4"/>
  <c r="Z76" i="4"/>
  <c r="Y76" i="4"/>
  <c r="X76" i="4"/>
  <c r="W76" i="4"/>
  <c r="V76" i="4"/>
  <c r="U76" i="4"/>
  <c r="T76" i="4"/>
  <c r="S76" i="4"/>
  <c r="R76" i="4"/>
  <c r="Q76" i="4"/>
  <c r="P76" i="4"/>
  <c r="AH75" i="4"/>
  <c r="AG75" i="4"/>
  <c r="AF75" i="4"/>
  <c r="AE75" i="4"/>
  <c r="AD75" i="4"/>
  <c r="AC75" i="4"/>
  <c r="Z75" i="4"/>
  <c r="Y75" i="4"/>
  <c r="X75" i="4"/>
  <c r="W75" i="4"/>
  <c r="V75" i="4"/>
  <c r="U75" i="4"/>
  <c r="T75" i="4"/>
  <c r="S75" i="4"/>
  <c r="R75" i="4"/>
  <c r="Q75" i="4"/>
  <c r="P75" i="4"/>
  <c r="AH74" i="4"/>
  <c r="AG74" i="4"/>
  <c r="AF74" i="4"/>
  <c r="AE74" i="4"/>
  <c r="AD74" i="4"/>
  <c r="AC74" i="4"/>
  <c r="Z74" i="4"/>
  <c r="Y74" i="4"/>
  <c r="X74" i="4"/>
  <c r="W74" i="4"/>
  <c r="V74" i="4"/>
  <c r="U74" i="4"/>
  <c r="T74" i="4"/>
  <c r="S74" i="4"/>
  <c r="R74" i="4"/>
  <c r="Q74" i="4"/>
  <c r="P74" i="4"/>
  <c r="AH73" i="4"/>
  <c r="AG73" i="4"/>
  <c r="AF73" i="4"/>
  <c r="AE73" i="4"/>
  <c r="AD73" i="4"/>
  <c r="AC73" i="4"/>
  <c r="Z73" i="4"/>
  <c r="Y73" i="4"/>
  <c r="X73" i="4"/>
  <c r="W73" i="4"/>
  <c r="V73" i="4"/>
  <c r="U73" i="4"/>
  <c r="T73" i="4"/>
  <c r="S73" i="4"/>
  <c r="R73" i="4"/>
  <c r="Q73" i="4"/>
  <c r="P73" i="4"/>
  <c r="AH72" i="4"/>
  <c r="AG72" i="4"/>
  <c r="AF72" i="4"/>
  <c r="AE72" i="4"/>
  <c r="AD72" i="4"/>
  <c r="AC72" i="4"/>
  <c r="Z72" i="4"/>
  <c r="Y72" i="4"/>
  <c r="X72" i="4"/>
  <c r="W72" i="4"/>
  <c r="V72" i="4"/>
  <c r="U72" i="4"/>
  <c r="T72" i="4"/>
  <c r="S72" i="4"/>
  <c r="R72" i="4"/>
  <c r="Q72" i="4"/>
  <c r="P72" i="4"/>
  <c r="AH71" i="4"/>
  <c r="AG71" i="4"/>
  <c r="AF71" i="4"/>
  <c r="AE71" i="4"/>
  <c r="AD71" i="4"/>
  <c r="AC71" i="4"/>
  <c r="Z71" i="4"/>
  <c r="Y71" i="4"/>
  <c r="X71" i="4"/>
  <c r="W71" i="4"/>
  <c r="V71" i="4"/>
  <c r="U71" i="4"/>
  <c r="T71" i="4"/>
  <c r="S71" i="4"/>
  <c r="R71" i="4"/>
  <c r="Q71" i="4"/>
  <c r="P71" i="4"/>
  <c r="AH70" i="4"/>
  <c r="AG70" i="4"/>
  <c r="AF70" i="4"/>
  <c r="AE70" i="4"/>
  <c r="AD70" i="4"/>
  <c r="AC70" i="4"/>
  <c r="Z70" i="4"/>
  <c r="Y70" i="4"/>
  <c r="X70" i="4"/>
  <c r="W70" i="4"/>
  <c r="V70" i="4"/>
  <c r="U70" i="4"/>
  <c r="T70" i="4"/>
  <c r="S70" i="4"/>
  <c r="R70" i="4"/>
  <c r="Q70" i="4"/>
  <c r="P70" i="4"/>
  <c r="AH69" i="4"/>
  <c r="AG69" i="4"/>
  <c r="AF69" i="4"/>
  <c r="AE69" i="4"/>
  <c r="AD69" i="4"/>
  <c r="AC69" i="4"/>
  <c r="Z69" i="4"/>
  <c r="Y69" i="4"/>
  <c r="X69" i="4"/>
  <c r="W69" i="4"/>
  <c r="V69" i="4"/>
  <c r="U69" i="4"/>
  <c r="T69" i="4"/>
  <c r="S69" i="4"/>
  <c r="R69" i="4"/>
  <c r="Q69" i="4"/>
  <c r="P69" i="4"/>
  <c r="AH68" i="4"/>
  <c r="AG68" i="4"/>
  <c r="AF68" i="4"/>
  <c r="AE68" i="4"/>
  <c r="AD68" i="4"/>
  <c r="AC68" i="4"/>
  <c r="Z68" i="4"/>
  <c r="Y68" i="4"/>
  <c r="X68" i="4"/>
  <c r="W68" i="4"/>
  <c r="V68" i="4"/>
  <c r="U68" i="4"/>
  <c r="T68" i="4"/>
  <c r="S68" i="4"/>
  <c r="R68" i="4"/>
  <c r="Q68" i="4"/>
  <c r="P68" i="4"/>
  <c r="AH67" i="4"/>
  <c r="AG67" i="4"/>
  <c r="AF67" i="4"/>
  <c r="AE67" i="4"/>
  <c r="AD67" i="4"/>
  <c r="AC67" i="4"/>
  <c r="Z67" i="4"/>
  <c r="Y67" i="4"/>
  <c r="X67" i="4"/>
  <c r="W67" i="4"/>
  <c r="V67" i="4"/>
  <c r="U67" i="4"/>
  <c r="T67" i="4"/>
  <c r="S67" i="4"/>
  <c r="R67" i="4"/>
  <c r="Q67" i="4"/>
  <c r="P67" i="4"/>
  <c r="AH66" i="4"/>
  <c r="AG66" i="4"/>
  <c r="AF66" i="4"/>
  <c r="AE66" i="4"/>
  <c r="AD66" i="4"/>
  <c r="AC66" i="4"/>
  <c r="Z66" i="4"/>
  <c r="Y66" i="4"/>
  <c r="X66" i="4"/>
  <c r="W66" i="4"/>
  <c r="V66" i="4"/>
  <c r="U66" i="4"/>
  <c r="T66" i="4"/>
  <c r="S66" i="4"/>
  <c r="R66" i="4"/>
  <c r="Q66" i="4"/>
  <c r="P66" i="4"/>
  <c r="AH65" i="4"/>
  <c r="AG65" i="4"/>
  <c r="AF65" i="4"/>
  <c r="AE65" i="4"/>
  <c r="AD65" i="4"/>
  <c r="AC65" i="4"/>
  <c r="Z65" i="4"/>
  <c r="Y65" i="4"/>
  <c r="X65" i="4"/>
  <c r="W65" i="4"/>
  <c r="V65" i="4"/>
  <c r="U65" i="4"/>
  <c r="T65" i="4"/>
  <c r="S65" i="4"/>
  <c r="Q65" i="4"/>
  <c r="P65" i="4"/>
  <c r="AH64" i="4"/>
  <c r="AG64" i="4"/>
  <c r="AF64" i="4"/>
  <c r="AE64" i="4"/>
  <c r="AD64" i="4"/>
  <c r="AC64" i="4"/>
  <c r="Z64" i="4"/>
  <c r="Y64" i="4"/>
  <c r="X64" i="4"/>
  <c r="W64" i="4"/>
  <c r="V64" i="4"/>
  <c r="U64" i="4"/>
  <c r="T64" i="4"/>
  <c r="S64" i="4"/>
  <c r="R64" i="4"/>
  <c r="Q64" i="4"/>
  <c r="P64" i="4"/>
  <c r="AH63" i="4"/>
  <c r="AG63" i="4"/>
  <c r="AF63" i="4"/>
  <c r="AE63" i="4"/>
  <c r="AD63" i="4"/>
  <c r="AC63" i="4"/>
  <c r="Z63" i="4"/>
  <c r="Y63" i="4"/>
  <c r="X63" i="4"/>
  <c r="W63" i="4"/>
  <c r="V63" i="4"/>
  <c r="U63" i="4"/>
  <c r="T63" i="4"/>
  <c r="S63" i="4"/>
  <c r="R63" i="4"/>
  <c r="Q63" i="4"/>
  <c r="P63" i="4"/>
  <c r="AH62" i="4"/>
  <c r="AG62" i="4"/>
  <c r="AF62" i="4"/>
  <c r="AE62" i="4"/>
  <c r="AD62" i="4"/>
  <c r="AC62" i="4"/>
  <c r="Z62" i="4"/>
  <c r="Y62" i="4"/>
  <c r="X62" i="4"/>
  <c r="W62" i="4"/>
  <c r="V62" i="4"/>
  <c r="U62" i="4"/>
  <c r="T62" i="4"/>
  <c r="S62" i="4"/>
  <c r="R62" i="4"/>
  <c r="Q62" i="4"/>
  <c r="P62" i="4"/>
  <c r="AH61" i="4"/>
  <c r="AG61" i="4"/>
  <c r="AF61" i="4"/>
  <c r="AE61" i="4"/>
  <c r="AD61" i="4"/>
  <c r="AC61" i="4"/>
  <c r="Z61" i="4"/>
  <c r="Y61" i="4"/>
  <c r="X61" i="4"/>
  <c r="W61" i="4"/>
  <c r="V61" i="4"/>
  <c r="U61" i="4"/>
  <c r="T61" i="4"/>
  <c r="S61" i="4"/>
  <c r="R61" i="4"/>
  <c r="Q61" i="4"/>
  <c r="P61" i="4"/>
  <c r="AH60" i="4"/>
  <c r="AG60" i="4"/>
  <c r="AF60" i="4"/>
  <c r="AE60" i="4"/>
  <c r="AD60" i="4"/>
  <c r="AC60" i="4"/>
  <c r="Z60" i="4"/>
  <c r="Y60" i="4"/>
  <c r="X60" i="4"/>
  <c r="W60" i="4"/>
  <c r="V60" i="4"/>
  <c r="U60" i="4"/>
  <c r="T60" i="4"/>
  <c r="S60" i="4"/>
  <c r="R60" i="4"/>
  <c r="Q60" i="4"/>
  <c r="P60" i="4"/>
  <c r="AH59" i="4"/>
  <c r="AG59" i="4"/>
  <c r="AF59" i="4"/>
  <c r="AE59" i="4"/>
  <c r="AD59" i="4"/>
  <c r="AC59" i="4"/>
  <c r="Z59" i="4"/>
  <c r="Y59" i="4"/>
  <c r="X59" i="4"/>
  <c r="W59" i="4"/>
  <c r="V59" i="4"/>
  <c r="U59" i="4"/>
  <c r="T59" i="4"/>
  <c r="S59" i="4"/>
  <c r="R59" i="4"/>
  <c r="Q59" i="4"/>
  <c r="P59" i="4"/>
  <c r="AH58" i="4"/>
  <c r="AG58" i="4"/>
  <c r="AF58" i="4"/>
  <c r="AE58" i="4"/>
  <c r="AD58" i="4"/>
  <c r="AC58" i="4"/>
  <c r="Z58" i="4"/>
  <c r="Y58" i="4"/>
  <c r="X58" i="4"/>
  <c r="W58" i="4"/>
  <c r="V58" i="4"/>
  <c r="U58" i="4"/>
  <c r="T58" i="4"/>
  <c r="S58" i="4"/>
  <c r="R58" i="4"/>
  <c r="Q58" i="4"/>
  <c r="P58" i="4"/>
  <c r="AH57" i="4"/>
  <c r="AG57" i="4"/>
  <c r="AF57" i="4"/>
  <c r="AE57" i="4"/>
  <c r="AD57" i="4"/>
  <c r="AC57" i="4"/>
  <c r="Z57" i="4"/>
  <c r="Y57" i="4"/>
  <c r="X57" i="4"/>
  <c r="W57" i="4"/>
  <c r="V57" i="4"/>
  <c r="U57" i="4"/>
  <c r="T57" i="4"/>
  <c r="S57" i="4"/>
  <c r="R57" i="4"/>
  <c r="Q57" i="4"/>
  <c r="P57" i="4"/>
  <c r="AH56" i="4"/>
  <c r="AG56" i="4"/>
  <c r="AF56" i="4"/>
  <c r="AE56" i="4"/>
  <c r="AD56" i="4"/>
  <c r="AC56" i="4"/>
  <c r="Z56" i="4"/>
  <c r="Y56" i="4"/>
  <c r="X56" i="4"/>
  <c r="W56" i="4"/>
  <c r="V56" i="4"/>
  <c r="U56" i="4"/>
  <c r="T56" i="4"/>
  <c r="S56" i="4"/>
  <c r="R56" i="4"/>
  <c r="Q56" i="4"/>
  <c r="P56" i="4"/>
  <c r="AH55" i="4"/>
  <c r="AG55" i="4"/>
  <c r="AF55" i="4"/>
  <c r="AE55" i="4"/>
  <c r="AD55" i="4"/>
  <c r="AC55" i="4"/>
  <c r="Z55" i="4"/>
  <c r="Y55" i="4"/>
  <c r="X55" i="4"/>
  <c r="W55" i="4"/>
  <c r="V55" i="4"/>
  <c r="U55" i="4"/>
  <c r="T55" i="4"/>
  <c r="S55" i="4"/>
  <c r="R55" i="4"/>
  <c r="Q55" i="4"/>
  <c r="P55" i="4"/>
  <c r="AH54" i="4"/>
  <c r="AG54" i="4"/>
  <c r="AF54" i="4"/>
  <c r="AE54" i="4"/>
  <c r="AD54" i="4"/>
  <c r="AC54" i="4"/>
  <c r="Z54" i="4"/>
  <c r="Y54" i="4"/>
  <c r="X54" i="4"/>
  <c r="W54" i="4"/>
  <c r="V54" i="4"/>
  <c r="U54" i="4"/>
  <c r="T54" i="4"/>
  <c r="S54" i="4"/>
  <c r="R54" i="4"/>
  <c r="Q54" i="4"/>
  <c r="P54" i="4"/>
  <c r="AH53" i="4"/>
  <c r="AG53" i="4"/>
  <c r="AF53" i="4"/>
  <c r="AE53" i="4"/>
  <c r="AD53" i="4"/>
  <c r="AC53" i="4"/>
  <c r="Z53" i="4"/>
  <c r="Y53" i="4"/>
  <c r="X53" i="4"/>
  <c r="W53" i="4"/>
  <c r="V53" i="4"/>
  <c r="U53" i="4"/>
  <c r="T53" i="4"/>
  <c r="S53" i="4"/>
  <c r="R53" i="4"/>
  <c r="Q53" i="4"/>
  <c r="P53" i="4"/>
  <c r="AH52" i="4"/>
  <c r="AG52" i="4"/>
  <c r="AF52" i="4"/>
  <c r="AE52" i="4"/>
  <c r="AD52" i="4"/>
  <c r="AC52" i="4"/>
  <c r="Z52" i="4"/>
  <c r="Y52" i="4"/>
  <c r="X52" i="4"/>
  <c r="W52" i="4"/>
  <c r="V52" i="4"/>
  <c r="U52" i="4"/>
  <c r="T52" i="4"/>
  <c r="S52" i="4"/>
  <c r="R52" i="4"/>
  <c r="Q52" i="4"/>
  <c r="P52" i="4"/>
  <c r="AH51" i="4"/>
  <c r="AG51" i="4"/>
  <c r="AF51" i="4"/>
  <c r="AE51" i="4"/>
  <c r="AD51" i="4"/>
  <c r="AC51" i="4"/>
  <c r="Z51" i="4"/>
  <c r="Y51" i="4"/>
  <c r="X51" i="4"/>
  <c r="W51" i="4"/>
  <c r="V51" i="4"/>
  <c r="U51" i="4"/>
  <c r="T51" i="4"/>
  <c r="S51" i="4"/>
  <c r="R51" i="4"/>
  <c r="Q51" i="4"/>
  <c r="P51" i="4"/>
  <c r="AH50" i="4"/>
  <c r="AG50" i="4"/>
  <c r="AF50" i="4"/>
  <c r="AE50" i="4"/>
  <c r="AD50" i="4"/>
  <c r="AC50" i="4"/>
  <c r="Z50" i="4"/>
  <c r="Y50" i="4"/>
  <c r="X50" i="4"/>
  <c r="W50" i="4"/>
  <c r="V50" i="4"/>
  <c r="U50" i="4"/>
  <c r="T50" i="4"/>
  <c r="S50" i="4"/>
  <c r="R50" i="4"/>
  <c r="Q50" i="4"/>
  <c r="P50" i="4"/>
  <c r="AH49" i="4"/>
  <c r="AG49" i="4"/>
  <c r="AF49" i="4"/>
  <c r="AE49" i="4"/>
  <c r="AD49" i="4"/>
  <c r="AC49" i="4"/>
  <c r="Z49" i="4"/>
  <c r="Y49" i="4"/>
  <c r="X49" i="4"/>
  <c r="W49" i="4"/>
  <c r="V49" i="4"/>
  <c r="U49" i="4"/>
  <c r="T49" i="4"/>
  <c r="S49" i="4"/>
  <c r="R49" i="4"/>
  <c r="Q49" i="4"/>
  <c r="P49" i="4"/>
  <c r="AH48" i="4"/>
  <c r="AG48" i="4"/>
  <c r="AF48" i="4"/>
  <c r="AE48" i="4"/>
  <c r="AD48" i="4"/>
  <c r="AC48" i="4"/>
  <c r="Z48" i="4"/>
  <c r="Y48" i="4"/>
  <c r="X48" i="4"/>
  <c r="W48" i="4"/>
  <c r="V48" i="4"/>
  <c r="U48" i="4"/>
  <c r="T48" i="4"/>
  <c r="S48" i="4"/>
  <c r="R48" i="4"/>
  <c r="Q48" i="4"/>
  <c r="P48" i="4"/>
  <c r="AH47" i="4"/>
  <c r="AG47" i="4"/>
  <c r="AF47" i="4"/>
  <c r="AE47" i="4"/>
  <c r="AB47" i="4"/>
  <c r="AA47" i="4"/>
  <c r="Z47" i="4"/>
  <c r="Y47" i="4"/>
  <c r="X47" i="4"/>
  <c r="W47" i="4"/>
  <c r="V47" i="4"/>
  <c r="U47" i="4"/>
  <c r="T47" i="4"/>
  <c r="S47" i="4"/>
  <c r="R47" i="4"/>
  <c r="AH46" i="4"/>
  <c r="AG46" i="4"/>
  <c r="AF46" i="4"/>
  <c r="AE46" i="4"/>
  <c r="AB46" i="4"/>
  <c r="AA46" i="4"/>
  <c r="Z46" i="4"/>
  <c r="Y46" i="4"/>
  <c r="X46" i="4"/>
  <c r="W46" i="4"/>
  <c r="V46" i="4"/>
  <c r="U46" i="4"/>
  <c r="T46" i="4"/>
  <c r="S46" i="4"/>
  <c r="R46" i="4"/>
  <c r="AH45" i="4"/>
  <c r="AG45" i="4"/>
  <c r="AF45" i="4"/>
  <c r="AE45" i="4"/>
  <c r="AB45" i="4"/>
  <c r="AA45" i="4"/>
  <c r="Z45" i="4"/>
  <c r="Y45" i="4"/>
  <c r="X45" i="4"/>
  <c r="W45" i="4"/>
  <c r="V45" i="4"/>
  <c r="U45" i="4"/>
  <c r="T45" i="4"/>
  <c r="S45" i="4"/>
  <c r="R45" i="4"/>
  <c r="AH44" i="4"/>
  <c r="AG44" i="4"/>
  <c r="AF44" i="4"/>
  <c r="AE44" i="4"/>
  <c r="AB44" i="4"/>
  <c r="AA44" i="4"/>
  <c r="Z44" i="4"/>
  <c r="Y44" i="4"/>
  <c r="X44" i="4"/>
  <c r="W44" i="4"/>
  <c r="V44" i="4"/>
  <c r="U44" i="4"/>
  <c r="T44" i="4"/>
  <c r="S44" i="4"/>
  <c r="R44" i="4"/>
  <c r="AH43" i="4"/>
  <c r="AG43" i="4"/>
  <c r="AF43" i="4"/>
  <c r="AE43" i="4"/>
  <c r="AB43" i="4"/>
  <c r="AA43" i="4"/>
  <c r="Z43" i="4"/>
  <c r="Y43" i="4"/>
  <c r="X43" i="4"/>
  <c r="W43" i="4"/>
  <c r="V43" i="4"/>
  <c r="U43" i="4"/>
  <c r="T43" i="4"/>
  <c r="S43" i="4"/>
  <c r="R43" i="4"/>
  <c r="AH42" i="4"/>
  <c r="AG42" i="4"/>
  <c r="AF42" i="4"/>
  <c r="AE42" i="4"/>
  <c r="AB42" i="4"/>
  <c r="AA42" i="4"/>
  <c r="Z42" i="4"/>
  <c r="Y42" i="4"/>
  <c r="X42" i="4"/>
  <c r="W42" i="4"/>
  <c r="V42" i="4"/>
  <c r="U42" i="4"/>
  <c r="T42" i="4"/>
  <c r="S42" i="4"/>
  <c r="R42" i="4"/>
  <c r="AH41" i="4"/>
  <c r="AG41" i="4"/>
  <c r="AF41" i="4"/>
  <c r="AE41" i="4"/>
  <c r="AD41" i="4"/>
  <c r="AC41" i="4"/>
  <c r="Z41" i="4"/>
  <c r="Y41" i="4"/>
  <c r="X41" i="4"/>
  <c r="W41" i="4"/>
  <c r="V41" i="4"/>
  <c r="U41" i="4"/>
  <c r="T41" i="4"/>
  <c r="S41" i="4"/>
  <c r="R41" i="4"/>
  <c r="Q41" i="4"/>
  <c r="P41" i="4"/>
  <c r="AH40" i="4"/>
  <c r="AG40" i="4"/>
  <c r="AF40" i="4"/>
  <c r="AE40" i="4"/>
  <c r="AD40" i="4"/>
  <c r="AC40" i="4"/>
  <c r="Z40" i="4"/>
  <c r="Y40" i="4"/>
  <c r="X40" i="4"/>
  <c r="W40" i="4"/>
  <c r="V40" i="4"/>
  <c r="U40" i="4"/>
  <c r="T40" i="4"/>
  <c r="S40" i="4"/>
  <c r="R40" i="4"/>
  <c r="Q40" i="4"/>
  <c r="P40" i="4"/>
  <c r="AH39" i="4"/>
  <c r="AG39" i="4"/>
  <c r="AF39" i="4"/>
  <c r="AE39" i="4"/>
  <c r="AD39" i="4"/>
  <c r="AC39" i="4"/>
  <c r="Z39" i="4"/>
  <c r="Y39" i="4"/>
  <c r="X39" i="4"/>
  <c r="W39" i="4"/>
  <c r="V39" i="4"/>
  <c r="U39" i="4"/>
  <c r="T39" i="4"/>
  <c r="S39" i="4"/>
  <c r="R39" i="4"/>
  <c r="Q39" i="4"/>
  <c r="P39" i="4"/>
  <c r="AH38" i="4"/>
  <c r="AG38" i="4"/>
  <c r="AF38" i="4"/>
  <c r="AE38" i="4"/>
  <c r="AD38" i="4"/>
  <c r="AC38" i="4"/>
  <c r="Z38" i="4"/>
  <c r="Y38" i="4"/>
  <c r="X38" i="4"/>
  <c r="W38" i="4"/>
  <c r="V38" i="4"/>
  <c r="U38" i="4"/>
  <c r="T38" i="4"/>
  <c r="S38" i="4"/>
  <c r="R38" i="4"/>
  <c r="Q38" i="4"/>
  <c r="P38" i="4"/>
  <c r="AH37" i="4"/>
  <c r="AG37" i="4"/>
  <c r="AF37" i="4"/>
  <c r="AE37" i="4"/>
  <c r="AD37" i="4"/>
  <c r="AC37" i="4"/>
  <c r="Z37" i="4"/>
  <c r="Y37" i="4"/>
  <c r="X37" i="4"/>
  <c r="W37" i="4"/>
  <c r="V37" i="4"/>
  <c r="U37" i="4"/>
  <c r="T37" i="4"/>
  <c r="S37" i="4"/>
  <c r="R37" i="4"/>
  <c r="Q37" i="4"/>
  <c r="P37" i="4"/>
  <c r="AH36" i="4"/>
  <c r="AG36" i="4"/>
  <c r="AF36" i="4"/>
  <c r="AE36" i="4"/>
  <c r="AD36" i="4"/>
  <c r="AC36" i="4"/>
  <c r="Z36" i="4"/>
  <c r="Y36" i="4"/>
  <c r="X36" i="4"/>
  <c r="W36" i="4"/>
  <c r="V36" i="4"/>
  <c r="U36" i="4"/>
  <c r="T36" i="4"/>
  <c r="S36" i="4"/>
  <c r="R36" i="4"/>
  <c r="Q36" i="4"/>
  <c r="P36" i="4"/>
  <c r="AH35" i="4"/>
  <c r="AG35" i="4"/>
  <c r="AF35" i="4"/>
  <c r="AE35" i="4"/>
  <c r="AD35" i="4"/>
  <c r="AC35" i="4"/>
  <c r="Z35" i="4"/>
  <c r="Y35" i="4"/>
  <c r="X35" i="4"/>
  <c r="W35" i="4"/>
  <c r="V35" i="4"/>
  <c r="U35" i="4"/>
  <c r="T35" i="4"/>
  <c r="S35" i="4"/>
  <c r="R35" i="4"/>
  <c r="Q35" i="4"/>
  <c r="P35" i="4"/>
  <c r="AH34" i="4"/>
  <c r="AG34" i="4"/>
  <c r="AF34" i="4"/>
  <c r="AE34" i="4"/>
  <c r="AD34" i="4"/>
  <c r="AC34" i="4"/>
  <c r="Z34" i="4"/>
  <c r="Y34" i="4"/>
  <c r="X34" i="4"/>
  <c r="W34" i="4"/>
  <c r="V34" i="4"/>
  <c r="U34" i="4"/>
  <c r="T34" i="4"/>
  <c r="S34" i="4"/>
  <c r="R34" i="4"/>
  <c r="Q34" i="4"/>
  <c r="P34" i="4"/>
  <c r="AH33" i="4"/>
  <c r="AG33" i="4"/>
  <c r="AF33" i="4"/>
  <c r="AE33" i="4"/>
  <c r="AD33" i="4"/>
  <c r="AC33" i="4"/>
  <c r="Z33" i="4"/>
  <c r="Y33" i="4"/>
  <c r="X33" i="4"/>
  <c r="W33" i="4"/>
  <c r="V33" i="4"/>
  <c r="U33" i="4"/>
  <c r="T33" i="4"/>
  <c r="S33" i="4"/>
  <c r="R33" i="4"/>
  <c r="Q33" i="4"/>
  <c r="P33" i="4"/>
  <c r="AH32" i="4"/>
  <c r="AG32" i="4"/>
  <c r="AF32" i="4"/>
  <c r="AE32" i="4"/>
  <c r="AD32" i="4"/>
  <c r="AC32" i="4"/>
  <c r="Z32" i="4"/>
  <c r="Y32" i="4"/>
  <c r="X32" i="4"/>
  <c r="W32" i="4"/>
  <c r="V32" i="4"/>
  <c r="U32" i="4"/>
  <c r="T32" i="4"/>
  <c r="S32" i="4"/>
  <c r="R32" i="4"/>
  <c r="Q32" i="4"/>
  <c r="P32" i="4"/>
  <c r="AH31" i="4"/>
  <c r="AG31" i="4"/>
  <c r="AF31" i="4"/>
  <c r="AE31" i="4"/>
  <c r="AD31" i="4"/>
  <c r="AC31" i="4"/>
  <c r="Z31" i="4"/>
  <c r="Y31" i="4"/>
  <c r="X31" i="4"/>
  <c r="W31" i="4"/>
  <c r="V31" i="4"/>
  <c r="U31" i="4"/>
  <c r="T31" i="4"/>
  <c r="S31" i="4"/>
  <c r="R31" i="4"/>
  <c r="Q31" i="4"/>
  <c r="P31" i="4"/>
  <c r="AH30" i="4"/>
  <c r="AG30" i="4"/>
  <c r="AF30" i="4"/>
  <c r="AE30" i="4"/>
  <c r="AD30" i="4"/>
  <c r="AC30" i="4"/>
  <c r="Z30" i="4"/>
  <c r="Y30" i="4"/>
  <c r="X30" i="4"/>
  <c r="W30" i="4"/>
  <c r="V30" i="4"/>
  <c r="U30" i="4"/>
  <c r="T30" i="4"/>
  <c r="S30" i="4"/>
  <c r="R30" i="4"/>
  <c r="Q30" i="4"/>
  <c r="P30" i="4"/>
  <c r="AH29" i="4"/>
  <c r="AG29" i="4"/>
  <c r="AF29" i="4"/>
  <c r="AE29" i="4"/>
  <c r="AD29" i="4"/>
  <c r="AC29" i="4"/>
  <c r="Z29" i="4"/>
  <c r="Y29" i="4"/>
  <c r="X29" i="4"/>
  <c r="W29" i="4"/>
  <c r="V29" i="4"/>
  <c r="U29" i="4"/>
  <c r="T29" i="4"/>
  <c r="S29" i="4"/>
  <c r="R29" i="4"/>
  <c r="Q29" i="4"/>
  <c r="P29" i="4"/>
  <c r="AH28" i="4"/>
  <c r="AG28" i="4"/>
  <c r="AF28" i="4"/>
  <c r="AE28" i="4"/>
  <c r="AD28" i="4"/>
  <c r="AC28" i="4"/>
  <c r="Z28" i="4"/>
  <c r="Y28" i="4"/>
  <c r="X28" i="4"/>
  <c r="W28" i="4"/>
  <c r="V28" i="4"/>
  <c r="U28" i="4"/>
  <c r="T28" i="4"/>
  <c r="S28" i="4"/>
  <c r="R28" i="4"/>
  <c r="Q28" i="4"/>
  <c r="P28" i="4"/>
  <c r="AH27" i="4"/>
  <c r="AG27" i="4"/>
  <c r="AF27" i="4"/>
  <c r="AE27" i="4"/>
  <c r="AD27" i="4"/>
  <c r="AC27" i="4"/>
  <c r="Z27" i="4"/>
  <c r="Y27" i="4"/>
  <c r="X27" i="4"/>
  <c r="W27" i="4"/>
  <c r="V27" i="4"/>
  <c r="U27" i="4"/>
  <c r="T27" i="4"/>
  <c r="S27" i="4"/>
  <c r="R27" i="4"/>
  <c r="Q27" i="4"/>
  <c r="P27" i="4"/>
  <c r="AH26" i="4"/>
  <c r="AG26" i="4"/>
  <c r="AF26" i="4"/>
  <c r="AE26" i="4"/>
  <c r="AD26" i="4"/>
  <c r="AC26" i="4"/>
  <c r="Z26" i="4"/>
  <c r="Y26" i="4"/>
  <c r="X26" i="4"/>
  <c r="W26" i="4"/>
  <c r="V26" i="4"/>
  <c r="U26" i="4"/>
  <c r="T26" i="4"/>
  <c r="S26" i="4"/>
  <c r="R26" i="4"/>
  <c r="Q26" i="4"/>
  <c r="P26" i="4"/>
  <c r="AH25" i="4"/>
  <c r="AG25" i="4"/>
  <c r="AF25" i="4"/>
  <c r="AE25" i="4"/>
  <c r="AD25" i="4"/>
  <c r="AC25" i="4"/>
  <c r="Z25" i="4"/>
  <c r="Y25" i="4"/>
  <c r="X25" i="4"/>
  <c r="W25" i="4"/>
  <c r="V25" i="4"/>
  <c r="U25" i="4"/>
  <c r="T25" i="4"/>
  <c r="S25" i="4"/>
  <c r="R25" i="4"/>
  <c r="Q25" i="4"/>
  <c r="P25" i="4"/>
  <c r="AH24" i="4"/>
  <c r="AG24" i="4"/>
  <c r="AF24" i="4"/>
  <c r="AE24" i="4"/>
  <c r="AD24" i="4"/>
  <c r="AC24" i="4"/>
  <c r="Z24" i="4"/>
  <c r="Y24" i="4"/>
  <c r="X24" i="4"/>
  <c r="W24" i="4"/>
  <c r="V24" i="4"/>
  <c r="U24" i="4"/>
  <c r="T24" i="4"/>
  <c r="S24" i="4"/>
  <c r="R24" i="4"/>
  <c r="Q24" i="4"/>
  <c r="P24" i="4"/>
  <c r="AH23" i="4"/>
  <c r="AG23" i="4"/>
  <c r="AF23" i="4"/>
  <c r="AE23" i="4"/>
  <c r="AD23" i="4"/>
  <c r="AC23" i="4"/>
  <c r="Z23" i="4"/>
  <c r="Y23" i="4"/>
  <c r="X23" i="4"/>
  <c r="W23" i="4"/>
  <c r="V23" i="4"/>
  <c r="U23" i="4"/>
  <c r="T23" i="4"/>
  <c r="S23" i="4"/>
  <c r="R23" i="4"/>
  <c r="Q23" i="4"/>
  <c r="P23" i="4"/>
  <c r="AH22" i="4"/>
  <c r="AG22" i="4"/>
  <c r="AF22" i="4"/>
  <c r="AE22" i="4"/>
  <c r="AD22" i="4"/>
  <c r="AC22" i="4"/>
  <c r="Z22" i="4"/>
  <c r="Y22" i="4"/>
  <c r="X22" i="4"/>
  <c r="W22" i="4"/>
  <c r="V22" i="4"/>
  <c r="U22" i="4"/>
  <c r="T22" i="4"/>
  <c r="S22" i="4"/>
  <c r="R22" i="4"/>
  <c r="Q22" i="4"/>
  <c r="P22" i="4"/>
  <c r="AH21" i="4"/>
  <c r="AG21" i="4"/>
  <c r="AF21" i="4"/>
  <c r="AE21" i="4"/>
  <c r="AD21" i="4"/>
  <c r="AC21" i="4"/>
  <c r="Z21" i="4"/>
  <c r="Y21" i="4"/>
  <c r="X21" i="4"/>
  <c r="W21" i="4"/>
  <c r="V21" i="4"/>
  <c r="U21" i="4"/>
  <c r="T21" i="4"/>
  <c r="S21" i="4"/>
  <c r="R21" i="4"/>
  <c r="Q21" i="4"/>
  <c r="P21" i="4"/>
  <c r="AH20" i="4"/>
  <c r="AG20" i="4"/>
  <c r="AF20" i="4"/>
  <c r="AE20" i="4"/>
  <c r="AD20" i="4"/>
  <c r="AC20" i="4"/>
  <c r="Z20" i="4"/>
  <c r="Y20" i="4"/>
  <c r="X20" i="4"/>
  <c r="W20" i="4"/>
  <c r="V20" i="4"/>
  <c r="U20" i="4"/>
  <c r="T20" i="4"/>
  <c r="S20" i="4"/>
  <c r="R20" i="4"/>
  <c r="Q20" i="4"/>
  <c r="P20" i="4"/>
  <c r="AH19" i="4"/>
  <c r="AG19" i="4"/>
  <c r="AF19" i="4"/>
  <c r="AE19" i="4"/>
  <c r="AD19" i="4"/>
  <c r="AC19" i="4"/>
  <c r="Z19" i="4"/>
  <c r="Y19" i="4"/>
  <c r="X19" i="4"/>
  <c r="W19" i="4"/>
  <c r="V19" i="4"/>
  <c r="U19" i="4"/>
  <c r="T19" i="4"/>
  <c r="S19" i="4"/>
  <c r="R19" i="4"/>
  <c r="Q19" i="4"/>
  <c r="P19" i="4"/>
  <c r="AH18" i="4"/>
  <c r="AG18" i="4"/>
  <c r="AF18" i="4"/>
  <c r="AE18" i="4"/>
  <c r="AD18" i="4"/>
  <c r="AC18" i="4"/>
  <c r="Z18" i="4"/>
  <c r="Y18" i="4"/>
  <c r="X18" i="4"/>
  <c r="W18" i="4"/>
  <c r="V18" i="4"/>
  <c r="U18" i="4"/>
  <c r="T18" i="4"/>
  <c r="S18" i="4"/>
  <c r="R18" i="4"/>
  <c r="Q18" i="4"/>
  <c r="P18" i="4"/>
  <c r="AH17" i="4"/>
  <c r="AG17" i="4"/>
  <c r="AF17" i="4"/>
  <c r="AE17" i="4"/>
  <c r="AD17" i="4"/>
  <c r="AC17" i="4"/>
  <c r="Z17" i="4"/>
  <c r="Y17" i="4"/>
  <c r="X17" i="4"/>
  <c r="W17" i="4"/>
  <c r="V17" i="4"/>
  <c r="U17" i="4"/>
  <c r="T17" i="4"/>
  <c r="S17" i="4"/>
  <c r="R17" i="4"/>
  <c r="Q17" i="4"/>
  <c r="P17" i="4"/>
  <c r="AH16" i="4"/>
  <c r="AG16" i="4"/>
  <c r="AF16" i="4"/>
  <c r="AE16" i="4"/>
  <c r="AD16" i="4"/>
  <c r="AC16" i="4"/>
  <c r="Z16" i="4"/>
  <c r="Y16" i="4"/>
  <c r="X16" i="4"/>
  <c r="W16" i="4"/>
  <c r="V16" i="4"/>
  <c r="U16" i="4"/>
  <c r="T16" i="4"/>
  <c r="S16" i="4"/>
  <c r="R16" i="4"/>
  <c r="Q16" i="4"/>
  <c r="P16" i="4"/>
  <c r="AH15" i="4"/>
  <c r="AG15" i="4"/>
  <c r="AF15" i="4"/>
  <c r="AE15" i="4"/>
  <c r="AD15" i="4"/>
  <c r="AC15" i="4"/>
  <c r="Z15" i="4"/>
  <c r="Y15" i="4"/>
  <c r="X15" i="4"/>
  <c r="W15" i="4"/>
  <c r="V15" i="4"/>
  <c r="U15" i="4"/>
  <c r="T15" i="4"/>
  <c r="S15" i="4"/>
  <c r="R15" i="4"/>
  <c r="Q15" i="4"/>
  <c r="P15" i="4"/>
  <c r="AH14" i="4"/>
  <c r="AG14" i="4"/>
  <c r="AF14" i="4"/>
  <c r="AE14" i="4"/>
  <c r="AD14" i="4"/>
  <c r="AC14" i="4"/>
  <c r="Z14" i="4"/>
  <c r="Y14" i="4"/>
  <c r="X14" i="4"/>
  <c r="W14" i="4"/>
  <c r="V14" i="4"/>
  <c r="U14" i="4"/>
  <c r="T14" i="4"/>
  <c r="S14" i="4"/>
  <c r="R14" i="4"/>
  <c r="Q14" i="4"/>
  <c r="P14" i="4"/>
  <c r="AH13" i="4"/>
  <c r="AG13" i="4"/>
  <c r="AF13" i="4"/>
  <c r="AE13" i="4"/>
  <c r="AD13" i="4"/>
  <c r="AC13" i="4"/>
  <c r="Z13" i="4"/>
  <c r="Y13" i="4"/>
  <c r="X13" i="4"/>
  <c r="W13" i="4"/>
  <c r="V13" i="4"/>
  <c r="U13" i="4"/>
  <c r="T13" i="4"/>
  <c r="S13" i="4"/>
  <c r="R13" i="4"/>
  <c r="Q13" i="4"/>
  <c r="P13" i="4"/>
  <c r="AH12" i="4"/>
  <c r="AG12" i="4"/>
  <c r="AF12" i="4"/>
  <c r="AE12" i="4"/>
  <c r="AD12" i="4"/>
  <c r="AC12" i="4"/>
  <c r="Z12" i="4"/>
  <c r="Y12" i="4"/>
  <c r="X12" i="4"/>
  <c r="W12" i="4"/>
  <c r="V12" i="4"/>
  <c r="U12" i="4"/>
  <c r="T12" i="4"/>
  <c r="S12" i="4"/>
  <c r="R12" i="4"/>
  <c r="Q12" i="4"/>
  <c r="P12" i="4"/>
  <c r="AH11" i="4"/>
  <c r="AG11" i="4"/>
  <c r="AF11" i="4"/>
  <c r="AE11" i="4"/>
  <c r="AD11" i="4"/>
  <c r="AC11" i="4"/>
  <c r="Z11" i="4"/>
  <c r="Y11" i="4"/>
  <c r="X11" i="4"/>
  <c r="W11" i="4"/>
  <c r="V11" i="4"/>
  <c r="U11" i="4"/>
  <c r="T11" i="4"/>
  <c r="S11" i="4"/>
  <c r="R11" i="4"/>
  <c r="Q11" i="4"/>
  <c r="P11" i="4"/>
  <c r="AH10" i="4"/>
  <c r="AG10" i="4"/>
  <c r="AF10" i="4"/>
  <c r="AE10" i="4"/>
  <c r="AD10" i="4"/>
  <c r="AC10" i="4"/>
  <c r="Z10" i="4"/>
  <c r="Y10" i="4"/>
  <c r="X10" i="4"/>
  <c r="W10" i="4"/>
  <c r="V10" i="4"/>
  <c r="U10" i="4"/>
  <c r="T10" i="4"/>
  <c r="S10" i="4"/>
  <c r="R10" i="4"/>
  <c r="Q10" i="4"/>
  <c r="P10" i="4"/>
  <c r="AH9" i="4"/>
  <c r="AG9" i="4"/>
  <c r="AF9" i="4"/>
  <c r="AE9" i="4"/>
  <c r="AD9" i="4"/>
  <c r="AC9" i="4"/>
  <c r="Z9" i="4"/>
  <c r="Y9" i="4"/>
  <c r="X9" i="4"/>
  <c r="W9" i="4"/>
  <c r="V9" i="4"/>
  <c r="U9" i="4"/>
  <c r="T9" i="4"/>
  <c r="S9" i="4"/>
  <c r="R9" i="4"/>
  <c r="Q9" i="4"/>
  <c r="P9" i="4"/>
  <c r="AH8" i="4"/>
  <c r="AG8" i="4"/>
  <c r="AF8" i="4"/>
  <c r="AE8" i="4"/>
  <c r="AD8" i="4"/>
  <c r="AC8" i="4"/>
  <c r="Z8" i="4"/>
  <c r="Y8" i="4"/>
  <c r="X8" i="4"/>
  <c r="W8" i="4"/>
  <c r="V8" i="4"/>
  <c r="U8" i="4"/>
  <c r="T8" i="4"/>
  <c r="S8" i="4"/>
  <c r="R8" i="4"/>
  <c r="Q8" i="4"/>
  <c r="P8" i="4"/>
  <c r="AH7" i="4"/>
  <c r="AG7" i="4"/>
  <c r="AF7" i="4"/>
  <c r="AE7" i="4"/>
  <c r="AD7" i="4"/>
  <c r="AC7" i="4"/>
  <c r="Z7" i="4"/>
  <c r="Y7" i="4"/>
  <c r="X7" i="4"/>
  <c r="W7" i="4"/>
  <c r="V7" i="4"/>
  <c r="U7" i="4"/>
  <c r="T7" i="4"/>
  <c r="S7" i="4"/>
  <c r="R7" i="4"/>
  <c r="Q7" i="4"/>
  <c r="P7" i="4"/>
  <c r="AH6" i="4"/>
  <c r="AG6" i="4"/>
  <c r="AF6" i="4"/>
  <c r="AE6" i="4"/>
  <c r="AD6" i="4"/>
  <c r="AC6" i="4"/>
  <c r="Z6" i="4"/>
  <c r="Y6" i="4"/>
  <c r="X6" i="4"/>
  <c r="W6" i="4"/>
  <c r="V6" i="4"/>
  <c r="U6" i="4"/>
  <c r="T6" i="4"/>
  <c r="S6" i="4"/>
  <c r="R6" i="4"/>
  <c r="Q6" i="4"/>
  <c r="P6" i="4"/>
  <c r="B2" i="4"/>
  <c r="B6" i="4" s="1"/>
  <c r="B7" i="4" s="1"/>
  <c r="AA488" i="1"/>
  <c r="AA370" i="4" s="1"/>
  <c r="AA487" i="1"/>
  <c r="AA369" i="4" s="1"/>
  <c r="AA486" i="1"/>
  <c r="AA368" i="4" s="1"/>
  <c r="AA485" i="1"/>
  <c r="AA484" i="1"/>
  <c r="AA366" i="4" s="1"/>
  <c r="AA483" i="1"/>
  <c r="AA365" i="4" s="1"/>
  <c r="AA482" i="1"/>
  <c r="AA364" i="4" s="1"/>
  <c r="AA479" i="1"/>
  <c r="AA363" i="4" s="1"/>
  <c r="AA478" i="1"/>
  <c r="AA362" i="4" s="1"/>
  <c r="AA477" i="1"/>
  <c r="AA361" i="4" s="1"/>
  <c r="AA476" i="1"/>
  <c r="AA360" i="4" s="1"/>
  <c r="AA475" i="1"/>
  <c r="AA359" i="4" s="1"/>
  <c r="AA474" i="1"/>
  <c r="AA358" i="4" s="1"/>
  <c r="AA473" i="1"/>
  <c r="AA357" i="4" s="1"/>
  <c r="AA470" i="1"/>
  <c r="AA356" i="4" s="1"/>
  <c r="AA469" i="1"/>
  <c r="AA355" i="4" s="1"/>
  <c r="AA468" i="1"/>
  <c r="AA354" i="4" s="1"/>
  <c r="AA467" i="1"/>
  <c r="AA353" i="4" s="1"/>
  <c r="AA466" i="1"/>
  <c r="AA352" i="4" s="1"/>
  <c r="AA465" i="1"/>
  <c r="AA464" i="1"/>
  <c r="AA350" i="4" s="1"/>
  <c r="AA461" i="1"/>
  <c r="AA349" i="4" s="1"/>
  <c r="AA460" i="1"/>
  <c r="AA348" i="4" s="1"/>
  <c r="AA459" i="1"/>
  <c r="AA347" i="4" s="1"/>
  <c r="AA458" i="1"/>
  <c r="AA346" i="4" s="1"/>
  <c r="AA457" i="1"/>
  <c r="AA345" i="4" s="1"/>
  <c r="AA456" i="1"/>
  <c r="AA344" i="4" s="1"/>
  <c r="AA455" i="1"/>
  <c r="AA343" i="4" s="1"/>
  <c r="AA452" i="1"/>
  <c r="AA342" i="4" s="1"/>
  <c r="AA451" i="1"/>
  <c r="AA341" i="4" s="1"/>
  <c r="AA450" i="1"/>
  <c r="AA340" i="4" s="1"/>
  <c r="AA449" i="1"/>
  <c r="AA339" i="4" s="1"/>
  <c r="AA448" i="1"/>
  <c r="AA338" i="4" s="1"/>
  <c r="AA447" i="1"/>
  <c r="AA337" i="4" s="1"/>
  <c r="AA446" i="1"/>
  <c r="AA336" i="4" s="1"/>
  <c r="AA443" i="1"/>
  <c r="AA335" i="4" s="1"/>
  <c r="AA442" i="1"/>
  <c r="AA334" i="4" s="1"/>
  <c r="AA441" i="1"/>
  <c r="AA333" i="4" s="1"/>
  <c r="AA440" i="1"/>
  <c r="AA332" i="4" s="1"/>
  <c r="AA439" i="1"/>
  <c r="AA331" i="4" s="1"/>
  <c r="AA438" i="1"/>
  <c r="AA330" i="4" s="1"/>
  <c r="AA437" i="1"/>
  <c r="AA329" i="4" s="1"/>
  <c r="AA434" i="1"/>
  <c r="AA328" i="4" s="1"/>
  <c r="AA433" i="1"/>
  <c r="AA327" i="4" s="1"/>
  <c r="AA432" i="1"/>
  <c r="AA326" i="4" s="1"/>
  <c r="AA431" i="1"/>
  <c r="AA325" i="4" s="1"/>
  <c r="AA430" i="1"/>
  <c r="AA324" i="4" s="1"/>
  <c r="AA429" i="1"/>
  <c r="AA323" i="4" s="1"/>
  <c r="AA428" i="1"/>
  <c r="AA322" i="4" s="1"/>
  <c r="AA425" i="1"/>
  <c r="AA321" i="4" s="1"/>
  <c r="AA424" i="1"/>
  <c r="AA320" i="4" s="1"/>
  <c r="AA423" i="1"/>
  <c r="AA319" i="4" s="1"/>
  <c r="AA422" i="1"/>
  <c r="AA318" i="4" s="1"/>
  <c r="AA421" i="1"/>
  <c r="AA317" i="4" s="1"/>
  <c r="AA420" i="1"/>
  <c r="AA316" i="4" s="1"/>
  <c r="AA419" i="1"/>
  <c r="AA315" i="4" s="1"/>
  <c r="AA416" i="1"/>
  <c r="AA314" i="4" s="1"/>
  <c r="AA415" i="1"/>
  <c r="AA313" i="4" s="1"/>
  <c r="AA414" i="1"/>
  <c r="AA312" i="4" s="1"/>
  <c r="AA413" i="1"/>
  <c r="AA311" i="4" s="1"/>
  <c r="AA412" i="1"/>
  <c r="AA310" i="4" s="1"/>
  <c r="AA411" i="1"/>
  <c r="AA410" i="1"/>
  <c r="AA407" i="1"/>
  <c r="AA307" i="4" s="1"/>
  <c r="AA406" i="1"/>
  <c r="AA306" i="4" s="1"/>
  <c r="AA405" i="1"/>
  <c r="AA305" i="4" s="1"/>
  <c r="AA404" i="1"/>
  <c r="AA304" i="4" s="1"/>
  <c r="AA403" i="1"/>
  <c r="AA303" i="4" s="1"/>
  <c r="AA402" i="1"/>
  <c r="AA302" i="4" s="1"/>
  <c r="AA401" i="1"/>
  <c r="AA301" i="4" s="1"/>
  <c r="AA398" i="1"/>
  <c r="AA397" i="1"/>
  <c r="AA396" i="1"/>
  <c r="AA395" i="1"/>
  <c r="AA394" i="1"/>
  <c r="AA393" i="1"/>
  <c r="AA392" i="1"/>
  <c r="AA389" i="1"/>
  <c r="AA293" i="4" s="1"/>
  <c r="AA388" i="1"/>
  <c r="AA292" i="4" s="1"/>
  <c r="AA387" i="1"/>
  <c r="AA291" i="4" s="1"/>
  <c r="AA386" i="1"/>
  <c r="AA290" i="4" s="1"/>
  <c r="AA385" i="1"/>
  <c r="AA289" i="4" s="1"/>
  <c r="AA384" i="1"/>
  <c r="AA288" i="4" s="1"/>
  <c r="AA383" i="1"/>
  <c r="AA287" i="4" s="1"/>
  <c r="AA380" i="1"/>
  <c r="AA379" i="1"/>
  <c r="AA378" i="1"/>
  <c r="AA377" i="1"/>
  <c r="AA376" i="1"/>
  <c r="AA375" i="1"/>
  <c r="AA374" i="1"/>
  <c r="AA280" i="4" s="1"/>
  <c r="AA371" i="1"/>
  <c r="AA279" i="4" s="1"/>
  <c r="AA370" i="1"/>
  <c r="AA278" i="4" s="1"/>
  <c r="AA369" i="1"/>
  <c r="AA277" i="4" s="1"/>
  <c r="AA368" i="1"/>
  <c r="AA276" i="4" s="1"/>
  <c r="AA367" i="1"/>
  <c r="AA275" i="4" s="1"/>
  <c r="AA366" i="1"/>
  <c r="AA274" i="4" s="1"/>
  <c r="AA365" i="1"/>
  <c r="AA273" i="4" s="1"/>
  <c r="AA362" i="1"/>
  <c r="AA272" i="4" s="1"/>
  <c r="AA361" i="1"/>
  <c r="AA271" i="4" s="1"/>
  <c r="AA360" i="1"/>
  <c r="AA270" i="4" s="1"/>
  <c r="AA359" i="1"/>
  <c r="AA269" i="4" s="1"/>
  <c r="AA358" i="1"/>
  <c r="AA268" i="4" s="1"/>
  <c r="AA357" i="1"/>
  <c r="AA267" i="4" s="1"/>
  <c r="AA356" i="1"/>
  <c r="AA266" i="4" s="1"/>
  <c r="AA353" i="1"/>
  <c r="AA265" i="4" s="1"/>
  <c r="AA352" i="1"/>
  <c r="AA264" i="4" s="1"/>
  <c r="AA351" i="1"/>
  <c r="AA263" i="4" s="1"/>
  <c r="AA350" i="1"/>
  <c r="AA262" i="4" s="1"/>
  <c r="AA349" i="1"/>
  <c r="AA261" i="4" s="1"/>
  <c r="AA348" i="1"/>
  <c r="AA260" i="4" s="1"/>
  <c r="AA347" i="1"/>
  <c r="AA259" i="4" s="1"/>
  <c r="AA344" i="1"/>
  <c r="AA258" i="4" s="1"/>
  <c r="AA343" i="1"/>
  <c r="AA257" i="4" s="1"/>
  <c r="AA342" i="1"/>
  <c r="AA256" i="4" s="1"/>
  <c r="AA341" i="1"/>
  <c r="AA255" i="4" s="1"/>
  <c r="AA340" i="1"/>
  <c r="AA254" i="4" s="1"/>
  <c r="AA339" i="1"/>
  <c r="AA253" i="4" s="1"/>
  <c r="AA338" i="1"/>
  <c r="AA252" i="4" s="1"/>
  <c r="AA335" i="1"/>
  <c r="AA251" i="4" s="1"/>
  <c r="AA334" i="1"/>
  <c r="AA250" i="4" s="1"/>
  <c r="AA333" i="1"/>
  <c r="AA249" i="4" s="1"/>
  <c r="AA332" i="1"/>
  <c r="AA248" i="4" s="1"/>
  <c r="AA331" i="1"/>
  <c r="AA247" i="4" s="1"/>
  <c r="AA330" i="1"/>
  <c r="AA246" i="4" s="1"/>
  <c r="AA329" i="1"/>
  <c r="AA245" i="4" s="1"/>
  <c r="AA326" i="1"/>
  <c r="AA244" i="4" s="1"/>
  <c r="AA325" i="1"/>
  <c r="AA243" i="4" s="1"/>
  <c r="AA324" i="1"/>
  <c r="AA242" i="4" s="1"/>
  <c r="AA323" i="1"/>
  <c r="AA241" i="4" s="1"/>
  <c r="AA322" i="1"/>
  <c r="AA240" i="4" s="1"/>
  <c r="AA321" i="1"/>
  <c r="AA239" i="4" s="1"/>
  <c r="AA320" i="1"/>
  <c r="AA238" i="4" s="1"/>
  <c r="AA317" i="1"/>
  <c r="AA237" i="4" s="1"/>
  <c r="AA316" i="1"/>
  <c r="AA236" i="4" s="1"/>
  <c r="AA315" i="1"/>
  <c r="AA235" i="4" s="1"/>
  <c r="AA314" i="1"/>
  <c r="AA234" i="4" s="1"/>
  <c r="AA313" i="1"/>
  <c r="AA233" i="4" s="1"/>
  <c r="AA312" i="1"/>
  <c r="AA232" i="4" s="1"/>
  <c r="AA311" i="1"/>
  <c r="AA231" i="4" s="1"/>
  <c r="AA308" i="1"/>
  <c r="AA230" i="4" s="1"/>
  <c r="AA307" i="1"/>
  <c r="AA229" i="4" s="1"/>
  <c r="AA306" i="1"/>
  <c r="AA228" i="4" s="1"/>
  <c r="AA305" i="1"/>
  <c r="AA227" i="4" s="1"/>
  <c r="AA304" i="1"/>
  <c r="AA226" i="4" s="1"/>
  <c r="AA303" i="1"/>
  <c r="AA225" i="4" s="1"/>
  <c r="AA302" i="1"/>
  <c r="AA224" i="4" s="1"/>
  <c r="AA299" i="1"/>
  <c r="AA223" i="4" s="1"/>
  <c r="AA298" i="1"/>
  <c r="AA222" i="4" s="1"/>
  <c r="AA297" i="1"/>
  <c r="AA221" i="4" s="1"/>
  <c r="AA296" i="1"/>
  <c r="AA220" i="4" s="1"/>
  <c r="AA295" i="1"/>
  <c r="AA219" i="4" s="1"/>
  <c r="AA294" i="1"/>
  <c r="AA218" i="4" s="1"/>
  <c r="AA293" i="1"/>
  <c r="AA217" i="4" s="1"/>
  <c r="AA290" i="1"/>
  <c r="AA216" i="4" s="1"/>
  <c r="AA289" i="1"/>
  <c r="AA215" i="4" s="1"/>
  <c r="AA288" i="1"/>
  <c r="AA214" i="4" s="1"/>
  <c r="AA287" i="1"/>
  <c r="AA213" i="4" s="1"/>
  <c r="AA286" i="1"/>
  <c r="AA212" i="4" s="1"/>
  <c r="AA285" i="1"/>
  <c r="AA211" i="4" s="1"/>
  <c r="AA284" i="1"/>
  <c r="AA210" i="4" s="1"/>
  <c r="AA281" i="1"/>
  <c r="AA209" i="4" s="1"/>
  <c r="AA280" i="1"/>
  <c r="AA208" i="4" s="1"/>
  <c r="AA279" i="1"/>
  <c r="AA207" i="4" s="1"/>
  <c r="AA278" i="1"/>
  <c r="AA206" i="4" s="1"/>
  <c r="AA277" i="1"/>
  <c r="AA205" i="4" s="1"/>
  <c r="AA276" i="1"/>
  <c r="AA204" i="4" s="1"/>
  <c r="AA275" i="1"/>
  <c r="AA203" i="4" s="1"/>
  <c r="AA272" i="1"/>
  <c r="AA202" i="4" s="1"/>
  <c r="AA271" i="1"/>
  <c r="AA201" i="4" s="1"/>
  <c r="AA270" i="1"/>
  <c r="AA200" i="4" s="1"/>
  <c r="AA269" i="1"/>
  <c r="AA199" i="4" s="1"/>
  <c r="AA268" i="1"/>
  <c r="AA198" i="4" s="1"/>
  <c r="AA267" i="1"/>
  <c r="AA197" i="4" s="1"/>
  <c r="AA266" i="1"/>
  <c r="AA196" i="4" s="1"/>
  <c r="AA263" i="1"/>
  <c r="AA195" i="4" s="1"/>
  <c r="AA262" i="1"/>
  <c r="AA194" i="4" s="1"/>
  <c r="AA261" i="1"/>
  <c r="AA193" i="4" s="1"/>
  <c r="AA260" i="1"/>
  <c r="AA192" i="4" s="1"/>
  <c r="AA259" i="1"/>
  <c r="AA191" i="4" s="1"/>
  <c r="AA258" i="1"/>
  <c r="AA190" i="4" s="1"/>
  <c r="AA257" i="1"/>
  <c r="AA189" i="4" s="1"/>
  <c r="AA254" i="1"/>
  <c r="AA188" i="4" s="1"/>
  <c r="AA253" i="1"/>
  <c r="AA187" i="4" s="1"/>
  <c r="AA252" i="1"/>
  <c r="AA186" i="4" s="1"/>
  <c r="AA251" i="1"/>
  <c r="AA185" i="4" s="1"/>
  <c r="AA250" i="1"/>
  <c r="AA184" i="4" s="1"/>
  <c r="AA249" i="1"/>
  <c r="AA183" i="4" s="1"/>
  <c r="AA248" i="1"/>
  <c r="AA182" i="4" s="1"/>
  <c r="AA245" i="1"/>
  <c r="AA181" i="4" s="1"/>
  <c r="AA244" i="1"/>
  <c r="AA180" i="4" s="1"/>
  <c r="AA243" i="1"/>
  <c r="AA179" i="4" s="1"/>
  <c r="AA242" i="1"/>
  <c r="AA178" i="4" s="1"/>
  <c r="AA241" i="1"/>
  <c r="AA177" i="4" s="1"/>
  <c r="AA240" i="1"/>
  <c r="AA176" i="4" s="1"/>
  <c r="AA239" i="1"/>
  <c r="AA175" i="4" s="1"/>
  <c r="AA236" i="1"/>
  <c r="AA174" i="4" s="1"/>
  <c r="AA235" i="1"/>
  <c r="AA173" i="4" s="1"/>
  <c r="AA234" i="1"/>
  <c r="AA172" i="4" s="1"/>
  <c r="AA233" i="1"/>
  <c r="AA171" i="4" s="1"/>
  <c r="AA232" i="1"/>
  <c r="AA170" i="4" s="1"/>
  <c r="AA231" i="1"/>
  <c r="AA169" i="4" s="1"/>
  <c r="AA230" i="1"/>
  <c r="AA168" i="4" s="1"/>
  <c r="AA227" i="1"/>
  <c r="AA167" i="4" s="1"/>
  <c r="AA226" i="1"/>
  <c r="AA166" i="4" s="1"/>
  <c r="AA225" i="1"/>
  <c r="AA165" i="4" s="1"/>
  <c r="AA224" i="1"/>
  <c r="AA164" i="4" s="1"/>
  <c r="AA223" i="1"/>
  <c r="AA163" i="4" s="1"/>
  <c r="AA222" i="1"/>
  <c r="AA162" i="4" s="1"/>
  <c r="AA221" i="1"/>
  <c r="AA161" i="4" s="1"/>
  <c r="AA218" i="1"/>
  <c r="AA160" i="4" s="1"/>
  <c r="AA217" i="1"/>
  <c r="AA159" i="4" s="1"/>
  <c r="AA216" i="1"/>
  <c r="AA158" i="4" s="1"/>
  <c r="AA215" i="1"/>
  <c r="AA157" i="4" s="1"/>
  <c r="AA214" i="1"/>
  <c r="AA156" i="4" s="1"/>
  <c r="AA213" i="1"/>
  <c r="AA155" i="4" s="1"/>
  <c r="AA212" i="1"/>
  <c r="AA154" i="4" s="1"/>
  <c r="AA209" i="1"/>
  <c r="AA153" i="4" s="1"/>
  <c r="AA208" i="1"/>
  <c r="AA152" i="4" s="1"/>
  <c r="AA207" i="1"/>
  <c r="AA151" i="4" s="1"/>
  <c r="AA206" i="1"/>
  <c r="AA150" i="4" s="1"/>
  <c r="AA205" i="1"/>
  <c r="AA149" i="4" s="1"/>
  <c r="AA204" i="1"/>
  <c r="AA148" i="4" s="1"/>
  <c r="AA203" i="1"/>
  <c r="AA147" i="4" s="1"/>
  <c r="AA200" i="1"/>
  <c r="AA146" i="4" s="1"/>
  <c r="AA199" i="1"/>
  <c r="AA145" i="4" s="1"/>
  <c r="AA198" i="1"/>
  <c r="AA144" i="4" s="1"/>
  <c r="AA197" i="1"/>
  <c r="AA143" i="4" s="1"/>
  <c r="AA196" i="1"/>
  <c r="AA142" i="4" s="1"/>
  <c r="AA195" i="1"/>
  <c r="AA141" i="4" s="1"/>
  <c r="AA194" i="1"/>
  <c r="AA140" i="4" s="1"/>
  <c r="AA191" i="1"/>
  <c r="AA139" i="4" s="1"/>
  <c r="AA190" i="1"/>
  <c r="AA138" i="4" s="1"/>
  <c r="AA189" i="1"/>
  <c r="AA137" i="4" s="1"/>
  <c r="AA188" i="1"/>
  <c r="AA136" i="4" s="1"/>
  <c r="AA187" i="1"/>
  <c r="AA135" i="4" s="1"/>
  <c r="AA186" i="1"/>
  <c r="AA134" i="4" s="1"/>
  <c r="AA185" i="1"/>
  <c r="AA133" i="4" s="1"/>
  <c r="AA182" i="1"/>
  <c r="AA132" i="4" s="1"/>
  <c r="AA181" i="1"/>
  <c r="AA131" i="4" s="1"/>
  <c r="AA180" i="1"/>
  <c r="AA130" i="4" s="1"/>
  <c r="AA179" i="1"/>
  <c r="AA129" i="4" s="1"/>
  <c r="AA178" i="1"/>
  <c r="AA128" i="4" s="1"/>
  <c r="AA177" i="1"/>
  <c r="AA127" i="4" s="1"/>
  <c r="AA176" i="1"/>
  <c r="AA126" i="4" s="1"/>
  <c r="AA173" i="1"/>
  <c r="AA125" i="4" s="1"/>
  <c r="AA172" i="1"/>
  <c r="AA124" i="4" s="1"/>
  <c r="AA171" i="1"/>
  <c r="AA123" i="4" s="1"/>
  <c r="AA170" i="1"/>
  <c r="AA122" i="4" s="1"/>
  <c r="AA169" i="1"/>
  <c r="AA121" i="4" s="1"/>
  <c r="AA168" i="1"/>
  <c r="AA120" i="4" s="1"/>
  <c r="AA167" i="1"/>
  <c r="AA119" i="4" s="1"/>
  <c r="AA164" i="1"/>
  <c r="AA118" i="4" s="1"/>
  <c r="AA163" i="1"/>
  <c r="AA117" i="4" s="1"/>
  <c r="AA162" i="1"/>
  <c r="AA116" i="4" s="1"/>
  <c r="AA161" i="1"/>
  <c r="AA115" i="4" s="1"/>
  <c r="AA160" i="1"/>
  <c r="AA114" i="4" s="1"/>
  <c r="AA159" i="1"/>
  <c r="AA113" i="4" s="1"/>
  <c r="AA158" i="1"/>
  <c r="AA112" i="4" s="1"/>
  <c r="AA155" i="1"/>
  <c r="AA111" i="4" s="1"/>
  <c r="AA154" i="1"/>
  <c r="AA110" i="4" s="1"/>
  <c r="AA153" i="1"/>
  <c r="AA109" i="4" s="1"/>
  <c r="AA152" i="1"/>
  <c r="AA108" i="4" s="1"/>
  <c r="AA151" i="1"/>
  <c r="AA107" i="4" s="1"/>
  <c r="AA150" i="1"/>
  <c r="AA106" i="4" s="1"/>
  <c r="AA149" i="1"/>
  <c r="AA105" i="4" s="1"/>
  <c r="AA146" i="1"/>
  <c r="AA104" i="4" s="1"/>
  <c r="AA145" i="1"/>
  <c r="AA103" i="4" s="1"/>
  <c r="AA144" i="1"/>
  <c r="AA102" i="4" s="1"/>
  <c r="AA143" i="1"/>
  <c r="AA101" i="4" s="1"/>
  <c r="AA142" i="1"/>
  <c r="AA100" i="4" s="1"/>
  <c r="AA141" i="1"/>
  <c r="AA99" i="4" s="1"/>
  <c r="AA140" i="1"/>
  <c r="AA98" i="4" s="1"/>
  <c r="AA137" i="1"/>
  <c r="AA97" i="4" s="1"/>
  <c r="AA136" i="1"/>
  <c r="AA96" i="4" s="1"/>
  <c r="AA135" i="1"/>
  <c r="AA95" i="4" s="1"/>
  <c r="AA134" i="1"/>
  <c r="AA94" i="4" s="1"/>
  <c r="AA133" i="1"/>
  <c r="AA93" i="4" s="1"/>
  <c r="AA132" i="1"/>
  <c r="AA92" i="4" s="1"/>
  <c r="AA131" i="1"/>
  <c r="AA91" i="4" s="1"/>
  <c r="AA128" i="1"/>
  <c r="AA90" i="4" s="1"/>
  <c r="AA127" i="1"/>
  <c r="AA89" i="4" s="1"/>
  <c r="AA126" i="1"/>
  <c r="AA88" i="4" s="1"/>
  <c r="AA125" i="1"/>
  <c r="AA87" i="4" s="1"/>
  <c r="AA124" i="1"/>
  <c r="AA86" i="4" s="1"/>
  <c r="AA123" i="1"/>
  <c r="AA85" i="4" s="1"/>
  <c r="AA122" i="1"/>
  <c r="AA84" i="4" s="1"/>
  <c r="AA119" i="1"/>
  <c r="AA83" i="4" s="1"/>
  <c r="AA118" i="1"/>
  <c r="AA82" i="4" s="1"/>
  <c r="AA117" i="1"/>
  <c r="AA81" i="4" s="1"/>
  <c r="AA116" i="1"/>
  <c r="AA80" i="4" s="1"/>
  <c r="AA115" i="1"/>
  <c r="AA79" i="4" s="1"/>
  <c r="AA114" i="1"/>
  <c r="AA78" i="4" s="1"/>
  <c r="AA113" i="1"/>
  <c r="AA77" i="4" s="1"/>
  <c r="AA110" i="1"/>
  <c r="AA76" i="4" s="1"/>
  <c r="AA109" i="1"/>
  <c r="AA75" i="4" s="1"/>
  <c r="AA108" i="1"/>
  <c r="AA74" i="4" s="1"/>
  <c r="AA107" i="1"/>
  <c r="AA73" i="4" s="1"/>
  <c r="AA106" i="1"/>
  <c r="AA72" i="4" s="1"/>
  <c r="AA105" i="1"/>
  <c r="AA71" i="4" s="1"/>
  <c r="AA104" i="1"/>
  <c r="AA70" i="4" s="1"/>
  <c r="AA101" i="1"/>
  <c r="AA69" i="4" s="1"/>
  <c r="AA100" i="1"/>
  <c r="AA68" i="4" s="1"/>
  <c r="AA99" i="1"/>
  <c r="AA67" i="4" s="1"/>
  <c r="AA98" i="1"/>
  <c r="AA66" i="4" s="1"/>
  <c r="AA96" i="1"/>
  <c r="AA64" i="4" s="1"/>
  <c r="AA95" i="1"/>
  <c r="AA63" i="4" s="1"/>
  <c r="AA91" i="1"/>
  <c r="AA61" i="4" s="1"/>
  <c r="AA90" i="1"/>
  <c r="AA60" i="4" s="1"/>
  <c r="AA89" i="1"/>
  <c r="AA59" i="4" s="1"/>
  <c r="AA88" i="1"/>
  <c r="AA58" i="4" s="1"/>
  <c r="AA87" i="1"/>
  <c r="AA57" i="4" s="1"/>
  <c r="AA86" i="1"/>
  <c r="AA56" i="4" s="1"/>
  <c r="AA83" i="1"/>
  <c r="AA55" i="4" s="1"/>
  <c r="AA82" i="1"/>
  <c r="AA54" i="4" s="1"/>
  <c r="AA81" i="1"/>
  <c r="AA53" i="4" s="1"/>
  <c r="AA80" i="1"/>
  <c r="AA52" i="4" s="1"/>
  <c r="AA79" i="1"/>
  <c r="AA51" i="4" s="1"/>
  <c r="AA78" i="1"/>
  <c r="AA50" i="4" s="1"/>
  <c r="AA77" i="1"/>
  <c r="AA49" i="4" s="1"/>
  <c r="AA48" i="4"/>
  <c r="AC47" i="4"/>
  <c r="AC46" i="4"/>
  <c r="AC45" i="4"/>
  <c r="AC44" i="4"/>
  <c r="AC43" i="4"/>
  <c r="AC42" i="4"/>
  <c r="AA65" i="1"/>
  <c r="AA41" i="4" s="1"/>
  <c r="AA64" i="1"/>
  <c r="AA40" i="4" s="1"/>
  <c r="AA63" i="1"/>
  <c r="AA39" i="4" s="1"/>
  <c r="AA62" i="1"/>
  <c r="AA38" i="4" s="1"/>
  <c r="AA61" i="1"/>
  <c r="AA37" i="4" s="1"/>
  <c r="AA59" i="1"/>
  <c r="AA35" i="4" s="1"/>
  <c r="AA56" i="1"/>
  <c r="AA34" i="4" s="1"/>
  <c r="AA55" i="1"/>
  <c r="AA33" i="4" s="1"/>
  <c r="AA54" i="1"/>
  <c r="AA32" i="4" s="1"/>
  <c r="AA53" i="1"/>
  <c r="AA31" i="4" s="1"/>
  <c r="AA52" i="1"/>
  <c r="AA30" i="4" s="1"/>
  <c r="AA51" i="1"/>
  <c r="AA29" i="4" s="1"/>
  <c r="AA50" i="1"/>
  <c r="AA28" i="4" s="1"/>
  <c r="AA47" i="1"/>
  <c r="AA27" i="4" s="1"/>
  <c r="AA46" i="1"/>
  <c r="AA26" i="4" s="1"/>
  <c r="AA45" i="1"/>
  <c r="AA25" i="4" s="1"/>
  <c r="AA44" i="1"/>
  <c r="AA24" i="4" s="1"/>
  <c r="AA43" i="1"/>
  <c r="AA23" i="4" s="1"/>
  <c r="AA42" i="1"/>
  <c r="AA22" i="4" s="1"/>
  <c r="AA41" i="1"/>
  <c r="AA21" i="4" s="1"/>
  <c r="AA38" i="1"/>
  <c r="AA20" i="4" s="1"/>
  <c r="AA37" i="1"/>
  <c r="AA19" i="4" s="1"/>
  <c r="AA36" i="1"/>
  <c r="AA18" i="4" s="1"/>
  <c r="AA35" i="1"/>
  <c r="AA17" i="4" s="1"/>
  <c r="AA34" i="1"/>
  <c r="AA16" i="4" s="1"/>
  <c r="AA33" i="1"/>
  <c r="AA15" i="4" s="1"/>
  <c r="AA32" i="1"/>
  <c r="AA14" i="4" s="1"/>
  <c r="AA29" i="1"/>
  <c r="AA13" i="4" s="1"/>
  <c r="AA28" i="1"/>
  <c r="AA12" i="4" s="1"/>
  <c r="AA27" i="1"/>
  <c r="AA11" i="4" s="1"/>
  <c r="AA26" i="1"/>
  <c r="AA10" i="4" s="1"/>
  <c r="AA25" i="1"/>
  <c r="AA9" i="4" s="1"/>
  <c r="AA24" i="1"/>
  <c r="AA8" i="4" s="1"/>
  <c r="AA23" i="1"/>
  <c r="AA7" i="4" s="1"/>
  <c r="AA20" i="1"/>
  <c r="C50" i="1"/>
  <c r="B67" i="1"/>
  <c r="C59" i="1"/>
  <c r="B50" i="1" l="1"/>
  <c r="C51" i="1"/>
  <c r="C52" i="1" s="1"/>
  <c r="C53" i="1" s="1"/>
  <c r="C54" i="1" s="1"/>
  <c r="C55" i="1" s="1"/>
  <c r="C56" i="1" s="1"/>
  <c r="C60" i="1"/>
  <c r="C61" i="1" s="1"/>
  <c r="C62" i="1" s="1"/>
  <c r="C63" i="1" s="1"/>
  <c r="C64" i="1" s="1"/>
  <c r="C65" i="1" s="1"/>
  <c r="AA367" i="4"/>
  <c r="AA351" i="4"/>
  <c r="AA6" i="4"/>
  <c r="D138" i="1"/>
  <c r="C27" i="1"/>
  <c r="B26" i="1"/>
  <c r="B17" i="1"/>
  <c r="AA62" i="4"/>
  <c r="T102" i="1"/>
  <c r="L102" i="1"/>
  <c r="P102" i="1"/>
  <c r="X102" i="1"/>
  <c r="N102" i="1"/>
  <c r="V102" i="1"/>
  <c r="J102" i="1"/>
  <c r="R102" i="1"/>
  <c r="Z102" i="1"/>
  <c r="AA399" i="1"/>
  <c r="AA417" i="1"/>
  <c r="AA21" i="1"/>
  <c r="AA48" i="1"/>
  <c r="AA84" i="1"/>
  <c r="AA381" i="1"/>
  <c r="AA93" i="1"/>
  <c r="AA111" i="1"/>
  <c r="AA120" i="1"/>
  <c r="AA129" i="1"/>
  <c r="AA138" i="1"/>
  <c r="AA147" i="1"/>
  <c r="AA156" i="1"/>
  <c r="AA165" i="1"/>
  <c r="AA174" i="1"/>
  <c r="AA183" i="1"/>
  <c r="AA192" i="1"/>
  <c r="AA201" i="1"/>
  <c r="AA210" i="1"/>
  <c r="AA219" i="1"/>
  <c r="AA228" i="1"/>
  <c r="AA237" i="1"/>
  <c r="AA246" i="1"/>
  <c r="AA255" i="1"/>
  <c r="AA264" i="1"/>
  <c r="AA273" i="1"/>
  <c r="AA282" i="1"/>
  <c r="AA291" i="1"/>
  <c r="AA300" i="1"/>
  <c r="AA309" i="1"/>
  <c r="AA318" i="1"/>
  <c r="AA327" i="1"/>
  <c r="AA345" i="1"/>
  <c r="AA336" i="1"/>
  <c r="AA354" i="1"/>
  <c r="AA363" i="1"/>
  <c r="AA372" i="1"/>
  <c r="AA390" i="1"/>
  <c r="AA408" i="1"/>
  <c r="AA426" i="1"/>
  <c r="AA435" i="1"/>
  <c r="AA444" i="1"/>
  <c r="AA453" i="1"/>
  <c r="AA462" i="1"/>
  <c r="AA471" i="1"/>
  <c r="AA480" i="1"/>
  <c r="AA489" i="1"/>
  <c r="AA75" i="1"/>
  <c r="AA39" i="1"/>
  <c r="AA57" i="1"/>
  <c r="AB446" i="1"/>
  <c r="AB447" i="1"/>
  <c r="AB337" i="4" s="1"/>
  <c r="AB448" i="1"/>
  <c r="AB338" i="4" s="1"/>
  <c r="AB449" i="1"/>
  <c r="AB339" i="4" s="1"/>
  <c r="AB320" i="1"/>
  <c r="AB321" i="1"/>
  <c r="AB239" i="4" s="1"/>
  <c r="AB322" i="1"/>
  <c r="AB240" i="4" s="1"/>
  <c r="AB323" i="1"/>
  <c r="AB241" i="4" s="1"/>
  <c r="AB324" i="1"/>
  <c r="AB242" i="4" s="1"/>
  <c r="AB325" i="1"/>
  <c r="AB243" i="4" s="1"/>
  <c r="AB326" i="1"/>
  <c r="AB244" i="4" s="1"/>
  <c r="AB333" i="1"/>
  <c r="AB249" i="4" s="1"/>
  <c r="AB334" i="1"/>
  <c r="AB250" i="4" s="1"/>
  <c r="AB335" i="1"/>
  <c r="AB251" i="4" s="1"/>
  <c r="AB275" i="1"/>
  <c r="AB276" i="1"/>
  <c r="AB204" i="4" s="1"/>
  <c r="AB277" i="1"/>
  <c r="AB205" i="4" s="1"/>
  <c r="AB278" i="1"/>
  <c r="AB206" i="4" s="1"/>
  <c r="AB279" i="1"/>
  <c r="AB207" i="4" s="1"/>
  <c r="AB280" i="1"/>
  <c r="AB208" i="4" s="1"/>
  <c r="AB281" i="1"/>
  <c r="AB209" i="4" s="1"/>
  <c r="AB230" i="1"/>
  <c r="AB231" i="1"/>
  <c r="AB169" i="4" s="1"/>
  <c r="AB232" i="1"/>
  <c r="AB170" i="4" s="1"/>
  <c r="AB233" i="1"/>
  <c r="AB171" i="4" s="1"/>
  <c r="AB234" i="1"/>
  <c r="AB172" i="4" s="1"/>
  <c r="AB235" i="1"/>
  <c r="AB173" i="4" s="1"/>
  <c r="AB236" i="1"/>
  <c r="AB174" i="4" s="1"/>
  <c r="AB203" i="1"/>
  <c r="AB204" i="1"/>
  <c r="AB148" i="4" s="1"/>
  <c r="AB205" i="1"/>
  <c r="AB149" i="4" s="1"/>
  <c r="AB206" i="1"/>
  <c r="AB150" i="4" s="1"/>
  <c r="AB207" i="1"/>
  <c r="AB151" i="4" s="1"/>
  <c r="AB208" i="1"/>
  <c r="AB152" i="4" s="1"/>
  <c r="AB209" i="1"/>
  <c r="AB153" i="4" s="1"/>
  <c r="AB131" i="1"/>
  <c r="AB132" i="1"/>
  <c r="AB92" i="4" s="1"/>
  <c r="AB133" i="1"/>
  <c r="AB93" i="4" s="1"/>
  <c r="AB134" i="1"/>
  <c r="AB135" i="1"/>
  <c r="AB95" i="4" s="1"/>
  <c r="AB140" i="1"/>
  <c r="AB141" i="1"/>
  <c r="AB99" i="4" s="1"/>
  <c r="AB142" i="1"/>
  <c r="AB100" i="4" s="1"/>
  <c r="AB143" i="1"/>
  <c r="AB101" i="4" s="1"/>
  <c r="AB144" i="1"/>
  <c r="AB102" i="4" s="1"/>
  <c r="AB145" i="1"/>
  <c r="AB103" i="4" s="1"/>
  <c r="AB146" i="1"/>
  <c r="AB104" i="4" s="1"/>
  <c r="AB59" i="1"/>
  <c r="AB86" i="1"/>
  <c r="AB87" i="1"/>
  <c r="AB57" i="4" s="1"/>
  <c r="AB88" i="1"/>
  <c r="AB58" i="4" s="1"/>
  <c r="AB89" i="1"/>
  <c r="AB59" i="4" s="1"/>
  <c r="AB90" i="1"/>
  <c r="AB60" i="4" s="1"/>
  <c r="AB91" i="1"/>
  <c r="AB61" i="4" s="1"/>
  <c r="AB62" i="4"/>
  <c r="AB98" i="1"/>
  <c r="AB66" i="4" s="1"/>
  <c r="AB99" i="1"/>
  <c r="AB67" i="4" s="1"/>
  <c r="AB100" i="1"/>
  <c r="AB68" i="4" s="1"/>
  <c r="AB101" i="1"/>
  <c r="AB69" i="4" s="1"/>
  <c r="AB365" i="1"/>
  <c r="AB366" i="1"/>
  <c r="AB274" i="4" s="1"/>
  <c r="AB367" i="1"/>
  <c r="AB275" i="4" s="1"/>
  <c r="AB368" i="1"/>
  <c r="AB276" i="4" s="1"/>
  <c r="AB369" i="1"/>
  <c r="AB277" i="4" s="1"/>
  <c r="AB370" i="1"/>
  <c r="AB278" i="4" s="1"/>
  <c r="AB401" i="1"/>
  <c r="AB402" i="1"/>
  <c r="AB302" i="4" s="1"/>
  <c r="AB403" i="1"/>
  <c r="AB303" i="4" s="1"/>
  <c r="AB404" i="1"/>
  <c r="AB304" i="4" s="1"/>
  <c r="AB405" i="1"/>
  <c r="AB305" i="4" s="1"/>
  <c r="AB406" i="1"/>
  <c r="AB306" i="4" s="1"/>
  <c r="AB407" i="1"/>
  <c r="AB307" i="4" s="1"/>
  <c r="AB412" i="1"/>
  <c r="AB310" i="4" s="1"/>
  <c r="AB413" i="1"/>
  <c r="AB311" i="4" s="1"/>
  <c r="AB414" i="1"/>
  <c r="AB312" i="4" s="1"/>
  <c r="AB415" i="1"/>
  <c r="AB313" i="4" s="1"/>
  <c r="AB416" i="1"/>
  <c r="AB314" i="4" s="1"/>
  <c r="AB473" i="1"/>
  <c r="AB474" i="1"/>
  <c r="AB358" i="4" s="1"/>
  <c r="AB475" i="1"/>
  <c r="AB359" i="4" s="1"/>
  <c r="AB476" i="1"/>
  <c r="AB360" i="4" s="1"/>
  <c r="AB477" i="1"/>
  <c r="AB361" i="4" s="1"/>
  <c r="AB478" i="1"/>
  <c r="AB362" i="4" s="1"/>
  <c r="AB479" i="1"/>
  <c r="AB363" i="4" s="1"/>
  <c r="AB20" i="1"/>
  <c r="AB41" i="1"/>
  <c r="AB42" i="1"/>
  <c r="AB22" i="4" s="1"/>
  <c r="AB43" i="1"/>
  <c r="AB23" i="4" s="1"/>
  <c r="AB44" i="1"/>
  <c r="AB24" i="4" s="1"/>
  <c r="AB45" i="1"/>
  <c r="AB25" i="4" s="1"/>
  <c r="AB46" i="1"/>
  <c r="AB26" i="4" s="1"/>
  <c r="AB47" i="1"/>
  <c r="AB27" i="4" s="1"/>
  <c r="AD43" i="4"/>
  <c r="AD44" i="4"/>
  <c r="AD45" i="4"/>
  <c r="AD47" i="4"/>
  <c r="AB48" i="4"/>
  <c r="AB113" i="1"/>
  <c r="AB114" i="1"/>
  <c r="AB78" i="4" s="1"/>
  <c r="AB115" i="1"/>
  <c r="AB79" i="4" s="1"/>
  <c r="AB116" i="1"/>
  <c r="AB80" i="4" s="1"/>
  <c r="AB117" i="1"/>
  <c r="AB81" i="4" s="1"/>
  <c r="AB118" i="1"/>
  <c r="AB82" i="4" s="1"/>
  <c r="AB119" i="1"/>
  <c r="AB83" i="4" s="1"/>
  <c r="AB158" i="1"/>
  <c r="AB159" i="1"/>
  <c r="AB113" i="4" s="1"/>
  <c r="AB160" i="1"/>
  <c r="AB114" i="4" s="1"/>
  <c r="AB161" i="1"/>
  <c r="AB115" i="4" s="1"/>
  <c r="AB162" i="1"/>
  <c r="AB116" i="4" s="1"/>
  <c r="AB163" i="1"/>
  <c r="AB117" i="4" s="1"/>
  <c r="AB164" i="1"/>
  <c r="AB118" i="4" s="1"/>
  <c r="AB185" i="1"/>
  <c r="AB186" i="1"/>
  <c r="AB134" i="4" s="1"/>
  <c r="AB187" i="1"/>
  <c r="AB135" i="4" s="1"/>
  <c r="AB188" i="1"/>
  <c r="AB136" i="4" s="1"/>
  <c r="AB189" i="1"/>
  <c r="AB137" i="4" s="1"/>
  <c r="AB190" i="1"/>
  <c r="AB138" i="4" s="1"/>
  <c r="AB191" i="1"/>
  <c r="AB139" i="4" s="1"/>
  <c r="AB215" i="1"/>
  <c r="AB157" i="4" s="1"/>
  <c r="AB216" i="1"/>
  <c r="AB158" i="4" s="1"/>
  <c r="AB217" i="1"/>
  <c r="AB159" i="4" s="1"/>
  <c r="AB218" i="1"/>
  <c r="AB160" i="4" s="1"/>
  <c r="AB248" i="1"/>
  <c r="AB249" i="1"/>
  <c r="AB183" i="4" s="1"/>
  <c r="AB250" i="1"/>
  <c r="AB184" i="4" s="1"/>
  <c r="AB251" i="1"/>
  <c r="AB185" i="4" s="1"/>
  <c r="AB252" i="1"/>
  <c r="AB186" i="4" s="1"/>
  <c r="AB257" i="1"/>
  <c r="AB258" i="1"/>
  <c r="AB190" i="4" s="1"/>
  <c r="AB259" i="1"/>
  <c r="AB191" i="4" s="1"/>
  <c r="AB260" i="1"/>
  <c r="AB192" i="4" s="1"/>
  <c r="AB261" i="1"/>
  <c r="AB193" i="4" s="1"/>
  <c r="AB262" i="1"/>
  <c r="AB194" i="4" s="1"/>
  <c r="AB263" i="1"/>
  <c r="AB195" i="4" s="1"/>
  <c r="AB293" i="1"/>
  <c r="AB302" i="1"/>
  <c r="AB303" i="1"/>
  <c r="AB225" i="4" s="1"/>
  <c r="AB304" i="1"/>
  <c r="AB226" i="4" s="1"/>
  <c r="AB305" i="1"/>
  <c r="AB227" i="4" s="1"/>
  <c r="AB306" i="1"/>
  <c r="AB228" i="4" s="1"/>
  <c r="AB307" i="1"/>
  <c r="AB229" i="4" s="1"/>
  <c r="AB308" i="1"/>
  <c r="AB230" i="4" s="1"/>
  <c r="AB347" i="1"/>
  <c r="AB348" i="1"/>
  <c r="AB260" i="4" s="1"/>
  <c r="AB349" i="1"/>
  <c r="AB261" i="4" s="1"/>
  <c r="AB350" i="1"/>
  <c r="AB262" i="4" s="1"/>
  <c r="AB351" i="1"/>
  <c r="AB263" i="4" s="1"/>
  <c r="AB352" i="1"/>
  <c r="AB264" i="4" s="1"/>
  <c r="AB353" i="1"/>
  <c r="AB265" i="4" s="1"/>
  <c r="AB374" i="1"/>
  <c r="AB280" i="4" s="1"/>
  <c r="AB383" i="1"/>
  <c r="AB384" i="1"/>
  <c r="AB288" i="4" s="1"/>
  <c r="AB385" i="1"/>
  <c r="AB289" i="4" s="1"/>
  <c r="AB386" i="1"/>
  <c r="AB290" i="4" s="1"/>
  <c r="AB387" i="1"/>
  <c r="AB291" i="4" s="1"/>
  <c r="AB388" i="1"/>
  <c r="AB292" i="4" s="1"/>
  <c r="AB389" i="1"/>
  <c r="AB293" i="4" s="1"/>
  <c r="AB428" i="1"/>
  <c r="AB429" i="1"/>
  <c r="AB323" i="4" s="1"/>
  <c r="AB430" i="1"/>
  <c r="AB324" i="4" s="1"/>
  <c r="AB431" i="1"/>
  <c r="AB325" i="4" s="1"/>
  <c r="AB432" i="1"/>
  <c r="AB326" i="4" s="1"/>
  <c r="AB433" i="1"/>
  <c r="AB327" i="4" s="1"/>
  <c r="AB434" i="1"/>
  <c r="AB328" i="4" s="1"/>
  <c r="AB455" i="1"/>
  <c r="AB456" i="1"/>
  <c r="AB344" i="4" s="1"/>
  <c r="AB457" i="1"/>
  <c r="AB345" i="4" s="1"/>
  <c r="AB458" i="1"/>
  <c r="AB346" i="4" s="1"/>
  <c r="AB459" i="1"/>
  <c r="AB347" i="4" s="1"/>
  <c r="AB460" i="1"/>
  <c r="AB348" i="4" s="1"/>
  <c r="AB461" i="1"/>
  <c r="AB349" i="4" s="1"/>
  <c r="AA30" i="1"/>
  <c r="Q371" i="4"/>
  <c r="S371" i="4"/>
  <c r="U371" i="4"/>
  <c r="W371" i="4"/>
  <c r="Y371" i="4"/>
  <c r="Z371" i="4"/>
  <c r="B8" i="4"/>
  <c r="C7" i="4"/>
  <c r="AB23" i="1"/>
  <c r="AB24" i="1"/>
  <c r="AB8" i="4" s="1"/>
  <c r="AB25" i="1"/>
  <c r="AB9" i="4" s="1"/>
  <c r="AB26" i="1"/>
  <c r="AB10" i="4" s="1"/>
  <c r="AB27" i="1"/>
  <c r="AB11" i="4" s="1"/>
  <c r="AB28" i="1"/>
  <c r="AB12" i="4" s="1"/>
  <c r="AB29" i="1"/>
  <c r="AB13" i="4" s="1"/>
  <c r="AB32" i="1"/>
  <c r="AB33" i="1"/>
  <c r="AB15" i="4" s="1"/>
  <c r="AB34" i="1"/>
  <c r="AB16" i="4" s="1"/>
  <c r="AB35" i="1"/>
  <c r="AB36" i="1"/>
  <c r="AB18" i="4" s="1"/>
  <c r="AB37" i="1"/>
  <c r="AB19" i="4" s="1"/>
  <c r="AB38" i="1"/>
  <c r="AB20" i="4" s="1"/>
  <c r="AB50" i="1"/>
  <c r="AB51" i="1"/>
  <c r="AB52" i="1"/>
  <c r="AB30" i="4" s="1"/>
  <c r="AB53" i="1"/>
  <c r="AB54" i="1"/>
  <c r="AB32" i="4" s="1"/>
  <c r="AB55" i="1"/>
  <c r="AB33" i="4" s="1"/>
  <c r="AB56" i="1"/>
  <c r="AB34" i="4" s="1"/>
  <c r="AB61" i="1"/>
  <c r="AB37" i="4" s="1"/>
  <c r="AB62" i="1"/>
  <c r="AB38" i="4" s="1"/>
  <c r="AB63" i="1"/>
  <c r="AB39" i="4" s="1"/>
  <c r="AB64" i="1"/>
  <c r="AB40" i="4" s="1"/>
  <c r="AB65" i="1"/>
  <c r="AB41" i="4" s="1"/>
  <c r="AB77" i="1"/>
  <c r="AB78" i="1"/>
  <c r="AB50" i="4" s="1"/>
  <c r="AB79" i="1"/>
  <c r="AB51" i="4" s="1"/>
  <c r="AB80" i="1"/>
  <c r="AB52" i="4" s="1"/>
  <c r="AB81" i="1"/>
  <c r="AB53" i="4" s="1"/>
  <c r="AB82" i="1"/>
  <c r="AB54" i="4" s="1"/>
  <c r="AB83" i="1"/>
  <c r="AB55" i="4" s="1"/>
  <c r="AB95" i="1"/>
  <c r="AB96" i="1"/>
  <c r="AB104" i="1"/>
  <c r="AB105" i="1"/>
  <c r="AB71" i="4" s="1"/>
  <c r="AB106" i="1"/>
  <c r="AB72" i="4" s="1"/>
  <c r="AB107" i="1"/>
  <c r="AB73" i="4" s="1"/>
  <c r="AB108" i="1"/>
  <c r="AB74" i="4" s="1"/>
  <c r="AB109" i="1"/>
  <c r="AB75" i="4" s="1"/>
  <c r="AB110" i="1"/>
  <c r="AB76" i="4" s="1"/>
  <c r="AB122" i="1"/>
  <c r="AB123" i="1"/>
  <c r="AB85" i="4" s="1"/>
  <c r="AB124" i="1"/>
  <c r="AB86" i="4" s="1"/>
  <c r="AB125" i="1"/>
  <c r="AB87" i="4" s="1"/>
  <c r="AB126" i="1"/>
  <c r="AB88" i="4" s="1"/>
  <c r="AB127" i="1"/>
  <c r="AB89" i="4" s="1"/>
  <c r="AB128" i="1"/>
  <c r="AB90" i="4" s="1"/>
  <c r="AB136" i="1"/>
  <c r="AB96" i="4" s="1"/>
  <c r="AB137" i="1"/>
  <c r="AB97" i="4" s="1"/>
  <c r="AB149" i="1"/>
  <c r="AB150" i="1"/>
  <c r="AB106" i="4" s="1"/>
  <c r="AB151" i="1"/>
  <c r="AB107" i="4" s="1"/>
  <c r="AB152" i="1"/>
  <c r="AB108" i="4" s="1"/>
  <c r="AB153" i="1"/>
  <c r="AB109" i="4" s="1"/>
  <c r="AB154" i="1"/>
  <c r="AB110" i="4" s="1"/>
  <c r="AB155" i="1"/>
  <c r="AB111" i="4" s="1"/>
  <c r="AB167" i="1"/>
  <c r="AB168" i="1"/>
  <c r="AB120" i="4" s="1"/>
  <c r="AB169" i="1"/>
  <c r="AB121" i="4" s="1"/>
  <c r="AB170" i="1"/>
  <c r="AB122" i="4" s="1"/>
  <c r="AB171" i="1"/>
  <c r="AB123" i="4" s="1"/>
  <c r="AB172" i="1"/>
  <c r="AB124" i="4" s="1"/>
  <c r="AB173" i="1"/>
  <c r="AB125" i="4" s="1"/>
  <c r="AB176" i="1"/>
  <c r="AB177" i="1"/>
  <c r="AB127" i="4" s="1"/>
  <c r="AB178" i="1"/>
  <c r="AB128" i="4" s="1"/>
  <c r="AB179" i="1"/>
  <c r="AB129" i="4" s="1"/>
  <c r="AB180" i="1"/>
  <c r="AB130" i="4" s="1"/>
  <c r="AB181" i="1"/>
  <c r="AB131" i="4" s="1"/>
  <c r="AB182" i="1"/>
  <c r="AB132" i="4" s="1"/>
  <c r="AB194" i="1"/>
  <c r="AB195" i="1"/>
  <c r="AB141" i="4" s="1"/>
  <c r="AB196" i="1"/>
  <c r="AB142" i="4" s="1"/>
  <c r="AB197" i="1"/>
  <c r="AB143" i="4" s="1"/>
  <c r="AB198" i="1"/>
  <c r="AB144" i="4" s="1"/>
  <c r="AB199" i="1"/>
  <c r="AB145" i="4" s="1"/>
  <c r="AB200" i="1"/>
  <c r="AB146" i="4" s="1"/>
  <c r="AB212" i="1"/>
  <c r="AB213" i="1"/>
  <c r="AB155" i="4" s="1"/>
  <c r="AB214" i="1"/>
  <c r="AB156" i="4" s="1"/>
  <c r="AB221" i="1"/>
  <c r="AB222" i="1"/>
  <c r="AB162" i="4" s="1"/>
  <c r="AB223" i="1"/>
  <c r="AB163" i="4" s="1"/>
  <c r="AB224" i="1"/>
  <c r="AB164" i="4" s="1"/>
  <c r="AB225" i="1"/>
  <c r="AB165" i="4" s="1"/>
  <c r="AB226" i="1"/>
  <c r="AB166" i="4" s="1"/>
  <c r="AB227" i="1"/>
  <c r="AB167" i="4" s="1"/>
  <c r="AB239" i="1"/>
  <c r="AB240" i="1"/>
  <c r="AB176" i="4" s="1"/>
  <c r="AB241" i="1"/>
  <c r="AB177" i="4" s="1"/>
  <c r="AB242" i="1"/>
  <c r="AB178" i="4" s="1"/>
  <c r="AB243" i="1"/>
  <c r="AB179" i="4" s="1"/>
  <c r="AB244" i="1"/>
  <c r="AB180" i="4" s="1"/>
  <c r="AB245" i="1"/>
  <c r="AB181" i="4" s="1"/>
  <c r="AB253" i="1"/>
  <c r="AB187" i="4" s="1"/>
  <c r="AB254" i="1"/>
  <c r="AB188" i="4" s="1"/>
  <c r="AB266" i="1"/>
  <c r="AB267" i="1"/>
  <c r="AB197" i="4" s="1"/>
  <c r="AB268" i="1"/>
  <c r="AB198" i="4" s="1"/>
  <c r="AB269" i="1"/>
  <c r="AB199" i="4" s="1"/>
  <c r="AB270" i="1"/>
  <c r="AB200" i="4" s="1"/>
  <c r="AB271" i="1"/>
  <c r="AB201" i="4" s="1"/>
  <c r="AB272" i="1"/>
  <c r="AB202" i="4" s="1"/>
  <c r="AB284" i="1"/>
  <c r="AB285" i="1"/>
  <c r="AB211" i="4" s="1"/>
  <c r="AB286" i="1"/>
  <c r="AB212" i="4" s="1"/>
  <c r="AB287" i="1"/>
  <c r="AB213" i="4" s="1"/>
  <c r="AB288" i="1"/>
  <c r="AB214" i="4" s="1"/>
  <c r="AB289" i="1"/>
  <c r="AB215" i="4" s="1"/>
  <c r="AB290" i="1"/>
  <c r="AB216" i="4" s="1"/>
  <c r="AB294" i="1"/>
  <c r="AB218" i="4" s="1"/>
  <c r="AB295" i="1"/>
  <c r="AB219" i="4" s="1"/>
  <c r="AB296" i="1"/>
  <c r="AB220" i="4" s="1"/>
  <c r="AB297" i="1"/>
  <c r="AB221" i="4" s="1"/>
  <c r="AB298" i="1"/>
  <c r="AB222" i="4" s="1"/>
  <c r="AB299" i="1"/>
  <c r="AB223" i="4" s="1"/>
  <c r="AB311" i="1"/>
  <c r="AB312" i="1"/>
  <c r="AB232" i="4" s="1"/>
  <c r="AB313" i="1"/>
  <c r="AB233" i="4" s="1"/>
  <c r="AB314" i="1"/>
  <c r="AB234" i="4" s="1"/>
  <c r="AB315" i="1"/>
  <c r="AB235" i="4" s="1"/>
  <c r="AB316" i="1"/>
  <c r="AB236" i="4" s="1"/>
  <c r="AB317" i="1"/>
  <c r="AB237" i="4" s="1"/>
  <c r="AB329" i="1"/>
  <c r="AB330" i="1"/>
  <c r="AB246" i="4" s="1"/>
  <c r="AB331" i="1"/>
  <c r="AB247" i="4" s="1"/>
  <c r="AB332" i="1"/>
  <c r="AB248" i="4" s="1"/>
  <c r="AB338" i="1"/>
  <c r="AB339" i="1"/>
  <c r="AB253" i="4" s="1"/>
  <c r="AB340" i="1"/>
  <c r="AB254" i="4" s="1"/>
  <c r="AB341" i="1"/>
  <c r="AB255" i="4" s="1"/>
  <c r="AB342" i="1"/>
  <c r="AB256" i="4" s="1"/>
  <c r="AB343" i="1"/>
  <c r="AB257" i="4" s="1"/>
  <c r="AB344" i="1"/>
  <c r="AB258" i="4" s="1"/>
  <c r="AB356" i="1"/>
  <c r="AB357" i="1"/>
  <c r="AB267" i="4" s="1"/>
  <c r="AB358" i="1"/>
  <c r="AB268" i="4" s="1"/>
  <c r="AB359" i="1"/>
  <c r="AB269" i="4" s="1"/>
  <c r="AB360" i="1"/>
  <c r="AB270" i="4" s="1"/>
  <c r="AB361" i="1"/>
  <c r="AB271" i="4" s="1"/>
  <c r="AB362" i="1"/>
  <c r="AB272" i="4" s="1"/>
  <c r="AB371" i="1"/>
  <c r="AB279" i="4" s="1"/>
  <c r="AA281" i="4"/>
  <c r="AB375" i="1"/>
  <c r="AB281" i="4" s="1"/>
  <c r="AA282" i="4"/>
  <c r="AB376" i="1"/>
  <c r="AA283" i="4"/>
  <c r="AB377" i="1"/>
  <c r="AB283" i="4" s="1"/>
  <c r="AA284" i="4"/>
  <c r="AB378" i="1"/>
  <c r="AB284" i="4" s="1"/>
  <c r="AA285" i="4"/>
  <c r="AB379" i="1"/>
  <c r="AB285" i="4" s="1"/>
  <c r="AA286" i="4"/>
  <c r="AB380" i="1"/>
  <c r="AB286" i="4" s="1"/>
  <c r="AA294" i="4"/>
  <c r="AB392" i="1"/>
  <c r="AA295" i="4"/>
  <c r="AB393" i="1"/>
  <c r="AB295" i="4" s="1"/>
  <c r="AA296" i="4"/>
  <c r="AB394" i="1"/>
  <c r="AB296" i="4" s="1"/>
  <c r="AA297" i="4"/>
  <c r="AB395" i="1"/>
  <c r="AB297" i="4" s="1"/>
  <c r="AA298" i="4"/>
  <c r="AB396" i="1"/>
  <c r="AB298" i="4" s="1"/>
  <c r="AA299" i="4"/>
  <c r="AB397" i="1"/>
  <c r="AB299" i="4" s="1"/>
  <c r="AA300" i="4"/>
  <c r="AB398" i="1"/>
  <c r="AB300" i="4" s="1"/>
  <c r="AA308" i="4"/>
  <c r="AB410" i="1"/>
  <c r="AA309" i="4"/>
  <c r="AB411" i="1"/>
  <c r="AB309" i="4" s="1"/>
  <c r="P371" i="4"/>
  <c r="R371" i="4"/>
  <c r="T371" i="4"/>
  <c r="V371" i="4"/>
  <c r="X371" i="4"/>
  <c r="AB419" i="1"/>
  <c r="AB420" i="1"/>
  <c r="AB316" i="4" s="1"/>
  <c r="AB421" i="1"/>
  <c r="AB317" i="4" s="1"/>
  <c r="AB422" i="1"/>
  <c r="AB318" i="4" s="1"/>
  <c r="AB423" i="1"/>
  <c r="AB319" i="4" s="1"/>
  <c r="AB424" i="1"/>
  <c r="AB320" i="4" s="1"/>
  <c r="AB425" i="1"/>
  <c r="AB321" i="4" s="1"/>
  <c r="AB437" i="1"/>
  <c r="AB438" i="1"/>
  <c r="AB330" i="4" s="1"/>
  <c r="AB439" i="1"/>
  <c r="AB331" i="4" s="1"/>
  <c r="AB440" i="1"/>
  <c r="AB332" i="4" s="1"/>
  <c r="AB441" i="1"/>
  <c r="AB333" i="4" s="1"/>
  <c r="AB442" i="1"/>
  <c r="AB334" i="4" s="1"/>
  <c r="AB443" i="1"/>
  <c r="AB335" i="4" s="1"/>
  <c r="AB450" i="1"/>
  <c r="AB340" i="4" s="1"/>
  <c r="AB451" i="1"/>
  <c r="AB341" i="4" s="1"/>
  <c r="AB452" i="1"/>
  <c r="AB342" i="4" s="1"/>
  <c r="AB464" i="1"/>
  <c r="AB465" i="1"/>
  <c r="AB466" i="1"/>
  <c r="AB352" i="4" s="1"/>
  <c r="AB467" i="1"/>
  <c r="AB353" i="4" s="1"/>
  <c r="AB468" i="1"/>
  <c r="AB354" i="4" s="1"/>
  <c r="AB469" i="1"/>
  <c r="AB355" i="4" s="1"/>
  <c r="AB470" i="1"/>
  <c r="AB356" i="4" s="1"/>
  <c r="AB482" i="1"/>
  <c r="AB483" i="1"/>
  <c r="AB365" i="4" s="1"/>
  <c r="AB484" i="1"/>
  <c r="AB366" i="4" s="1"/>
  <c r="AB485" i="1"/>
  <c r="AB486" i="1"/>
  <c r="AB368" i="4" s="1"/>
  <c r="AB487" i="1"/>
  <c r="AB369" i="4" s="1"/>
  <c r="AB488" i="1"/>
  <c r="AB370" i="4" s="1"/>
  <c r="C6" i="4"/>
  <c r="A6" i="3"/>
  <c r="A8" i="3"/>
  <c r="C68" i="1"/>
  <c r="B76" i="1"/>
  <c r="B68" i="1" l="1"/>
  <c r="C69" i="1"/>
  <c r="B69" i="1" s="1"/>
  <c r="AB351" i="4"/>
  <c r="N138" i="1"/>
  <c r="X138" i="1"/>
  <c r="Z138" i="1"/>
  <c r="R138" i="1"/>
  <c r="T138" i="1"/>
  <c r="J138" i="1"/>
  <c r="L138" i="1"/>
  <c r="P138" i="1"/>
  <c r="V138" i="1"/>
  <c r="AB94" i="4"/>
  <c r="C28" i="1"/>
  <c r="B27" i="1"/>
  <c r="B18" i="1"/>
  <c r="AB64" i="4"/>
  <c r="AB29" i="4"/>
  <c r="AB357" i="4"/>
  <c r="AB480" i="1"/>
  <c r="AB301" i="4"/>
  <c r="AB408" i="1"/>
  <c r="AB273" i="4"/>
  <c r="AB372" i="1"/>
  <c r="AB56" i="4"/>
  <c r="AB93" i="1"/>
  <c r="AB35" i="4"/>
  <c r="AB91" i="4"/>
  <c r="AB168" i="4"/>
  <c r="AB237" i="1"/>
  <c r="AB471" i="1"/>
  <c r="AB444" i="1"/>
  <c r="AB417" i="1"/>
  <c r="AB399" i="1"/>
  <c r="AB363" i="1"/>
  <c r="AB318" i="1"/>
  <c r="AB273" i="1"/>
  <c r="AB228" i="1"/>
  <c r="AB201" i="1"/>
  <c r="AB174" i="1"/>
  <c r="AB129" i="1"/>
  <c r="AB84" i="1"/>
  <c r="AB435" i="1"/>
  <c r="AB309" i="1"/>
  <c r="AB264" i="1"/>
  <c r="AB192" i="1"/>
  <c r="AB120" i="1"/>
  <c r="AB48" i="1"/>
  <c r="AB6" i="4"/>
  <c r="AB21" i="1"/>
  <c r="AB98" i="4"/>
  <c r="AB147" i="1"/>
  <c r="AB147" i="4"/>
  <c r="AB210" i="1"/>
  <c r="AB203" i="4"/>
  <c r="AB282" i="1"/>
  <c r="AB238" i="4"/>
  <c r="AB327" i="1"/>
  <c r="AB336" i="4"/>
  <c r="AB453" i="1"/>
  <c r="AB489" i="1"/>
  <c r="AB371" i="4" s="1"/>
  <c r="AB426" i="1"/>
  <c r="AB345" i="1"/>
  <c r="AB336" i="1"/>
  <c r="AB291" i="1"/>
  <c r="AB246" i="1"/>
  <c r="AB219" i="1"/>
  <c r="AB183" i="1"/>
  <c r="AB156" i="1"/>
  <c r="AB111" i="1"/>
  <c r="AB462" i="1"/>
  <c r="AB390" i="1"/>
  <c r="AB354" i="1"/>
  <c r="AB300" i="1"/>
  <c r="AB255" i="1"/>
  <c r="AB165" i="1"/>
  <c r="AD46" i="4"/>
  <c r="AB75" i="1"/>
  <c r="AB282" i="4"/>
  <c r="AB381" i="1"/>
  <c r="AB17" i="4"/>
  <c r="AB39" i="1"/>
  <c r="AB31" i="4"/>
  <c r="AB57" i="1"/>
  <c r="AB343" i="4"/>
  <c r="AB287" i="4"/>
  <c r="AB259" i="4"/>
  <c r="AB217" i="4"/>
  <c r="AB182" i="4"/>
  <c r="AB112" i="4"/>
  <c r="AD42" i="4"/>
  <c r="AB30" i="1"/>
  <c r="AB322" i="4"/>
  <c r="AB224" i="4"/>
  <c r="AB189" i="4"/>
  <c r="AB133" i="4"/>
  <c r="AB77" i="4"/>
  <c r="AB21" i="4"/>
  <c r="AA371" i="4"/>
  <c r="AB364" i="4"/>
  <c r="AB350" i="4"/>
  <c r="AB329" i="4"/>
  <c r="AB315" i="4"/>
  <c r="AB308" i="4"/>
  <c r="AB245" i="4"/>
  <c r="AB231" i="4"/>
  <c r="AB175" i="4"/>
  <c r="AB161" i="4"/>
  <c r="AB154" i="4"/>
  <c r="AB140" i="4"/>
  <c r="AB126" i="4"/>
  <c r="AB84" i="4"/>
  <c r="AB70" i="4"/>
  <c r="B9" i="4"/>
  <c r="C8" i="4"/>
  <c r="AB367" i="4"/>
  <c r="AB294" i="4"/>
  <c r="AB266" i="4"/>
  <c r="AB252" i="4"/>
  <c r="AB210" i="4"/>
  <c r="AB196" i="4"/>
  <c r="AB119" i="4"/>
  <c r="AB105" i="4"/>
  <c r="AB63" i="4"/>
  <c r="AB49" i="4"/>
  <c r="AB28" i="4"/>
  <c r="AB14" i="4"/>
  <c r="AB7" i="4"/>
  <c r="C77" i="1"/>
  <c r="B85" i="1"/>
  <c r="C78" i="1" l="1"/>
  <c r="C79" i="1" s="1"/>
  <c r="C80" i="1" s="1"/>
  <c r="C81" i="1" s="1"/>
  <c r="C82" i="1" s="1"/>
  <c r="C83" i="1" s="1"/>
  <c r="C70" i="1"/>
  <c r="B70" i="1" s="1"/>
  <c r="B28" i="1"/>
  <c r="C29" i="1"/>
  <c r="B19" i="1"/>
  <c r="B10" i="4"/>
  <c r="C9" i="4"/>
  <c r="C86" i="1"/>
  <c r="B94" i="1"/>
  <c r="C71" i="1" l="1"/>
  <c r="B71" i="1" s="1"/>
  <c r="B86" i="1"/>
  <c r="C87" i="1"/>
  <c r="B29" i="1"/>
  <c r="B20" i="1"/>
  <c r="B11" i="4"/>
  <c r="C10" i="4"/>
  <c r="B103" i="1"/>
  <c r="C95" i="1"/>
  <c r="C96" i="1" l="1"/>
  <c r="C97" i="1" s="1"/>
  <c r="B95" i="1"/>
  <c r="C72" i="1"/>
  <c r="B72" i="1" s="1"/>
  <c r="B87" i="1"/>
  <c r="C88" i="1"/>
  <c r="B12" i="4"/>
  <c r="C11" i="4"/>
  <c r="B112" i="1"/>
  <c r="B121" i="1"/>
  <c r="C104" i="1"/>
  <c r="B130" i="1"/>
  <c r="C131" i="1"/>
  <c r="C113" i="1"/>
  <c r="B104" i="1" l="1"/>
  <c r="C105" i="1"/>
  <c r="B105" i="1" s="1"/>
  <c r="B131" i="1"/>
  <c r="C132" i="1"/>
  <c r="C133" i="1" s="1"/>
  <c r="B133" i="1" s="1"/>
  <c r="B96" i="1"/>
  <c r="C114" i="1"/>
  <c r="B113" i="1"/>
  <c r="C73" i="1"/>
  <c r="C74" i="1" s="1"/>
  <c r="B74" i="1" s="1"/>
  <c r="C98" i="1"/>
  <c r="B97" i="1"/>
  <c r="B88" i="1"/>
  <c r="C89" i="1"/>
  <c r="B13" i="4"/>
  <c r="C12" i="4"/>
  <c r="B139" i="1"/>
  <c r="C122" i="1"/>
  <c r="C106" i="1" l="1"/>
  <c r="C107" i="1" s="1"/>
  <c r="C123" i="1"/>
  <c r="B122" i="1"/>
  <c r="C134" i="1"/>
  <c r="C135" i="1" s="1"/>
  <c r="B132" i="1"/>
  <c r="C115" i="1"/>
  <c r="B114" i="1"/>
  <c r="B73" i="1"/>
  <c r="B98" i="1"/>
  <c r="C99" i="1"/>
  <c r="C90" i="1"/>
  <c r="B89" i="1"/>
  <c r="C108" i="1"/>
  <c r="B107" i="1"/>
  <c r="B14" i="4"/>
  <c r="C13" i="4"/>
  <c r="C140" i="1"/>
  <c r="B148" i="1"/>
  <c r="B157" i="1"/>
  <c r="C158" i="1" s="1"/>
  <c r="C149" i="1"/>
  <c r="B140" i="1" l="1"/>
  <c r="C141" i="1"/>
  <c r="B134" i="1"/>
  <c r="B106" i="1"/>
  <c r="C124" i="1"/>
  <c r="B123" i="1"/>
  <c r="C150" i="1"/>
  <c r="B150" i="1" s="1"/>
  <c r="B149" i="1"/>
  <c r="B115" i="1"/>
  <c r="C116" i="1"/>
  <c r="B99" i="1"/>
  <c r="C100" i="1"/>
  <c r="B108" i="1"/>
  <c r="C109" i="1"/>
  <c r="C91" i="1"/>
  <c r="B90" i="1"/>
  <c r="B158" i="1"/>
  <c r="C159" i="1"/>
  <c r="C160" i="1" s="1"/>
  <c r="B135" i="1"/>
  <c r="C136" i="1"/>
  <c r="B15" i="4"/>
  <c r="C14" i="4"/>
  <c r="B166" i="1"/>
  <c r="B175" i="1" s="1"/>
  <c r="C167" i="1"/>
  <c r="C142" i="1" l="1"/>
  <c r="B141" i="1"/>
  <c r="C151" i="1"/>
  <c r="B124" i="1"/>
  <c r="C125" i="1"/>
  <c r="C117" i="1"/>
  <c r="B116" i="1"/>
  <c r="C101" i="1"/>
  <c r="B101" i="1" s="1"/>
  <c r="B100" i="1"/>
  <c r="B159" i="1"/>
  <c r="B91" i="1"/>
  <c r="C92" i="1"/>
  <c r="B92" i="1" s="1"/>
  <c r="B109" i="1"/>
  <c r="C110" i="1"/>
  <c r="B110" i="1" s="1"/>
  <c r="C168" i="1"/>
  <c r="C169" i="1" s="1"/>
  <c r="B167" i="1"/>
  <c r="C161" i="1"/>
  <c r="B160" i="1"/>
  <c r="B136" i="1"/>
  <c r="C137" i="1"/>
  <c r="B16" i="4"/>
  <c r="C15" i="4"/>
  <c r="B184" i="1"/>
  <c r="C176" i="1"/>
  <c r="B151" i="1" l="1"/>
  <c r="C152" i="1"/>
  <c r="B142" i="1"/>
  <c r="C143" i="1"/>
  <c r="C126" i="1"/>
  <c r="B125" i="1"/>
  <c r="B117" i="1"/>
  <c r="C118" i="1"/>
  <c r="C177" i="1"/>
  <c r="B177" i="1" s="1"/>
  <c r="B176" i="1"/>
  <c r="B168" i="1"/>
  <c r="B137" i="1"/>
  <c r="C170" i="1"/>
  <c r="B169" i="1"/>
  <c r="C162" i="1"/>
  <c r="B161" i="1"/>
  <c r="B17" i="4"/>
  <c r="C16" i="4"/>
  <c r="B193" i="1"/>
  <c r="C185" i="1"/>
  <c r="C153" i="1" l="1"/>
  <c r="B152" i="1"/>
  <c r="C144" i="1"/>
  <c r="B143" i="1"/>
  <c r="B126" i="1"/>
  <c r="C127" i="1"/>
  <c r="C119" i="1"/>
  <c r="B119" i="1" s="1"/>
  <c r="B118" i="1"/>
  <c r="C178" i="1"/>
  <c r="C186" i="1"/>
  <c r="B186" i="1" s="1"/>
  <c r="B185" i="1"/>
  <c r="C187" i="1"/>
  <c r="B162" i="1"/>
  <c r="C163" i="1"/>
  <c r="C171" i="1"/>
  <c r="B170" i="1"/>
  <c r="C179" i="1"/>
  <c r="B178" i="1"/>
  <c r="B18" i="4"/>
  <c r="C17" i="4"/>
  <c r="C194" i="1"/>
  <c r="B202" i="1"/>
  <c r="B144" i="1" l="1"/>
  <c r="C145" i="1"/>
  <c r="B153" i="1"/>
  <c r="C154" i="1"/>
  <c r="B127" i="1"/>
  <c r="C128" i="1"/>
  <c r="B128" i="1" s="1"/>
  <c r="C195" i="1"/>
  <c r="B195" i="1" s="1"/>
  <c r="B194" i="1"/>
  <c r="B163" i="1"/>
  <c r="C164" i="1"/>
  <c r="B164" i="1" s="1"/>
  <c r="C180" i="1"/>
  <c r="B179" i="1"/>
  <c r="B171" i="1"/>
  <c r="C172" i="1"/>
  <c r="C188" i="1"/>
  <c r="B187" i="1"/>
  <c r="B19" i="4"/>
  <c r="C18" i="4"/>
  <c r="C203" i="1"/>
  <c r="B211" i="1"/>
  <c r="C155" i="1" l="1"/>
  <c r="B155" i="1" s="1"/>
  <c r="B154" i="1"/>
  <c r="B145" i="1"/>
  <c r="C146" i="1"/>
  <c r="B146" i="1" s="1"/>
  <c r="C196" i="1"/>
  <c r="C197" i="1" s="1"/>
  <c r="C204" i="1"/>
  <c r="B203" i="1"/>
  <c r="C189" i="1"/>
  <c r="B188" i="1"/>
  <c r="B180" i="1"/>
  <c r="C181" i="1"/>
  <c r="C173" i="1"/>
  <c r="B172" i="1"/>
  <c r="B20" i="4"/>
  <c r="C19" i="4"/>
  <c r="B220" i="1"/>
  <c r="C221" i="1"/>
  <c r="C212" i="1"/>
  <c r="B229" i="1"/>
  <c r="B196" i="1" l="1"/>
  <c r="B212" i="1"/>
  <c r="C213" i="1"/>
  <c r="B173" i="1"/>
  <c r="C222" i="1"/>
  <c r="B221" i="1"/>
  <c r="C198" i="1"/>
  <c r="B197" i="1"/>
  <c r="B189" i="1"/>
  <c r="C190" i="1"/>
  <c r="C205" i="1"/>
  <c r="B204" i="1"/>
  <c r="C182" i="1"/>
  <c r="B181" i="1"/>
  <c r="B21" i="4"/>
  <c r="C20" i="4"/>
  <c r="C230" i="1"/>
  <c r="B238" i="1"/>
  <c r="B213" i="1" l="1"/>
  <c r="C214" i="1"/>
  <c r="C231" i="1"/>
  <c r="C232" i="1" s="1"/>
  <c r="C233" i="1" s="1"/>
  <c r="B230" i="1"/>
  <c r="B182" i="1"/>
  <c r="B190" i="1"/>
  <c r="C191" i="1"/>
  <c r="B232" i="1"/>
  <c r="C206" i="1"/>
  <c r="B205" i="1"/>
  <c r="B198" i="1"/>
  <c r="C199" i="1"/>
  <c r="C223" i="1"/>
  <c r="B222" i="1"/>
  <c r="B22" i="4"/>
  <c r="C21" i="4"/>
  <c r="B247" i="1"/>
  <c r="C239" i="1"/>
  <c r="C215" i="1" l="1"/>
  <c r="B214" i="1"/>
  <c r="B231" i="1"/>
  <c r="C240" i="1"/>
  <c r="C241" i="1" s="1"/>
  <c r="B239" i="1"/>
  <c r="B191" i="1"/>
  <c r="C224" i="1"/>
  <c r="B223" i="1"/>
  <c r="C207" i="1"/>
  <c r="B206" i="1"/>
  <c r="C234" i="1"/>
  <c r="B233" i="1"/>
  <c r="C200" i="1"/>
  <c r="B199" i="1"/>
  <c r="B23" i="4"/>
  <c r="C22" i="4"/>
  <c r="C248" i="1"/>
  <c r="B256" i="1"/>
  <c r="C249" i="1" l="1"/>
  <c r="C250" i="1" s="1"/>
  <c r="C251" i="1" s="1"/>
  <c r="B248" i="1"/>
  <c r="B249" i="1"/>
  <c r="B240" i="1"/>
  <c r="C216" i="1"/>
  <c r="B215" i="1"/>
  <c r="B200" i="1"/>
  <c r="C242" i="1"/>
  <c r="B241" i="1"/>
  <c r="B250" i="1"/>
  <c r="B234" i="1"/>
  <c r="C235" i="1"/>
  <c r="B207" i="1"/>
  <c r="C208" i="1"/>
  <c r="B224" i="1"/>
  <c r="C225" i="1"/>
  <c r="B24" i="4"/>
  <c r="C23" i="4"/>
  <c r="B265" i="1"/>
  <c r="C257" i="1"/>
  <c r="C217" i="1" l="1"/>
  <c r="B216" i="1"/>
  <c r="C258" i="1"/>
  <c r="B258" i="1" s="1"/>
  <c r="B257" i="1"/>
  <c r="C259" i="1"/>
  <c r="B225" i="1"/>
  <c r="C226" i="1"/>
  <c r="C209" i="1"/>
  <c r="B208" i="1"/>
  <c r="C236" i="1"/>
  <c r="B236" i="1" s="1"/>
  <c r="B235" i="1"/>
  <c r="C252" i="1"/>
  <c r="B251" i="1"/>
  <c r="C243" i="1"/>
  <c r="B242" i="1"/>
  <c r="B25" i="4"/>
  <c r="C24" i="4"/>
  <c r="B274" i="1"/>
  <c r="C275" i="1"/>
  <c r="C266" i="1"/>
  <c r="B283" i="1"/>
  <c r="C276" i="1" l="1"/>
  <c r="C277" i="1" s="1"/>
  <c r="B277" i="1" s="1"/>
  <c r="B275" i="1"/>
  <c r="B266" i="1"/>
  <c r="C267" i="1"/>
  <c r="B267" i="1" s="1"/>
  <c r="C218" i="1"/>
  <c r="B218" i="1" s="1"/>
  <c r="B217" i="1"/>
  <c r="B276" i="1"/>
  <c r="B259" i="1"/>
  <c r="C260" i="1"/>
  <c r="C278" i="1"/>
  <c r="B209" i="1"/>
  <c r="B243" i="1"/>
  <c r="C244" i="1"/>
  <c r="B252" i="1"/>
  <c r="C253" i="1"/>
  <c r="C227" i="1"/>
  <c r="B226" i="1"/>
  <c r="B26" i="4"/>
  <c r="C25" i="4"/>
  <c r="B292" i="1"/>
  <c r="C284" i="1"/>
  <c r="B301" i="1"/>
  <c r="C302" i="1" s="1"/>
  <c r="C293" i="1"/>
  <c r="C268" i="1" l="1"/>
  <c r="C269" i="1" s="1"/>
  <c r="B284" i="1"/>
  <c r="C285" i="1"/>
  <c r="B302" i="1"/>
  <c r="C303" i="1"/>
  <c r="B303" i="1" s="1"/>
  <c r="B293" i="1"/>
  <c r="C294" i="1"/>
  <c r="B268" i="1"/>
  <c r="C261" i="1"/>
  <c r="B260" i="1"/>
  <c r="C279" i="1"/>
  <c r="B278" i="1"/>
  <c r="B227" i="1"/>
  <c r="C254" i="1"/>
  <c r="B254" i="1" s="1"/>
  <c r="B253" i="1"/>
  <c r="B244" i="1"/>
  <c r="C245" i="1"/>
  <c r="B27" i="4"/>
  <c r="C26" i="4"/>
  <c r="B310" i="1"/>
  <c r="C311" i="1"/>
  <c r="B319" i="1"/>
  <c r="B328" i="1"/>
  <c r="C320" i="1"/>
  <c r="B337" i="1"/>
  <c r="C329" i="1"/>
  <c r="C312" i="1" l="1"/>
  <c r="B311" i="1"/>
  <c r="C304" i="1"/>
  <c r="B285" i="1"/>
  <c r="C286" i="1"/>
  <c r="C321" i="1"/>
  <c r="B321" i="1" s="1"/>
  <c r="B320" i="1"/>
  <c r="C330" i="1"/>
  <c r="B330" i="1" s="1"/>
  <c r="B329" i="1"/>
  <c r="C295" i="1"/>
  <c r="B294" i="1"/>
  <c r="C270" i="1"/>
  <c r="B269" i="1"/>
  <c r="C262" i="1"/>
  <c r="B261" i="1"/>
  <c r="B312" i="1"/>
  <c r="C313" i="1"/>
  <c r="B279" i="1"/>
  <c r="C280" i="1"/>
  <c r="B245" i="1"/>
  <c r="C305" i="1"/>
  <c r="B304" i="1"/>
  <c r="C322" i="1"/>
  <c r="B28" i="4"/>
  <c r="C27" i="4"/>
  <c r="B346" i="1"/>
  <c r="C338" i="1"/>
  <c r="C331" i="1" l="1"/>
  <c r="B331" i="1" s="1"/>
  <c r="C332" i="1"/>
  <c r="C287" i="1"/>
  <c r="B286" i="1"/>
  <c r="B338" i="1"/>
  <c r="C339" i="1"/>
  <c r="C340" i="1" s="1"/>
  <c r="C296" i="1"/>
  <c r="B295" i="1"/>
  <c r="B270" i="1"/>
  <c r="C271" i="1"/>
  <c r="C263" i="1"/>
  <c r="B263" i="1" s="1"/>
  <c r="B262" i="1"/>
  <c r="C314" i="1"/>
  <c r="B313" i="1"/>
  <c r="C281" i="1"/>
  <c r="B281" i="1" s="1"/>
  <c r="B280" i="1"/>
  <c r="C323" i="1"/>
  <c r="B322" i="1"/>
  <c r="B305" i="1"/>
  <c r="C306" i="1"/>
  <c r="C333" i="1"/>
  <c r="B332" i="1"/>
  <c r="B29" i="4"/>
  <c r="C28" i="4"/>
  <c r="B355" i="1"/>
  <c r="C347" i="1"/>
  <c r="B287" i="1" l="1"/>
  <c r="C288" i="1"/>
  <c r="B339" i="1"/>
  <c r="B296" i="1"/>
  <c r="C297" i="1"/>
  <c r="C272" i="1"/>
  <c r="B272" i="1" s="1"/>
  <c r="B271" i="1"/>
  <c r="C348" i="1"/>
  <c r="C349" i="1" s="1"/>
  <c r="B347" i="1"/>
  <c r="C315" i="1"/>
  <c r="B314" i="1"/>
  <c r="C341" i="1"/>
  <c r="B340" i="1"/>
  <c r="B333" i="1"/>
  <c r="C334" i="1"/>
  <c r="C324" i="1"/>
  <c r="B323" i="1"/>
  <c r="B306" i="1"/>
  <c r="C307" i="1"/>
  <c r="B30" i="4"/>
  <c r="C29" i="4"/>
  <c r="B364" i="1"/>
  <c r="C356" i="1"/>
  <c r="C365" i="1"/>
  <c r="B288" i="1" l="1"/>
  <c r="C289" i="1"/>
  <c r="B297" i="1"/>
  <c r="C298" i="1"/>
  <c r="C357" i="1"/>
  <c r="B357" i="1" s="1"/>
  <c r="B356" i="1"/>
  <c r="C358" i="1"/>
  <c r="B358" i="1" s="1"/>
  <c r="B348" i="1"/>
  <c r="B365" i="1"/>
  <c r="C366" i="1"/>
  <c r="B366" i="1" s="1"/>
  <c r="C316" i="1"/>
  <c r="B315" i="1"/>
  <c r="C350" i="1"/>
  <c r="B349" i="1"/>
  <c r="C308" i="1"/>
  <c r="B307" i="1"/>
  <c r="C335" i="1"/>
  <c r="B335" i="1" s="1"/>
  <c r="B334" i="1"/>
  <c r="B324" i="1"/>
  <c r="C325" i="1"/>
  <c r="C342" i="1"/>
  <c r="B341" i="1"/>
  <c r="B31" i="4"/>
  <c r="C30" i="4"/>
  <c r="B373" i="1"/>
  <c r="B382" i="1"/>
  <c r="C374" i="1"/>
  <c r="B289" i="1" l="1"/>
  <c r="C290" i="1"/>
  <c r="B290" i="1" s="1"/>
  <c r="B298" i="1"/>
  <c r="C299" i="1"/>
  <c r="B299" i="1" s="1"/>
  <c r="B374" i="1"/>
  <c r="C375" i="1"/>
  <c r="C376" i="1" s="1"/>
  <c r="C377" i="1" s="1"/>
  <c r="C367" i="1"/>
  <c r="B367" i="1" s="1"/>
  <c r="C359" i="1"/>
  <c r="B359" i="1" s="1"/>
  <c r="C317" i="1"/>
  <c r="B317" i="1" s="1"/>
  <c r="B316" i="1"/>
  <c r="B350" i="1"/>
  <c r="C351" i="1"/>
  <c r="B308" i="1"/>
  <c r="B325" i="1"/>
  <c r="C326" i="1"/>
  <c r="B342" i="1"/>
  <c r="C343" i="1"/>
  <c r="B32" i="4"/>
  <c r="C31" i="4"/>
  <c r="B391" i="1"/>
  <c r="C383" i="1"/>
  <c r="C392" i="1"/>
  <c r="B400" i="1"/>
  <c r="B376" i="1" l="1"/>
  <c r="C384" i="1"/>
  <c r="B384" i="1" s="1"/>
  <c r="B383" i="1"/>
  <c r="C393" i="1"/>
  <c r="B393" i="1" s="1"/>
  <c r="B392" i="1"/>
  <c r="C360" i="1"/>
  <c r="B360" i="1" s="1"/>
  <c r="C385" i="1"/>
  <c r="B385" i="1" s="1"/>
  <c r="C368" i="1"/>
  <c r="B368" i="1" s="1"/>
  <c r="B375" i="1"/>
  <c r="B351" i="1"/>
  <c r="C352" i="1"/>
  <c r="B326" i="1"/>
  <c r="C378" i="1"/>
  <c r="B377" i="1"/>
  <c r="C344" i="1"/>
  <c r="B343" i="1"/>
  <c r="B33" i="4"/>
  <c r="C32" i="4"/>
  <c r="C401" i="1"/>
  <c r="B409" i="1"/>
  <c r="C410" i="1"/>
  <c r="C369" i="1" l="1"/>
  <c r="C361" i="1"/>
  <c r="C362" i="1" s="1"/>
  <c r="C394" i="1"/>
  <c r="B394" i="1" s="1"/>
  <c r="C386" i="1"/>
  <c r="C387" i="1" s="1"/>
  <c r="B401" i="1"/>
  <c r="C402" i="1"/>
  <c r="B402" i="1" s="1"/>
  <c r="B410" i="1"/>
  <c r="C411" i="1"/>
  <c r="C412" i="1" s="1"/>
  <c r="B369" i="1"/>
  <c r="C370" i="1"/>
  <c r="B352" i="1"/>
  <c r="C353" i="1"/>
  <c r="B353" i="1" s="1"/>
  <c r="B344" i="1"/>
  <c r="B361" i="1"/>
  <c r="B378" i="1"/>
  <c r="C379" i="1"/>
  <c r="B34" i="4"/>
  <c r="C33" i="4"/>
  <c r="B418" i="1"/>
  <c r="B427" i="1"/>
  <c r="B436" i="1"/>
  <c r="C419" i="1"/>
  <c r="B386" i="1" l="1"/>
  <c r="C395" i="1"/>
  <c r="B419" i="1"/>
  <c r="C420" i="1"/>
  <c r="B420" i="1" s="1"/>
  <c r="C403" i="1"/>
  <c r="B403" i="1" s="1"/>
  <c r="B411" i="1"/>
  <c r="C396" i="1"/>
  <c r="B395" i="1"/>
  <c r="C371" i="1"/>
  <c r="B371" i="1" s="1"/>
  <c r="B370" i="1"/>
  <c r="B387" i="1"/>
  <c r="C388" i="1"/>
  <c r="B362" i="1"/>
  <c r="B379" i="1"/>
  <c r="C380" i="1"/>
  <c r="C413" i="1"/>
  <c r="B412" i="1"/>
  <c r="B35" i="4"/>
  <c r="C34" i="4"/>
  <c r="C428" i="1"/>
  <c r="B445" i="1"/>
  <c r="C437" i="1"/>
  <c r="B428" i="1" l="1"/>
  <c r="C429" i="1"/>
  <c r="B429" i="1" s="1"/>
  <c r="C421" i="1"/>
  <c r="C422" i="1" s="1"/>
  <c r="C438" i="1"/>
  <c r="B438" i="1" s="1"/>
  <c r="B437" i="1"/>
  <c r="C404" i="1"/>
  <c r="B404" i="1" s="1"/>
  <c r="B421" i="1"/>
  <c r="B396" i="1"/>
  <c r="C397" i="1"/>
  <c r="B388" i="1"/>
  <c r="C389" i="1"/>
  <c r="B389" i="1" s="1"/>
  <c r="B380" i="1"/>
  <c r="C414" i="1"/>
  <c r="B413" i="1"/>
  <c r="B36" i="4"/>
  <c r="C35" i="4"/>
  <c r="C446" i="1"/>
  <c r="B454" i="1"/>
  <c r="C455" i="1"/>
  <c r="B446" i="1" l="1"/>
  <c r="C447" i="1"/>
  <c r="B447" i="1" s="1"/>
  <c r="C430" i="1"/>
  <c r="C405" i="1"/>
  <c r="B405" i="1" s="1"/>
  <c r="C439" i="1"/>
  <c r="C440" i="1" s="1"/>
  <c r="B440" i="1" s="1"/>
  <c r="B422" i="1"/>
  <c r="C423" i="1"/>
  <c r="B439" i="1"/>
  <c r="C448" i="1"/>
  <c r="C449" i="1" s="1"/>
  <c r="C456" i="1"/>
  <c r="B456" i="1" s="1"/>
  <c r="B455" i="1"/>
  <c r="C406" i="1"/>
  <c r="C398" i="1"/>
  <c r="B398" i="1" s="1"/>
  <c r="B397" i="1"/>
  <c r="B414" i="1"/>
  <c r="C415" i="1"/>
  <c r="B37" i="4"/>
  <c r="C36" i="4"/>
  <c r="B463" i="1"/>
  <c r="B472" i="1"/>
  <c r="B448" i="1" l="1"/>
  <c r="C441" i="1"/>
  <c r="B430" i="1"/>
  <c r="C431" i="1"/>
  <c r="B423" i="1"/>
  <c r="C424" i="1"/>
  <c r="C457" i="1"/>
  <c r="B457" i="1" s="1"/>
  <c r="C407" i="1"/>
  <c r="B407" i="1" s="1"/>
  <c r="B406" i="1"/>
  <c r="B415" i="1"/>
  <c r="C416" i="1"/>
  <c r="B441" i="1"/>
  <c r="C442" i="1"/>
  <c r="C450" i="1"/>
  <c r="B449" i="1"/>
  <c r="B38" i="4"/>
  <c r="C37" i="4"/>
  <c r="C464" i="1"/>
  <c r="C473" i="1"/>
  <c r="B481" i="1"/>
  <c r="C465" i="1" l="1"/>
  <c r="B464" i="1"/>
  <c r="C458" i="1"/>
  <c r="B431" i="1"/>
  <c r="C432" i="1"/>
  <c r="C425" i="1"/>
  <c r="B425" i="1" s="1"/>
  <c r="B424" i="1"/>
  <c r="B473" i="1"/>
  <c r="C474" i="1"/>
  <c r="C475" i="1" s="1"/>
  <c r="B416" i="1"/>
  <c r="B450" i="1"/>
  <c r="C451" i="1"/>
  <c r="B465" i="1"/>
  <c r="C466" i="1"/>
  <c r="C459" i="1"/>
  <c r="B458" i="1"/>
  <c r="C443" i="1"/>
  <c r="B443" i="1" s="1"/>
  <c r="B442" i="1"/>
  <c r="B39" i="4"/>
  <c r="C38" i="4"/>
  <c r="B490" i="1"/>
  <c r="C482" i="1"/>
  <c r="C433" i="1" l="1"/>
  <c r="B432" i="1"/>
  <c r="B474" i="1"/>
  <c r="C483" i="1"/>
  <c r="B482" i="1"/>
  <c r="B459" i="1"/>
  <c r="C460" i="1"/>
  <c r="C476" i="1"/>
  <c r="B475" i="1"/>
  <c r="B466" i="1"/>
  <c r="C467" i="1"/>
  <c r="C452" i="1"/>
  <c r="B451" i="1"/>
  <c r="B40" i="4"/>
  <c r="C39" i="4"/>
  <c r="B433" i="1" l="1"/>
  <c r="C434" i="1"/>
  <c r="B434" i="1" s="1"/>
  <c r="B483" i="1"/>
  <c r="C484" i="1"/>
  <c r="B452" i="1"/>
  <c r="C477" i="1"/>
  <c r="B476" i="1"/>
  <c r="C468" i="1"/>
  <c r="B467" i="1"/>
  <c r="C461" i="1"/>
  <c r="B460" i="1"/>
  <c r="B41" i="4"/>
  <c r="C40" i="4"/>
  <c r="B484" i="1" l="1"/>
  <c r="C485" i="1"/>
  <c r="B461" i="1"/>
  <c r="B468" i="1"/>
  <c r="C469" i="1"/>
  <c r="B477" i="1"/>
  <c r="C478" i="1"/>
  <c r="B42" i="4"/>
  <c r="C41" i="4"/>
  <c r="B485" i="1" l="1"/>
  <c r="C486" i="1"/>
  <c r="C479" i="1"/>
  <c r="B479" i="1" s="1"/>
  <c r="B478" i="1"/>
  <c r="C470" i="1"/>
  <c r="B469" i="1"/>
  <c r="B43" i="4"/>
  <c r="C42" i="4"/>
  <c r="B486" i="1" l="1"/>
  <c r="C487" i="1"/>
  <c r="B470" i="1"/>
  <c r="B44" i="4"/>
  <c r="C43" i="4"/>
  <c r="B487" i="1" l="1"/>
  <c r="C488" i="1"/>
  <c r="B45" i="4"/>
  <c r="C44" i="4"/>
  <c r="B488" i="1" l="1"/>
  <c r="C491" i="1"/>
  <c r="B46" i="4"/>
  <c r="C45" i="4"/>
  <c r="C492" i="1" l="1"/>
  <c r="B491" i="1"/>
  <c r="B47" i="4"/>
  <c r="C46" i="4"/>
  <c r="C493" i="1" l="1"/>
  <c r="B492" i="1"/>
  <c r="B48" i="4"/>
  <c r="C47" i="4"/>
  <c r="C494" i="1" l="1"/>
  <c r="B493" i="1"/>
  <c r="B49" i="4"/>
  <c r="C48" i="4"/>
  <c r="C495" i="1" l="1"/>
  <c r="B494" i="1"/>
  <c r="B50" i="4"/>
  <c r="C49" i="4"/>
  <c r="C496" i="1" l="1"/>
  <c r="B495" i="1"/>
  <c r="B51" i="4"/>
  <c r="C50" i="4"/>
  <c r="C497" i="1" l="1"/>
  <c r="P508" i="1" s="1"/>
  <c r="B496" i="1"/>
  <c r="P505" i="1"/>
  <c r="L507" i="1"/>
  <c r="D509" i="1"/>
  <c r="J507" i="1"/>
  <c r="D512" i="1"/>
  <c r="X509" i="1"/>
  <c r="D504" i="1"/>
  <c r="N510" i="1"/>
  <c r="J512" i="1"/>
  <c r="R511" i="1"/>
  <c r="D511" i="1"/>
  <c r="R507" i="1"/>
  <c r="D502" i="1"/>
  <c r="D503" i="1" s="1"/>
  <c r="P509" i="1"/>
  <c r="R510" i="1"/>
  <c r="R504" i="1"/>
  <c r="N504" i="1"/>
  <c r="Z513" i="1"/>
  <c r="R505" i="1"/>
  <c r="L506" i="1"/>
  <c r="D508" i="1"/>
  <c r="L512" i="1"/>
  <c r="J506" i="1"/>
  <c r="D506" i="1"/>
  <c r="P504" i="1"/>
  <c r="J504" i="1"/>
  <c r="N513" i="1"/>
  <c r="P513" i="1"/>
  <c r="P506" i="1"/>
  <c r="R500" i="1"/>
  <c r="N506" i="1"/>
  <c r="T504" i="1"/>
  <c r="V511" i="1"/>
  <c r="N512" i="1"/>
  <c r="V507" i="1"/>
  <c r="J513" i="1"/>
  <c r="L509" i="1"/>
  <c r="L510" i="1"/>
  <c r="T509" i="1"/>
  <c r="D505" i="1"/>
  <c r="J505" i="1"/>
  <c r="X510" i="1"/>
  <c r="T505" i="1"/>
  <c r="X507" i="1"/>
  <c r="J500" i="1"/>
  <c r="R506" i="1"/>
  <c r="V508" i="1"/>
  <c r="Z509" i="1"/>
  <c r="Z507" i="1"/>
  <c r="Z508" i="1"/>
  <c r="J501" i="1"/>
  <c r="J503" i="1" s="1"/>
  <c r="N501" i="1"/>
  <c r="N503" i="1" s="1"/>
  <c r="R501" i="1"/>
  <c r="R503" i="1" s="1"/>
  <c r="T501" i="1"/>
  <c r="T503" i="1" s="1"/>
  <c r="Z504" i="1"/>
  <c r="Z511" i="1"/>
  <c r="Z512" i="1"/>
  <c r="L513" i="1"/>
  <c r="N505" i="1"/>
  <c r="X508" i="1"/>
  <c r="R513" i="1"/>
  <c r="P507" i="1"/>
  <c r="T513" i="1"/>
  <c r="L511" i="1"/>
  <c r="J508" i="1"/>
  <c r="D501" i="1"/>
  <c r="T507" i="1"/>
  <c r="N511" i="1"/>
  <c r="X500" i="1"/>
  <c r="X511" i="1"/>
  <c r="L505" i="1"/>
  <c r="P511" i="1"/>
  <c r="T508" i="1"/>
  <c r="J511" i="1"/>
  <c r="L508" i="1"/>
  <c r="P500" i="1"/>
  <c r="J509" i="1"/>
  <c r="X504" i="1"/>
  <c r="V509" i="1"/>
  <c r="V506" i="1"/>
  <c r="X513" i="1"/>
  <c r="R509" i="1"/>
  <c r="V505" i="1"/>
  <c r="J510" i="1"/>
  <c r="X506" i="1"/>
  <c r="R508" i="1"/>
  <c r="X505" i="1"/>
  <c r="L500" i="1"/>
  <c r="N500" i="1"/>
  <c r="D513" i="1"/>
  <c r="N507" i="1"/>
  <c r="D500" i="1"/>
  <c r="T506" i="1"/>
  <c r="T511" i="1"/>
  <c r="V500" i="1"/>
  <c r="L504" i="1"/>
  <c r="P510" i="1"/>
  <c r="T510" i="1"/>
  <c r="V513" i="1"/>
  <c r="V510" i="1"/>
  <c r="V504" i="1"/>
  <c r="P512" i="1"/>
  <c r="N509" i="1"/>
  <c r="X512" i="1"/>
  <c r="R512" i="1"/>
  <c r="N508" i="1"/>
  <c r="D507" i="1"/>
  <c r="T500" i="1"/>
  <c r="D510" i="1"/>
  <c r="Z506" i="1"/>
  <c r="Z500" i="1"/>
  <c r="P501" i="1"/>
  <c r="P503" i="1" s="1"/>
  <c r="L501" i="1"/>
  <c r="L503" i="1" s="1"/>
  <c r="X501" i="1"/>
  <c r="X503" i="1" s="1"/>
  <c r="V501" i="1"/>
  <c r="V503" i="1" s="1"/>
  <c r="Z501" i="1"/>
  <c r="Z503" i="1" s="1"/>
  <c r="Z510" i="1"/>
  <c r="Z505" i="1"/>
  <c r="B52" i="4"/>
  <c r="C51" i="4"/>
  <c r="V512" i="1" l="1"/>
  <c r="V514" i="1" s="1"/>
  <c r="T512" i="1"/>
  <c r="T514" i="1" s="1"/>
  <c r="B497" i="1"/>
  <c r="D514" i="1"/>
  <c r="L514" i="1"/>
  <c r="P514" i="1"/>
  <c r="X514" i="1"/>
  <c r="J514" i="1"/>
  <c r="Z514" i="1"/>
  <c r="N514" i="1"/>
  <c r="R514" i="1"/>
  <c r="B53" i="4"/>
  <c r="C52" i="4"/>
  <c r="B54" i="4" l="1"/>
  <c r="C53" i="4"/>
  <c r="B55" i="4" l="1"/>
  <c r="C54" i="4"/>
  <c r="B56" i="4" l="1"/>
  <c r="C55" i="4"/>
  <c r="B57" i="4" l="1"/>
  <c r="C56" i="4"/>
  <c r="B58" i="4" l="1"/>
  <c r="C57" i="4"/>
  <c r="B59" i="4" l="1"/>
  <c r="C58" i="4"/>
  <c r="B60" i="4" l="1"/>
  <c r="C59" i="4"/>
  <c r="B61" i="4" l="1"/>
  <c r="C60" i="4"/>
  <c r="B62" i="4" l="1"/>
  <c r="C61" i="4"/>
  <c r="AA97" i="1" l="1"/>
  <c r="R65" i="4"/>
  <c r="H102" i="1"/>
  <c r="B63" i="4"/>
  <c r="C62" i="4"/>
  <c r="H138" i="1" l="1"/>
  <c r="AA65" i="4"/>
  <c r="AA102" i="1"/>
  <c r="AB97" i="1"/>
  <c r="B64" i="4"/>
  <c r="C63" i="4"/>
  <c r="H509" i="1" l="1"/>
  <c r="H504" i="1"/>
  <c r="H501" i="1"/>
  <c r="H503" i="1" s="1"/>
  <c r="H506" i="1"/>
  <c r="H508" i="1"/>
  <c r="H512" i="1"/>
  <c r="H511" i="1"/>
  <c r="H500" i="1"/>
  <c r="H507" i="1"/>
  <c r="H505" i="1"/>
  <c r="H510" i="1"/>
  <c r="H513" i="1"/>
  <c r="AB65" i="4"/>
  <c r="B65" i="4"/>
  <c r="C64" i="4"/>
  <c r="H514" i="1" l="1"/>
  <c r="B66" i="4"/>
  <c r="C65" i="4"/>
  <c r="B67" i="4" l="1"/>
  <c r="C66" i="4"/>
  <c r="B68" i="4" l="1"/>
  <c r="C67" i="4"/>
  <c r="B69" i="4" l="1"/>
  <c r="C68" i="4"/>
  <c r="B70" i="4" l="1"/>
  <c r="C69" i="4"/>
  <c r="B71" i="4" l="1"/>
  <c r="C70" i="4"/>
  <c r="B72" i="4" l="1"/>
  <c r="C71" i="4"/>
  <c r="B73" i="4" l="1"/>
  <c r="C72" i="4"/>
  <c r="B74" i="4" l="1"/>
  <c r="C73" i="4"/>
  <c r="B75" i="4" l="1"/>
  <c r="C74" i="4"/>
  <c r="B76" i="4" l="1"/>
  <c r="C75" i="4"/>
  <c r="B77" i="4" l="1"/>
  <c r="C76" i="4"/>
  <c r="B78" i="4" l="1"/>
  <c r="C77" i="4"/>
  <c r="B79" i="4" l="1"/>
  <c r="C78" i="4"/>
  <c r="B80" i="4" l="1"/>
  <c r="C79" i="4"/>
  <c r="B81" i="4" l="1"/>
  <c r="C80" i="4"/>
  <c r="B82" i="4" l="1"/>
  <c r="C81" i="4"/>
  <c r="B83" i="4" l="1"/>
  <c r="C82" i="4"/>
  <c r="B84" i="4" l="1"/>
  <c r="C83" i="4"/>
  <c r="B85" i="4" l="1"/>
  <c r="C84" i="4"/>
  <c r="B86" i="4" l="1"/>
  <c r="C85" i="4"/>
  <c r="B87" i="4" l="1"/>
  <c r="C86" i="4"/>
  <c r="B88" i="4" l="1"/>
  <c r="C87" i="4"/>
  <c r="B89" i="4" l="1"/>
  <c r="C88" i="4"/>
  <c r="B90" i="4" l="1"/>
  <c r="C89" i="4"/>
  <c r="B91" i="4" l="1"/>
  <c r="C90" i="4"/>
  <c r="B92" i="4" l="1"/>
  <c r="C91" i="4"/>
  <c r="B93" i="4" l="1"/>
  <c r="C92" i="4"/>
  <c r="B94" i="4" l="1"/>
  <c r="C93" i="4"/>
  <c r="B95" i="4" l="1"/>
  <c r="C94" i="4"/>
  <c r="B96" i="4" l="1"/>
  <c r="C95" i="4"/>
  <c r="B97" i="4" l="1"/>
  <c r="C96" i="4"/>
  <c r="B98" i="4" l="1"/>
  <c r="C97" i="4"/>
  <c r="B99" i="4" l="1"/>
  <c r="C98" i="4"/>
  <c r="B100" i="4" l="1"/>
  <c r="C99" i="4"/>
  <c r="B101" i="4" l="1"/>
  <c r="C100" i="4"/>
  <c r="B102" i="4" l="1"/>
  <c r="C101" i="4"/>
  <c r="B103" i="4" l="1"/>
  <c r="C102" i="4"/>
  <c r="B104" i="4" l="1"/>
  <c r="C103" i="4"/>
  <c r="B105" i="4" l="1"/>
  <c r="C104" i="4"/>
  <c r="B106" i="4" l="1"/>
  <c r="C105" i="4"/>
  <c r="B107" i="4" l="1"/>
  <c r="C106" i="4"/>
  <c r="B108" i="4" l="1"/>
  <c r="C107" i="4"/>
  <c r="B109" i="4" l="1"/>
  <c r="C108" i="4"/>
  <c r="B110" i="4" l="1"/>
  <c r="C109" i="4"/>
  <c r="B111" i="4" l="1"/>
  <c r="C110" i="4"/>
  <c r="B112" i="4" l="1"/>
  <c r="C111" i="4"/>
  <c r="B113" i="4" l="1"/>
  <c r="C112" i="4"/>
  <c r="B114" i="4" l="1"/>
  <c r="C113" i="4"/>
  <c r="B115" i="4" l="1"/>
  <c r="C114" i="4"/>
  <c r="B116" i="4" l="1"/>
  <c r="C115" i="4"/>
  <c r="B117" i="4" l="1"/>
  <c r="C116" i="4"/>
  <c r="B118" i="4" l="1"/>
  <c r="C117" i="4"/>
  <c r="B119" i="4" l="1"/>
  <c r="C118" i="4"/>
  <c r="B120" i="4" l="1"/>
  <c r="C119" i="4"/>
  <c r="B121" i="4" l="1"/>
  <c r="C120" i="4"/>
  <c r="B122" i="4" l="1"/>
  <c r="C121" i="4"/>
  <c r="B123" i="4" l="1"/>
  <c r="C122" i="4"/>
  <c r="B124" i="4" l="1"/>
  <c r="C123" i="4"/>
  <c r="B125" i="4" l="1"/>
  <c r="C124" i="4"/>
  <c r="B126" i="4" l="1"/>
  <c r="C125" i="4"/>
  <c r="B127" i="4" l="1"/>
  <c r="C126" i="4"/>
  <c r="B128" i="4" l="1"/>
  <c r="C127" i="4"/>
  <c r="B129" i="4" l="1"/>
  <c r="C128" i="4"/>
  <c r="B130" i="4" l="1"/>
  <c r="C129" i="4"/>
  <c r="B131" i="4" l="1"/>
  <c r="C130" i="4"/>
  <c r="B132" i="4" l="1"/>
  <c r="C131" i="4"/>
  <c r="B133" i="4" l="1"/>
  <c r="C132" i="4"/>
  <c r="B134" i="4" l="1"/>
  <c r="C133" i="4"/>
  <c r="B135" i="4" l="1"/>
  <c r="C134" i="4"/>
  <c r="B136" i="4" l="1"/>
  <c r="C135" i="4"/>
  <c r="B137" i="4" l="1"/>
  <c r="C136" i="4"/>
  <c r="B138" i="4" l="1"/>
  <c r="C137" i="4"/>
  <c r="B139" i="4" l="1"/>
  <c r="C138" i="4"/>
  <c r="B140" i="4" l="1"/>
  <c r="C139" i="4"/>
  <c r="B141" i="4" l="1"/>
  <c r="C140" i="4"/>
  <c r="B142" i="4" l="1"/>
  <c r="C141" i="4"/>
  <c r="B143" i="4" l="1"/>
  <c r="C142" i="4"/>
  <c r="B144" i="4" l="1"/>
  <c r="C143" i="4"/>
  <c r="B145" i="4" l="1"/>
  <c r="C144" i="4"/>
  <c r="B146" i="4" l="1"/>
  <c r="C145" i="4"/>
  <c r="B147" i="4" l="1"/>
  <c r="C146" i="4"/>
  <c r="B148" i="4" l="1"/>
  <c r="C147" i="4"/>
  <c r="B149" i="4" l="1"/>
  <c r="C148" i="4"/>
  <c r="B150" i="4" l="1"/>
  <c r="C149" i="4"/>
  <c r="B151" i="4" l="1"/>
  <c r="C150" i="4"/>
  <c r="B152" i="4" l="1"/>
  <c r="C151" i="4"/>
  <c r="B153" i="4" l="1"/>
  <c r="C152" i="4"/>
  <c r="B154" i="4" l="1"/>
  <c r="C153" i="4"/>
  <c r="B155" i="4" l="1"/>
  <c r="C154" i="4"/>
  <c r="B156" i="4" l="1"/>
  <c r="C155" i="4"/>
  <c r="B157" i="4" l="1"/>
  <c r="C156" i="4"/>
  <c r="B158" i="4" l="1"/>
  <c r="C157" i="4"/>
  <c r="B159" i="4" l="1"/>
  <c r="C158" i="4"/>
  <c r="B160" i="4" l="1"/>
  <c r="C159" i="4"/>
  <c r="B161" i="4" l="1"/>
  <c r="C160" i="4"/>
  <c r="B162" i="4" l="1"/>
  <c r="C161" i="4"/>
  <c r="B163" i="4" l="1"/>
  <c r="C162" i="4"/>
  <c r="B164" i="4" l="1"/>
  <c r="C163" i="4"/>
  <c r="B165" i="4" l="1"/>
  <c r="C164" i="4"/>
  <c r="B166" i="4" l="1"/>
  <c r="C165" i="4"/>
  <c r="B167" i="4" l="1"/>
  <c r="C166" i="4"/>
  <c r="B168" i="4" l="1"/>
  <c r="C167" i="4"/>
  <c r="B169" i="4" l="1"/>
  <c r="C168" i="4"/>
  <c r="B170" i="4" l="1"/>
  <c r="C169" i="4"/>
  <c r="B171" i="4" l="1"/>
  <c r="C170" i="4"/>
  <c r="B172" i="4" l="1"/>
  <c r="C171" i="4"/>
  <c r="B173" i="4" l="1"/>
  <c r="C172" i="4"/>
  <c r="B174" i="4" l="1"/>
  <c r="C173" i="4"/>
  <c r="B175" i="4" l="1"/>
  <c r="C174" i="4"/>
  <c r="B176" i="4" l="1"/>
  <c r="C175" i="4"/>
  <c r="B177" i="4" l="1"/>
  <c r="C176" i="4"/>
  <c r="B178" i="4" l="1"/>
  <c r="C177" i="4"/>
  <c r="B179" i="4" l="1"/>
  <c r="C178" i="4"/>
  <c r="B180" i="4" l="1"/>
  <c r="C179" i="4"/>
  <c r="B181" i="4" l="1"/>
  <c r="C180" i="4"/>
  <c r="B182" i="4" l="1"/>
  <c r="C181" i="4"/>
  <c r="B183" i="4" l="1"/>
  <c r="C182" i="4"/>
  <c r="B184" i="4" l="1"/>
  <c r="C183" i="4"/>
  <c r="B185" i="4" l="1"/>
  <c r="C184" i="4"/>
  <c r="B186" i="4" l="1"/>
  <c r="C185" i="4"/>
  <c r="B187" i="4" l="1"/>
  <c r="C186" i="4"/>
  <c r="B188" i="4" l="1"/>
  <c r="C187" i="4"/>
  <c r="B189" i="4" l="1"/>
  <c r="C188" i="4"/>
  <c r="B190" i="4" l="1"/>
  <c r="C189" i="4"/>
  <c r="B191" i="4" l="1"/>
  <c r="C190" i="4"/>
  <c r="B192" i="4" l="1"/>
  <c r="C191" i="4"/>
  <c r="B193" i="4" l="1"/>
  <c r="C192" i="4"/>
  <c r="B194" i="4" l="1"/>
  <c r="C193" i="4"/>
  <c r="B195" i="4" l="1"/>
  <c r="C194" i="4"/>
  <c r="B196" i="4" l="1"/>
  <c r="C195" i="4"/>
  <c r="B197" i="4" l="1"/>
  <c r="C196" i="4"/>
  <c r="B198" i="4" l="1"/>
  <c r="C197" i="4"/>
  <c r="B199" i="4" l="1"/>
  <c r="C198" i="4"/>
  <c r="B200" i="4" l="1"/>
  <c r="C199" i="4"/>
  <c r="B201" i="4" l="1"/>
  <c r="C200" i="4"/>
  <c r="B202" i="4" l="1"/>
  <c r="C201" i="4"/>
  <c r="B203" i="4" l="1"/>
  <c r="C202" i="4"/>
  <c r="B204" i="4" l="1"/>
  <c r="C203" i="4"/>
  <c r="B205" i="4" l="1"/>
  <c r="C204" i="4"/>
  <c r="B206" i="4" l="1"/>
  <c r="C205" i="4"/>
  <c r="B207" i="4" l="1"/>
  <c r="C206" i="4"/>
  <c r="B208" i="4" l="1"/>
  <c r="C207" i="4"/>
  <c r="B209" i="4" l="1"/>
  <c r="C208" i="4"/>
  <c r="B210" i="4" l="1"/>
  <c r="C209" i="4"/>
  <c r="B211" i="4" l="1"/>
  <c r="C210" i="4"/>
  <c r="B212" i="4" l="1"/>
  <c r="C211" i="4"/>
  <c r="B213" i="4" l="1"/>
  <c r="C212" i="4"/>
  <c r="B214" i="4" l="1"/>
  <c r="C213" i="4"/>
  <c r="B215" i="4" l="1"/>
  <c r="C214" i="4"/>
  <c r="B216" i="4" l="1"/>
  <c r="C215" i="4"/>
  <c r="B217" i="4" l="1"/>
  <c r="C216" i="4"/>
  <c r="B218" i="4" l="1"/>
  <c r="C217" i="4"/>
  <c r="B219" i="4" l="1"/>
  <c r="C218" i="4"/>
  <c r="B220" i="4" l="1"/>
  <c r="C219" i="4"/>
  <c r="B221" i="4" l="1"/>
  <c r="C220" i="4"/>
  <c r="B222" i="4" l="1"/>
  <c r="C221" i="4"/>
  <c r="B223" i="4" l="1"/>
  <c r="C222" i="4"/>
  <c r="B224" i="4" l="1"/>
  <c r="C223" i="4"/>
  <c r="B225" i="4" l="1"/>
  <c r="C224" i="4"/>
  <c r="B226" i="4" l="1"/>
  <c r="C225" i="4"/>
  <c r="B227" i="4" l="1"/>
  <c r="C226" i="4"/>
  <c r="B228" i="4" l="1"/>
  <c r="C227" i="4"/>
  <c r="B229" i="4" l="1"/>
  <c r="C228" i="4"/>
  <c r="B230" i="4" l="1"/>
  <c r="C229" i="4"/>
  <c r="B231" i="4" l="1"/>
  <c r="C230" i="4"/>
  <c r="B232" i="4" l="1"/>
  <c r="C231" i="4"/>
  <c r="B233" i="4" l="1"/>
  <c r="C232" i="4"/>
  <c r="B234" i="4" l="1"/>
  <c r="C233" i="4"/>
  <c r="B235" i="4" l="1"/>
  <c r="C234" i="4"/>
  <c r="B236" i="4" l="1"/>
  <c r="C235" i="4"/>
  <c r="B237" i="4" l="1"/>
  <c r="C236" i="4"/>
  <c r="B238" i="4" l="1"/>
  <c r="C237" i="4"/>
  <c r="B239" i="4" l="1"/>
  <c r="C238" i="4"/>
  <c r="B240" i="4" l="1"/>
  <c r="C239" i="4"/>
  <c r="B241" i="4" l="1"/>
  <c r="C240" i="4"/>
  <c r="B242" i="4" l="1"/>
  <c r="C241" i="4"/>
  <c r="B243" i="4" l="1"/>
  <c r="C242" i="4"/>
  <c r="B244" i="4" l="1"/>
  <c r="C243" i="4"/>
  <c r="B245" i="4" l="1"/>
  <c r="C244" i="4"/>
  <c r="B246" i="4" l="1"/>
  <c r="C245" i="4"/>
  <c r="B247" i="4" l="1"/>
  <c r="C246" i="4"/>
  <c r="B248" i="4" l="1"/>
  <c r="C247" i="4"/>
  <c r="B249" i="4" l="1"/>
  <c r="C248" i="4"/>
  <c r="B250" i="4" l="1"/>
  <c r="C249" i="4"/>
  <c r="B251" i="4" l="1"/>
  <c r="C250" i="4"/>
  <c r="B252" i="4" l="1"/>
  <c r="C251" i="4"/>
  <c r="B253" i="4" l="1"/>
  <c r="C252" i="4"/>
  <c r="B254" i="4" l="1"/>
  <c r="C253" i="4"/>
  <c r="B255" i="4" l="1"/>
  <c r="C254" i="4"/>
  <c r="B256" i="4" l="1"/>
  <c r="C255" i="4"/>
  <c r="B257" i="4" l="1"/>
  <c r="C256" i="4"/>
  <c r="B258" i="4" l="1"/>
  <c r="C257" i="4"/>
  <c r="B259" i="4" l="1"/>
  <c r="C258" i="4"/>
  <c r="B260" i="4" l="1"/>
  <c r="C259" i="4"/>
  <c r="B261" i="4" l="1"/>
  <c r="C260" i="4"/>
  <c r="B262" i="4" l="1"/>
  <c r="C261" i="4"/>
  <c r="B263" i="4" l="1"/>
  <c r="C262" i="4"/>
  <c r="B264" i="4" l="1"/>
  <c r="C263" i="4"/>
  <c r="B265" i="4" l="1"/>
  <c r="C264" i="4"/>
  <c r="B266" i="4" l="1"/>
  <c r="C265" i="4"/>
  <c r="B267" i="4" l="1"/>
  <c r="C266" i="4"/>
  <c r="B268" i="4" l="1"/>
  <c r="C267" i="4"/>
  <c r="B269" i="4" l="1"/>
  <c r="C268" i="4"/>
  <c r="B270" i="4" l="1"/>
  <c r="C269" i="4"/>
  <c r="B271" i="4" l="1"/>
  <c r="C270" i="4"/>
  <c r="B272" i="4" l="1"/>
  <c r="C271" i="4"/>
  <c r="B273" i="4" l="1"/>
  <c r="C272" i="4"/>
  <c r="B274" i="4" l="1"/>
  <c r="C273" i="4"/>
  <c r="B275" i="4" l="1"/>
  <c r="C274" i="4"/>
  <c r="B276" i="4" l="1"/>
  <c r="C275" i="4"/>
  <c r="B277" i="4" l="1"/>
  <c r="C276" i="4"/>
  <c r="B278" i="4" l="1"/>
  <c r="C277" i="4"/>
  <c r="B279" i="4" l="1"/>
  <c r="C278" i="4"/>
  <c r="B280" i="4" l="1"/>
  <c r="C279" i="4"/>
  <c r="B281" i="4" l="1"/>
  <c r="C280" i="4"/>
  <c r="B282" i="4" l="1"/>
  <c r="C281" i="4"/>
  <c r="B283" i="4" l="1"/>
  <c r="C282" i="4"/>
  <c r="B284" i="4" l="1"/>
  <c r="C283" i="4"/>
  <c r="B285" i="4" l="1"/>
  <c r="C284" i="4"/>
  <c r="B286" i="4" l="1"/>
  <c r="C285" i="4"/>
  <c r="B287" i="4" l="1"/>
  <c r="C286" i="4"/>
  <c r="B288" i="4" l="1"/>
  <c r="C287" i="4"/>
  <c r="B289" i="4" l="1"/>
  <c r="C288" i="4"/>
  <c r="B290" i="4" l="1"/>
  <c r="C289" i="4"/>
  <c r="B291" i="4" l="1"/>
  <c r="C290" i="4"/>
  <c r="B292" i="4" l="1"/>
  <c r="C291" i="4"/>
  <c r="B293" i="4" l="1"/>
  <c r="C292" i="4"/>
  <c r="B294" i="4" l="1"/>
  <c r="C293" i="4"/>
  <c r="B295" i="4" l="1"/>
  <c r="C294" i="4"/>
  <c r="B296" i="4" l="1"/>
  <c r="C295" i="4"/>
  <c r="B297" i="4" l="1"/>
  <c r="C296" i="4"/>
  <c r="B298" i="4" l="1"/>
  <c r="C297" i="4"/>
  <c r="B299" i="4" l="1"/>
  <c r="C298" i="4"/>
  <c r="B300" i="4" l="1"/>
  <c r="C299" i="4"/>
  <c r="B301" i="4" l="1"/>
  <c r="C300" i="4"/>
  <c r="B302" i="4" l="1"/>
  <c r="C301" i="4"/>
  <c r="B303" i="4" l="1"/>
  <c r="C302" i="4"/>
  <c r="B304" i="4" l="1"/>
  <c r="C303" i="4"/>
  <c r="B305" i="4" l="1"/>
  <c r="C304" i="4"/>
  <c r="B306" i="4" l="1"/>
  <c r="C305" i="4"/>
  <c r="B307" i="4" l="1"/>
  <c r="C306" i="4"/>
  <c r="B308" i="4" l="1"/>
  <c r="C307" i="4"/>
  <c r="B309" i="4" l="1"/>
  <c r="C308" i="4"/>
  <c r="B310" i="4" l="1"/>
  <c r="C309" i="4"/>
  <c r="B311" i="4" l="1"/>
  <c r="C310" i="4"/>
  <c r="B312" i="4" l="1"/>
  <c r="C311" i="4"/>
  <c r="B313" i="4" l="1"/>
  <c r="C312" i="4"/>
  <c r="B314" i="4" l="1"/>
  <c r="C313" i="4"/>
  <c r="B315" i="4" l="1"/>
  <c r="C314" i="4"/>
  <c r="B316" i="4" l="1"/>
  <c r="C315" i="4"/>
  <c r="B317" i="4" l="1"/>
  <c r="C316" i="4"/>
  <c r="B318" i="4" l="1"/>
  <c r="C317" i="4"/>
  <c r="B319" i="4" l="1"/>
  <c r="C318" i="4"/>
  <c r="B320" i="4" l="1"/>
  <c r="C319" i="4"/>
  <c r="B321" i="4" l="1"/>
  <c r="C320" i="4"/>
  <c r="B322" i="4" l="1"/>
  <c r="C321" i="4"/>
  <c r="B323" i="4" l="1"/>
  <c r="C322" i="4"/>
  <c r="B324" i="4" l="1"/>
  <c r="C323" i="4"/>
  <c r="B325" i="4" l="1"/>
  <c r="C324" i="4"/>
  <c r="B326" i="4" l="1"/>
  <c r="C325" i="4"/>
  <c r="B327" i="4" l="1"/>
  <c r="C326" i="4"/>
  <c r="B328" i="4" l="1"/>
  <c r="C327" i="4"/>
  <c r="B329" i="4" l="1"/>
  <c r="C328" i="4"/>
  <c r="B330" i="4" l="1"/>
  <c r="C329" i="4"/>
  <c r="B331" i="4" l="1"/>
  <c r="C330" i="4"/>
  <c r="B332" i="4" l="1"/>
  <c r="C331" i="4"/>
  <c r="B333" i="4" l="1"/>
  <c r="C332" i="4"/>
  <c r="B334" i="4" l="1"/>
  <c r="C333" i="4"/>
  <c r="B335" i="4" l="1"/>
  <c r="C334" i="4"/>
  <c r="B336" i="4" l="1"/>
  <c r="C335" i="4"/>
  <c r="B337" i="4" l="1"/>
  <c r="C336" i="4"/>
  <c r="B338" i="4" l="1"/>
  <c r="C337" i="4"/>
  <c r="B339" i="4" l="1"/>
  <c r="C338" i="4"/>
  <c r="B340" i="4" l="1"/>
  <c r="C339" i="4"/>
  <c r="B341" i="4" l="1"/>
  <c r="C340" i="4"/>
  <c r="B342" i="4" l="1"/>
  <c r="C341" i="4"/>
  <c r="B343" i="4" l="1"/>
  <c r="C342" i="4"/>
  <c r="B344" i="4" l="1"/>
  <c r="C343" i="4"/>
  <c r="B345" i="4" l="1"/>
  <c r="C344" i="4"/>
  <c r="B346" i="4" l="1"/>
  <c r="C345" i="4"/>
  <c r="B347" i="4" l="1"/>
  <c r="C346" i="4"/>
  <c r="B348" i="4" l="1"/>
  <c r="C347" i="4"/>
  <c r="B349" i="4" l="1"/>
  <c r="C348" i="4"/>
  <c r="B350" i="4" l="1"/>
  <c r="C349" i="4"/>
  <c r="B351" i="4" l="1"/>
  <c r="C350" i="4"/>
  <c r="B352" i="4" l="1"/>
  <c r="C351" i="4"/>
  <c r="B353" i="4" l="1"/>
  <c r="C352" i="4"/>
  <c r="B354" i="4" l="1"/>
  <c r="C353" i="4"/>
  <c r="B355" i="4" l="1"/>
  <c r="C354" i="4"/>
  <c r="B356" i="4" l="1"/>
  <c r="C355" i="4"/>
  <c r="B357" i="4" l="1"/>
  <c r="C356" i="4"/>
  <c r="B358" i="4" l="1"/>
  <c r="C357" i="4"/>
  <c r="B359" i="4" l="1"/>
  <c r="C358" i="4"/>
  <c r="B360" i="4" l="1"/>
  <c r="C359" i="4"/>
  <c r="B361" i="4" l="1"/>
  <c r="C360" i="4"/>
  <c r="B362" i="4" l="1"/>
  <c r="C361" i="4"/>
  <c r="B363" i="4" l="1"/>
  <c r="C362" i="4"/>
  <c r="B364" i="4" l="1"/>
  <c r="C363" i="4"/>
  <c r="B365" i="4" l="1"/>
  <c r="C364" i="4"/>
  <c r="B366" i="4" l="1"/>
  <c r="C365" i="4"/>
  <c r="B367" i="4" l="1"/>
  <c r="C366" i="4"/>
  <c r="B368" i="4" l="1"/>
  <c r="C367" i="4"/>
  <c r="B369" i="4" l="1"/>
  <c r="C368" i="4"/>
  <c r="B370" i="4" l="1"/>
  <c r="C369" i="4"/>
  <c r="B371" i="4" l="1"/>
  <c r="C371" i="4" s="1"/>
  <c r="C370" i="4"/>
  <c r="B32" i="1"/>
  <c r="B33" i="1" l="1"/>
  <c r="B34" i="1" l="1"/>
  <c r="B35" i="1" l="1"/>
  <c r="B36" i="1" l="1"/>
  <c r="B37" i="1" l="1"/>
  <c r="B38" i="1" l="1"/>
  <c r="B41" i="1" l="1"/>
  <c r="B42" i="1" l="1"/>
  <c r="B43" i="1" l="1"/>
  <c r="B44" i="1" l="1"/>
  <c r="B45" i="1" l="1"/>
  <c r="B46" i="1" l="1"/>
  <c r="B47" i="1" l="1"/>
  <c r="B51" i="1" l="1"/>
  <c r="B52" i="1" l="1"/>
  <c r="B53" i="1" l="1"/>
  <c r="B54" i="1" l="1"/>
  <c r="B55" i="1" l="1"/>
  <c r="B56" i="1" l="1"/>
  <c r="B59" i="1" l="1"/>
  <c r="B60" i="1" l="1"/>
  <c r="B61" i="1" l="1"/>
  <c r="B62" i="1" l="1"/>
  <c r="B63" i="1" l="1"/>
  <c r="B64" i="1" l="1"/>
  <c r="B65" i="1" l="1"/>
  <c r="B82" i="1" l="1"/>
  <c r="B79" i="1"/>
  <c r="B81" i="1"/>
  <c r="B80" i="1"/>
  <c r="B78" i="1"/>
  <c r="B83" i="1"/>
  <c r="B77" i="1"/>
  <c r="F102" i="1"/>
  <c r="F138" i="1" l="1"/>
  <c r="F504" i="1" s="1"/>
  <c r="AB138" i="1"/>
  <c r="AB102" i="1"/>
  <c r="AA60" i="1"/>
  <c r="F513" i="1" l="1"/>
  <c r="F500" i="1"/>
  <c r="F510" i="1"/>
  <c r="F508" i="1"/>
  <c r="F506" i="1"/>
  <c r="F505" i="1"/>
  <c r="F509" i="1"/>
  <c r="F511" i="1"/>
  <c r="F501" i="1"/>
  <c r="F503" i="1" s="1"/>
  <c r="F512" i="1"/>
  <c r="F507" i="1"/>
  <c r="AA36" i="4"/>
  <c r="AB60" i="1"/>
  <c r="AA66" i="1"/>
  <c r="AA510" i="1" s="1"/>
  <c r="AA501" i="1" l="1"/>
  <c r="AA503" i="1" s="1"/>
  <c r="AA513" i="1"/>
  <c r="AA511" i="1"/>
  <c r="AA509" i="1"/>
  <c r="AA512" i="1"/>
  <c r="AA506" i="1"/>
  <c r="AA504" i="1"/>
  <c r="AA507" i="1"/>
  <c r="AA505" i="1"/>
  <c r="AA500" i="1"/>
  <c r="AA508" i="1"/>
  <c r="F514" i="1"/>
  <c r="AB36" i="4"/>
  <c r="AB66" i="1"/>
  <c r="AB504" i="1" s="1"/>
  <c r="AB505" i="1" l="1"/>
  <c r="AB509" i="1"/>
  <c r="AB507" i="1"/>
  <c r="AB500" i="1"/>
  <c r="AB512" i="1"/>
  <c r="AB513" i="1"/>
  <c r="AB501" i="1"/>
  <c r="AB503" i="1" s="1"/>
  <c r="AB508" i="1"/>
  <c r="AB510" i="1"/>
  <c r="AB511" i="1"/>
  <c r="AB506" i="1"/>
  <c r="AA514" i="1"/>
  <c r="AB514" i="1" l="1"/>
</calcChain>
</file>

<file path=xl/sharedStrings.xml><?xml version="1.0" encoding="utf-8"?>
<sst xmlns="http://schemas.openxmlformats.org/spreadsheetml/2006/main" count="2280" uniqueCount="146">
  <si>
    <t>HEURES 
SUP'</t>
  </si>
  <si>
    <t>CA</t>
  </si>
  <si>
    <t>RTT</t>
  </si>
  <si>
    <t>FORM</t>
  </si>
  <si>
    <t>MALADIE</t>
  </si>
  <si>
    <t>Année</t>
  </si>
  <si>
    <t>Mois</t>
  </si>
  <si>
    <t>Semaine</t>
  </si>
  <si>
    <t>Thierry</t>
  </si>
  <si>
    <r>
      <rPr>
        <b/>
        <i/>
        <sz val="11"/>
        <color indexed="25"/>
        <rFont val="Calibri"/>
        <family val="2"/>
      </rPr>
      <t>Manif</t>
    </r>
  </si>
  <si>
    <t>Antoine</t>
  </si>
  <si>
    <t>Grégory</t>
  </si>
  <si>
    <t>Philippe</t>
  </si>
  <si>
    <t>Mantala</t>
  </si>
  <si>
    <t>Manuel</t>
  </si>
  <si>
    <t>Nidal</t>
  </si>
  <si>
    <t>Rémi</t>
  </si>
  <si>
    <t>Françoise</t>
  </si>
  <si>
    <t>Sylvain</t>
  </si>
  <si>
    <t>Fabrice</t>
  </si>
  <si>
    <t>IAT</t>
  </si>
  <si>
    <t xml:space="preserve">TOTAL GROUPE </t>
  </si>
  <si>
    <t>TOTAL GROUPE HS + IAT</t>
  </si>
  <si>
    <t>TOTAL</t>
  </si>
  <si>
    <r>
      <rPr>
        <b/>
        <i/>
        <sz val="11"/>
        <color indexed="23"/>
        <rFont val="Calibri"/>
        <family val="2"/>
      </rPr>
      <t>Thierry</t>
    </r>
    <r>
      <rPr>
        <sz val="11"/>
        <color indexed="8"/>
        <rFont val="Calibri"/>
        <family val="2"/>
      </rPr>
      <t xml:space="preserve">	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</si>
  <si>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>Antoine</t>
    </r>
    <r>
      <rPr>
        <sz val="11"/>
        <color indexed="8"/>
        <rFont val="Calibri"/>
        <family val="2"/>
      </rPr>
      <t xml:space="preserve">	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</si>
  <si>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>Grégory</t>
    </r>
    <r>
      <rPr>
        <sz val="11"/>
        <color indexed="8"/>
        <rFont val="Calibri"/>
        <family val="2"/>
      </rPr>
      <t xml:space="preserve">	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</si>
  <si>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>Philippe</t>
    </r>
    <r>
      <rPr>
        <sz val="11"/>
        <color indexed="8"/>
        <rFont val="Calibri"/>
        <family val="2"/>
      </rPr>
      <t xml:space="preserve">	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</si>
  <si>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>Mantala</t>
    </r>
    <r>
      <rPr>
        <sz val="11"/>
        <color indexed="8"/>
        <rFont val="Calibri"/>
        <family val="2"/>
      </rPr>
      <t xml:space="preserve">	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</si>
  <si>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 xml:space="preserve">Manuel           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</si>
  <si>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>Nidal</t>
    </r>
    <r>
      <rPr>
        <sz val="11"/>
        <color indexed="8"/>
        <rFont val="Calibri"/>
        <family val="2"/>
      </rPr>
      <t xml:space="preserve">	                  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</si>
  <si>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>Rémi</t>
    </r>
    <r>
      <rPr>
        <sz val="11"/>
        <color indexed="8"/>
        <rFont val="Calibri"/>
        <family val="2"/>
      </rPr>
      <t xml:space="preserve">	                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</si>
  <si>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>Françoise</t>
    </r>
    <r>
      <rPr>
        <sz val="11"/>
        <color indexed="8"/>
        <rFont val="Calibri"/>
        <family val="2"/>
      </rPr>
      <t xml:space="preserve">	          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</si>
  <si>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14"/>
        <rFont val="Calibri"/>
        <family val="2"/>
      </rPr>
      <t xml:space="preserve">Sylvain   </t>
    </r>
    <r>
      <rPr>
        <sz val="11"/>
        <color indexed="8"/>
        <rFont val="Calibri"/>
        <family val="2"/>
      </rPr>
      <t xml:space="preserve">	   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</si>
  <si>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 xml:space="preserve">Fabrice     </t>
    </r>
    <r>
      <rPr>
        <sz val="11"/>
        <color indexed="8"/>
        <rFont val="Calibri"/>
        <family val="2"/>
      </rPr>
      <t xml:space="preserve">	                 </t>
    </r>
    <r>
      <rPr>
        <b/>
        <i/>
        <sz val="11"/>
        <color indexed="25"/>
        <rFont val="Calibri"/>
        <family val="2"/>
      </rPr>
      <t>Manif</t>
    </r>
  </si>
  <si>
    <t xml:space="preserve">NOCTURNES </t>
  </si>
  <si>
    <t>G1</t>
  </si>
  <si>
    <t>G2</t>
  </si>
  <si>
    <t>G3</t>
  </si>
  <si>
    <t>G4</t>
  </si>
  <si>
    <t>G5</t>
  </si>
  <si>
    <t>G6</t>
  </si>
  <si>
    <t>G7</t>
  </si>
  <si>
    <t>G8</t>
  </si>
  <si>
    <t>Aude</t>
  </si>
  <si>
    <t>Haziz</t>
  </si>
  <si>
    <t>Stéphanie</t>
  </si>
  <si>
    <t>Catherine</t>
  </si>
  <si>
    <t>Denise</t>
  </si>
  <si>
    <t>Camille</t>
  </si>
  <si>
    <t>Moncef</t>
  </si>
  <si>
    <t>Danièle</t>
  </si>
  <si>
    <t>Alain</t>
  </si>
  <si>
    <t>Driss</t>
  </si>
  <si>
    <t>AAAA</t>
  </si>
  <si>
    <t>BBBB</t>
  </si>
  <si>
    <t>CCCC</t>
  </si>
  <si>
    <t>DDDD</t>
  </si>
  <si>
    <t>EEEE</t>
  </si>
  <si>
    <t>FFFF</t>
  </si>
  <si>
    <t>GGGG</t>
  </si>
  <si>
    <t>HHHH</t>
  </si>
  <si>
    <t>IIII</t>
  </si>
  <si>
    <t>janvier</t>
  </si>
  <si>
    <t>dimanche</t>
  </si>
  <si>
    <t>lundi</t>
  </si>
  <si>
    <t>mardi</t>
  </si>
  <si>
    <t>mercredi</t>
  </si>
  <si>
    <t>jeudi</t>
  </si>
  <si>
    <t>vendredi</t>
  </si>
  <si>
    <t>samedi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</si>
  <si>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</si>
  <si>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</si>
  <si>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</si>
  <si>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</si>
  <si>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</si>
  <si>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</si>
  <si>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</si>
  <si>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</si>
  <si>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</si>
  <si>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</si>
  <si>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</si>
  <si>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</si>
  <si>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</si>
  <si>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</si>
  <si>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</si>
  <si>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</si>
  <si>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</si>
  <si>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</si>
  <si>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</si>
  <si>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</si>
  <si>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</si>
  <si>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</si>
  <si>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</si>
  <si>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Tous</t>
  </si>
  <si>
    <t>Date</t>
  </si>
  <si>
    <t>Code</t>
  </si>
  <si>
    <t xml:space="preserve">Fêtes </t>
  </si>
  <si>
    <t>F</t>
  </si>
  <si>
    <t>Jour de l'an</t>
  </si>
  <si>
    <t>Pâques</t>
  </si>
  <si>
    <t>Ludi de Pâques</t>
  </si>
  <si>
    <t>Fête du travail</t>
  </si>
  <si>
    <t>Ascension</t>
  </si>
  <si>
    <t>Armistice 1945</t>
  </si>
  <si>
    <t>Lundi de Pentecôte</t>
  </si>
  <si>
    <t>Fête Nationale</t>
  </si>
  <si>
    <t>Assomption</t>
  </si>
  <si>
    <t>Toussaint</t>
  </si>
  <si>
    <t>Armistice 1918</t>
  </si>
  <si>
    <t>Noël</t>
  </si>
  <si>
    <t>Légende</t>
  </si>
  <si>
    <t>Férié</t>
  </si>
  <si>
    <t>Congé annuel</t>
  </si>
  <si>
    <t>Divers</t>
  </si>
  <si>
    <t>Absences diverses</t>
  </si>
  <si>
    <t>Formation</t>
  </si>
  <si>
    <t>Maladie</t>
  </si>
  <si>
    <t>Repos Acquis</t>
  </si>
  <si>
    <t>HS</t>
  </si>
  <si>
    <t>Heures Supplémentaires</t>
  </si>
  <si>
    <t>Vide</t>
  </si>
  <si>
    <t>TOTAL JANVIER</t>
  </si>
  <si>
    <t>TOTAL FEVRIER</t>
  </si>
  <si>
    <t>TOTAL MARS</t>
  </si>
  <si>
    <t>TOTAL AVRIL</t>
  </si>
  <si>
    <t>TOTAL MAI</t>
  </si>
  <si>
    <t>TOTAL JUIN</t>
  </si>
  <si>
    <t>TOTAL JUILLET</t>
  </si>
  <si>
    <t>TOTAL AOUT</t>
  </si>
  <si>
    <t>TOTAL SEPTEMBRE</t>
  </si>
  <si>
    <t>TOTAL OCTOBRE</t>
  </si>
  <si>
    <t>TOTAL NOVEMBRE</t>
  </si>
  <si>
    <t>TOTAL DECEMBRE</t>
  </si>
  <si>
    <t>TOTAL FEVRIER AVEC 29 JOURS</t>
  </si>
  <si>
    <t>TOTAL FEVRIER AVEC 28 JOURS</t>
  </si>
  <si>
    <t xml:space="preserve">TOTAL ANNEE </t>
  </si>
  <si>
    <r>
      <t xml:space="preserve">TOTAL ANNUEL </t>
    </r>
    <r>
      <rPr>
        <b/>
        <sz val="14"/>
        <color theme="0"/>
        <rFont val="Calibri"/>
        <family val="2"/>
      </rPr>
      <t>IAT</t>
    </r>
    <r>
      <rPr>
        <b/>
        <sz val="14"/>
        <color rgb="FFFFFF00"/>
        <rFont val="Calibri"/>
        <family val="2"/>
      </rPr>
      <t xml:space="preserve"> + </t>
    </r>
    <r>
      <rPr>
        <b/>
        <sz val="14"/>
        <color theme="0"/>
        <rFont val="Calibri"/>
        <family val="2"/>
      </rPr>
      <t>GROUPE ENTIER</t>
    </r>
  </si>
  <si>
    <t>TOTAL MENSUEL</t>
  </si>
  <si>
    <t>Modifier l'année ici</t>
  </si>
  <si>
    <t>mariage</t>
  </si>
  <si>
    <t>Fichier modifié par REMI Le 14/02/2017 10:39:23</t>
  </si>
  <si>
    <t>SEMAINE 5</t>
  </si>
  <si>
    <t>CELLULE MODIFIE</t>
  </si>
  <si>
    <t>QUI A MODIFIE ET QUAND ?</t>
  </si>
  <si>
    <t>jeu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</si>
</sst>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ddd"/>
    <numFmt numFmtId="165" formatCode="mmmm"/>
    <numFmt numFmtId="166" formatCode="d&quot;-&quot;mmm"/>
    <numFmt numFmtId="167" formatCode="dddd&quot;, &quot;mmmm&quot; &quot;dd&quot;, &quot;yyyy"/>
    <numFmt numFmtId="168" formatCode="mmm"/>
    <numFmt numFmtId="169" formatCode="&quot;semaine &quot;#0"/>
    <numFmt numFmtId="170" formatCode="d/m;@"/>
    <numFmt numFmtId="171" formatCode="h:mm;@"/>
    <numFmt numFmtId="172" formatCode="hh&quot;h&quot;mm"/>
  </numFmts>
  <fonts count="52" x14ac:knownFonts="1">
    <font>
      <sz val="11"/>
      <color indexed="8"/>
      <name val="Calibri"/>
    </font>
    <font>
      <b/>
      <sz val="22"/>
      <color indexed="9"/>
      <name val="Arial"/>
      <family val="2"/>
    </font>
    <font>
      <sz val="11"/>
      <color indexed="15"/>
      <name val="Arial"/>
      <family val="2"/>
    </font>
    <font>
      <b/>
      <sz val="20"/>
      <color indexed="12"/>
      <name val="Arial"/>
      <family val="2"/>
    </font>
    <font>
      <sz val="11"/>
      <color indexed="8"/>
      <name val="Arial"/>
      <family val="2"/>
    </font>
    <font>
      <b/>
      <sz val="11"/>
      <color indexed="14"/>
      <name val="Arial"/>
      <family val="2"/>
    </font>
    <font>
      <b/>
      <sz val="12"/>
      <color indexed="14"/>
      <name val="Arial"/>
      <family val="2"/>
    </font>
    <font>
      <b/>
      <sz val="11"/>
      <color indexed="19"/>
      <name val="Arial"/>
      <family val="2"/>
    </font>
    <font>
      <b/>
      <i/>
      <sz val="11"/>
      <color indexed="23"/>
      <name val="Calibri"/>
      <family val="2"/>
    </font>
    <font>
      <b/>
      <i/>
      <sz val="11"/>
      <color indexed="25"/>
      <name val="Calibri"/>
      <family val="2"/>
    </font>
    <font>
      <b/>
      <i/>
      <sz val="11"/>
      <color indexed="14"/>
      <name val="Calibri"/>
      <family val="2"/>
    </font>
    <font>
      <b/>
      <sz val="12"/>
      <color indexed="9"/>
      <name val="Arial"/>
      <family val="2"/>
    </font>
    <font>
      <b/>
      <sz val="12"/>
      <color indexed="37"/>
      <name val="Arial"/>
      <family val="2"/>
    </font>
    <font>
      <sz val="28"/>
      <color indexed="8"/>
      <name val="Arial"/>
      <family val="2"/>
    </font>
    <font>
      <b/>
      <sz val="22"/>
      <color indexed="40"/>
      <name val="Calibri"/>
      <family val="2"/>
    </font>
    <font>
      <sz val="48"/>
      <color indexed="12"/>
      <name val="Calibri"/>
      <family val="2"/>
    </font>
    <font>
      <b/>
      <sz val="36"/>
      <color indexed="12"/>
      <name val="Calibri"/>
      <family val="2"/>
    </font>
    <font>
      <sz val="26"/>
      <color indexed="12"/>
      <name val="Calibri"/>
      <family val="2"/>
    </font>
    <font>
      <b/>
      <sz val="11"/>
      <color indexed="8"/>
      <name val="Calibri"/>
      <family val="2"/>
    </font>
    <font>
      <b/>
      <sz val="11"/>
      <color indexed="44"/>
      <name val="Arial"/>
      <family val="2"/>
    </font>
    <font>
      <sz val="11"/>
      <color indexed="28"/>
      <name val="Arial"/>
      <family val="2"/>
    </font>
    <font>
      <b/>
      <sz val="11"/>
      <color rgb="FFFF0000"/>
      <name val="Arial"/>
      <family val="2"/>
    </font>
    <font>
      <sz val="11"/>
      <name val="Arial"/>
      <family val="2"/>
    </font>
    <font>
      <b/>
      <sz val="11"/>
      <color indexed="19"/>
      <name val="Arial"/>
      <family val="2"/>
    </font>
    <font>
      <sz val="11"/>
      <color indexed="8"/>
      <name val="Calibri"/>
      <family val="2"/>
    </font>
    <font>
      <sz val="14"/>
      <color indexed="8"/>
      <name val="Calibri"/>
      <family val="2"/>
    </font>
    <font>
      <b/>
      <sz val="12"/>
      <color theme="0"/>
      <name val="Calibri"/>
      <family val="2"/>
    </font>
    <font>
      <b/>
      <sz val="12"/>
      <color rgb="FFFFFF00"/>
      <name val="Calibri"/>
      <family val="2"/>
    </font>
    <font>
      <b/>
      <sz val="14"/>
      <color theme="0"/>
      <name val="Calibri"/>
      <family val="2"/>
    </font>
    <font>
      <b/>
      <sz val="14"/>
      <color rgb="FFFFFF00"/>
      <name val="Calibri"/>
      <family val="2"/>
    </font>
    <font>
      <b/>
      <sz val="16"/>
      <color theme="0"/>
      <name val="Calibri"/>
      <family val="2"/>
    </font>
    <font>
      <b/>
      <sz val="22"/>
      <color rgb="FFFF0000"/>
      <name val="Calibri"/>
      <family val="2"/>
    </font>
    <font>
      <b/>
      <i/>
      <sz val="16"/>
      <color indexed="23"/>
      <name val="Calibri"/>
      <family val="2"/>
    </font>
    <font>
      <b/>
      <i/>
      <sz val="16"/>
      <color indexed="14"/>
      <name val="Calibri"/>
      <family val="2"/>
    </font>
    <font>
      <b/>
      <sz val="14"/>
      <color indexed="14"/>
      <name val="Arial"/>
      <family val="2"/>
    </font>
    <font>
      <b/>
      <sz val="14"/>
      <color indexed="9"/>
      <name val="Arial"/>
      <family val="2"/>
    </font>
    <font>
      <b/>
      <sz val="14"/>
      <color indexed="37"/>
      <name val="Arial"/>
      <family val="2"/>
    </font>
    <font>
      <b/>
      <sz val="14"/>
      <color theme="1"/>
      <name val="Calibri"/>
      <family val="2"/>
    </font>
    <font>
      <b/>
      <sz val="16"/>
      <color rgb="FFFF0000"/>
      <name val="Calibri"/>
      <family val="2"/>
    </font>
    <font>
      <b/>
      <sz val="16"/>
      <color rgb="FFC00000"/>
      <name val="Calibri"/>
      <family val="2"/>
    </font>
    <font>
      <b/>
      <sz val="16"/>
      <color rgb="FFFFFF00"/>
      <name val="Arial"/>
      <family val="2"/>
    </font>
    <font>
      <b/>
      <sz val="18"/>
      <color rgb="FFFF0000"/>
      <name val="Arial"/>
      <family val="2"/>
    </font>
    <font>
      <b/>
      <sz val="14"/>
      <color indexed="8"/>
      <name val="Calibri"/>
      <family val="2"/>
    </font>
    <font>
      <sz val="14"/>
      <color theme="1"/>
      <name val="Calibri"/>
      <family val="2"/>
    </font>
    <font>
      <b/>
      <sz val="14"/>
      <color rgb="FFFF0000"/>
      <name val="Calibri"/>
      <family val="2"/>
    </font>
    <font>
      <b/>
      <sz val="14"/>
      <color rgb="FFFFFFD5"/>
      <name val="Calibri"/>
      <family val="2"/>
    </font>
    <font>
      <sz val="36"/>
      <color theme="1"/>
      <name val="Arial"/>
      <family val="2"/>
    </font>
    <font>
      <sz val="36"/>
      <color rgb="FF0000FF"/>
      <name val="Arial"/>
      <family val="2"/>
    </font>
    <font>
      <b/>
      <sz val="20"/>
      <color indexed="8"/>
      <name val="Calibri"/>
      <family val="2"/>
    </font>
    <font>
      <b/>
      <sz val="20"/>
      <color theme="1"/>
      <name val="Arial"/>
      <family val="2"/>
    </font>
    <font>
      <b/>
      <sz val="12"/>
      <color rgb="FF0000FF"/>
      <name val="Arial"/>
      <family val="2"/>
    </font>
    <font>
      <b/>
      <sz val="12"/>
      <color rgb="FFFF0000"/>
      <name val="Calibri"/>
      <family val="2"/>
    </font>
  </fonts>
  <fills count="53">
    <fill>
      <patternFill patternType="none"/>
    </fill>
    <fill>
      <patternFill patternType="gray125"/>
    </fill>
    <fill>
      <patternFill patternType="solid">
        <fgColor indexed="10"/>
        <bgColor auto="1"/>
      </patternFill>
    </fill>
    <fill>
      <patternFill patternType="solid">
        <fgColor indexed="14"/>
        <bgColor auto="1"/>
      </patternFill>
    </fill>
    <fill>
      <patternFill patternType="solid">
        <fgColor indexed="13"/>
        <bgColor auto="1"/>
      </patternFill>
    </fill>
    <fill>
      <patternFill patternType="solid">
        <fgColor indexed="16"/>
        <bgColor auto="1"/>
      </patternFill>
    </fill>
    <fill>
      <patternFill patternType="solid">
        <fgColor indexed="17"/>
        <bgColor auto="1"/>
      </patternFill>
    </fill>
    <fill>
      <patternFill patternType="solid">
        <fgColor indexed="19"/>
        <bgColor auto="1"/>
      </patternFill>
    </fill>
    <fill>
      <patternFill patternType="solid">
        <fgColor indexed="20"/>
        <bgColor auto="1"/>
      </patternFill>
    </fill>
    <fill>
      <patternFill patternType="solid">
        <fgColor indexed="21"/>
        <bgColor auto="1"/>
      </patternFill>
    </fill>
    <fill>
      <patternFill patternType="solid">
        <fgColor indexed="22"/>
        <bgColor auto="1"/>
      </patternFill>
    </fill>
    <fill>
      <patternFill patternType="solid">
        <fgColor indexed="24"/>
        <bgColor auto="1"/>
      </patternFill>
    </fill>
    <fill>
      <patternFill patternType="solid">
        <fgColor indexed="26"/>
        <bgColor auto="1"/>
      </patternFill>
    </fill>
    <fill>
      <patternFill patternType="solid">
        <fgColor indexed="29"/>
        <bgColor auto="1"/>
      </patternFill>
    </fill>
    <fill>
      <patternFill patternType="solid">
        <fgColor indexed="30"/>
        <bgColor auto="1"/>
      </patternFill>
    </fill>
    <fill>
      <patternFill patternType="solid">
        <fgColor indexed="31"/>
        <bgColor auto="1"/>
      </patternFill>
    </fill>
    <fill>
      <patternFill patternType="solid">
        <fgColor indexed="32"/>
        <bgColor auto="1"/>
      </patternFill>
    </fill>
    <fill>
      <patternFill patternType="solid">
        <fgColor indexed="33"/>
        <bgColor auto="1"/>
      </patternFill>
    </fill>
    <fill>
      <patternFill patternType="solid">
        <fgColor indexed="34"/>
        <bgColor auto="1"/>
      </patternFill>
    </fill>
    <fill>
      <patternFill patternType="solid">
        <fgColor indexed="35"/>
        <bgColor auto="1"/>
      </patternFill>
    </fill>
    <fill>
      <patternFill patternType="solid">
        <fgColor indexed="36"/>
        <bgColor auto="1"/>
      </patternFill>
    </fill>
    <fill>
      <patternFill patternType="solid">
        <fgColor indexed="38"/>
        <bgColor auto="1"/>
      </patternFill>
    </fill>
    <fill>
      <patternFill patternType="solid">
        <fgColor indexed="39"/>
        <bgColor auto="1"/>
      </patternFill>
    </fill>
    <fill>
      <patternFill patternType="solid">
        <fgColor indexed="41"/>
        <bgColor auto="1"/>
      </patternFill>
    </fill>
    <fill>
      <patternFill patternType="solid">
        <fgColor indexed="40"/>
        <bgColor auto="1"/>
      </patternFill>
    </fill>
    <fill>
      <patternFill patternType="solid">
        <fgColor indexed="9"/>
        <bgColor auto="1"/>
      </patternFill>
    </fill>
    <fill>
      <patternFill patternType="solid">
        <fgColor indexed="45"/>
        <bgColor auto="1"/>
      </patternFill>
    </fill>
    <fill>
      <patternFill patternType="solid">
        <fgColor indexed="46"/>
        <bgColor auto="1"/>
      </patternFill>
    </fill>
    <fill>
      <patternFill patternType="solid">
        <fgColor rgb="FFFBFE8A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D5"/>
        <bgColor indexed="64"/>
      </patternFill>
    </fill>
    <fill>
      <patternFill patternType="solid">
        <fgColor theme="5" tint="-0.249977111117893"/>
        <bgColor theme="5" tint="-0.249977111117893"/>
      </patternFill>
    </fill>
    <fill>
      <patternFill patternType="solid">
        <fgColor theme="5"/>
        <bgColor theme="5"/>
      </patternFill>
    </fill>
    <fill>
      <patternFill patternType="solid">
        <fgColor theme="1" tint="0.249977111117893"/>
        <bgColor theme="5"/>
      </patternFill>
    </fill>
    <fill>
      <patternFill patternType="solid">
        <fgColor theme="1" tint="0.14999847407452621"/>
        <bgColor theme="5"/>
      </patternFill>
    </fill>
    <fill>
      <patternFill patternType="solid">
        <fgColor theme="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E9D2A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EEECE1"/>
        <bgColor indexed="64"/>
      </patternFill>
    </fill>
    <fill>
      <patternFill patternType="solid">
        <fgColor rgb="FF0000FF"/>
        <bgColor indexed="64"/>
      </patternFill>
    </fill>
  </fills>
  <borders count="77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11"/>
      </left>
      <right style="thin">
        <color indexed="8"/>
      </right>
      <top style="thin">
        <color indexed="11"/>
      </top>
      <bottom style="thin">
        <color indexed="11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11"/>
      </left>
      <right style="thin">
        <color indexed="8"/>
      </right>
      <top/>
      <bottom/>
      <diagonal/>
    </border>
    <border>
      <left style="thin">
        <color indexed="11"/>
      </left>
      <right style="thin">
        <color indexed="8"/>
      </right>
      <top/>
      <bottom style="thin">
        <color indexed="8"/>
      </bottom>
      <diagonal/>
    </border>
    <border>
      <left style="thin">
        <color indexed="13"/>
      </left>
      <right style="thin">
        <color indexed="13"/>
      </right>
      <top style="thin">
        <color indexed="13"/>
      </top>
      <bottom style="thin">
        <color indexed="13"/>
      </bottom>
      <diagonal/>
    </border>
    <border>
      <left style="thin">
        <color indexed="11"/>
      </left>
      <right/>
      <top style="thin">
        <color indexed="11"/>
      </top>
      <bottom/>
      <diagonal/>
    </border>
    <border>
      <left/>
      <right/>
      <top style="thin">
        <color indexed="11"/>
      </top>
      <bottom/>
      <diagonal/>
    </border>
    <border>
      <left/>
      <right style="thin">
        <color indexed="11"/>
      </right>
      <top style="thin">
        <color indexed="11"/>
      </top>
      <bottom/>
      <diagonal/>
    </border>
    <border>
      <left style="thin">
        <color indexed="11"/>
      </left>
      <right/>
      <top/>
      <bottom/>
      <diagonal/>
    </border>
    <border>
      <left/>
      <right/>
      <top/>
      <bottom/>
      <diagonal/>
    </border>
    <border>
      <left/>
      <right style="thin">
        <color indexed="11"/>
      </right>
      <top/>
      <bottom/>
      <diagonal/>
    </border>
    <border>
      <left/>
      <right/>
      <top/>
      <bottom style="thin">
        <color indexed="8"/>
      </bottom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11"/>
      </left>
      <right/>
      <top/>
      <bottom style="thin">
        <color indexed="11"/>
      </bottom>
      <diagonal/>
    </border>
    <border>
      <left/>
      <right/>
      <top style="thin">
        <color indexed="8"/>
      </top>
      <bottom style="thin">
        <color indexed="11"/>
      </bottom>
      <diagonal/>
    </border>
    <border>
      <left/>
      <right/>
      <top/>
      <bottom style="thin">
        <color indexed="11"/>
      </bottom>
      <diagonal/>
    </border>
    <border>
      <left/>
      <right style="thin">
        <color indexed="11"/>
      </right>
      <top/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13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8"/>
      </bottom>
      <diagonal/>
    </border>
    <border>
      <left style="thin">
        <color indexed="11"/>
      </left>
      <right style="thin">
        <color indexed="13"/>
      </right>
      <top style="thin">
        <color indexed="11"/>
      </top>
      <bottom style="thin">
        <color indexed="11"/>
      </bottom>
      <diagonal/>
    </border>
    <border>
      <left style="thin">
        <color indexed="8"/>
      </left>
      <right style="thin">
        <color indexed="13"/>
      </right>
      <top style="thin">
        <color indexed="11"/>
      </top>
      <bottom style="thin">
        <color indexed="11"/>
      </bottom>
      <diagonal/>
    </border>
    <border>
      <left style="thin">
        <color indexed="8"/>
      </left>
      <right style="thin">
        <color indexed="11"/>
      </right>
      <top style="thin">
        <color indexed="11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13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8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 style="medium">
        <color indexed="8"/>
      </left>
      <right/>
      <top/>
      <bottom style="thin">
        <color indexed="64"/>
      </bottom>
      <diagonal/>
    </border>
    <border>
      <left/>
      <right style="thin">
        <color indexed="8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ck">
        <color rgb="FF0000FF"/>
      </left>
      <right style="thick">
        <color rgb="FF0000FF"/>
      </right>
      <top style="thick">
        <color rgb="FF0000FF"/>
      </top>
      <bottom style="thick">
        <color rgb="FF0000FF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indexed="64"/>
      </left>
      <right/>
      <top style="thin">
        <color theme="1"/>
      </top>
      <bottom style="thin">
        <color indexed="8"/>
      </bottom>
      <diagonal/>
    </border>
    <border>
      <left/>
      <right style="thin">
        <color indexed="64"/>
      </right>
      <top style="thin">
        <color theme="1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theme="1"/>
      </top>
      <bottom/>
      <diagonal/>
    </border>
    <border>
      <left style="thin">
        <color indexed="8"/>
      </left>
      <right style="thin">
        <color indexed="8"/>
      </right>
      <top style="thin">
        <color theme="1"/>
      </top>
      <bottom style="thin">
        <color indexed="8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/>
      <right/>
      <top style="thin">
        <color indexed="8"/>
      </top>
      <bottom style="thin">
        <color indexed="64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medium">
        <color indexed="8"/>
      </right>
      <top style="thin">
        <color indexed="64"/>
      </top>
      <bottom/>
      <diagonal/>
    </border>
    <border>
      <left style="thin">
        <color indexed="64"/>
      </left>
      <right style="medium">
        <color indexed="8"/>
      </right>
      <top/>
      <bottom/>
      <diagonal/>
    </border>
    <border>
      <left style="thin">
        <color indexed="64"/>
      </left>
      <right style="medium">
        <color indexed="8"/>
      </right>
      <top/>
      <bottom style="thin">
        <color indexed="64"/>
      </bottom>
      <diagonal/>
    </border>
    <border>
      <left/>
      <right style="thin">
        <color theme="1"/>
      </right>
      <top style="thin">
        <color theme="1"/>
      </top>
      <bottom/>
      <diagonal/>
    </border>
    <border>
      <left/>
      <right style="thin">
        <color theme="1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theme="1"/>
      </bottom>
      <diagonal/>
    </border>
    <border>
      <left style="thin">
        <color indexed="64"/>
      </left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 applyNumberFormat="0" applyFill="0" applyBorder="0" applyProtection="0"/>
  </cellStyleXfs>
  <cellXfs count="397">
    <xf numFmtId="0" fontId="0" fillId="0" borderId="0" xfId="0" applyFont="1" applyAlignment="1"/>
    <xf numFmtId="0" fontId="0" fillId="3" borderId="1" xfId="0" applyNumberFormat="1" applyFont="1" applyFill="1" applyBorder="1" applyAlignment="1"/>
    <xf numFmtId="0" fontId="0" fillId="0" borderId="0" xfId="0" applyNumberFormat="1" applyFont="1" applyAlignment="1"/>
    <xf numFmtId="0" fontId="0" fillId="0" borderId="9" xfId="0" applyFont="1" applyBorder="1" applyAlignment="1"/>
    <xf numFmtId="0" fontId="15" fillId="23" borderId="10" xfId="0" applyNumberFormat="1" applyFont="1" applyFill="1" applyBorder="1" applyAlignment="1">
      <alignment vertical="center"/>
    </xf>
    <xf numFmtId="0" fontId="0" fillId="0" borderId="10" xfId="0" applyFont="1" applyBorder="1" applyAlignment="1"/>
    <xf numFmtId="0" fontId="0" fillId="0" borderId="11" xfId="0" applyFont="1" applyBorder="1" applyAlignment="1"/>
    <xf numFmtId="0" fontId="0" fillId="0" borderId="12" xfId="0" applyFont="1" applyBorder="1" applyAlignment="1"/>
    <xf numFmtId="0" fontId="15" fillId="23" borderId="13" xfId="0" applyNumberFormat="1" applyFont="1" applyFill="1" applyBorder="1" applyAlignment="1">
      <alignment vertical="center"/>
    </xf>
    <xf numFmtId="0" fontId="0" fillId="0" borderId="13" xfId="0" applyFont="1" applyBorder="1" applyAlignment="1"/>
    <xf numFmtId="0" fontId="0" fillId="0" borderId="14" xfId="0" applyFont="1" applyBorder="1" applyAlignment="1"/>
    <xf numFmtId="0" fontId="0" fillId="0" borderId="15" xfId="0" applyNumberFormat="1" applyFont="1" applyBorder="1" applyAlignment="1"/>
    <xf numFmtId="0" fontId="0" fillId="3" borderId="3" xfId="0" applyNumberFormat="1" applyFont="1" applyFill="1" applyBorder="1" applyAlignment="1">
      <alignment horizontal="center" vertical="center" wrapText="1"/>
    </xf>
    <xf numFmtId="49" fontId="17" fillId="23" borderId="1" xfId="0" applyNumberFormat="1" applyFont="1" applyFill="1" applyBorder="1" applyAlignment="1">
      <alignment horizontal="center" vertical="center"/>
    </xf>
    <xf numFmtId="0" fontId="0" fillId="3" borderId="16" xfId="0" applyNumberFormat="1" applyFont="1" applyFill="1" applyBorder="1" applyAlignment="1">
      <alignment horizontal="center" vertical="center" wrapText="1"/>
    </xf>
    <xf numFmtId="0" fontId="0" fillId="3" borderId="13" xfId="0" applyNumberFormat="1" applyFont="1" applyFill="1" applyBorder="1" applyAlignment="1">
      <alignment horizontal="center" vertical="center" wrapText="1"/>
    </xf>
    <xf numFmtId="49" fontId="4" fillId="0" borderId="13" xfId="0" applyNumberFormat="1" applyFont="1" applyBorder="1" applyAlignment="1"/>
    <xf numFmtId="49" fontId="4" fillId="0" borderId="14" xfId="0" applyNumberFormat="1" applyFont="1" applyBorder="1" applyAlignment="1"/>
    <xf numFmtId="49" fontId="0" fillId="0" borderId="6" xfId="0" applyNumberFormat="1" applyFont="1" applyBorder="1" applyAlignment="1"/>
    <xf numFmtId="166" fontId="18" fillId="24" borderId="1" xfId="0" applyNumberFormat="1" applyFont="1" applyFill="1" applyBorder="1" applyAlignment="1">
      <alignment horizontal="center" vertical="center"/>
    </xf>
    <xf numFmtId="0" fontId="18" fillId="3" borderId="17" xfId="0" applyNumberFormat="1" applyFont="1" applyFill="1" applyBorder="1" applyAlignment="1">
      <alignment horizontal="center" vertical="center"/>
    </xf>
    <xf numFmtId="49" fontId="18" fillId="3" borderId="17" xfId="0" applyNumberFormat="1" applyFont="1" applyFill="1" applyBorder="1" applyAlignment="1">
      <alignment horizontal="center" vertical="center"/>
    </xf>
    <xf numFmtId="0" fontId="0" fillId="0" borderId="1" xfId="0" applyNumberFormat="1" applyFont="1" applyBorder="1" applyAlignment="1"/>
    <xf numFmtId="0" fontId="0" fillId="0" borderId="17" xfId="0" applyNumberFormat="1" applyFont="1" applyBorder="1" applyAlignment="1"/>
    <xf numFmtId="1" fontId="0" fillId="0" borderId="16" xfId="0" applyNumberFormat="1" applyFont="1" applyBorder="1" applyAlignment="1"/>
    <xf numFmtId="49" fontId="0" fillId="0" borderId="13" xfId="0" applyNumberFormat="1" applyFont="1" applyBorder="1" applyAlignment="1"/>
    <xf numFmtId="49" fontId="0" fillId="0" borderId="14" xfId="0" applyNumberFormat="1" applyFont="1" applyBorder="1" applyAlignment="1"/>
    <xf numFmtId="0" fontId="18" fillId="3" borderId="1" xfId="0" applyNumberFormat="1" applyFont="1" applyFill="1" applyBorder="1" applyAlignment="1">
      <alignment horizontal="center" vertical="center"/>
    </xf>
    <xf numFmtId="49" fontId="18" fillId="3" borderId="1" xfId="0" applyNumberFormat="1" applyFont="1" applyFill="1" applyBorder="1" applyAlignment="1">
      <alignment horizontal="center" vertical="center"/>
    </xf>
    <xf numFmtId="1" fontId="0" fillId="0" borderId="13" xfId="0" applyNumberFormat="1" applyFont="1" applyBorder="1" applyAlignment="1"/>
    <xf numFmtId="0" fontId="0" fillId="0" borderId="18" xfId="0" applyFont="1" applyBorder="1" applyAlignment="1"/>
    <xf numFmtId="0" fontId="0" fillId="0" borderId="19" xfId="0" applyFont="1" applyBorder="1" applyAlignment="1"/>
    <xf numFmtId="0" fontId="0" fillId="0" borderId="20" xfId="0" applyFont="1" applyBorder="1" applyAlignment="1"/>
    <xf numFmtId="0" fontId="0" fillId="0" borderId="21" xfId="0" applyFont="1" applyBorder="1" applyAlignment="1"/>
    <xf numFmtId="0" fontId="0" fillId="0" borderId="0" xfId="0" applyNumberFormat="1" applyFont="1" applyAlignment="1"/>
    <xf numFmtId="0" fontId="0" fillId="3" borderId="22" xfId="0" applyFont="1" applyFill="1" applyBorder="1" applyAlignment="1"/>
    <xf numFmtId="0" fontId="0" fillId="3" borderId="23" xfId="0" applyFont="1" applyFill="1" applyBorder="1" applyAlignment="1"/>
    <xf numFmtId="0" fontId="0" fillId="3" borderId="24" xfId="0" applyFont="1" applyFill="1" applyBorder="1" applyAlignment="1"/>
    <xf numFmtId="0" fontId="0" fillId="3" borderId="25" xfId="0" applyFont="1" applyFill="1" applyBorder="1" applyAlignment="1"/>
    <xf numFmtId="49" fontId="19" fillId="3" borderId="8" xfId="0" applyNumberFormat="1" applyFont="1" applyFill="1" applyBorder="1" applyAlignment="1"/>
    <xf numFmtId="49" fontId="5" fillId="9" borderId="1" xfId="0" applyNumberFormat="1" applyFont="1" applyFill="1" applyBorder="1" applyAlignment="1"/>
    <xf numFmtId="49" fontId="5" fillId="9" borderId="1" xfId="0" applyNumberFormat="1" applyFont="1" applyFill="1" applyBorder="1" applyAlignment="1">
      <alignment horizontal="center"/>
    </xf>
    <xf numFmtId="0" fontId="0" fillId="3" borderId="26" xfId="0" applyNumberFormat="1" applyFont="1" applyFill="1" applyBorder="1" applyAlignment="1"/>
    <xf numFmtId="49" fontId="20" fillId="3" borderId="8" xfId="0" applyNumberFormat="1" applyFont="1" applyFill="1" applyBorder="1" applyAlignment="1"/>
    <xf numFmtId="167" fontId="0" fillId="3" borderId="1" xfId="0" applyNumberFormat="1" applyFont="1" applyFill="1" applyBorder="1" applyAlignment="1"/>
    <xf numFmtId="49" fontId="0" fillId="3" borderId="1" xfId="0" applyNumberFormat="1" applyFont="1" applyFill="1" applyBorder="1" applyAlignment="1"/>
    <xf numFmtId="0" fontId="0" fillId="3" borderId="26" xfId="0" applyFont="1" applyFill="1" applyBorder="1" applyAlignment="1"/>
    <xf numFmtId="0" fontId="0" fillId="3" borderId="27" xfId="0" applyFont="1" applyFill="1" applyBorder="1" applyAlignment="1"/>
    <xf numFmtId="0" fontId="0" fillId="3" borderId="28" xfId="0" applyFont="1" applyFill="1" applyBorder="1" applyAlignment="1"/>
    <xf numFmtId="0" fontId="0" fillId="3" borderId="29" xfId="0" applyFont="1" applyFill="1" applyBorder="1" applyAlignment="1"/>
    <xf numFmtId="0" fontId="0" fillId="3" borderId="30" xfId="0" applyFont="1" applyFill="1" applyBorder="1" applyAlignment="1"/>
    <xf numFmtId="0" fontId="0" fillId="3" borderId="2" xfId="0" applyFont="1" applyFill="1" applyBorder="1" applyAlignment="1"/>
    <xf numFmtId="49" fontId="0" fillId="25" borderId="1" xfId="0" applyNumberFormat="1" applyFont="1" applyFill="1" applyBorder="1" applyAlignment="1">
      <alignment vertical="center"/>
    </xf>
    <xf numFmtId="49" fontId="0" fillId="23" borderId="1" xfId="0" applyNumberFormat="1" applyFont="1" applyFill="1" applyBorder="1" applyAlignment="1"/>
    <xf numFmtId="49" fontId="0" fillId="5" borderId="1" xfId="0" applyNumberFormat="1" applyFont="1" applyFill="1" applyBorder="1" applyAlignment="1">
      <alignment vertical="center"/>
    </xf>
    <xf numFmtId="49" fontId="0" fillId="4" borderId="1" xfId="0" applyNumberFormat="1" applyFont="1" applyFill="1" applyBorder="1" applyAlignment="1">
      <alignment vertical="center"/>
    </xf>
    <xf numFmtId="49" fontId="0" fillId="13" borderId="1" xfId="0" applyNumberFormat="1" applyFont="1" applyFill="1" applyBorder="1" applyAlignment="1">
      <alignment vertical="center"/>
    </xf>
    <xf numFmtId="49" fontId="0" fillId="7" borderId="1" xfId="0" applyNumberFormat="1" applyFont="1" applyFill="1" applyBorder="1" applyAlignment="1">
      <alignment vertical="center"/>
    </xf>
    <xf numFmtId="49" fontId="0" fillId="6" borderId="1" xfId="0" applyNumberFormat="1" applyFont="1" applyFill="1" applyBorder="1" applyAlignment="1">
      <alignment vertical="center"/>
    </xf>
    <xf numFmtId="49" fontId="0" fillId="26" borderId="1" xfId="0" applyNumberFormat="1" applyFont="1" applyFill="1" applyBorder="1" applyAlignment="1"/>
    <xf numFmtId="0" fontId="0" fillId="8" borderId="1" xfId="0" applyNumberFormat="1" applyFont="1" applyFill="1" applyBorder="1" applyAlignment="1"/>
    <xf numFmtId="0" fontId="0" fillId="23" borderId="1" xfId="0" applyNumberFormat="1" applyFont="1" applyFill="1" applyBorder="1" applyAlignment="1"/>
    <xf numFmtId="0" fontId="0" fillId="27" borderId="1" xfId="0" applyNumberFormat="1" applyFont="1" applyFill="1" applyBorder="1" applyAlignment="1"/>
    <xf numFmtId="0" fontId="4" fillId="3" borderId="29" xfId="0" applyNumberFormat="1" applyFont="1" applyFill="1" applyBorder="1" applyAlignment="1"/>
    <xf numFmtId="0" fontId="4" fillId="3" borderId="22" xfId="0" applyNumberFormat="1" applyFont="1" applyFill="1" applyBorder="1" applyAlignment="1"/>
    <xf numFmtId="0" fontId="0" fillId="3" borderId="22" xfId="0" applyNumberFormat="1" applyFont="1" applyFill="1" applyBorder="1" applyAlignment="1"/>
    <xf numFmtId="0" fontId="0" fillId="0" borderId="13" xfId="0" applyNumberFormat="1" applyFont="1" applyBorder="1" applyAlignment="1"/>
    <xf numFmtId="0" fontId="0" fillId="0" borderId="31" xfId="0" applyFont="1" applyBorder="1" applyAlignment="1"/>
    <xf numFmtId="164" fontId="0" fillId="0" borderId="13" xfId="0" applyNumberFormat="1" applyFont="1" applyBorder="1" applyAlignment="1"/>
    <xf numFmtId="0" fontId="0" fillId="0" borderId="50" xfId="0" applyNumberFormat="1" applyFont="1" applyBorder="1" applyAlignment="1"/>
    <xf numFmtId="0" fontId="0" fillId="0" borderId="35" xfId="0" applyNumberFormat="1" applyFont="1" applyBorder="1" applyAlignment="1"/>
    <xf numFmtId="164" fontId="0" fillId="0" borderId="35" xfId="0" applyNumberFormat="1" applyFont="1" applyBorder="1" applyAlignment="1"/>
    <xf numFmtId="0" fontId="31" fillId="41" borderId="7" xfId="0" applyNumberFormat="1" applyFont="1" applyFill="1" applyBorder="1" applyAlignment="1">
      <alignment horizontal="center" vertical="center"/>
    </xf>
    <xf numFmtId="0" fontId="32" fillId="11" borderId="4" xfId="0" applyNumberFormat="1" applyFont="1" applyFill="1" applyBorder="1" applyAlignment="1">
      <alignment horizontal="center" vertical="center" wrapText="1"/>
    </xf>
    <xf numFmtId="0" fontId="32" fillId="12" borderId="4" xfId="0" applyNumberFormat="1" applyFont="1" applyFill="1" applyBorder="1" applyAlignment="1">
      <alignment horizontal="center" vertical="center" wrapText="1"/>
    </xf>
    <xf numFmtId="0" fontId="32" fillId="13" borderId="4" xfId="0" applyNumberFormat="1" applyFont="1" applyFill="1" applyBorder="1" applyAlignment="1">
      <alignment horizontal="center" vertical="center" wrapText="1"/>
    </xf>
    <xf numFmtId="0" fontId="32" fillId="14" borderId="4" xfId="0" applyNumberFormat="1" applyFont="1" applyFill="1" applyBorder="1" applyAlignment="1">
      <alignment horizontal="center" vertical="center" wrapText="1"/>
    </xf>
    <xf numFmtId="0" fontId="32" fillId="15" borderId="4" xfId="0" applyNumberFormat="1" applyFont="1" applyFill="1" applyBorder="1" applyAlignment="1">
      <alignment horizontal="center" vertical="center" wrapText="1"/>
    </xf>
    <xf numFmtId="0" fontId="32" fillId="16" borderId="4" xfId="0" applyNumberFormat="1" applyFont="1" applyFill="1" applyBorder="1" applyAlignment="1">
      <alignment horizontal="center" vertical="center" wrapText="1"/>
    </xf>
    <xf numFmtId="0" fontId="32" fillId="17" borderId="4" xfId="0" applyNumberFormat="1" applyFont="1" applyFill="1" applyBorder="1" applyAlignment="1">
      <alignment horizontal="center" vertical="center" wrapText="1"/>
    </xf>
    <xf numFmtId="0" fontId="32" fillId="18" borderId="4" xfId="0" applyNumberFormat="1" applyFont="1" applyFill="1" applyBorder="1" applyAlignment="1">
      <alignment horizontal="center" vertical="center" wrapText="1"/>
    </xf>
    <xf numFmtId="0" fontId="32" fillId="19" borderId="4" xfId="0" applyNumberFormat="1" applyFont="1" applyFill="1" applyBorder="1" applyAlignment="1">
      <alignment horizontal="center" vertical="center" wrapText="1"/>
    </xf>
    <xf numFmtId="0" fontId="33" fillId="5" borderId="4" xfId="0" applyNumberFormat="1" applyFont="1" applyFill="1" applyBorder="1" applyAlignment="1">
      <alignment horizontal="center" vertical="center"/>
    </xf>
    <xf numFmtId="0" fontId="32" fillId="20" borderId="4" xfId="0" applyNumberFormat="1" applyFont="1" applyFill="1" applyBorder="1" applyAlignment="1">
      <alignment horizontal="center" vertical="center" wrapText="1"/>
    </xf>
    <xf numFmtId="0" fontId="34" fillId="8" borderId="1" xfId="0" applyNumberFormat="1" applyFont="1" applyFill="1" applyBorder="1" applyAlignment="1">
      <alignment horizontal="center" vertical="center"/>
    </xf>
    <xf numFmtId="0" fontId="35" fillId="7" borderId="1" xfId="0" applyNumberFormat="1" applyFont="1" applyFill="1" applyBorder="1" applyAlignment="1">
      <alignment horizontal="center" vertical="center"/>
    </xf>
    <xf numFmtId="0" fontId="36" fillId="21" borderId="54" xfId="0" applyNumberFormat="1" applyFont="1" applyFill="1" applyBorder="1" applyAlignment="1">
      <alignment horizontal="center" vertical="center"/>
    </xf>
    <xf numFmtId="49" fontId="30" fillId="42" borderId="1" xfId="0" applyNumberFormat="1" applyFont="1" applyFill="1" applyBorder="1" applyAlignment="1">
      <alignment horizontal="center" vertical="center"/>
    </xf>
    <xf numFmtId="0" fontId="37" fillId="29" borderId="4" xfId="0" applyNumberFormat="1" applyFont="1" applyFill="1" applyBorder="1" applyAlignment="1">
      <alignment horizontal="center" vertical="center"/>
    </xf>
    <xf numFmtId="0" fontId="37" fillId="29" borderId="31" xfId="0" applyNumberFormat="1" applyFont="1" applyFill="1" applyBorder="1" applyAlignment="1">
      <alignment horizontal="center" vertical="center"/>
    </xf>
    <xf numFmtId="49" fontId="39" fillId="0" borderId="1" xfId="0" applyNumberFormat="1" applyFont="1" applyFill="1" applyBorder="1" applyAlignment="1">
      <alignment horizontal="center" vertical="center"/>
    </xf>
    <xf numFmtId="0" fontId="37" fillId="0" borderId="4" xfId="0" applyNumberFormat="1" applyFont="1" applyFill="1" applyBorder="1" applyAlignment="1">
      <alignment horizontal="center" vertical="center"/>
    </xf>
    <xf numFmtId="0" fontId="37" fillId="0" borderId="31" xfId="0" applyNumberFormat="1" applyFont="1" applyFill="1" applyBorder="1" applyAlignment="1">
      <alignment horizontal="center" vertical="center"/>
    </xf>
    <xf numFmtId="49" fontId="39" fillId="0" borderId="45" xfId="0" applyNumberFormat="1" applyFont="1" applyFill="1" applyBorder="1" applyAlignment="1">
      <alignment horizontal="center" vertical="center"/>
    </xf>
    <xf numFmtId="0" fontId="37" fillId="0" borderId="55" xfId="0" applyNumberFormat="1" applyFont="1" applyFill="1" applyBorder="1" applyAlignment="1">
      <alignment horizontal="center" vertical="center"/>
    </xf>
    <xf numFmtId="168" fontId="40" fillId="43" borderId="31" xfId="0" applyNumberFormat="1" applyFont="1" applyFill="1" applyBorder="1" applyAlignment="1">
      <alignment horizontal="center" vertical="center"/>
    </xf>
    <xf numFmtId="0" fontId="41" fillId="44" borderId="53" xfId="0" applyNumberFormat="1" applyFont="1" applyFill="1" applyBorder="1" applyAlignment="1">
      <alignment horizontal="center" vertical="center"/>
    </xf>
    <xf numFmtId="0" fontId="41" fillId="44" borderId="31" xfId="0" applyNumberFormat="1" applyFont="1" applyFill="1" applyBorder="1" applyAlignment="1">
      <alignment horizontal="center" vertical="center"/>
    </xf>
    <xf numFmtId="0" fontId="4" fillId="3" borderId="1" xfId="0" applyNumberFormat="1" applyFont="1" applyFill="1" applyBorder="1" applyAlignment="1" applyProtection="1">
      <alignment horizontal="center" vertical="center"/>
      <protection locked="0"/>
    </xf>
    <xf numFmtId="165" fontId="13" fillId="3" borderId="5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ont="1" applyAlignment="1" applyProtection="1">
      <alignment horizontal="center" vertical="center"/>
    </xf>
    <xf numFmtId="0" fontId="42" fillId="0" borderId="50" xfId="0" applyNumberFormat="1" applyFont="1" applyBorder="1" applyAlignment="1" applyProtection="1">
      <alignment horizontal="center" vertical="center"/>
    </xf>
    <xf numFmtId="0" fontId="42" fillId="0" borderId="0" xfId="0" applyFont="1" applyAlignment="1" applyProtection="1">
      <alignment horizontal="center" vertical="center"/>
    </xf>
    <xf numFmtId="0" fontId="25" fillId="0" borderId="50" xfId="0" applyNumberFormat="1" applyFont="1" applyBorder="1" applyAlignment="1" applyProtection="1">
      <alignment horizontal="center" vertical="center"/>
    </xf>
    <xf numFmtId="0" fontId="25" fillId="0" borderId="0" xfId="0" applyFont="1" applyAlignment="1" applyProtection="1">
      <alignment horizontal="center" vertical="center"/>
    </xf>
    <xf numFmtId="0" fontId="25" fillId="0" borderId="13" xfId="0" applyFont="1" applyBorder="1" applyAlignment="1" applyProtection="1">
      <alignment horizontal="center" vertical="center"/>
    </xf>
    <xf numFmtId="0" fontId="44" fillId="0" borderId="13" xfId="0" applyNumberFormat="1" applyFont="1" applyFill="1" applyBorder="1" applyAlignment="1" applyProtection="1">
      <alignment horizontal="center" vertical="center"/>
    </xf>
    <xf numFmtId="0" fontId="44" fillId="0" borderId="13" xfId="0" applyFont="1" applyFill="1" applyBorder="1" applyAlignment="1" applyProtection="1">
      <alignment horizontal="center" vertical="center"/>
    </xf>
    <xf numFmtId="164" fontId="4" fillId="22" borderId="5" xfId="0" applyNumberFormat="1" applyFont="1" applyFill="1" applyBorder="1" applyAlignment="1" applyProtection="1">
      <alignment horizontal="center"/>
    </xf>
    <xf numFmtId="164" fontId="4" fillId="22" borderId="46" xfId="0" applyNumberFormat="1" applyFont="1" applyFill="1" applyBorder="1" applyAlignment="1" applyProtection="1">
      <alignment horizontal="center"/>
    </xf>
    <xf numFmtId="164" fontId="4" fillId="22" borderId="48" xfId="0" applyNumberFormat="1" applyFont="1" applyFill="1" applyBorder="1" applyAlignment="1" applyProtection="1">
      <alignment horizontal="center"/>
    </xf>
    <xf numFmtId="49" fontId="5" fillId="9" borderId="50" xfId="0" applyNumberFormat="1" applyFont="1" applyFill="1" applyBorder="1" applyAlignment="1" applyProtection="1">
      <alignment horizontal="center" vertical="center"/>
    </xf>
    <xf numFmtId="49" fontId="5" fillId="9" borderId="64" xfId="0" applyNumberFormat="1" applyFont="1" applyFill="1" applyBorder="1" applyAlignment="1" applyProtection="1">
      <alignment horizontal="center" vertical="center" wrapText="1"/>
    </xf>
    <xf numFmtId="0" fontId="0" fillId="0" borderId="13" xfId="0" applyFont="1" applyBorder="1" applyAlignment="1" applyProtection="1"/>
    <xf numFmtId="0" fontId="8" fillId="11" borderId="17" xfId="0" applyNumberFormat="1" applyFont="1" applyFill="1" applyBorder="1" applyAlignment="1" applyProtection="1">
      <alignment horizontal="center" vertical="center" wrapText="1"/>
    </xf>
    <xf numFmtId="170" fontId="4" fillId="22" borderId="1" xfId="0" applyNumberFormat="1" applyFont="1" applyFill="1" applyBorder="1" applyAlignment="1" applyProtection="1">
      <alignment horizontal="center"/>
    </xf>
    <xf numFmtId="170" fontId="0" fillId="0" borderId="0" xfId="0" applyNumberFormat="1" applyFont="1" applyAlignment="1"/>
    <xf numFmtId="168" fontId="13" fillId="3" borderId="50" xfId="0" applyNumberFormat="1" applyFont="1" applyFill="1" applyBorder="1" applyAlignment="1" applyProtection="1">
      <alignment horizontal="center" vertical="center"/>
    </xf>
    <xf numFmtId="168" fontId="13" fillId="3" borderId="50" xfId="0" applyNumberFormat="1" applyFont="1" applyFill="1" applyBorder="1" applyAlignment="1" applyProtection="1">
      <alignment horizontal="center" vertical="center"/>
    </xf>
    <xf numFmtId="168" fontId="13" fillId="3" borderId="50" xfId="0" applyNumberFormat="1" applyFont="1" applyFill="1" applyBorder="1" applyAlignment="1" applyProtection="1">
      <alignment horizontal="center" vertical="center"/>
    </xf>
    <xf numFmtId="168" fontId="13" fillId="3" borderId="49" xfId="0" applyNumberFormat="1" applyFont="1" applyFill="1" applyBorder="1" applyAlignment="1" applyProtection="1">
      <alignment horizontal="center" vertical="center"/>
    </xf>
    <xf numFmtId="170" fontId="4" fillId="51" borderId="5" xfId="0" applyNumberFormat="1" applyFont="1" applyFill="1" applyBorder="1" applyAlignment="1" applyProtection="1">
      <alignment horizontal="center"/>
    </xf>
    <xf numFmtId="170" fontId="4" fillId="51" borderId="1" xfId="0" applyNumberFormat="1" applyFont="1" applyFill="1" applyBorder="1" applyAlignment="1" applyProtection="1">
      <alignment horizontal="center"/>
    </xf>
    <xf numFmtId="164" fontId="4" fillId="51" borderId="31" xfId="0" applyNumberFormat="1" applyFont="1" applyFill="1" applyBorder="1" applyAlignment="1" applyProtection="1">
      <alignment horizontal="center"/>
    </xf>
    <xf numFmtId="164" fontId="4" fillId="51" borderId="3" xfId="0" applyNumberFormat="1" applyFont="1" applyFill="1" applyBorder="1" applyAlignment="1" applyProtection="1">
      <alignment horizontal="center"/>
    </xf>
    <xf numFmtId="164" fontId="4" fillId="51" borderId="5" xfId="0" applyNumberFormat="1" applyFont="1" applyFill="1" applyBorder="1" applyAlignment="1" applyProtection="1">
      <alignment horizontal="center"/>
    </xf>
    <xf numFmtId="170" fontId="4" fillId="51" borderId="58" xfId="0" applyNumberFormat="1" applyFont="1" applyFill="1" applyBorder="1" applyAlignment="1" applyProtection="1">
      <alignment horizontal="center"/>
    </xf>
    <xf numFmtId="170" fontId="4" fillId="51" borderId="17" xfId="0" applyNumberFormat="1" applyFont="1" applyFill="1" applyBorder="1" applyAlignment="1" applyProtection="1">
      <alignment horizontal="center"/>
    </xf>
    <xf numFmtId="168" fontId="13" fillId="3" borderId="49" xfId="0" applyNumberFormat="1" applyFont="1" applyFill="1" applyBorder="1" applyAlignment="1" applyProtection="1">
      <alignment vertical="center"/>
    </xf>
    <xf numFmtId="168" fontId="13" fillId="3" borderId="50" xfId="0" applyNumberFormat="1" applyFont="1" applyFill="1" applyBorder="1" applyAlignment="1" applyProtection="1">
      <alignment vertical="center"/>
    </xf>
    <xf numFmtId="168" fontId="13" fillId="3" borderId="47" xfId="0" applyNumberFormat="1" applyFont="1" applyFill="1" applyBorder="1" applyAlignment="1" applyProtection="1">
      <alignment vertical="center"/>
    </xf>
    <xf numFmtId="168" fontId="13" fillId="3" borderId="59" xfId="0" applyNumberFormat="1" applyFont="1" applyFill="1" applyBorder="1" applyAlignment="1" applyProtection="1">
      <alignment vertical="center"/>
    </xf>
    <xf numFmtId="168" fontId="13" fillId="3" borderId="60" xfId="0" applyNumberFormat="1" applyFont="1" applyFill="1" applyBorder="1" applyAlignment="1" applyProtection="1">
      <alignment vertical="center"/>
    </xf>
    <xf numFmtId="168" fontId="13" fillId="3" borderId="61" xfId="0" applyNumberFormat="1" applyFont="1" applyFill="1" applyBorder="1" applyAlignment="1" applyProtection="1">
      <alignment vertical="center"/>
    </xf>
    <xf numFmtId="168" fontId="13" fillId="3" borderId="73" xfId="0" applyNumberFormat="1" applyFont="1" applyFill="1" applyBorder="1" applyAlignment="1" applyProtection="1">
      <alignment vertical="center"/>
    </xf>
    <xf numFmtId="168" fontId="13" fillId="3" borderId="74" xfId="0" applyNumberFormat="1" applyFont="1" applyFill="1" applyBorder="1" applyAlignment="1" applyProtection="1">
      <alignment vertical="center"/>
    </xf>
    <xf numFmtId="20" fontId="4" fillId="51" borderId="1" xfId="0" applyNumberFormat="1" applyFont="1" applyFill="1" applyBorder="1" applyAlignment="1" applyProtection="1">
      <alignment horizontal="center"/>
    </xf>
    <xf numFmtId="168" fontId="13" fillId="3" borderId="36" xfId="0" applyNumberFormat="1" applyFont="1" applyFill="1" applyBorder="1" applyAlignment="1" applyProtection="1">
      <alignment vertical="center"/>
    </xf>
    <xf numFmtId="168" fontId="13" fillId="3" borderId="75" xfId="0" applyNumberFormat="1" applyFont="1" applyFill="1" applyBorder="1" applyAlignment="1" applyProtection="1">
      <alignment vertical="center"/>
    </xf>
    <xf numFmtId="0" fontId="26" fillId="52" borderId="31" xfId="0" applyFont="1" applyFill="1" applyBorder="1" applyAlignment="1">
      <alignment horizontal="center" vertical="center"/>
    </xf>
    <xf numFmtId="171" fontId="8" fillId="11" borderId="31" xfId="0" applyNumberFormat="1" applyFont="1" applyFill="1" applyBorder="1" applyAlignment="1" applyProtection="1">
      <alignment horizontal="center" vertical="center" wrapText="1"/>
    </xf>
    <xf numFmtId="171" fontId="0" fillId="0" borderId="0" xfId="0" applyNumberFormat="1" applyFont="1" applyAlignment="1"/>
    <xf numFmtId="171" fontId="8" fillId="12" borderId="31" xfId="0" applyNumberFormat="1" applyFont="1" applyFill="1" applyBorder="1" applyAlignment="1" applyProtection="1">
      <alignment horizontal="center" vertical="center" wrapText="1"/>
    </xf>
    <xf numFmtId="171" fontId="8" fillId="13" borderId="31" xfId="0" applyNumberFormat="1" applyFont="1" applyFill="1" applyBorder="1" applyAlignment="1" applyProtection="1">
      <alignment horizontal="center" vertical="center" wrapText="1"/>
    </xf>
    <xf numFmtId="171" fontId="8" fillId="14" borderId="31" xfId="0" applyNumberFormat="1" applyFont="1" applyFill="1" applyBorder="1" applyAlignment="1" applyProtection="1">
      <alignment horizontal="center" vertical="center" wrapText="1"/>
    </xf>
    <xf numFmtId="171" fontId="8" fillId="15" borderId="31" xfId="0" applyNumberFormat="1" applyFont="1" applyFill="1" applyBorder="1" applyAlignment="1" applyProtection="1">
      <alignment horizontal="center" vertical="center" wrapText="1"/>
    </xf>
    <xf numFmtId="171" fontId="8" fillId="16" borderId="31" xfId="0" applyNumberFormat="1" applyFont="1" applyFill="1" applyBorder="1" applyAlignment="1" applyProtection="1">
      <alignment horizontal="center" vertical="center" wrapText="1"/>
    </xf>
    <xf numFmtId="171" fontId="8" fillId="17" borderId="31" xfId="0" applyNumberFormat="1" applyFont="1" applyFill="1" applyBorder="1" applyAlignment="1" applyProtection="1">
      <alignment horizontal="center" vertical="center" wrapText="1"/>
    </xf>
    <xf numFmtId="171" fontId="8" fillId="18" borderId="31" xfId="0" applyNumberFormat="1" applyFont="1" applyFill="1" applyBorder="1" applyAlignment="1" applyProtection="1">
      <alignment horizontal="center" vertical="center" wrapText="1"/>
    </xf>
    <xf numFmtId="171" fontId="8" fillId="20" borderId="31" xfId="0" applyNumberFormat="1" applyFont="1" applyFill="1" applyBorder="1" applyAlignment="1" applyProtection="1">
      <alignment horizontal="center" vertical="center" wrapText="1"/>
    </xf>
    <xf numFmtId="171" fontId="0" fillId="0" borderId="13" xfId="0" applyNumberFormat="1" applyFont="1" applyBorder="1" applyAlignment="1"/>
    <xf numFmtId="0" fontId="0" fillId="0" borderId="0" xfId="0" applyFont="1" applyAlignment="1" applyProtection="1"/>
    <xf numFmtId="171" fontId="4" fillId="3" borderId="38" xfId="0" applyNumberFormat="1" applyFont="1" applyFill="1" applyBorder="1" applyAlignment="1" applyProtection="1">
      <alignment vertical="center"/>
      <protection locked="0"/>
    </xf>
    <xf numFmtId="171" fontId="4" fillId="3" borderId="38" xfId="0" applyNumberFormat="1" applyFont="1" applyFill="1" applyBorder="1" applyAlignment="1" applyProtection="1">
      <alignment vertical="center"/>
    </xf>
    <xf numFmtId="171" fontId="8" fillId="19" borderId="31" xfId="0" applyNumberFormat="1" applyFont="1" applyFill="1" applyBorder="1" applyAlignment="1" applyProtection="1">
      <alignment horizontal="center" vertical="center" wrapText="1"/>
    </xf>
    <xf numFmtId="171" fontId="10" fillId="5" borderId="31" xfId="0" applyNumberFormat="1" applyFont="1" applyFill="1" applyBorder="1" applyAlignment="1" applyProtection="1">
      <alignment horizontal="center" vertical="center"/>
    </xf>
    <xf numFmtId="172" fontId="13" fillId="3" borderId="50" xfId="0" applyNumberFormat="1" applyFont="1" applyFill="1" applyBorder="1" applyAlignment="1" applyProtection="1">
      <alignment horizontal="center" vertical="center"/>
    </xf>
    <xf numFmtId="172" fontId="21" fillId="28" borderId="1" xfId="0" applyNumberFormat="1" applyFont="1" applyFill="1" applyBorder="1" applyAlignment="1" applyProtection="1">
      <alignment horizontal="center" vertical="center"/>
    </xf>
    <xf numFmtId="172" fontId="0" fillId="0" borderId="0" xfId="0" applyNumberFormat="1" applyFont="1" applyAlignment="1">
      <alignment horizontal="center" vertical="center"/>
    </xf>
    <xf numFmtId="172" fontId="13" fillId="3" borderId="50" xfId="0" applyNumberFormat="1" applyFont="1" applyFill="1" applyBorder="1" applyAlignment="1" applyProtection="1">
      <alignment vertical="center"/>
    </xf>
    <xf numFmtId="172" fontId="13" fillId="3" borderId="49" xfId="0" applyNumberFormat="1" applyFont="1" applyFill="1" applyBorder="1" applyAlignment="1" applyProtection="1">
      <alignment horizontal="center" vertical="center"/>
      <protection locked="0"/>
    </xf>
    <xf numFmtId="172" fontId="4" fillId="3" borderId="37" xfId="0" applyNumberFormat="1" applyFont="1" applyFill="1" applyBorder="1" applyAlignment="1" applyProtection="1">
      <alignment vertical="center"/>
      <protection locked="0"/>
    </xf>
    <xf numFmtId="172" fontId="8" fillId="11" borderId="31" xfId="0" applyNumberFormat="1" applyFont="1" applyFill="1" applyBorder="1" applyAlignment="1" applyProtection="1">
      <alignment horizontal="center" vertical="center" wrapText="1"/>
    </xf>
    <xf numFmtId="172" fontId="0" fillId="0" borderId="0" xfId="0" applyNumberFormat="1" applyFont="1" applyAlignment="1"/>
    <xf numFmtId="172" fontId="4" fillId="3" borderId="38" xfId="0" applyNumberFormat="1" applyFont="1" applyFill="1" applyBorder="1" applyAlignment="1" applyProtection="1">
      <alignment vertical="center"/>
      <protection locked="0"/>
    </xf>
    <xf numFmtId="172" fontId="8" fillId="12" borderId="31" xfId="0" applyNumberFormat="1" applyFont="1" applyFill="1" applyBorder="1" applyAlignment="1" applyProtection="1">
      <alignment horizontal="center" vertical="center" wrapText="1"/>
    </xf>
    <xf numFmtId="172" fontId="8" fillId="13" borderId="31" xfId="0" applyNumberFormat="1" applyFont="1" applyFill="1" applyBorder="1" applyAlignment="1" applyProtection="1">
      <alignment horizontal="center" vertical="center" wrapText="1"/>
    </xf>
    <xf numFmtId="172" fontId="8" fillId="14" borderId="31" xfId="0" applyNumberFormat="1" applyFont="1" applyFill="1" applyBorder="1" applyAlignment="1" applyProtection="1">
      <alignment horizontal="center" vertical="center" wrapText="1"/>
    </xf>
    <xf numFmtId="172" fontId="8" fillId="15" borderId="31" xfId="0" applyNumberFormat="1" applyFont="1" applyFill="1" applyBorder="1" applyAlignment="1" applyProtection="1">
      <alignment horizontal="center" vertical="center" wrapText="1"/>
    </xf>
    <xf numFmtId="172" fontId="4" fillId="3" borderId="38" xfId="0" applyNumberFormat="1" applyFont="1" applyFill="1" applyBorder="1" applyAlignment="1" applyProtection="1">
      <alignment vertical="center"/>
    </xf>
    <xf numFmtId="172" fontId="8" fillId="16" borderId="31" xfId="0" applyNumberFormat="1" applyFont="1" applyFill="1" applyBorder="1" applyAlignment="1" applyProtection="1">
      <alignment horizontal="center" vertical="center" wrapText="1"/>
    </xf>
    <xf numFmtId="172" fontId="8" fillId="17" borderId="31" xfId="0" applyNumberFormat="1" applyFont="1" applyFill="1" applyBorder="1" applyAlignment="1" applyProtection="1">
      <alignment horizontal="center" vertical="center" wrapText="1"/>
    </xf>
    <xf numFmtId="172" fontId="8" fillId="18" borderId="31" xfId="0" applyNumberFormat="1" applyFont="1" applyFill="1" applyBorder="1" applyAlignment="1" applyProtection="1">
      <alignment horizontal="center" vertical="center" wrapText="1"/>
    </xf>
    <xf numFmtId="172" fontId="8" fillId="19" borderId="31" xfId="0" applyNumberFormat="1" applyFont="1" applyFill="1" applyBorder="1" applyAlignment="1" applyProtection="1">
      <alignment horizontal="center" vertical="center" wrapText="1"/>
    </xf>
    <xf numFmtId="172" fontId="10" fillId="5" borderId="31" xfId="0" applyNumberFormat="1" applyFont="1" applyFill="1" applyBorder="1" applyAlignment="1" applyProtection="1">
      <alignment horizontal="center" vertical="center"/>
    </xf>
    <xf numFmtId="172" fontId="8" fillId="20" borderId="31" xfId="0" applyNumberFormat="1" applyFont="1" applyFill="1" applyBorder="1" applyAlignment="1" applyProtection="1">
      <alignment horizontal="center" vertical="center" wrapText="1"/>
    </xf>
    <xf numFmtId="172" fontId="0" fillId="0" borderId="13" xfId="0" applyNumberFormat="1" applyFont="1" applyBorder="1" applyAlignment="1"/>
    <xf numFmtId="172" fontId="6" fillId="8" borderId="31" xfId="0" applyNumberFormat="1" applyFont="1" applyFill="1" applyBorder="1" applyAlignment="1" applyProtection="1">
      <alignment horizontal="center" vertical="center"/>
    </xf>
    <xf numFmtId="172" fontId="21" fillId="28" borderId="45" xfId="0" applyNumberFormat="1" applyFont="1" applyFill="1" applyBorder="1" applyAlignment="1" applyProtection="1">
      <alignment horizontal="center" vertical="center"/>
    </xf>
    <xf numFmtId="172" fontId="6" fillId="8" borderId="1" xfId="0" applyNumberFormat="1" applyFont="1" applyFill="1" applyBorder="1" applyAlignment="1" applyProtection="1">
      <alignment horizontal="center" vertical="center"/>
    </xf>
    <xf numFmtId="172" fontId="29" fillId="46" borderId="31" xfId="0" applyNumberFormat="1" applyFont="1" applyFill="1" applyBorder="1" applyAlignment="1" applyProtection="1">
      <alignment horizontal="center" vertical="center"/>
    </xf>
    <xf numFmtId="172" fontId="28" fillId="47" borderId="31" xfId="0" applyNumberFormat="1" applyFont="1" applyFill="1" applyBorder="1" applyAlignment="1" applyProtection="1">
      <alignment horizontal="center" vertical="center"/>
    </xf>
    <xf numFmtId="172" fontId="11" fillId="7" borderId="31" xfId="0" applyNumberFormat="1" applyFont="1" applyFill="1" applyBorder="1" applyAlignment="1" applyProtection="1">
      <alignment horizontal="center" vertical="center"/>
    </xf>
    <xf numFmtId="172" fontId="4" fillId="3" borderId="1" xfId="0" applyNumberFormat="1" applyFont="1" applyFill="1" applyBorder="1" applyAlignment="1" applyProtection="1">
      <alignment horizontal="center" vertical="center"/>
    </xf>
    <xf numFmtId="172" fontId="4" fillId="3" borderId="31" xfId="0" applyNumberFormat="1" applyFont="1" applyFill="1" applyBorder="1" applyAlignment="1" applyProtection="1">
      <alignment horizontal="center" vertical="center"/>
    </xf>
    <xf numFmtId="172" fontId="11" fillId="7" borderId="17" xfId="0" applyNumberFormat="1" applyFont="1" applyFill="1" applyBorder="1" applyAlignment="1" applyProtection="1">
      <alignment horizontal="center" vertical="center"/>
    </xf>
    <xf numFmtId="172" fontId="11" fillId="7" borderId="1" xfId="0" applyNumberFormat="1" applyFont="1" applyFill="1" applyBorder="1" applyAlignment="1" applyProtection="1">
      <alignment horizontal="center" vertical="center"/>
    </xf>
    <xf numFmtId="172" fontId="4" fillId="3" borderId="45" xfId="0" applyNumberFormat="1" applyFont="1" applyFill="1" applyBorder="1" applyAlignment="1" applyProtection="1">
      <alignment horizontal="center" vertical="center"/>
    </xf>
    <xf numFmtId="172" fontId="44" fillId="44" borderId="53" xfId="0" applyNumberFormat="1" applyFont="1" applyFill="1" applyBorder="1" applyAlignment="1" applyProtection="1">
      <alignment horizontal="center" vertical="center"/>
    </xf>
    <xf numFmtId="172" fontId="4" fillId="3" borderId="39" xfId="0" applyNumberFormat="1" applyFont="1" applyFill="1" applyBorder="1" applyAlignment="1" applyProtection="1">
      <alignment vertical="center"/>
      <protection locked="0"/>
    </xf>
    <xf numFmtId="172" fontId="12" fillId="21" borderId="31" xfId="0" applyNumberFormat="1" applyFont="1" applyFill="1" applyBorder="1" applyAlignment="1" applyProtection="1">
      <alignment horizontal="center" vertical="center"/>
    </xf>
    <xf numFmtId="172" fontId="12" fillId="21" borderId="17" xfId="0" applyNumberFormat="1" applyFont="1" applyFill="1" applyBorder="1" applyAlignment="1" applyProtection="1">
      <alignment horizontal="center" vertical="center"/>
    </xf>
    <xf numFmtId="172" fontId="12" fillId="21" borderId="1" xfId="0" applyNumberFormat="1" applyFont="1" applyFill="1" applyBorder="1" applyAlignment="1" applyProtection="1">
      <alignment horizontal="center" vertical="center"/>
    </xf>
    <xf numFmtId="172" fontId="4" fillId="3" borderId="65" xfId="0" applyNumberFormat="1" applyFont="1" applyFill="1" applyBorder="1" applyAlignment="1" applyProtection="1">
      <alignment horizontal="center" vertical="center"/>
    </xf>
    <xf numFmtId="172" fontId="25" fillId="49" borderId="49" xfId="0" applyNumberFormat="1" applyFont="1" applyFill="1" applyBorder="1" applyAlignment="1" applyProtection="1">
      <alignment horizontal="center" vertical="center"/>
    </xf>
    <xf numFmtId="172" fontId="45" fillId="43" borderId="57" xfId="0" applyNumberFormat="1" applyFont="1" applyFill="1" applyBorder="1" applyAlignment="1" applyProtection="1">
      <alignment horizontal="center" vertical="center"/>
    </xf>
    <xf numFmtId="172" fontId="29" fillId="43" borderId="31" xfId="0" applyNumberFormat="1" applyFont="1" applyFill="1" applyBorder="1" applyAlignment="1" applyProtection="1">
      <alignment horizontal="center" vertical="center" wrapText="1"/>
    </xf>
    <xf numFmtId="172" fontId="13" fillId="3" borderId="66" xfId="0" applyNumberFormat="1" applyFont="1" applyFill="1" applyBorder="1" applyAlignment="1" applyProtection="1">
      <alignment vertical="center"/>
    </xf>
    <xf numFmtId="172" fontId="13" fillId="3" borderId="74" xfId="0" applyNumberFormat="1" applyFont="1" applyFill="1" applyBorder="1" applyAlignment="1" applyProtection="1">
      <alignment vertical="center"/>
    </xf>
    <xf numFmtId="172" fontId="13" fillId="3" borderId="60" xfId="0" applyNumberFormat="1" applyFont="1" applyFill="1" applyBorder="1" applyAlignment="1" applyProtection="1">
      <alignment vertical="center"/>
    </xf>
    <xf numFmtId="169" fontId="23" fillId="10" borderId="15" xfId="0" applyNumberFormat="1" applyFont="1" applyFill="1" applyBorder="1" applyAlignment="1" applyProtection="1">
      <alignment horizontal="center" vertical="center"/>
    </xf>
    <xf numFmtId="169" fontId="7" fillId="10" borderId="3" xfId="0" applyNumberFormat="1" applyFont="1" applyFill="1" applyBorder="1" applyAlignment="1" applyProtection="1">
      <alignment horizontal="center" vertical="center"/>
    </xf>
    <xf numFmtId="172" fontId="42" fillId="50" borderId="31" xfId="0" applyNumberFormat="1" applyFont="1" applyFill="1" applyBorder="1" applyAlignment="1" applyProtection="1">
      <alignment horizontal="center" vertical="center"/>
    </xf>
    <xf numFmtId="172" fontId="25" fillId="49" borderId="31" xfId="0" applyNumberFormat="1" applyFont="1" applyFill="1" applyBorder="1" applyAlignment="1" applyProtection="1">
      <alignment horizontal="center" vertical="center"/>
    </xf>
    <xf numFmtId="172" fontId="44" fillId="44" borderId="31" xfId="0" applyNumberFormat="1" applyFont="1" applyFill="1" applyBorder="1" applyAlignment="1" applyProtection="1">
      <alignment horizontal="center" vertical="center"/>
    </xf>
    <xf numFmtId="171" fontId="4" fillId="30" borderId="1" xfId="0" applyNumberFormat="1" applyFont="1" applyFill="1" applyBorder="1" applyAlignment="1" applyProtection="1">
      <alignment horizontal="center" vertical="center"/>
    </xf>
    <xf numFmtId="171" fontId="4" fillId="31" borderId="1" xfId="0" applyNumberFormat="1" applyFont="1" applyFill="1" applyBorder="1" applyAlignment="1" applyProtection="1">
      <alignment horizontal="center" vertical="center"/>
    </xf>
    <xf numFmtId="171" fontId="4" fillId="33" borderId="1" xfId="0" applyNumberFormat="1" applyFont="1" applyFill="1" applyBorder="1" applyAlignment="1" applyProtection="1">
      <alignment horizontal="center" vertical="center"/>
    </xf>
    <xf numFmtId="171" fontId="4" fillId="32" borderId="1" xfId="0" applyNumberFormat="1" applyFont="1" applyFill="1" applyBorder="1" applyAlignment="1" applyProtection="1">
      <alignment horizontal="center" vertical="center"/>
    </xf>
    <xf numFmtId="171" fontId="4" fillId="29" borderId="1" xfId="0" applyNumberFormat="1" applyFont="1" applyFill="1" applyBorder="1" applyAlignment="1" applyProtection="1">
      <alignment horizontal="center" vertical="center"/>
    </xf>
    <xf numFmtId="171" fontId="4" fillId="35" borderId="1" xfId="0" applyNumberFormat="1" applyFont="1" applyFill="1" applyBorder="1" applyAlignment="1" applyProtection="1">
      <alignment horizontal="center" vertical="center"/>
    </xf>
    <xf numFmtId="171" fontId="4" fillId="36" borderId="1" xfId="0" applyNumberFormat="1" applyFont="1" applyFill="1" applyBorder="1" applyAlignment="1" applyProtection="1">
      <alignment horizontal="center" vertical="center"/>
    </xf>
    <xf numFmtId="171" fontId="22" fillId="30" borderId="1" xfId="0" applyNumberFormat="1" applyFont="1" applyFill="1" applyBorder="1" applyAlignment="1" applyProtection="1">
      <alignment horizontal="center" vertical="center"/>
    </xf>
    <xf numFmtId="171" fontId="4" fillId="34" borderId="1" xfId="0" applyNumberFormat="1" applyFont="1" applyFill="1" applyBorder="1" applyAlignment="1" applyProtection="1">
      <alignment horizontal="center" vertical="center"/>
    </xf>
    <xf numFmtId="172" fontId="2" fillId="3" borderId="1" xfId="0" applyNumberFormat="1" applyFont="1" applyFill="1" applyBorder="1" applyAlignment="1" applyProtection="1">
      <alignment horizontal="center" vertical="center"/>
    </xf>
    <xf numFmtId="172" fontId="8" fillId="11" borderId="17" xfId="0" applyNumberFormat="1" applyFont="1" applyFill="1" applyBorder="1" applyAlignment="1" applyProtection="1">
      <alignment horizontal="center" vertical="center" wrapText="1"/>
    </xf>
    <xf numFmtId="171" fontId="8" fillId="11" borderId="17" xfId="0" applyNumberFormat="1" applyFont="1" applyFill="1" applyBorder="1" applyAlignment="1" applyProtection="1">
      <alignment horizontal="center" vertical="center" wrapText="1"/>
    </xf>
    <xf numFmtId="172" fontId="8" fillId="12" borderId="17" xfId="0" applyNumberFormat="1" applyFont="1" applyFill="1" applyBorder="1" applyAlignment="1" applyProtection="1">
      <alignment horizontal="center" vertical="center" wrapText="1"/>
    </xf>
    <xf numFmtId="171" fontId="8" fillId="12" borderId="17" xfId="0" applyNumberFormat="1" applyFont="1" applyFill="1" applyBorder="1" applyAlignment="1" applyProtection="1">
      <alignment horizontal="center" vertical="center" wrapText="1"/>
    </xf>
    <xf numFmtId="172" fontId="8" fillId="13" borderId="17" xfId="0" applyNumberFormat="1" applyFont="1" applyFill="1" applyBorder="1" applyAlignment="1" applyProtection="1">
      <alignment horizontal="center" vertical="center" wrapText="1"/>
    </xf>
    <xf numFmtId="171" fontId="8" fillId="13" borderId="17" xfId="0" applyNumberFormat="1" applyFont="1" applyFill="1" applyBorder="1" applyAlignment="1" applyProtection="1">
      <alignment horizontal="center" vertical="center" wrapText="1"/>
    </xf>
    <xf numFmtId="172" fontId="8" fillId="14" borderId="17" xfId="0" applyNumberFormat="1" applyFont="1" applyFill="1" applyBorder="1" applyAlignment="1" applyProtection="1">
      <alignment horizontal="center" vertical="center" wrapText="1"/>
    </xf>
    <xf numFmtId="171" fontId="8" fillId="14" borderId="17" xfId="0" applyNumberFormat="1" applyFont="1" applyFill="1" applyBorder="1" applyAlignment="1" applyProtection="1">
      <alignment horizontal="center" vertical="center" wrapText="1"/>
    </xf>
    <xf numFmtId="172" fontId="8" fillId="15" borderId="17" xfId="0" applyNumberFormat="1" applyFont="1" applyFill="1" applyBorder="1" applyAlignment="1" applyProtection="1">
      <alignment horizontal="center" vertical="center" wrapText="1"/>
    </xf>
    <xf numFmtId="171" fontId="8" fillId="15" borderId="17" xfId="0" applyNumberFormat="1" applyFont="1" applyFill="1" applyBorder="1" applyAlignment="1" applyProtection="1">
      <alignment horizontal="center" vertical="center" wrapText="1"/>
    </xf>
    <xf numFmtId="172" fontId="8" fillId="16" borderId="17" xfId="0" applyNumberFormat="1" applyFont="1" applyFill="1" applyBorder="1" applyAlignment="1" applyProtection="1">
      <alignment horizontal="center" vertical="center" wrapText="1"/>
    </xf>
    <xf numFmtId="171" fontId="8" fillId="16" borderId="17" xfId="0" applyNumberFormat="1" applyFont="1" applyFill="1" applyBorder="1" applyAlignment="1" applyProtection="1">
      <alignment horizontal="center" vertical="center" wrapText="1"/>
    </xf>
    <xf numFmtId="172" fontId="8" fillId="17" borderId="17" xfId="0" applyNumberFormat="1" applyFont="1" applyFill="1" applyBorder="1" applyAlignment="1" applyProtection="1">
      <alignment horizontal="center" vertical="center" wrapText="1"/>
    </xf>
    <xf numFmtId="171" fontId="8" fillId="17" borderId="17" xfId="0" applyNumberFormat="1" applyFont="1" applyFill="1" applyBorder="1" applyAlignment="1" applyProtection="1">
      <alignment horizontal="center" vertical="center" wrapText="1"/>
    </xf>
    <xf numFmtId="172" fontId="8" fillId="18" borderId="17" xfId="0" applyNumberFormat="1" applyFont="1" applyFill="1" applyBorder="1" applyAlignment="1" applyProtection="1">
      <alignment horizontal="center" vertical="center" wrapText="1"/>
    </xf>
    <xf numFmtId="171" fontId="8" fillId="18" borderId="17" xfId="0" applyNumberFormat="1" applyFont="1" applyFill="1" applyBorder="1" applyAlignment="1" applyProtection="1">
      <alignment horizontal="center" vertical="center" wrapText="1"/>
    </xf>
    <xf numFmtId="172" fontId="8" fillId="19" borderId="17" xfId="0" applyNumberFormat="1" applyFont="1" applyFill="1" applyBorder="1" applyAlignment="1" applyProtection="1">
      <alignment horizontal="center" vertical="center" wrapText="1"/>
    </xf>
    <xf numFmtId="171" fontId="8" fillId="19" borderId="17" xfId="0" applyNumberFormat="1" applyFont="1" applyFill="1" applyBorder="1" applyAlignment="1" applyProtection="1">
      <alignment horizontal="center" vertical="center" wrapText="1"/>
    </xf>
    <xf numFmtId="172" fontId="10" fillId="5" borderId="17" xfId="0" applyNumberFormat="1" applyFont="1" applyFill="1" applyBorder="1" applyAlignment="1" applyProtection="1">
      <alignment horizontal="center" vertical="center"/>
    </xf>
    <xf numFmtId="171" fontId="10" fillId="5" borderId="17" xfId="0" applyNumberFormat="1" applyFont="1" applyFill="1" applyBorder="1" applyAlignment="1" applyProtection="1">
      <alignment horizontal="center" vertical="center"/>
    </xf>
    <xf numFmtId="172" fontId="8" fillId="20" borderId="17" xfId="0" applyNumberFormat="1" applyFont="1" applyFill="1" applyBorder="1" applyAlignment="1" applyProtection="1">
      <alignment horizontal="center" vertical="center" wrapText="1"/>
    </xf>
    <xf numFmtId="171" fontId="8" fillId="20" borderId="17" xfId="0" applyNumberFormat="1" applyFont="1" applyFill="1" applyBorder="1" applyAlignment="1" applyProtection="1">
      <alignment horizontal="center" vertical="center" wrapText="1"/>
    </xf>
    <xf numFmtId="172" fontId="6" fillId="8" borderId="17" xfId="0" applyNumberFormat="1" applyFont="1" applyFill="1" applyBorder="1" applyAlignment="1" applyProtection="1">
      <alignment horizontal="center" vertical="center"/>
    </xf>
    <xf numFmtId="172" fontId="8" fillId="11" borderId="1" xfId="0" applyNumberFormat="1" applyFont="1" applyFill="1" applyBorder="1" applyAlignment="1" applyProtection="1">
      <alignment horizontal="center" vertical="center" wrapText="1"/>
    </xf>
    <xf numFmtId="172" fontId="8" fillId="12" borderId="1" xfId="0" applyNumberFormat="1" applyFont="1" applyFill="1" applyBorder="1" applyAlignment="1" applyProtection="1">
      <alignment horizontal="center" vertical="center" wrapText="1"/>
    </xf>
    <xf numFmtId="172" fontId="8" fillId="13" borderId="1" xfId="0" applyNumberFormat="1" applyFont="1" applyFill="1" applyBorder="1" applyAlignment="1" applyProtection="1">
      <alignment horizontal="center" vertical="center" wrapText="1"/>
    </xf>
    <xf numFmtId="172" fontId="8" fillId="14" borderId="1" xfId="0" applyNumberFormat="1" applyFont="1" applyFill="1" applyBorder="1" applyAlignment="1" applyProtection="1">
      <alignment horizontal="center" vertical="center" wrapText="1"/>
    </xf>
    <xf numFmtId="172" fontId="8" fillId="15" borderId="1" xfId="0" applyNumberFormat="1" applyFont="1" applyFill="1" applyBorder="1" applyAlignment="1" applyProtection="1">
      <alignment horizontal="center" vertical="center" wrapText="1"/>
    </xf>
    <xf numFmtId="172" fontId="8" fillId="16" borderId="1" xfId="0" applyNumberFormat="1" applyFont="1" applyFill="1" applyBorder="1" applyAlignment="1" applyProtection="1">
      <alignment horizontal="center" vertical="center" wrapText="1"/>
    </xf>
    <xf numFmtId="172" fontId="8" fillId="17" borderId="1" xfId="0" applyNumberFormat="1" applyFont="1" applyFill="1" applyBorder="1" applyAlignment="1" applyProtection="1">
      <alignment horizontal="center" vertical="center" wrapText="1"/>
    </xf>
    <xf numFmtId="172" fontId="8" fillId="18" borderId="1" xfId="0" applyNumberFormat="1" applyFont="1" applyFill="1" applyBorder="1" applyAlignment="1" applyProtection="1">
      <alignment horizontal="center" vertical="center" wrapText="1"/>
    </xf>
    <xf numFmtId="172" fontId="8" fillId="19" borderId="1" xfId="0" applyNumberFormat="1" applyFont="1" applyFill="1" applyBorder="1" applyAlignment="1" applyProtection="1">
      <alignment horizontal="center" vertical="center" wrapText="1"/>
    </xf>
    <xf numFmtId="172" fontId="10" fillId="5" borderId="1" xfId="0" applyNumberFormat="1" applyFont="1" applyFill="1" applyBorder="1" applyAlignment="1" applyProtection="1">
      <alignment horizontal="center" vertical="center"/>
    </xf>
    <xf numFmtId="172" fontId="8" fillId="20" borderId="1" xfId="0" applyNumberFormat="1" applyFont="1" applyFill="1" applyBorder="1" applyAlignment="1" applyProtection="1">
      <alignment horizontal="center" vertical="center" wrapText="1"/>
    </xf>
    <xf numFmtId="172" fontId="4" fillId="36" borderId="1" xfId="0" applyNumberFormat="1" applyFont="1" applyFill="1" applyBorder="1" applyAlignment="1" applyProtection="1">
      <alignment horizontal="center" vertical="center"/>
    </xf>
    <xf numFmtId="171" fontId="4" fillId="30" borderId="45" xfId="0" applyNumberFormat="1" applyFont="1" applyFill="1" applyBorder="1" applyAlignment="1" applyProtection="1">
      <alignment horizontal="center" vertical="center"/>
    </xf>
    <xf numFmtId="171" fontId="4" fillId="31" borderId="45" xfId="0" applyNumberFormat="1" applyFont="1" applyFill="1" applyBorder="1" applyAlignment="1" applyProtection="1">
      <alignment horizontal="center" vertical="center"/>
    </xf>
    <xf numFmtId="171" fontId="4" fillId="33" borderId="45" xfId="0" applyNumberFormat="1" applyFont="1" applyFill="1" applyBorder="1" applyAlignment="1" applyProtection="1">
      <alignment horizontal="center" vertical="center"/>
    </xf>
    <xf numFmtId="171" fontId="4" fillId="32" borderId="45" xfId="0" applyNumberFormat="1" applyFont="1" applyFill="1" applyBorder="1" applyAlignment="1" applyProtection="1">
      <alignment horizontal="center" vertical="center"/>
    </xf>
    <xf numFmtId="171" fontId="4" fillId="29" borderId="45" xfId="0" applyNumberFormat="1" applyFont="1" applyFill="1" applyBorder="1" applyAlignment="1" applyProtection="1">
      <alignment horizontal="center" vertical="center"/>
    </xf>
    <xf numFmtId="171" fontId="4" fillId="35" borderId="45" xfId="0" applyNumberFormat="1" applyFont="1" applyFill="1" applyBorder="1" applyAlignment="1" applyProtection="1">
      <alignment horizontal="center" vertical="center"/>
    </xf>
    <xf numFmtId="171" fontId="4" fillId="36" borderId="45" xfId="0" applyNumberFormat="1" applyFont="1" applyFill="1" applyBorder="1" applyAlignment="1" applyProtection="1">
      <alignment horizontal="center" vertical="center"/>
    </xf>
    <xf numFmtId="171" fontId="22" fillId="30" borderId="45" xfId="0" applyNumberFormat="1" applyFont="1" applyFill="1" applyBorder="1" applyAlignment="1" applyProtection="1">
      <alignment horizontal="center" vertical="center"/>
    </xf>
    <xf numFmtId="171" fontId="4" fillId="34" borderId="45" xfId="0" applyNumberFormat="1" applyFont="1" applyFill="1" applyBorder="1" applyAlignment="1" applyProtection="1">
      <alignment horizontal="center" vertical="center"/>
    </xf>
    <xf numFmtId="171" fontId="4" fillId="30" borderId="31" xfId="0" applyNumberFormat="1" applyFont="1" applyFill="1" applyBorder="1" applyAlignment="1" applyProtection="1">
      <alignment horizontal="center" vertical="center"/>
    </xf>
    <xf numFmtId="171" fontId="4" fillId="31" borderId="31" xfId="0" applyNumberFormat="1" applyFont="1" applyFill="1" applyBorder="1" applyAlignment="1" applyProtection="1">
      <alignment horizontal="center" vertical="center"/>
    </xf>
    <xf numFmtId="171" fontId="4" fillId="33" borderId="31" xfId="0" applyNumberFormat="1" applyFont="1" applyFill="1" applyBorder="1" applyAlignment="1" applyProtection="1">
      <alignment horizontal="center" vertical="center"/>
    </xf>
    <xf numFmtId="171" fontId="4" fillId="32" borderId="31" xfId="0" applyNumberFormat="1" applyFont="1" applyFill="1" applyBorder="1" applyAlignment="1" applyProtection="1">
      <alignment horizontal="center" vertical="center"/>
    </xf>
    <xf numFmtId="171" fontId="4" fillId="29" borderId="31" xfId="0" applyNumberFormat="1" applyFont="1" applyFill="1" applyBorder="1" applyAlignment="1" applyProtection="1">
      <alignment horizontal="center" vertical="center"/>
    </xf>
    <xf numFmtId="171" fontId="4" fillId="35" borderId="31" xfId="0" applyNumberFormat="1" applyFont="1" applyFill="1" applyBorder="1" applyAlignment="1" applyProtection="1">
      <alignment horizontal="center" vertical="center"/>
    </xf>
    <xf numFmtId="171" fontId="4" fillId="36" borderId="31" xfId="0" applyNumberFormat="1" applyFont="1" applyFill="1" applyBorder="1" applyAlignment="1" applyProtection="1">
      <alignment horizontal="center" vertical="center"/>
    </xf>
    <xf numFmtId="171" fontId="22" fillId="30" borderId="31" xfId="0" applyNumberFormat="1" applyFont="1" applyFill="1" applyBorder="1" applyAlignment="1" applyProtection="1">
      <alignment horizontal="center" vertical="center"/>
    </xf>
    <xf numFmtId="172" fontId="2" fillId="3" borderId="31" xfId="0" applyNumberFormat="1" applyFont="1" applyFill="1" applyBorder="1" applyAlignment="1" applyProtection="1">
      <alignment horizontal="center" vertical="center"/>
    </xf>
    <xf numFmtId="171" fontId="4" fillId="34" borderId="31" xfId="0" applyNumberFormat="1" applyFont="1" applyFill="1" applyBorder="1" applyAlignment="1" applyProtection="1">
      <alignment horizontal="center" vertical="center"/>
    </xf>
    <xf numFmtId="172" fontId="4" fillId="30" borderId="1" xfId="0" applyNumberFormat="1" applyFont="1" applyFill="1" applyBorder="1" applyAlignment="1" applyProtection="1">
      <alignment horizontal="center" vertical="center"/>
    </xf>
    <xf numFmtId="164" fontId="0" fillId="0" borderId="35" xfId="0" applyNumberFormat="1" applyFont="1" applyBorder="1" applyAlignment="1" applyProtection="1">
      <alignment horizontal="center"/>
    </xf>
    <xf numFmtId="170" fontId="0" fillId="0" borderId="0" xfId="0" applyNumberFormat="1" applyFont="1" applyAlignment="1" applyProtection="1">
      <alignment horizontal="center"/>
    </xf>
    <xf numFmtId="172" fontId="0" fillId="0" borderId="0" xfId="0" applyNumberFormat="1" applyFont="1" applyAlignment="1" applyProtection="1">
      <alignment horizontal="center"/>
    </xf>
    <xf numFmtId="171" fontId="0" fillId="0" borderId="0" xfId="0" applyNumberFormat="1" applyFont="1" applyAlignment="1" applyProtection="1">
      <alignment horizontal="center"/>
    </xf>
    <xf numFmtId="172" fontId="0" fillId="0" borderId="13" xfId="0" applyNumberFormat="1" applyFont="1" applyBorder="1" applyAlignment="1" applyProtection="1">
      <alignment horizontal="center"/>
    </xf>
    <xf numFmtId="171" fontId="0" fillId="0" borderId="13" xfId="0" applyNumberFormat="1" applyFont="1" applyBorder="1" applyAlignment="1" applyProtection="1">
      <alignment horizontal="center"/>
    </xf>
    <xf numFmtId="172" fontId="0" fillId="0" borderId="31" xfId="0" applyNumberFormat="1" applyFont="1" applyBorder="1" applyAlignment="1" applyProtection="1">
      <alignment horizontal="center"/>
    </xf>
    <xf numFmtId="171" fontId="8" fillId="17" borderId="1" xfId="0" applyNumberFormat="1" applyFont="1" applyFill="1" applyBorder="1" applyAlignment="1" applyProtection="1">
      <alignment horizontal="center" vertical="center" wrapText="1"/>
    </xf>
    <xf numFmtId="171" fontId="10" fillId="5" borderId="1" xfId="0" applyNumberFormat="1" applyFont="1" applyFill="1" applyBorder="1" applyAlignment="1" applyProtection="1">
      <alignment horizontal="center" vertical="center"/>
    </xf>
    <xf numFmtId="171" fontId="8" fillId="18" borderId="1" xfId="0" applyNumberFormat="1" applyFont="1" applyFill="1" applyBorder="1" applyAlignment="1" applyProtection="1">
      <alignment horizontal="center" vertical="center" wrapText="1"/>
    </xf>
    <xf numFmtId="171" fontId="8" fillId="11" borderId="1" xfId="0" applyNumberFormat="1" applyFont="1" applyFill="1" applyBorder="1" applyAlignment="1" applyProtection="1">
      <alignment horizontal="center" vertical="center" wrapText="1"/>
    </xf>
    <xf numFmtId="171" fontId="8" fillId="20" borderId="1" xfId="0" applyNumberFormat="1" applyFont="1" applyFill="1" applyBorder="1" applyAlignment="1" applyProtection="1">
      <alignment horizontal="center" vertical="center" wrapText="1"/>
    </xf>
    <xf numFmtId="171" fontId="8" fillId="16" borderId="1" xfId="0" applyNumberFormat="1" applyFont="1" applyFill="1" applyBorder="1" applyAlignment="1" applyProtection="1">
      <alignment horizontal="center" vertical="center" wrapText="1"/>
    </xf>
    <xf numFmtId="171" fontId="8" fillId="15" borderId="1" xfId="0" applyNumberFormat="1" applyFont="1" applyFill="1" applyBorder="1" applyAlignment="1" applyProtection="1">
      <alignment horizontal="center" vertical="center" wrapText="1"/>
    </xf>
    <xf numFmtId="171" fontId="8" fillId="14" borderId="1" xfId="0" applyNumberFormat="1" applyFont="1" applyFill="1" applyBorder="1" applyAlignment="1" applyProtection="1">
      <alignment horizontal="center" vertical="center" wrapText="1"/>
    </xf>
    <xf numFmtId="171" fontId="8" fillId="13" borderId="1" xfId="0" applyNumberFormat="1" applyFont="1" applyFill="1" applyBorder="1" applyAlignment="1" applyProtection="1">
      <alignment horizontal="center" vertical="center" wrapText="1"/>
    </xf>
    <xf numFmtId="171" fontId="8" fillId="12" borderId="1" xfId="0" applyNumberFormat="1" applyFont="1" applyFill="1" applyBorder="1" applyAlignment="1" applyProtection="1">
      <alignment horizontal="center" vertical="center" wrapText="1"/>
    </xf>
    <xf numFmtId="171" fontId="8" fillId="19" borderId="1" xfId="0" applyNumberFormat="1" applyFont="1" applyFill="1" applyBorder="1" applyAlignment="1" applyProtection="1">
      <alignment horizontal="center" vertical="center" wrapText="1"/>
    </xf>
    <xf numFmtId="172" fontId="21" fillId="28" borderId="4" xfId="0" applyNumberFormat="1" applyFont="1" applyFill="1" applyBorder="1" applyAlignment="1" applyProtection="1">
      <alignment horizontal="center" vertical="center"/>
    </xf>
    <xf numFmtId="172" fontId="21" fillId="28" borderId="5" xfId="0" applyNumberFormat="1" applyFont="1" applyFill="1" applyBorder="1" applyAlignment="1" applyProtection="1">
      <alignment horizontal="center" vertical="center"/>
    </xf>
    <xf numFmtId="172" fontId="11" fillId="7" borderId="76" xfId="0" applyNumberFormat="1" applyFont="1" applyFill="1" applyBorder="1" applyAlignment="1" applyProtection="1">
      <alignment horizontal="center" vertical="center"/>
    </xf>
    <xf numFmtId="172" fontId="11" fillId="7" borderId="5" xfId="0" applyNumberFormat="1" applyFont="1" applyFill="1" applyBorder="1" applyAlignment="1" applyProtection="1">
      <alignment horizontal="center" vertical="center"/>
    </xf>
    <xf numFmtId="172" fontId="11" fillId="7" borderId="40" xfId="0" applyNumberFormat="1" applyFont="1" applyFill="1" applyBorder="1" applyAlignment="1" applyProtection="1">
      <alignment horizontal="center" vertical="center"/>
    </xf>
    <xf numFmtId="169" fontId="23" fillId="10" borderId="15" xfId="0" applyNumberFormat="1" applyFont="1" applyFill="1" applyBorder="1" applyAlignment="1" applyProtection="1">
      <alignment horizontal="center" vertical="center"/>
    </xf>
    <xf numFmtId="169" fontId="7" fillId="10" borderId="3" xfId="0" applyNumberFormat="1" applyFont="1" applyFill="1" applyBorder="1" applyAlignment="1" applyProtection="1">
      <alignment horizontal="center" vertical="center"/>
    </xf>
    <xf numFmtId="171" fontId="8" fillId="20" borderId="1" xfId="0" applyNumberFormat="1" applyFont="1" applyFill="1" applyBorder="1" applyAlignment="1" applyProtection="1">
      <alignment horizontal="center" vertical="center" wrapText="1"/>
    </xf>
    <xf numFmtId="171" fontId="0" fillId="3" borderId="1" xfId="0" applyNumberFormat="1" applyFont="1" applyFill="1" applyBorder="1" applyAlignment="1" applyProtection="1">
      <alignment horizontal="center"/>
    </xf>
    <xf numFmtId="171" fontId="8" fillId="16" borderId="1" xfId="0" applyNumberFormat="1" applyFont="1" applyFill="1" applyBorder="1" applyAlignment="1" applyProtection="1">
      <alignment horizontal="center" vertical="center" wrapText="1"/>
    </xf>
    <xf numFmtId="171" fontId="8" fillId="15" borderId="1" xfId="0" applyNumberFormat="1" applyFont="1" applyFill="1" applyBorder="1" applyAlignment="1" applyProtection="1">
      <alignment horizontal="center" vertical="center" wrapText="1"/>
    </xf>
    <xf numFmtId="171" fontId="8" fillId="14" borderId="1" xfId="0" applyNumberFormat="1" applyFont="1" applyFill="1" applyBorder="1" applyAlignment="1" applyProtection="1">
      <alignment horizontal="center" vertical="center" wrapText="1"/>
    </xf>
    <xf numFmtId="171" fontId="8" fillId="13" borderId="1" xfId="0" applyNumberFormat="1" applyFont="1" applyFill="1" applyBorder="1" applyAlignment="1" applyProtection="1">
      <alignment horizontal="center" vertical="center" wrapText="1"/>
    </xf>
    <xf numFmtId="171" fontId="8" fillId="12" borderId="1" xfId="0" applyNumberFormat="1" applyFont="1" applyFill="1" applyBorder="1" applyAlignment="1" applyProtection="1">
      <alignment horizontal="center" vertical="center" wrapText="1"/>
    </xf>
    <xf numFmtId="171" fontId="8" fillId="19" borderId="1" xfId="0" applyNumberFormat="1" applyFont="1" applyFill="1" applyBorder="1" applyAlignment="1" applyProtection="1">
      <alignment horizontal="center" vertical="center" wrapText="1"/>
    </xf>
    <xf numFmtId="171" fontId="8" fillId="11" borderId="1" xfId="0" applyNumberFormat="1" applyFont="1" applyFill="1" applyBorder="1" applyAlignment="1" applyProtection="1">
      <alignment horizontal="center" vertical="center" wrapText="1"/>
    </xf>
    <xf numFmtId="171" fontId="8" fillId="18" borderId="1" xfId="0" applyNumberFormat="1" applyFont="1" applyFill="1" applyBorder="1" applyAlignment="1" applyProtection="1">
      <alignment horizontal="center" vertical="center" wrapText="1"/>
    </xf>
    <xf numFmtId="0" fontId="1" fillId="2" borderId="70" xfId="0" applyNumberFormat="1" applyFont="1" applyFill="1" applyBorder="1" applyAlignment="1" applyProtection="1">
      <alignment horizontal="center" vertical="center"/>
      <protection locked="0"/>
    </xf>
    <xf numFmtId="0" fontId="1" fillId="2" borderId="71" xfId="0" applyNumberFormat="1" applyFont="1" applyFill="1" applyBorder="1" applyAlignment="1" applyProtection="1">
      <alignment horizontal="center" vertical="center"/>
      <protection locked="0"/>
    </xf>
    <xf numFmtId="0" fontId="1" fillId="2" borderId="72" xfId="0" applyNumberFormat="1" applyFont="1" applyFill="1" applyBorder="1" applyAlignment="1" applyProtection="1">
      <alignment horizontal="center" vertical="center"/>
      <protection locked="0"/>
    </xf>
    <xf numFmtId="169" fontId="23" fillId="10" borderId="62" xfId="0" applyNumberFormat="1" applyFont="1" applyFill="1" applyBorder="1" applyAlignment="1" applyProtection="1">
      <alignment horizontal="center" vertical="center"/>
    </xf>
    <xf numFmtId="169" fontId="7" fillId="10" borderId="63" xfId="0" applyNumberFormat="1" applyFont="1" applyFill="1" applyBorder="1" applyAlignment="1" applyProtection="1">
      <alignment horizontal="center" vertical="center"/>
    </xf>
    <xf numFmtId="49" fontId="3" fillId="3" borderId="32" xfId="0" applyNumberFormat="1" applyFont="1" applyFill="1" applyBorder="1" applyAlignment="1" applyProtection="1">
      <alignment horizontal="center" vertical="center" wrapText="1"/>
    </xf>
    <xf numFmtId="0" fontId="0" fillId="0" borderId="34" xfId="0" applyFont="1" applyBorder="1" applyAlignment="1" applyProtection="1">
      <alignment horizontal="center"/>
    </xf>
    <xf numFmtId="0" fontId="0" fillId="0" borderId="35" xfId="0" applyFont="1" applyBorder="1" applyAlignment="1" applyProtection="1">
      <alignment horizontal="center"/>
    </xf>
    <xf numFmtId="0" fontId="0" fillId="0" borderId="36" xfId="0" applyFont="1" applyBorder="1" applyAlignment="1" applyProtection="1">
      <alignment horizontal="center"/>
    </xf>
    <xf numFmtId="0" fontId="0" fillId="0" borderId="37" xfId="0" applyFont="1" applyBorder="1" applyAlignment="1" applyProtection="1">
      <alignment horizontal="center"/>
    </xf>
    <xf numFmtId="0" fontId="0" fillId="0" borderId="39" xfId="0" applyFont="1" applyBorder="1" applyAlignment="1" applyProtection="1">
      <alignment horizontal="center"/>
    </xf>
    <xf numFmtId="49" fontId="4" fillId="0" borderId="32" xfId="0" applyNumberFormat="1" applyFont="1" applyFill="1" applyBorder="1" applyAlignment="1" applyProtection="1">
      <alignment horizontal="center" vertical="center"/>
    </xf>
    <xf numFmtId="49" fontId="4" fillId="0" borderId="33" xfId="0" applyNumberFormat="1" applyFont="1" applyFill="1" applyBorder="1" applyAlignment="1" applyProtection="1">
      <alignment horizontal="center" vertical="center"/>
    </xf>
    <xf numFmtId="49" fontId="4" fillId="0" borderId="34" xfId="0" applyNumberFormat="1" applyFont="1" applyFill="1" applyBorder="1" applyAlignment="1" applyProtection="1">
      <alignment horizontal="center" vertical="center"/>
    </xf>
    <xf numFmtId="49" fontId="4" fillId="0" borderId="35" xfId="0" applyNumberFormat="1" applyFont="1" applyFill="1" applyBorder="1" applyAlignment="1" applyProtection="1">
      <alignment horizontal="center" vertical="center"/>
    </xf>
    <xf numFmtId="49" fontId="4" fillId="0" borderId="13" xfId="0" applyNumberFormat="1" applyFont="1" applyFill="1" applyBorder="1" applyAlignment="1" applyProtection="1">
      <alignment horizontal="center" vertical="center"/>
    </xf>
    <xf numFmtId="49" fontId="4" fillId="0" borderId="36" xfId="0" applyNumberFormat="1" applyFont="1" applyFill="1" applyBorder="1" applyAlignment="1" applyProtection="1">
      <alignment horizontal="center" vertical="center"/>
    </xf>
    <xf numFmtId="49" fontId="4" fillId="0" borderId="37" xfId="0" applyNumberFormat="1" applyFont="1" applyFill="1" applyBorder="1" applyAlignment="1" applyProtection="1">
      <alignment horizontal="center" vertical="center"/>
    </xf>
    <xf numFmtId="0" fontId="6" fillId="9" borderId="32" xfId="0" applyNumberFormat="1" applyFont="1" applyFill="1" applyBorder="1" applyAlignment="1" applyProtection="1">
      <alignment horizontal="center" vertical="center"/>
    </xf>
    <xf numFmtId="0" fontId="6" fillId="9" borderId="34" xfId="0" applyNumberFormat="1" applyFont="1" applyFill="1" applyBorder="1" applyAlignment="1" applyProtection="1">
      <alignment horizontal="center" vertical="center"/>
    </xf>
    <xf numFmtId="171" fontId="10" fillId="5" borderId="1" xfId="0" applyNumberFormat="1" applyFont="1" applyFill="1" applyBorder="1" applyAlignment="1" applyProtection="1">
      <alignment horizontal="center" vertical="center"/>
    </xf>
    <xf numFmtId="0" fontId="49" fillId="48" borderId="50" xfId="0" applyNumberFormat="1" applyFont="1" applyFill="1" applyBorder="1" applyAlignment="1" applyProtection="1">
      <alignment horizontal="center" vertical="center" wrapText="1"/>
    </xf>
    <xf numFmtId="0" fontId="49" fillId="48" borderId="47" xfId="0" applyNumberFormat="1" applyFont="1" applyFill="1" applyBorder="1" applyAlignment="1" applyProtection="1">
      <alignment horizontal="center" vertical="center" wrapText="1"/>
    </xf>
    <xf numFmtId="171" fontId="8" fillId="17" borderId="1" xfId="0" applyNumberFormat="1" applyFont="1" applyFill="1" applyBorder="1" applyAlignment="1" applyProtection="1">
      <alignment horizontal="center" vertical="center" wrapText="1"/>
    </xf>
    <xf numFmtId="172" fontId="21" fillId="28" borderId="51" xfId="0" applyNumberFormat="1" applyFont="1" applyFill="1" applyBorder="1" applyAlignment="1" applyProtection="1">
      <alignment horizontal="center" vertical="center"/>
    </xf>
    <xf numFmtId="172" fontId="21" fillId="28" borderId="48" xfId="0" applyNumberFormat="1" applyFont="1" applyFill="1" applyBorder="1" applyAlignment="1" applyProtection="1">
      <alignment horizontal="center" vertical="center"/>
    </xf>
    <xf numFmtId="49" fontId="11" fillId="7" borderId="52" xfId="0" applyNumberFormat="1" applyFont="1" applyFill="1" applyBorder="1" applyAlignment="1" applyProtection="1">
      <alignment horizontal="center" vertical="center"/>
    </xf>
    <xf numFmtId="49" fontId="11" fillId="7" borderId="48" xfId="0" applyNumberFormat="1" applyFont="1" applyFill="1" applyBorder="1" applyAlignment="1" applyProtection="1">
      <alignment horizontal="center" vertical="center"/>
    </xf>
    <xf numFmtId="164" fontId="26" fillId="37" borderId="47" xfId="0" applyNumberFormat="1" applyFont="1" applyFill="1" applyBorder="1" applyAlignment="1" applyProtection="1">
      <alignment horizontal="center" vertical="center"/>
    </xf>
    <xf numFmtId="164" fontId="27" fillId="40" borderId="31" xfId="0" applyNumberFormat="1" applyFont="1" applyFill="1" applyBorder="1" applyAlignment="1" applyProtection="1">
      <alignment horizontal="center" vertical="center"/>
    </xf>
    <xf numFmtId="164" fontId="26" fillId="37" borderId="31" xfId="0" applyNumberFormat="1" applyFont="1" applyFill="1" applyBorder="1" applyAlignment="1" applyProtection="1">
      <alignment horizontal="center" vertical="center"/>
    </xf>
    <xf numFmtId="164" fontId="27" fillId="38" borderId="31" xfId="0" applyNumberFormat="1" applyFont="1" applyFill="1" applyBorder="1" applyAlignment="1" applyProtection="1">
      <alignment horizontal="center" vertical="center"/>
    </xf>
    <xf numFmtId="164" fontId="26" fillId="39" borderId="31" xfId="0" applyNumberFormat="1" applyFont="1" applyFill="1" applyBorder="1" applyAlignment="1" applyProtection="1">
      <alignment horizontal="center" vertical="center"/>
    </xf>
    <xf numFmtId="172" fontId="42" fillId="50" borderId="31" xfId="0" applyNumberFormat="1" applyFont="1" applyFill="1" applyBorder="1" applyAlignment="1" applyProtection="1">
      <alignment horizontal="center" vertical="center"/>
    </xf>
    <xf numFmtId="172" fontId="29" fillId="46" borderId="53" xfId="0" applyNumberFormat="1" applyFont="1" applyFill="1" applyBorder="1" applyAlignment="1" applyProtection="1">
      <alignment horizontal="center" vertical="center"/>
    </xf>
    <xf numFmtId="172" fontId="29" fillId="46" borderId="46" xfId="0" applyNumberFormat="1" applyFont="1" applyFill="1" applyBorder="1" applyAlignment="1" applyProtection="1">
      <alignment horizontal="center" vertical="center"/>
    </xf>
    <xf numFmtId="172" fontId="42" fillId="50" borderId="53" xfId="0" applyNumberFormat="1" applyFont="1" applyFill="1" applyBorder="1" applyAlignment="1" applyProtection="1">
      <alignment horizontal="center" vertical="center"/>
    </xf>
    <xf numFmtId="172" fontId="42" fillId="50" borderId="46" xfId="0" applyNumberFormat="1" applyFont="1" applyFill="1" applyBorder="1" applyAlignment="1" applyProtection="1">
      <alignment horizontal="center" vertical="center"/>
    </xf>
    <xf numFmtId="172" fontId="25" fillId="49" borderId="53" xfId="0" applyNumberFormat="1" applyFont="1" applyFill="1" applyBorder="1" applyAlignment="1" applyProtection="1">
      <alignment horizontal="center" vertical="center"/>
    </xf>
    <xf numFmtId="172" fontId="25" fillId="49" borderId="46" xfId="0" applyNumberFormat="1" applyFont="1" applyFill="1" applyBorder="1" applyAlignment="1" applyProtection="1">
      <alignment horizontal="center" vertical="center"/>
    </xf>
    <xf numFmtId="172" fontId="25" fillId="49" borderId="31" xfId="0" applyNumberFormat="1" applyFont="1" applyFill="1" applyBorder="1" applyAlignment="1" applyProtection="1">
      <alignment horizontal="center" vertical="center"/>
    </xf>
    <xf numFmtId="172" fontId="28" fillId="47" borderId="53" xfId="0" applyNumberFormat="1" applyFont="1" applyFill="1" applyBorder="1" applyAlignment="1" applyProtection="1">
      <alignment horizontal="center" vertical="center"/>
    </xf>
    <xf numFmtId="172" fontId="28" fillId="47" borderId="46" xfId="0" applyNumberFormat="1" applyFont="1" applyFill="1" applyBorder="1" applyAlignment="1" applyProtection="1">
      <alignment horizontal="center" vertical="center"/>
    </xf>
    <xf numFmtId="172" fontId="43" fillId="49" borderId="53" xfId="0" applyNumberFormat="1" applyFont="1" applyFill="1" applyBorder="1" applyAlignment="1" applyProtection="1">
      <alignment horizontal="center" vertical="center"/>
    </xf>
    <xf numFmtId="172" fontId="43" fillId="49" borderId="46" xfId="0" applyNumberFormat="1" applyFont="1" applyFill="1" applyBorder="1" applyAlignment="1" applyProtection="1">
      <alignment horizontal="center" vertical="center"/>
    </xf>
    <xf numFmtId="172" fontId="44" fillId="44" borderId="31" xfId="0" applyNumberFormat="1" applyFont="1" applyFill="1" applyBorder="1" applyAlignment="1" applyProtection="1">
      <alignment horizontal="center" vertical="center"/>
    </xf>
    <xf numFmtId="0" fontId="47" fillId="2" borderId="13" xfId="0" applyNumberFormat="1" applyFont="1" applyFill="1" applyBorder="1" applyAlignment="1" applyProtection="1">
      <alignment horizontal="left" vertical="center"/>
    </xf>
    <xf numFmtId="0" fontId="47" fillId="2" borderId="42" xfId="0" applyNumberFormat="1" applyFont="1" applyFill="1" applyBorder="1" applyAlignment="1" applyProtection="1">
      <alignment horizontal="left" vertical="center"/>
    </xf>
    <xf numFmtId="0" fontId="47" fillId="2" borderId="38" xfId="0" applyNumberFormat="1" applyFont="1" applyFill="1" applyBorder="1" applyAlignment="1" applyProtection="1">
      <alignment horizontal="left" vertical="center"/>
    </xf>
    <xf numFmtId="0" fontId="47" fillId="2" borderId="44" xfId="0" applyNumberFormat="1" applyFont="1" applyFill="1" applyBorder="1" applyAlignment="1" applyProtection="1">
      <alignment horizontal="left" vertical="center"/>
    </xf>
    <xf numFmtId="0" fontId="46" fillId="2" borderId="41" xfId="0" applyNumberFormat="1" applyFont="1" applyFill="1" applyBorder="1" applyAlignment="1" applyProtection="1">
      <alignment horizontal="center" vertical="center"/>
    </xf>
    <xf numFmtId="0" fontId="46" fillId="2" borderId="43" xfId="0" applyNumberFormat="1" applyFont="1" applyFill="1" applyBorder="1" applyAlignment="1" applyProtection="1">
      <alignment horizontal="center" vertical="center"/>
    </xf>
    <xf numFmtId="0" fontId="48" fillId="48" borderId="59" xfId="0" applyNumberFormat="1" applyFont="1" applyFill="1" applyBorder="1" applyAlignment="1" applyProtection="1">
      <alignment horizontal="center" vertical="center"/>
    </xf>
    <xf numFmtId="0" fontId="48" fillId="48" borderId="60" xfId="0" applyNumberFormat="1" applyFont="1" applyFill="1" applyBorder="1" applyAlignment="1" applyProtection="1">
      <alignment horizontal="center" vertical="center"/>
    </xf>
    <xf numFmtId="0" fontId="48" fillId="48" borderId="61" xfId="0" applyNumberFormat="1" applyFont="1" applyFill="1" applyBorder="1" applyAlignment="1" applyProtection="1">
      <alignment horizontal="center" vertical="center"/>
    </xf>
    <xf numFmtId="169" fontId="50" fillId="10" borderId="68" xfId="0" applyNumberFormat="1" applyFont="1" applyFill="1" applyBorder="1" applyAlignment="1" applyProtection="1">
      <alignment horizontal="center" vertical="center"/>
    </xf>
    <xf numFmtId="169" fontId="50" fillId="10" borderId="69" xfId="0" applyNumberFormat="1" applyFont="1" applyFill="1" applyBorder="1" applyAlignment="1" applyProtection="1">
      <alignment horizontal="center" vertical="center"/>
    </xf>
    <xf numFmtId="172" fontId="8" fillId="11" borderId="67" xfId="0" applyNumberFormat="1" applyFont="1" applyFill="1" applyBorder="1" applyAlignment="1" applyProtection="1">
      <alignment horizontal="center" vertical="center" wrapText="1"/>
    </xf>
    <xf numFmtId="172" fontId="8" fillId="11" borderId="56" xfId="0" applyNumberFormat="1" applyFont="1" applyFill="1" applyBorder="1" applyAlignment="1" applyProtection="1">
      <alignment horizontal="center" vertical="center" wrapText="1"/>
    </xf>
    <xf numFmtId="172" fontId="8" fillId="12" borderId="55" xfId="0" applyNumberFormat="1" applyFont="1" applyFill="1" applyBorder="1" applyAlignment="1" applyProtection="1">
      <alignment horizontal="center" vertical="center" wrapText="1"/>
    </xf>
    <xf numFmtId="172" fontId="8" fillId="12" borderId="56" xfId="0" applyNumberFormat="1" applyFont="1" applyFill="1" applyBorder="1" applyAlignment="1" applyProtection="1">
      <alignment horizontal="center" vertical="center" wrapText="1"/>
    </xf>
    <xf numFmtId="172" fontId="8" fillId="13" borderId="55" xfId="0" applyNumberFormat="1" applyFont="1" applyFill="1" applyBorder="1" applyAlignment="1" applyProtection="1">
      <alignment horizontal="center" vertical="center" wrapText="1"/>
    </xf>
    <xf numFmtId="172" fontId="8" fillId="13" borderId="56" xfId="0" applyNumberFormat="1" applyFont="1" applyFill="1" applyBorder="1" applyAlignment="1" applyProtection="1">
      <alignment horizontal="center" vertical="center" wrapText="1"/>
    </xf>
    <xf numFmtId="172" fontId="8" fillId="14" borderId="55" xfId="0" applyNumberFormat="1" applyFont="1" applyFill="1" applyBorder="1" applyAlignment="1" applyProtection="1">
      <alignment horizontal="center" vertical="center" wrapText="1"/>
    </xf>
    <xf numFmtId="172" fontId="8" fillId="14" borderId="56" xfId="0" applyNumberFormat="1" applyFont="1" applyFill="1" applyBorder="1" applyAlignment="1" applyProtection="1">
      <alignment horizontal="center" vertical="center" wrapText="1"/>
    </xf>
    <xf numFmtId="172" fontId="8" fillId="15" borderId="55" xfId="0" applyNumberFormat="1" applyFont="1" applyFill="1" applyBorder="1" applyAlignment="1" applyProtection="1">
      <alignment horizontal="center" vertical="center" wrapText="1"/>
    </xf>
    <xf numFmtId="172" fontId="8" fillId="15" borderId="56" xfId="0" applyNumberFormat="1" applyFont="1" applyFill="1" applyBorder="1" applyAlignment="1" applyProtection="1">
      <alignment horizontal="center" vertical="center" wrapText="1"/>
    </xf>
    <xf numFmtId="172" fontId="8" fillId="16" borderId="55" xfId="0" applyNumberFormat="1" applyFont="1" applyFill="1" applyBorder="1" applyAlignment="1" applyProtection="1">
      <alignment horizontal="center" vertical="center" wrapText="1"/>
    </xf>
    <xf numFmtId="172" fontId="8" fillId="16" borderId="56" xfId="0" applyNumberFormat="1" applyFont="1" applyFill="1" applyBorder="1" applyAlignment="1" applyProtection="1">
      <alignment horizontal="center" vertical="center" wrapText="1"/>
    </xf>
    <xf numFmtId="172" fontId="8" fillId="17" borderId="55" xfId="0" applyNumberFormat="1" applyFont="1" applyFill="1" applyBorder="1" applyAlignment="1" applyProtection="1">
      <alignment horizontal="center" vertical="center" wrapText="1"/>
    </xf>
    <xf numFmtId="172" fontId="8" fillId="17" borderId="56" xfId="0" applyNumberFormat="1" applyFont="1" applyFill="1" applyBorder="1" applyAlignment="1" applyProtection="1">
      <alignment horizontal="center" vertical="center" wrapText="1"/>
    </xf>
    <xf numFmtId="172" fontId="8" fillId="18" borderId="55" xfId="0" applyNumberFormat="1" applyFont="1" applyFill="1" applyBorder="1" applyAlignment="1" applyProtection="1">
      <alignment horizontal="center" vertical="center" wrapText="1"/>
    </xf>
    <xf numFmtId="172" fontId="8" fillId="18" borderId="56" xfId="0" applyNumberFormat="1" applyFont="1" applyFill="1" applyBorder="1" applyAlignment="1" applyProtection="1">
      <alignment horizontal="center" vertical="center" wrapText="1"/>
    </xf>
    <xf numFmtId="172" fontId="8" fillId="19" borderId="55" xfId="0" applyNumberFormat="1" applyFont="1" applyFill="1" applyBorder="1" applyAlignment="1" applyProtection="1">
      <alignment horizontal="center" vertical="center" wrapText="1"/>
    </xf>
    <xf numFmtId="172" fontId="8" fillId="19" borderId="56" xfId="0" applyNumberFormat="1" applyFont="1" applyFill="1" applyBorder="1" applyAlignment="1" applyProtection="1">
      <alignment horizontal="center" vertical="center" wrapText="1"/>
    </xf>
    <xf numFmtId="172" fontId="10" fillId="5" borderId="55" xfId="0" applyNumberFormat="1" applyFont="1" applyFill="1" applyBorder="1" applyAlignment="1" applyProtection="1">
      <alignment horizontal="center" vertical="center"/>
    </xf>
    <xf numFmtId="172" fontId="10" fillId="5" borderId="56" xfId="0" applyNumberFormat="1" applyFont="1" applyFill="1" applyBorder="1" applyAlignment="1" applyProtection="1">
      <alignment horizontal="center" vertical="center"/>
    </xf>
    <xf numFmtId="172" fontId="8" fillId="20" borderId="55" xfId="0" applyNumberFormat="1" applyFont="1" applyFill="1" applyBorder="1" applyAlignment="1" applyProtection="1">
      <alignment horizontal="center" vertical="center" wrapText="1"/>
    </xf>
    <xf numFmtId="172" fontId="8" fillId="20" borderId="56" xfId="0" applyNumberFormat="1" applyFont="1" applyFill="1" applyBorder="1" applyAlignment="1" applyProtection="1">
      <alignment horizontal="center" vertical="center" wrapText="1"/>
    </xf>
    <xf numFmtId="0" fontId="38" fillId="45" borderId="53" xfId="0" applyNumberFormat="1" applyFont="1" applyFill="1" applyBorder="1" applyAlignment="1" applyProtection="1">
      <alignment horizontal="center" vertical="center"/>
    </xf>
    <xf numFmtId="0" fontId="38" fillId="45" borderId="46" xfId="0" applyNumberFormat="1" applyFont="1" applyFill="1" applyBorder="1" applyAlignment="1" applyProtection="1">
      <alignment horizontal="center" vertical="center"/>
    </xf>
    <xf numFmtId="49" fontId="5" fillId="9" borderId="1" xfId="0" applyNumberFormat="1" applyFont="1" applyFill="1" applyBorder="1" applyAlignment="1">
      <alignment horizontal="center"/>
    </xf>
    <xf numFmtId="0" fontId="5" fillId="9" borderId="1" xfId="0" applyNumberFormat="1" applyFont="1" applyFill="1" applyBorder="1" applyAlignment="1">
      <alignment horizontal="center"/>
    </xf>
    <xf numFmtId="1" fontId="16" fillId="3" borderId="13" xfId="0" applyNumberFormat="1" applyFont="1" applyFill="1" applyBorder="1" applyAlignment="1">
      <alignment horizontal="center" vertical="center"/>
    </xf>
    <xf numFmtId="49" fontId="15" fillId="23" borderId="10" xfId="0" applyNumberFormat="1" applyFont="1" applyFill="1" applyBorder="1" applyAlignment="1">
      <alignment horizontal="center" vertical="center"/>
    </xf>
    <xf numFmtId="0" fontId="15" fillId="23" borderId="10" xfId="0" applyNumberFormat="1" applyFont="1" applyFill="1" applyBorder="1" applyAlignment="1">
      <alignment horizontal="center" vertical="center"/>
    </xf>
    <xf numFmtId="0" fontId="15" fillId="23" borderId="13" xfId="0" applyNumberFormat="1" applyFont="1" applyFill="1" applyBorder="1" applyAlignment="1">
      <alignment horizontal="center" vertical="center"/>
    </xf>
    <xf numFmtId="0" fontId="15" fillId="23" borderId="15" xfId="0" applyNumberFormat="1" applyFont="1" applyFill="1" applyBorder="1" applyAlignment="1">
      <alignment horizontal="center" vertical="center"/>
    </xf>
    <xf numFmtId="0" fontId="14" fillId="3" borderId="10" xfId="0" applyNumberFormat="1" applyFont="1" applyFill="1" applyBorder="1" applyAlignment="1">
      <alignment horizontal="center" vertical="center"/>
    </xf>
    <xf numFmtId="169" fontId="7" fillId="10" borderId="15" xfId="0" applyNumberFormat="1" applyFont="1" applyFill="1" applyBorder="1" applyAlignment="1" applyProtection="1">
      <alignment horizontal="center" vertical="center"/>
    </xf>
    <xf numFmtId="0" fontId="51" fillId="45" borderId="31" xfId="0" applyFont="1" applyFill="1" applyBorder="1" applyAlignment="1">
      <alignment horizontal="center" vertical="center"/>
    </xf>
    <xf numFmtId="0" fontId="0" fillId="0" borderId="31" xfId="0" applyBorder="1" applyAlignment="1">
      <alignment horizontal="center" vertical="center"/>
    </xf>
  </cellXfs>
  <cellStyles count="1">
    <cellStyle name="Normal" xfId="0" builtinId="0"/>
  </cellStyles>
  <dxfs count="590"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42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</dxfs>
  <tableStyles count="0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000000"/>
      <rgbColor rgb="FFFF0000"/>
      <rgbColor rgb="FFDAEEF3"/>
      <rgbColor rgb="FFAAAAAA"/>
      <rgbColor rgb="FF0070C0"/>
      <rgbColor rgb="FFBFBFBF"/>
      <rgbColor rgb="FFFFFFFF"/>
      <rgbColor rgb="FF7891B0"/>
      <rgbColor rgb="FF00B0F0"/>
      <rgbColor rgb="FF92D050"/>
      <rgbColor rgb="FFFFC000"/>
      <rgbColor rgb="FFFFFF00"/>
      <rgbColor rgb="FFFF33CC"/>
      <rgbColor rgb="FF1F497D"/>
      <rgbColor rgb="FF777670"/>
      <rgbColor rgb="FFF2F2F2"/>
      <rgbColor rgb="FF3B608D"/>
      <rgbColor rgb="FF00FF28"/>
      <rgbColor rgb="FF748C42"/>
      <rgbColor rgb="00000000"/>
      <rgbColor rgb="FFD8D8D8"/>
      <rgbColor rgb="FFB97034"/>
      <rgbColor rgb="FF604B79"/>
      <rgbColor rgb="FF3B3B38"/>
      <rgbColor rgb="FFC00000"/>
      <rgbColor rgb="FFCC9900"/>
      <rgbColor rgb="FF388194"/>
      <rgbColor rgb="FF660066"/>
      <rgbColor rgb="FF669900"/>
      <rgbColor rgb="FF0C0C0C"/>
      <rgbColor rgb="FF00B050"/>
      <rgbColor rgb="FFEEECE1"/>
      <rgbColor rgb="FF99FF99"/>
      <rgbColor rgb="FFDBE5F1"/>
      <rgbColor rgb="FFCCFFCC"/>
      <rgbColor rgb="FFF2DBDB"/>
      <rgbColor rgb="FFA5A5A5"/>
      <rgbColor rgb="FFB2A1C7"/>
      <rgbColor rgb="FFB2B1A8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0000FF"/>
      <color rgb="FFEEECE1"/>
      <color rgb="FFE5E0A3"/>
      <color rgb="FFE9D2A5"/>
      <color rgb="FFFF00FF"/>
      <color rgb="FFFFFFD5"/>
      <color rgb="FFFFFF99"/>
      <color rgb="FFFBFE8A"/>
      <color rgb="FFFF8A15"/>
      <color rgb="FFF1D7C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$C$90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27</xdr:col>
      <xdr:colOff>762000</xdr:colOff>
      <xdr:row>514</xdr:row>
      <xdr:rowOff>66676</xdr:rowOff>
    </xdr:from>
    <xdr:to>
      <xdr:col>27</xdr:col>
      <xdr:colOff>1323975</xdr:colOff>
      <xdr:row>514</xdr:row>
      <xdr:rowOff>733426</xdr:rowOff>
    </xdr:to>
    <xdr:sp macro="" textlink="">
      <xdr:nvSpPr>
        <xdr:cNvPr id="2" name="Flèche vers le haut 1"/>
        <xdr:cNvSpPr/>
      </xdr:nvSpPr>
      <xdr:spPr>
        <a:xfrm>
          <a:off x="32575500" y="96412051"/>
          <a:ext cx="561975" cy="666750"/>
        </a:xfrm>
        <a:prstGeom prst="upArrow">
          <a:avLst>
            <a:gd name="adj1" fmla="val 33051"/>
            <a:gd name="adj2" fmla="val 46610"/>
          </a:avLst>
        </a:prstGeom>
        <a:solidFill>
          <a:srgbClr val="FFFF00"/>
        </a:solidFill>
        <a:ln>
          <a:solidFill>
            <a:srgbClr val="FF000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l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endParaRPr kumimoji="0" lang="fr-FR" sz="1100" b="1" i="0" u="none" strike="noStrike" cap="none" spc="0" normalizeH="0" baseline="0">
            <a:ln w="10541" cmpd="sng">
              <a:solidFill>
                <a:schemeClr val="accent1">
                  <a:shade val="88000"/>
                  <a:satMod val="110000"/>
                </a:schemeClr>
              </a:solidFill>
              <a:prstDash val="solid"/>
            </a:ln>
            <a:gradFill>
              <a:gsLst>
                <a:gs pos="0">
                  <a:schemeClr val="accent1">
                    <a:tint val="40000"/>
                    <a:satMod val="250000"/>
                  </a:schemeClr>
                </a:gs>
                <a:gs pos="9000">
                  <a:schemeClr val="accent1">
                    <a:tint val="52000"/>
                    <a:satMod val="300000"/>
                  </a:schemeClr>
                </a:gs>
                <a:gs pos="50000">
                  <a:schemeClr val="accent1">
                    <a:shade val="20000"/>
                    <a:satMod val="300000"/>
                  </a:schemeClr>
                </a:gs>
                <a:gs pos="79000">
                  <a:schemeClr val="accent1">
                    <a:tint val="52000"/>
                    <a:satMod val="300000"/>
                  </a:schemeClr>
                </a:gs>
                <a:gs pos="100000">
                  <a:schemeClr val="accent1">
                    <a:tint val="40000"/>
                    <a:satMod val="250000"/>
                  </a:schemeClr>
                </a:gs>
              </a:gsLst>
              <a:lin ang="5400000"/>
            </a:gradFill>
            <a:effectLst/>
            <a:uFillTx/>
            <a:latin typeface="Calibri"/>
            <a:ea typeface="Calibri"/>
            <a:cs typeface="Calibri"/>
            <a:sym typeface="Calibri"/>
          </a:endParaRPr>
        </a:p>
      </xdr:txBody>
    </xdr:sp>
    <xdr:clientData/>
  </xdr:twoCellAnchor>
  <xdr:twoCellAnchor>
    <xdr:from>
      <xdr:col>1</xdr:col>
      <xdr:colOff>22413</xdr:colOff>
      <xdr:row>0</xdr:row>
      <xdr:rowOff>89647</xdr:rowOff>
    </xdr:from>
    <xdr:to>
      <xdr:col>2</xdr:col>
      <xdr:colOff>44824</xdr:colOff>
      <xdr:row>3</xdr:row>
      <xdr:rowOff>145676</xdr:rowOff>
    </xdr:to>
    <xdr:sp macro="" textlink="">
      <xdr:nvSpPr>
        <xdr:cNvPr id="4" name="Flèche gauche 3"/>
        <xdr:cNvSpPr/>
      </xdr:nvSpPr>
      <xdr:spPr>
        <a:xfrm>
          <a:off x="941295" y="89647"/>
          <a:ext cx="1131794" cy="661147"/>
        </a:xfrm>
        <a:prstGeom prst="leftArrow">
          <a:avLst>
            <a:gd name="adj1" fmla="val 46610"/>
            <a:gd name="adj2" fmla="val 70339"/>
          </a:avLst>
        </a:prstGeom>
        <a:solidFill>
          <a:srgbClr val="FF00FF"/>
        </a:solidFill>
        <a:ln>
          <a:solidFill>
            <a:srgbClr val="0000FF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l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endParaRPr kumimoji="0" lang="fr-FR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endParaRPr>
        </a:p>
      </xdr:txBody>
    </xdr:sp>
    <xdr:clientData/>
  </xdr:twoCellAnchor>
  <xdr:twoCellAnchor>
    <xdr:from>
      <xdr:col>2</xdr:col>
      <xdr:colOff>840441</xdr:colOff>
      <xdr:row>5</xdr:row>
      <xdr:rowOff>78441</xdr:rowOff>
    </xdr:from>
    <xdr:to>
      <xdr:col>5</xdr:col>
      <xdr:colOff>403411</xdr:colOff>
      <xdr:row>9</xdr:row>
      <xdr:rowOff>22411</xdr:rowOff>
    </xdr:to>
    <xdr:sp macro="" textlink="">
      <xdr:nvSpPr>
        <xdr:cNvPr id="6" name="position_date_jour">
          <a:hlinkClick xmlns:r="http://schemas.openxmlformats.org/officeDocument/2006/relationships" r:id="rId1"/>
        </xdr:cNvPr>
        <xdr:cNvSpPr/>
      </xdr:nvSpPr>
      <xdr:spPr>
        <a:xfrm>
          <a:off x="2868706" y="1109382"/>
          <a:ext cx="2297205" cy="672353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 w="25400" cap="flat">
          <a:solidFill>
            <a:schemeClr val="accent1"/>
          </a:solidFill>
          <a:prstDash val="solid"/>
          <a:round/>
        </a:ln>
        <a:effectLst>
          <a:outerShdw blurRad="38100" dist="23000" dir="5400000" rotWithShape="0">
            <a:srgbClr val="000000">
              <a:alpha val="35000"/>
            </a:srgbClr>
          </a:outerShdw>
        </a:effectLst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clip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eaLnBrk="1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 b="1" i="0" baseline="0">
              <a:solidFill>
                <a:srgbClr val="0000FF"/>
              </a:solidFill>
              <a:latin typeface="+mn-lt"/>
              <a:ea typeface="+mn-ea"/>
              <a:cs typeface="+mn-cs"/>
            </a:rPr>
            <a:t>DATE DU JOUR</a:t>
          </a:r>
          <a:endParaRPr lang="fr-FR" sz="2000">
            <a:solidFill>
              <a:srgbClr val="0000FF"/>
            </a:solidFill>
          </a:endParaRPr>
        </a:p>
      </xdr:txBody>
    </xdr:sp>
    <xdr:clientData/>
  </xdr:twoCellAnchor>
  <xdr:oneCellAnchor>
    <xdr:from>
      <xdr:col>0</xdr:col>
      <xdr:colOff>22412</xdr:colOff>
      <xdr:row>19</xdr:row>
      <xdr:rowOff>22412</xdr:rowOff>
    </xdr:from>
    <xdr:ext cx="986117" cy="7709647"/>
    <xdr:sp macro="" textlink="">
      <xdr:nvSpPr>
        <xdr:cNvPr id="7" name="ZoneTexte 6"/>
        <xdr:cNvSpPr txBox="1"/>
      </xdr:nvSpPr>
      <xdr:spPr>
        <a:xfrm>
          <a:off x="22412" y="3709147"/>
          <a:ext cx="986117" cy="7709647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janv</a:t>
          </a:r>
        </a:p>
      </xdr:txBody>
    </xdr:sp>
    <xdr:clientData/>
  </xdr:oneCellAnchor>
  <xdr:oneCellAnchor>
    <xdr:from>
      <xdr:col>0</xdr:col>
      <xdr:colOff>11206</xdr:colOff>
      <xdr:row>59</xdr:row>
      <xdr:rowOff>179293</xdr:rowOff>
    </xdr:from>
    <xdr:ext cx="1008529" cy="6577853"/>
    <xdr:sp macro="" textlink="">
      <xdr:nvSpPr>
        <xdr:cNvPr id="8" name="ZoneTexte 7"/>
        <xdr:cNvSpPr txBox="1"/>
      </xdr:nvSpPr>
      <xdr:spPr>
        <a:xfrm>
          <a:off x="11206" y="11429999"/>
          <a:ext cx="1008529" cy="6577853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févr</a:t>
          </a:r>
          <a:endParaRPr kumimoji="0" lang="fr-FR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Arial" pitchFamily="34" charset="0"/>
            <a:ea typeface="Calibri"/>
            <a:cs typeface="Arial" pitchFamily="34" charset="0"/>
            <a:sym typeface="Calibri"/>
          </a:endParaRPr>
        </a:p>
      </xdr:txBody>
    </xdr:sp>
    <xdr:clientData/>
  </xdr:oneCellAnchor>
  <xdr:oneCellAnchor>
    <xdr:from>
      <xdr:col>0</xdr:col>
      <xdr:colOff>22412</xdr:colOff>
      <xdr:row>96</xdr:row>
      <xdr:rowOff>0</xdr:rowOff>
    </xdr:from>
    <xdr:ext cx="1019735" cy="7205382"/>
    <xdr:sp macro="" textlink="">
      <xdr:nvSpPr>
        <xdr:cNvPr id="9" name="ZoneTexte 8"/>
        <xdr:cNvSpPr txBox="1"/>
      </xdr:nvSpPr>
      <xdr:spPr>
        <a:xfrm>
          <a:off x="22412" y="17996647"/>
          <a:ext cx="1019735" cy="7205382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mars</a:t>
          </a:r>
          <a:endParaRPr kumimoji="0" lang="fr-FR" sz="2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Arial" pitchFamily="34" charset="0"/>
            <a:ea typeface="Calibri"/>
            <a:cs typeface="Arial" pitchFamily="34" charset="0"/>
            <a:sym typeface="Calibri"/>
          </a:endParaRPr>
        </a:p>
      </xdr:txBody>
    </xdr:sp>
    <xdr:clientData/>
  </xdr:oneCellAnchor>
  <xdr:oneCellAnchor>
    <xdr:from>
      <xdr:col>0</xdr:col>
      <xdr:colOff>11206</xdr:colOff>
      <xdr:row>134</xdr:row>
      <xdr:rowOff>168088</xdr:rowOff>
    </xdr:from>
    <xdr:ext cx="1008529" cy="6981265"/>
    <xdr:sp macro="" textlink="">
      <xdr:nvSpPr>
        <xdr:cNvPr id="10" name="ZoneTexte 9"/>
        <xdr:cNvSpPr txBox="1"/>
      </xdr:nvSpPr>
      <xdr:spPr>
        <a:xfrm>
          <a:off x="11206" y="25190823"/>
          <a:ext cx="1008529" cy="6981265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avril</a:t>
          </a:r>
        </a:p>
      </xdr:txBody>
    </xdr:sp>
    <xdr:clientData/>
  </xdr:oneCellAnchor>
  <xdr:oneCellAnchor>
    <xdr:from>
      <xdr:col>0</xdr:col>
      <xdr:colOff>33617</xdr:colOff>
      <xdr:row>173</xdr:row>
      <xdr:rowOff>11206</xdr:rowOff>
    </xdr:from>
    <xdr:ext cx="974911" cy="7496736"/>
    <xdr:sp macro="" textlink="">
      <xdr:nvSpPr>
        <xdr:cNvPr id="11" name="ZoneTexte 10"/>
        <xdr:cNvSpPr txBox="1"/>
      </xdr:nvSpPr>
      <xdr:spPr>
        <a:xfrm>
          <a:off x="33617" y="32172088"/>
          <a:ext cx="974911" cy="7496736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mai</a:t>
          </a:r>
        </a:p>
      </xdr:txBody>
    </xdr:sp>
    <xdr:clientData/>
  </xdr:oneCellAnchor>
  <xdr:oneCellAnchor>
    <xdr:from>
      <xdr:col>0</xdr:col>
      <xdr:colOff>22412</xdr:colOff>
      <xdr:row>213</xdr:row>
      <xdr:rowOff>179293</xdr:rowOff>
    </xdr:from>
    <xdr:ext cx="986117" cy="6970060"/>
    <xdr:sp macro="" textlink="">
      <xdr:nvSpPr>
        <xdr:cNvPr id="12" name="ZoneTexte 11"/>
        <xdr:cNvSpPr txBox="1"/>
      </xdr:nvSpPr>
      <xdr:spPr>
        <a:xfrm>
          <a:off x="22412" y="39691234"/>
          <a:ext cx="986117" cy="6970060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juin</a:t>
          </a:r>
        </a:p>
      </xdr:txBody>
    </xdr:sp>
    <xdr:clientData/>
  </xdr:oneCellAnchor>
  <xdr:oneCellAnchor>
    <xdr:from>
      <xdr:col>0</xdr:col>
      <xdr:colOff>33618</xdr:colOff>
      <xdr:row>252</xdr:row>
      <xdr:rowOff>11205</xdr:rowOff>
    </xdr:from>
    <xdr:ext cx="963706" cy="7575177"/>
    <xdr:sp macro="" textlink="">
      <xdr:nvSpPr>
        <xdr:cNvPr id="13" name="ZoneTexte 12"/>
        <xdr:cNvSpPr txBox="1"/>
      </xdr:nvSpPr>
      <xdr:spPr>
        <a:xfrm>
          <a:off x="33618" y="46672499"/>
          <a:ext cx="963706" cy="7575177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juil</a:t>
          </a:r>
        </a:p>
      </xdr:txBody>
    </xdr:sp>
    <xdr:clientData/>
  </xdr:oneCellAnchor>
  <xdr:oneCellAnchor>
    <xdr:from>
      <xdr:col>0</xdr:col>
      <xdr:colOff>0</xdr:colOff>
      <xdr:row>293</xdr:row>
      <xdr:rowOff>11206</xdr:rowOff>
    </xdr:from>
    <xdr:ext cx="1008529" cy="7149353"/>
    <xdr:sp macro="" textlink="">
      <xdr:nvSpPr>
        <xdr:cNvPr id="14" name="ZoneTexte 13"/>
        <xdr:cNvSpPr txBox="1"/>
      </xdr:nvSpPr>
      <xdr:spPr>
        <a:xfrm>
          <a:off x="0" y="54258882"/>
          <a:ext cx="1008529" cy="7149353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8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août</a:t>
          </a:r>
          <a:endParaRPr kumimoji="0" lang="fr-FR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Arial" pitchFamily="34" charset="0"/>
            <a:ea typeface="Calibri"/>
            <a:cs typeface="Arial" pitchFamily="34" charset="0"/>
            <a:sym typeface="Calibri"/>
          </a:endParaRPr>
        </a:p>
      </xdr:txBody>
    </xdr:sp>
    <xdr:clientData/>
  </xdr:oneCellAnchor>
  <xdr:oneCellAnchor>
    <xdr:from>
      <xdr:col>0</xdr:col>
      <xdr:colOff>11206</xdr:colOff>
      <xdr:row>332</xdr:row>
      <xdr:rowOff>11205</xdr:rowOff>
    </xdr:from>
    <xdr:ext cx="1019735" cy="6981266"/>
    <xdr:sp macro="" textlink="">
      <xdr:nvSpPr>
        <xdr:cNvPr id="15" name="ZoneTexte 14"/>
        <xdr:cNvSpPr txBox="1"/>
      </xdr:nvSpPr>
      <xdr:spPr>
        <a:xfrm>
          <a:off x="11206" y="61441852"/>
          <a:ext cx="1019735" cy="6981266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sept</a:t>
          </a:r>
        </a:p>
      </xdr:txBody>
    </xdr:sp>
    <xdr:clientData/>
  </xdr:oneCellAnchor>
  <xdr:oneCellAnchor>
    <xdr:from>
      <xdr:col>0</xdr:col>
      <xdr:colOff>22411</xdr:colOff>
      <xdr:row>370</xdr:row>
      <xdr:rowOff>33615</xdr:rowOff>
    </xdr:from>
    <xdr:ext cx="997323" cy="7530355"/>
    <xdr:sp macro="" textlink="">
      <xdr:nvSpPr>
        <xdr:cNvPr id="16" name="ZoneTexte 15"/>
        <xdr:cNvSpPr txBox="1"/>
      </xdr:nvSpPr>
      <xdr:spPr>
        <a:xfrm>
          <a:off x="22411" y="68467939"/>
          <a:ext cx="997323" cy="7530355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oct</a:t>
          </a:r>
        </a:p>
      </xdr:txBody>
    </xdr:sp>
    <xdr:clientData/>
  </xdr:oneCellAnchor>
  <xdr:oneCellAnchor>
    <xdr:from>
      <xdr:col>0</xdr:col>
      <xdr:colOff>22411</xdr:colOff>
      <xdr:row>411</xdr:row>
      <xdr:rowOff>11205</xdr:rowOff>
    </xdr:from>
    <xdr:ext cx="997323" cy="6970059"/>
    <xdr:sp macro="" textlink="">
      <xdr:nvSpPr>
        <xdr:cNvPr id="17" name="ZoneTexte 16"/>
        <xdr:cNvSpPr txBox="1"/>
      </xdr:nvSpPr>
      <xdr:spPr>
        <a:xfrm>
          <a:off x="22411" y="76031911"/>
          <a:ext cx="997323" cy="6970059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nov</a:t>
          </a:r>
        </a:p>
      </xdr:txBody>
    </xdr:sp>
    <xdr:clientData/>
  </xdr:oneCellAnchor>
  <xdr:oneCellAnchor>
    <xdr:from>
      <xdr:col>0</xdr:col>
      <xdr:colOff>0</xdr:colOff>
      <xdr:row>449</xdr:row>
      <xdr:rowOff>11206</xdr:rowOff>
    </xdr:from>
    <xdr:ext cx="1019734" cy="7373471"/>
    <xdr:sp macro="" textlink="">
      <xdr:nvSpPr>
        <xdr:cNvPr id="19" name="ZoneTexte 18"/>
        <xdr:cNvSpPr txBox="1"/>
      </xdr:nvSpPr>
      <xdr:spPr>
        <a:xfrm>
          <a:off x="0" y="83035588"/>
          <a:ext cx="1019734" cy="7373471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8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déc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Thème Office">
      <a:dk1>
        <a:srgbClr val="000000"/>
      </a:dk1>
      <a:lt1>
        <a:srgbClr val="FFFFFF"/>
      </a:lt1>
      <a:dk2>
        <a:srgbClr val="A7A7A7"/>
      </a:dk2>
      <a:lt2>
        <a:srgbClr val="535353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FF00FF"/>
      </a:folHlink>
    </a:clrScheme>
    <a:fontScheme name="Thème Office">
      <a:majorFont>
        <a:latin typeface="Helvetica"/>
        <a:ea typeface="Helvetica"/>
        <a:cs typeface="Helvetica"/>
      </a:majorFont>
      <a:minorFont>
        <a:latin typeface="Helvetica"/>
        <a:ea typeface="Helvetica"/>
        <a:cs typeface="Helvetica"/>
      </a:minorFont>
    </a:fontScheme>
    <a:fmtScheme name="Thème 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381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38100" dist="20000" dir="5400000" rotWithShape="0">
              <a:srgbClr val="000000">
                <a:alpha val="38000"/>
              </a:srgbClr>
            </a:outerShdw>
          </a:effectLst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FFFFFF"/>
        </a:solidFill>
        <a:ln w="25400" cap="flat">
          <a:solidFill>
            <a:schemeClr val="accent1"/>
          </a:solidFill>
          <a:prstDash val="solid"/>
          <a:round/>
        </a:ln>
        <a:effectLst>
          <a:outerShdw blurRad="38100" dist="23000" dir="5400000" rotWithShape="0">
            <a:srgbClr val="000000">
              <a:alpha val="35000"/>
            </a:srgbClr>
          </a:outerShdw>
        </a:effectLst>
        <a:sp3d/>
      </a:spPr>
      <a:bodyPr rot="0" spcFirstLastPara="1" vertOverflow="overflow" horzOverflow="overflow" vert="horz" wrap="square" lIns="45719" tIns="45719" rIns="45719" bIns="45719" numCol="1" spcCol="38100" rtlCol="0" anchor="ctr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25400" cap="flat">
          <a:solidFill>
            <a:schemeClr val="accent1"/>
          </a:solidFill>
          <a:prstDash val="solid"/>
          <a:round/>
        </a:ln>
        <a:effectLst>
          <a:outerShdw blurRad="38100" dist="20000" dir="5400000" rotWithShape="0">
            <a:srgbClr val="000000">
              <a:alpha val="38000"/>
            </a:srgbClr>
          </a:outerShdw>
        </a:effectLst>
        <a:sp3d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45719" tIns="45719" rIns="45719" bIns="45719" numCol="1" spcCol="38100" rtlCol="0" anchor="t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526"/>
  <sheetViews>
    <sheetView showGridLines="0" tabSelected="1" zoomScale="70" zoomScaleNormal="70" workbookViewId="0">
      <selection sqref="A1:A4"/>
    </sheetView>
  </sheetViews>
  <sheetFormatPr baseColWidth="10" defaultColWidth="11.42578125" defaultRowHeight="14.25" customHeight="1" x14ac:dyDescent="0.25"/>
  <cols>
    <col min="1" max="1" width="44" style="69" customWidth="1"/>
    <col min="2" max="2" width="16.7109375" style="68" customWidth="1"/>
    <col min="3" max="3" width="16.7109375" style="116" customWidth="1"/>
    <col min="4" max="4" width="12.140625" style="163" hidden="1" customWidth="1"/>
    <col min="5" max="5" width="12.28515625" style="141" hidden="1" customWidth="1"/>
    <col min="6" max="6" width="12.28515625" style="163" hidden="1" customWidth="1"/>
    <col min="7" max="7" width="12.28515625" style="141" hidden="1" customWidth="1"/>
    <col min="8" max="8" width="12.28515625" style="163" hidden="1" customWidth="1"/>
    <col min="9" max="9" width="12.28515625" style="141" hidden="1" customWidth="1"/>
    <col min="10" max="10" width="12.28515625" style="163" hidden="1" customWidth="1"/>
    <col min="11" max="11" width="12.28515625" style="141" hidden="1" customWidth="1"/>
    <col min="12" max="12" width="12.28515625" style="163" hidden="1" customWidth="1"/>
    <col min="13" max="13" width="12.28515625" style="141" hidden="1" customWidth="1"/>
    <col min="14" max="14" width="12.28515625" style="163" hidden="1" customWidth="1"/>
    <col min="15" max="15" width="17.140625" style="141" hidden="1" customWidth="1"/>
    <col min="16" max="16" width="17.140625" style="163" hidden="1" customWidth="1"/>
    <col min="17" max="17" width="17.140625" style="141" hidden="1" customWidth="1"/>
    <col min="18" max="18" width="17.140625" style="163" hidden="1" customWidth="1"/>
    <col min="19" max="19" width="17.140625" style="141" hidden="1" customWidth="1"/>
    <col min="20" max="20" width="17.140625" style="163" hidden="1" customWidth="1"/>
    <col min="21" max="21" width="17.140625" style="141" hidden="1" customWidth="1"/>
    <col min="22" max="22" width="17.140625" style="163" hidden="1" customWidth="1"/>
    <col min="23" max="23" width="17.140625" style="141" hidden="1" customWidth="1"/>
    <col min="24" max="24" width="17.140625" style="163" hidden="1" customWidth="1"/>
    <col min="25" max="25" width="23.28515625" style="141" hidden="1" customWidth="1"/>
    <col min="26" max="26" width="23.28515625" style="163" hidden="1" customWidth="1"/>
    <col min="27" max="27" width="26.5703125" style="163" customWidth="1"/>
    <col min="28" max="28" width="32.85546875" style="163" customWidth="1"/>
  </cols>
  <sheetData>
    <row r="1" spans="1:28" ht="15" customHeight="1" x14ac:dyDescent="0.25">
      <c r="A1" s="305">
        <v>2017</v>
      </c>
      <c r="B1" s="355"/>
      <c r="C1" s="351" t="s">
        <v>139</v>
      </c>
      <c r="D1" s="351"/>
      <c r="E1" s="351"/>
      <c r="F1" s="351"/>
      <c r="G1" s="351"/>
      <c r="H1" s="351"/>
      <c r="I1" s="351"/>
      <c r="J1" s="351"/>
      <c r="K1" s="351"/>
      <c r="L1" s="351"/>
      <c r="M1" s="351"/>
      <c r="N1" s="351"/>
      <c r="O1" s="351"/>
      <c r="P1" s="351"/>
      <c r="Q1" s="351"/>
      <c r="R1" s="351"/>
      <c r="S1" s="351"/>
      <c r="T1" s="351"/>
      <c r="U1" s="351"/>
      <c r="V1" s="351"/>
      <c r="W1" s="351"/>
      <c r="X1" s="351"/>
      <c r="Y1" s="351"/>
      <c r="Z1" s="351"/>
      <c r="AA1" s="351"/>
      <c r="AB1" s="352"/>
    </row>
    <row r="2" spans="1:28" ht="18" customHeight="1" x14ac:dyDescent="0.25">
      <c r="A2" s="306"/>
      <c r="B2" s="355"/>
      <c r="C2" s="351"/>
      <c r="D2" s="351"/>
      <c r="E2" s="351"/>
      <c r="F2" s="351"/>
      <c r="G2" s="351"/>
      <c r="H2" s="351"/>
      <c r="I2" s="351"/>
      <c r="J2" s="351"/>
      <c r="K2" s="351"/>
      <c r="L2" s="351"/>
      <c r="M2" s="351"/>
      <c r="N2" s="351"/>
      <c r="O2" s="351"/>
      <c r="P2" s="351"/>
      <c r="Q2" s="351"/>
      <c r="R2" s="351"/>
      <c r="S2" s="351"/>
      <c r="T2" s="351"/>
      <c r="U2" s="351"/>
      <c r="V2" s="351"/>
      <c r="W2" s="351"/>
      <c r="X2" s="351"/>
      <c r="Y2" s="351"/>
      <c r="Z2" s="351"/>
      <c r="AA2" s="351"/>
      <c r="AB2" s="352"/>
    </row>
    <row r="3" spans="1:28" ht="15" customHeight="1" x14ac:dyDescent="0.25">
      <c r="A3" s="306"/>
      <c r="B3" s="355"/>
      <c r="C3" s="351"/>
      <c r="D3" s="351"/>
      <c r="E3" s="351"/>
      <c r="F3" s="351"/>
      <c r="G3" s="351"/>
      <c r="H3" s="351"/>
      <c r="I3" s="351"/>
      <c r="J3" s="351"/>
      <c r="K3" s="351"/>
      <c r="L3" s="351"/>
      <c r="M3" s="351"/>
      <c r="N3" s="351"/>
      <c r="O3" s="351"/>
      <c r="P3" s="351"/>
      <c r="Q3" s="351"/>
      <c r="R3" s="351"/>
      <c r="S3" s="351"/>
      <c r="T3" s="351"/>
      <c r="U3" s="351"/>
      <c r="V3" s="351"/>
      <c r="W3" s="351"/>
      <c r="X3" s="351"/>
      <c r="Y3" s="351"/>
      <c r="Z3" s="351"/>
      <c r="AA3" s="351"/>
      <c r="AB3" s="352"/>
    </row>
    <row r="4" spans="1:28" ht="18" customHeight="1" x14ac:dyDescent="0.25">
      <c r="A4" s="307"/>
      <c r="B4" s="356"/>
      <c r="C4" s="353"/>
      <c r="D4" s="353"/>
      <c r="E4" s="353"/>
      <c r="F4" s="353"/>
      <c r="G4" s="353"/>
      <c r="H4" s="353"/>
      <c r="I4" s="353"/>
      <c r="J4" s="353"/>
      <c r="K4" s="353"/>
      <c r="L4" s="353"/>
      <c r="M4" s="353"/>
      <c r="N4" s="353"/>
      <c r="O4" s="353"/>
      <c r="P4" s="353"/>
      <c r="Q4" s="353"/>
      <c r="R4" s="353"/>
      <c r="S4" s="353"/>
      <c r="T4" s="353"/>
      <c r="U4" s="353"/>
      <c r="V4" s="353"/>
      <c r="W4" s="353"/>
      <c r="X4" s="353"/>
      <c r="Y4" s="353"/>
      <c r="Z4" s="353"/>
      <c r="AA4" s="353"/>
      <c r="AB4" s="354"/>
    </row>
    <row r="5" spans="1:28" ht="15.75" customHeight="1" x14ac:dyDescent="0.25">
      <c r="A5" s="310" t="s">
        <v>0</v>
      </c>
      <c r="B5" s="311"/>
      <c r="C5" s="316"/>
      <c r="D5" s="317"/>
      <c r="E5" s="317"/>
      <c r="F5" s="317"/>
      <c r="G5" s="317"/>
      <c r="H5" s="317"/>
      <c r="I5" s="317"/>
      <c r="J5" s="317"/>
      <c r="K5" s="317"/>
      <c r="L5" s="317"/>
      <c r="M5" s="317"/>
      <c r="N5" s="317"/>
      <c r="O5" s="317"/>
      <c r="P5" s="317"/>
      <c r="Q5" s="317"/>
      <c r="R5" s="317"/>
      <c r="S5" s="317"/>
      <c r="T5" s="317"/>
      <c r="U5" s="317"/>
      <c r="V5" s="317"/>
      <c r="W5" s="317"/>
      <c r="X5" s="317"/>
      <c r="Y5" s="317"/>
      <c r="Z5" s="317"/>
      <c r="AA5" s="317"/>
      <c r="AB5" s="318"/>
    </row>
    <row r="6" spans="1:28" ht="14.25" customHeight="1" x14ac:dyDescent="0.25">
      <c r="A6" s="312"/>
      <c r="B6" s="313"/>
      <c r="C6" s="319"/>
      <c r="D6" s="320"/>
      <c r="E6" s="320"/>
      <c r="F6" s="320"/>
      <c r="G6" s="320"/>
      <c r="H6" s="320"/>
      <c r="I6" s="320"/>
      <c r="J6" s="320"/>
      <c r="K6" s="320"/>
      <c r="L6" s="320"/>
      <c r="M6" s="320"/>
      <c r="N6" s="320"/>
      <c r="O6" s="320"/>
      <c r="P6" s="320"/>
      <c r="Q6" s="320"/>
      <c r="R6" s="320"/>
      <c r="S6" s="320"/>
      <c r="T6" s="320"/>
      <c r="U6" s="320"/>
      <c r="V6" s="320"/>
      <c r="W6" s="320"/>
      <c r="X6" s="320"/>
      <c r="Y6" s="320"/>
      <c r="Z6" s="320"/>
      <c r="AA6" s="320"/>
      <c r="AB6" s="321"/>
    </row>
    <row r="7" spans="1:28" ht="14.25" customHeight="1" x14ac:dyDescent="0.25">
      <c r="A7" s="312"/>
      <c r="B7" s="313"/>
      <c r="C7" s="319"/>
      <c r="D7" s="320"/>
      <c r="E7" s="320"/>
      <c r="F7" s="320"/>
      <c r="G7" s="320"/>
      <c r="H7" s="320"/>
      <c r="I7" s="320"/>
      <c r="J7" s="320"/>
      <c r="K7" s="320"/>
      <c r="L7" s="320"/>
      <c r="M7" s="320"/>
      <c r="N7" s="320"/>
      <c r="O7" s="320"/>
      <c r="P7" s="320"/>
      <c r="Q7" s="320"/>
      <c r="R7" s="320"/>
      <c r="S7" s="320"/>
      <c r="T7" s="320"/>
      <c r="U7" s="320"/>
      <c r="V7" s="320"/>
      <c r="W7" s="320"/>
      <c r="X7" s="320"/>
      <c r="Y7" s="320"/>
      <c r="Z7" s="320"/>
      <c r="AA7" s="320"/>
      <c r="AB7" s="321"/>
    </row>
    <row r="8" spans="1:28" ht="15" customHeight="1" x14ac:dyDescent="0.25">
      <c r="A8" s="312"/>
      <c r="B8" s="313"/>
      <c r="C8" s="319"/>
      <c r="D8" s="320"/>
      <c r="E8" s="320"/>
      <c r="F8" s="320"/>
      <c r="G8" s="320"/>
      <c r="H8" s="320"/>
      <c r="I8" s="320"/>
      <c r="J8" s="320"/>
      <c r="K8" s="320"/>
      <c r="L8" s="320"/>
      <c r="M8" s="320"/>
      <c r="N8" s="320"/>
      <c r="O8" s="320"/>
      <c r="P8" s="320"/>
      <c r="Q8" s="320"/>
      <c r="R8" s="320"/>
      <c r="S8" s="320"/>
      <c r="T8" s="320"/>
      <c r="U8" s="320"/>
      <c r="V8" s="320"/>
      <c r="W8" s="320"/>
      <c r="X8" s="320"/>
      <c r="Y8" s="320"/>
      <c r="Z8" s="320"/>
      <c r="AA8" s="320"/>
      <c r="AB8" s="321"/>
    </row>
    <row r="9" spans="1:28" ht="14.25" customHeight="1" x14ac:dyDescent="0.25">
      <c r="A9" s="312"/>
      <c r="B9" s="313"/>
      <c r="C9" s="319"/>
      <c r="D9" s="320"/>
      <c r="E9" s="320"/>
      <c r="F9" s="320"/>
      <c r="G9" s="320"/>
      <c r="H9" s="320"/>
      <c r="I9" s="320"/>
      <c r="J9" s="320"/>
      <c r="K9" s="320"/>
      <c r="L9" s="320"/>
      <c r="M9" s="320"/>
      <c r="N9" s="320"/>
      <c r="O9" s="320"/>
      <c r="P9" s="320"/>
      <c r="Q9" s="320"/>
      <c r="R9" s="320"/>
      <c r="S9" s="320"/>
      <c r="T9" s="320"/>
      <c r="U9" s="320"/>
      <c r="V9" s="320"/>
      <c r="W9" s="320"/>
      <c r="X9" s="320"/>
      <c r="Y9" s="320"/>
      <c r="Z9" s="320"/>
      <c r="AA9" s="320"/>
      <c r="AB9" s="321"/>
    </row>
    <row r="10" spans="1:28" ht="14.25" customHeight="1" x14ac:dyDescent="0.25">
      <c r="A10" s="312"/>
      <c r="B10" s="313"/>
      <c r="C10" s="319"/>
      <c r="D10" s="320"/>
      <c r="E10" s="320"/>
      <c r="F10" s="320"/>
      <c r="G10" s="320"/>
      <c r="H10" s="320"/>
      <c r="I10" s="320"/>
      <c r="J10" s="320"/>
      <c r="K10" s="320"/>
      <c r="L10" s="320"/>
      <c r="M10" s="320"/>
      <c r="N10" s="320"/>
      <c r="O10" s="320"/>
      <c r="P10" s="320"/>
      <c r="Q10" s="320"/>
      <c r="R10" s="320"/>
      <c r="S10" s="320"/>
      <c r="T10" s="320"/>
      <c r="U10" s="320"/>
      <c r="V10" s="320"/>
      <c r="W10" s="320"/>
      <c r="X10" s="320"/>
      <c r="Y10" s="320"/>
      <c r="Z10" s="320"/>
      <c r="AA10" s="320"/>
      <c r="AB10" s="321"/>
    </row>
    <row r="11" spans="1:28" ht="13.5" customHeight="1" x14ac:dyDescent="0.25">
      <c r="A11" s="314"/>
      <c r="B11" s="315"/>
      <c r="C11" s="322"/>
      <c r="D11" s="320"/>
      <c r="E11" s="320"/>
      <c r="F11" s="320"/>
      <c r="G11" s="320"/>
      <c r="H11" s="320"/>
      <c r="I11" s="320"/>
      <c r="J11" s="320"/>
      <c r="K11" s="320"/>
      <c r="L11" s="320"/>
      <c r="M11" s="320"/>
      <c r="N11" s="320"/>
      <c r="O11" s="320"/>
      <c r="P11" s="320"/>
      <c r="Q11" s="320"/>
      <c r="R11" s="320"/>
      <c r="S11" s="320"/>
      <c r="T11" s="320"/>
      <c r="U11" s="320"/>
      <c r="V11" s="320"/>
      <c r="W11" s="320"/>
      <c r="X11" s="320"/>
      <c r="Y11" s="320"/>
      <c r="Z11" s="320"/>
      <c r="AA11" s="320"/>
      <c r="AB11" s="321"/>
    </row>
    <row r="12" spans="1:28" s="9" customFormat="1" ht="20.25" customHeight="1" x14ac:dyDescent="0.25">
      <c r="A12" s="111" t="s">
        <v>5</v>
      </c>
      <c r="B12" s="323">
        <f>$A$1</f>
        <v>2017</v>
      </c>
      <c r="C12" s="324"/>
      <c r="D12" s="161"/>
      <c r="E12" s="152"/>
      <c r="F12" s="164"/>
      <c r="G12" s="152"/>
      <c r="H12" s="164"/>
      <c r="I12" s="152"/>
      <c r="J12" s="164"/>
      <c r="K12" s="152"/>
      <c r="L12" s="164"/>
      <c r="M12" s="152"/>
      <c r="N12" s="169"/>
      <c r="O12" s="153"/>
      <c r="P12" s="169"/>
      <c r="Q12" s="152"/>
      <c r="R12" s="164"/>
      <c r="S12" s="152"/>
      <c r="T12" s="164"/>
      <c r="U12" s="152"/>
      <c r="V12" s="164"/>
      <c r="W12" s="152"/>
      <c r="X12" s="164"/>
      <c r="Y12" s="152"/>
      <c r="Z12" s="164"/>
      <c r="AA12" s="164"/>
      <c r="AB12" s="189"/>
    </row>
    <row r="13" spans="1:28" s="113" customFormat="1" ht="14.25" customHeight="1" x14ac:dyDescent="0.25">
      <c r="A13" s="112" t="s">
        <v>6</v>
      </c>
      <c r="B13" s="308">
        <f>SEMAINE(date_1er_jour_semaine($A$1,B22)-7)</f>
        <v>52</v>
      </c>
      <c r="C13" s="309"/>
      <c r="D13" s="162" t="s">
        <v>8</v>
      </c>
      <c r="E13" s="140" t="s">
        <v>9</v>
      </c>
      <c r="F13" s="165" t="s">
        <v>10</v>
      </c>
      <c r="G13" s="142" t="s">
        <v>9</v>
      </c>
      <c r="H13" s="166" t="s">
        <v>11</v>
      </c>
      <c r="I13" s="143" t="s">
        <v>9</v>
      </c>
      <c r="J13" s="167" t="s">
        <v>12</v>
      </c>
      <c r="K13" s="144" t="s">
        <v>9</v>
      </c>
      <c r="L13" s="168" t="s">
        <v>13</v>
      </c>
      <c r="M13" s="145" t="s">
        <v>9</v>
      </c>
      <c r="N13" s="170" t="s">
        <v>14</v>
      </c>
      <c r="O13" s="146" t="s">
        <v>9</v>
      </c>
      <c r="P13" s="171" t="s">
        <v>15</v>
      </c>
      <c r="Q13" s="147" t="s">
        <v>9</v>
      </c>
      <c r="R13" s="172" t="s">
        <v>16</v>
      </c>
      <c r="S13" s="148" t="s">
        <v>9</v>
      </c>
      <c r="T13" s="173" t="s">
        <v>17</v>
      </c>
      <c r="U13" s="154" t="s">
        <v>9</v>
      </c>
      <c r="V13" s="174" t="s">
        <v>18</v>
      </c>
      <c r="W13" s="155" t="s">
        <v>9</v>
      </c>
      <c r="X13" s="175" t="s">
        <v>19</v>
      </c>
      <c r="Y13" s="149" t="s">
        <v>9</v>
      </c>
      <c r="Z13" s="177" t="s">
        <v>20</v>
      </c>
      <c r="AA13" s="182" t="s">
        <v>21</v>
      </c>
      <c r="AB13" s="190" t="s">
        <v>22</v>
      </c>
    </row>
    <row r="14" spans="1:28" ht="15" customHeight="1" x14ac:dyDescent="0.25">
      <c r="A14" s="326">
        <f>A1-1</f>
        <v>2016</v>
      </c>
      <c r="B14" s="108">
        <f t="shared" ref="B14:B19" si="0">WEEKDAY(C14)</f>
        <v>2</v>
      </c>
      <c r="C14" s="115">
        <f>date_1er_jour_semaine($A$1-1,B13)</f>
        <v>42730</v>
      </c>
      <c r="D14" s="183"/>
      <c r="E14" s="205"/>
      <c r="F14" s="183"/>
      <c r="G14" s="206"/>
      <c r="H14" s="183"/>
      <c r="I14" s="207"/>
      <c r="J14" s="183"/>
      <c r="K14" s="208"/>
      <c r="L14" s="183"/>
      <c r="M14" s="209"/>
      <c r="N14" s="183"/>
      <c r="O14" s="210"/>
      <c r="P14" s="183"/>
      <c r="Q14" s="211"/>
      <c r="R14" s="183"/>
      <c r="S14" s="212"/>
      <c r="T14" s="183"/>
      <c r="U14" s="208"/>
      <c r="V14" s="183"/>
      <c r="W14" s="213"/>
      <c r="X14" s="183"/>
      <c r="Y14" s="206"/>
      <c r="Z14" s="183"/>
      <c r="AA14" s="183" t="str">
        <f t="shared" ref="AA14:AA17" si="1">IF(SUM(D14:X14)=0,"",SUM(D14:X14))</f>
        <v/>
      </c>
      <c r="AB14" s="183" t="str">
        <f t="shared" ref="AB14:AB19" si="2">IF(SUM(Y14:AA14)=0,"",SUM(Z14,AA14))</f>
        <v/>
      </c>
    </row>
    <row r="15" spans="1:28" ht="15" customHeight="1" x14ac:dyDescent="0.25">
      <c r="A15" s="326"/>
      <c r="B15" s="108">
        <f t="shared" si="0"/>
        <v>3</v>
      </c>
      <c r="C15" s="115">
        <f>C14+1</f>
        <v>42731</v>
      </c>
      <c r="D15" s="183"/>
      <c r="E15" s="205"/>
      <c r="F15" s="183"/>
      <c r="G15" s="206"/>
      <c r="H15" s="183"/>
      <c r="I15" s="207"/>
      <c r="J15" s="183"/>
      <c r="K15" s="208"/>
      <c r="L15" s="183"/>
      <c r="M15" s="209"/>
      <c r="N15" s="183"/>
      <c r="O15" s="210"/>
      <c r="P15" s="183"/>
      <c r="Q15" s="211"/>
      <c r="R15" s="183"/>
      <c r="S15" s="212"/>
      <c r="T15" s="214"/>
      <c r="U15" s="208"/>
      <c r="V15" s="183"/>
      <c r="W15" s="213"/>
      <c r="X15" s="183"/>
      <c r="Y15" s="206"/>
      <c r="Z15" s="183"/>
      <c r="AA15" s="183" t="str">
        <f t="shared" si="1"/>
        <v/>
      </c>
      <c r="AB15" s="183" t="str">
        <f t="shared" si="2"/>
        <v/>
      </c>
    </row>
    <row r="16" spans="1:28" ht="15" customHeight="1" x14ac:dyDescent="0.25">
      <c r="A16" s="326"/>
      <c r="B16" s="108">
        <f t="shared" si="0"/>
        <v>4</v>
      </c>
      <c r="C16" s="115">
        <f t="shared" ref="C16:C20" si="3">C15+1</f>
        <v>42732</v>
      </c>
      <c r="D16" s="183"/>
      <c r="E16" s="205"/>
      <c r="F16" s="183"/>
      <c r="G16" s="206"/>
      <c r="H16" s="183"/>
      <c r="I16" s="207"/>
      <c r="J16" s="183"/>
      <c r="K16" s="208"/>
      <c r="L16" s="183"/>
      <c r="M16" s="209"/>
      <c r="N16" s="183"/>
      <c r="O16" s="210"/>
      <c r="P16" s="183"/>
      <c r="Q16" s="211"/>
      <c r="R16" s="183"/>
      <c r="S16" s="212"/>
      <c r="T16" s="183"/>
      <c r="U16" s="208"/>
      <c r="V16" s="183"/>
      <c r="W16" s="213"/>
      <c r="X16" s="183"/>
      <c r="Y16" s="206"/>
      <c r="Z16" s="183"/>
      <c r="AA16" s="183" t="str">
        <f t="shared" si="1"/>
        <v/>
      </c>
      <c r="AB16" s="183" t="str">
        <f t="shared" si="2"/>
        <v/>
      </c>
    </row>
    <row r="17" spans="1:28" ht="15" customHeight="1" x14ac:dyDescent="0.25">
      <c r="A17" s="326"/>
      <c r="B17" s="108">
        <f t="shared" si="0"/>
        <v>5</v>
      </c>
      <c r="C17" s="115">
        <f t="shared" si="3"/>
        <v>42733</v>
      </c>
      <c r="D17" s="183"/>
      <c r="E17" s="205"/>
      <c r="F17" s="183"/>
      <c r="G17" s="206"/>
      <c r="H17" s="183"/>
      <c r="I17" s="207"/>
      <c r="J17" s="183"/>
      <c r="K17" s="208"/>
      <c r="L17" s="183"/>
      <c r="M17" s="209"/>
      <c r="N17" s="183"/>
      <c r="O17" s="210"/>
      <c r="P17" s="183"/>
      <c r="Q17" s="211"/>
      <c r="R17" s="183"/>
      <c r="S17" s="212"/>
      <c r="T17" s="183"/>
      <c r="U17" s="208"/>
      <c r="V17" s="183"/>
      <c r="W17" s="213"/>
      <c r="X17" s="183"/>
      <c r="Y17" s="206"/>
      <c r="Z17" s="183"/>
      <c r="AA17" s="183" t="str">
        <f t="shared" si="1"/>
        <v/>
      </c>
      <c r="AB17" s="183" t="str">
        <f t="shared" si="2"/>
        <v/>
      </c>
    </row>
    <row r="18" spans="1:28" ht="15" customHeight="1" x14ac:dyDescent="0.25">
      <c r="A18" s="326"/>
      <c r="B18" s="108">
        <f t="shared" si="0"/>
        <v>6</v>
      </c>
      <c r="C18" s="115">
        <f t="shared" si="3"/>
        <v>42734</v>
      </c>
      <c r="D18" s="183"/>
      <c r="E18" s="205"/>
      <c r="F18" s="183"/>
      <c r="G18" s="206"/>
      <c r="H18" s="183"/>
      <c r="I18" s="207"/>
      <c r="J18" s="183"/>
      <c r="K18" s="208"/>
      <c r="L18" s="183"/>
      <c r="M18" s="209"/>
      <c r="N18" s="183"/>
      <c r="O18" s="210"/>
      <c r="P18" s="183"/>
      <c r="Q18" s="211"/>
      <c r="R18" s="183"/>
      <c r="S18" s="212"/>
      <c r="T18" s="183"/>
      <c r="U18" s="208"/>
      <c r="V18" s="183"/>
      <c r="W18" s="213"/>
      <c r="X18" s="183"/>
      <c r="Y18" s="206"/>
      <c r="Z18" s="183"/>
      <c r="AA18" s="183" t="str">
        <f>IF(SUM(D18:X18)=0,"",SUM(D18:X18))</f>
        <v/>
      </c>
      <c r="AB18" s="183" t="str">
        <f t="shared" si="2"/>
        <v/>
      </c>
    </row>
    <row r="19" spans="1:28" ht="15" customHeight="1" x14ac:dyDescent="0.25">
      <c r="A19" s="327"/>
      <c r="B19" s="108">
        <f t="shared" si="0"/>
        <v>7</v>
      </c>
      <c r="C19" s="115">
        <f t="shared" si="3"/>
        <v>42735</v>
      </c>
      <c r="D19" s="183"/>
      <c r="E19" s="205"/>
      <c r="F19" s="183"/>
      <c r="G19" s="206"/>
      <c r="H19" s="183"/>
      <c r="I19" s="207"/>
      <c r="J19" s="183"/>
      <c r="K19" s="208"/>
      <c r="L19" s="183"/>
      <c r="M19" s="209"/>
      <c r="N19" s="183"/>
      <c r="O19" s="210"/>
      <c r="P19" s="183"/>
      <c r="Q19" s="211"/>
      <c r="R19" s="183"/>
      <c r="S19" s="212"/>
      <c r="T19" s="183"/>
      <c r="U19" s="208"/>
      <c r="V19" s="183"/>
      <c r="W19" s="213"/>
      <c r="X19" s="183"/>
      <c r="Y19" s="206"/>
      <c r="Z19" s="183"/>
      <c r="AA19" s="183" t="str">
        <f t="shared" ref="AA19" si="4">IF(SUM(D19:X19)=0,"",SUM(D19:X19))</f>
        <v/>
      </c>
      <c r="AB19" s="183" t="str">
        <f t="shared" si="2"/>
        <v/>
      </c>
    </row>
    <row r="20" spans="1:28" s="66" customFormat="1" ht="15" customHeight="1" x14ac:dyDescent="0.25">
      <c r="A20" s="117"/>
      <c r="B20" s="109">
        <f>WEEKDAY(C20)</f>
        <v>1</v>
      </c>
      <c r="C20" s="115">
        <f t="shared" si="3"/>
        <v>42736</v>
      </c>
      <c r="D20" s="183"/>
      <c r="E20" s="205"/>
      <c r="F20" s="183"/>
      <c r="G20" s="206"/>
      <c r="H20" s="183"/>
      <c r="I20" s="207"/>
      <c r="J20" s="183"/>
      <c r="K20" s="208"/>
      <c r="L20" s="183"/>
      <c r="M20" s="209"/>
      <c r="N20" s="183"/>
      <c r="O20" s="210"/>
      <c r="P20" s="183"/>
      <c r="Q20" s="211"/>
      <c r="R20" s="183"/>
      <c r="S20" s="212"/>
      <c r="T20" s="183"/>
      <c r="U20" s="208"/>
      <c r="V20" s="183"/>
      <c r="W20" s="213"/>
      <c r="X20" s="183"/>
      <c r="Y20" s="206"/>
      <c r="Z20" s="184"/>
      <c r="AA20" s="184" t="str">
        <f>IF(SUM(D20:X20)=0,"",SUM(D20:X20))</f>
        <v/>
      </c>
      <c r="AB20" s="184" t="str">
        <f>IF(SUM(Y20:AA20)=0,"",SUM(Z20,AA20))</f>
        <v/>
      </c>
    </row>
    <row r="21" spans="1:28" s="158" customFormat="1" ht="15" customHeight="1" x14ac:dyDescent="0.25">
      <c r="A21" s="156"/>
      <c r="B21" s="292" t="s">
        <v>23</v>
      </c>
      <c r="C21" s="291"/>
      <c r="D21" s="288">
        <f>SUM(D8:D20)</f>
        <v>0</v>
      </c>
      <c r="E21" s="289"/>
      <c r="F21" s="288">
        <f>SUM(F8:F20)</f>
        <v>0</v>
      </c>
      <c r="G21" s="289"/>
      <c r="H21" s="288">
        <f>SUM(H8:H20)</f>
        <v>0</v>
      </c>
      <c r="I21" s="289"/>
      <c r="J21" s="288">
        <f>SUM(J8:J20)</f>
        <v>0</v>
      </c>
      <c r="K21" s="289"/>
      <c r="L21" s="288">
        <f>SUM(L8:L20)</f>
        <v>0</v>
      </c>
      <c r="M21" s="289"/>
      <c r="N21" s="288">
        <f>SUM(N8:N20)</f>
        <v>0</v>
      </c>
      <c r="O21" s="289"/>
      <c r="P21" s="288">
        <f>SUM(P8:P20)</f>
        <v>0</v>
      </c>
      <c r="Q21" s="289"/>
      <c r="R21" s="288">
        <f>SUM(R8:R20)</f>
        <v>0</v>
      </c>
      <c r="S21" s="289"/>
      <c r="T21" s="288">
        <f>SUM(T8:T20)</f>
        <v>0</v>
      </c>
      <c r="U21" s="289"/>
      <c r="V21" s="288">
        <f>SUM(V8:V20)</f>
        <v>0</v>
      </c>
      <c r="W21" s="289"/>
      <c r="X21" s="288">
        <f>SUM(X8:X20)</f>
        <v>0</v>
      </c>
      <c r="Y21" s="289"/>
      <c r="Z21" s="157">
        <f>SUM(Z8:Z20)</f>
        <v>0</v>
      </c>
      <c r="AA21" s="157">
        <f>SUM(AA8:AA20)</f>
        <v>0</v>
      </c>
      <c r="AB21" s="157">
        <f>SUM(AB8:AB20)</f>
        <v>0</v>
      </c>
    </row>
    <row r="22" spans="1:28" ht="15" customHeight="1" x14ac:dyDescent="0.25">
      <c r="A22" s="117"/>
      <c r="B22" s="293">
        <f>SEMAINE(date_1er_jour_semaine($A$1,1))</f>
        <v>1</v>
      </c>
      <c r="C22" s="294"/>
      <c r="D22" s="215" t="s">
        <v>8</v>
      </c>
      <c r="E22" s="216" t="s">
        <v>9</v>
      </c>
      <c r="F22" s="217" t="s">
        <v>10</v>
      </c>
      <c r="G22" s="218" t="s">
        <v>9</v>
      </c>
      <c r="H22" s="219" t="s">
        <v>11</v>
      </c>
      <c r="I22" s="220" t="s">
        <v>9</v>
      </c>
      <c r="J22" s="221" t="s">
        <v>12</v>
      </c>
      <c r="K22" s="222" t="s">
        <v>9</v>
      </c>
      <c r="L22" s="223" t="s">
        <v>13</v>
      </c>
      <c r="M22" s="224" t="s">
        <v>9</v>
      </c>
      <c r="N22" s="225" t="s">
        <v>14</v>
      </c>
      <c r="O22" s="226" t="s">
        <v>9</v>
      </c>
      <c r="P22" s="227" t="s">
        <v>15</v>
      </c>
      <c r="Q22" s="228" t="s">
        <v>9</v>
      </c>
      <c r="R22" s="229" t="s">
        <v>16</v>
      </c>
      <c r="S22" s="230" t="s">
        <v>9</v>
      </c>
      <c r="T22" s="231" t="s">
        <v>17</v>
      </c>
      <c r="U22" s="232" t="s">
        <v>9</v>
      </c>
      <c r="V22" s="233" t="s">
        <v>18</v>
      </c>
      <c r="W22" s="234" t="s">
        <v>9</v>
      </c>
      <c r="X22" s="235" t="s">
        <v>19</v>
      </c>
      <c r="Y22" s="236" t="s">
        <v>9</v>
      </c>
      <c r="Z22" s="237" t="s">
        <v>20</v>
      </c>
      <c r="AA22" s="185" t="s">
        <v>21</v>
      </c>
      <c r="AB22" s="191" t="s">
        <v>22</v>
      </c>
    </row>
    <row r="23" spans="1:28" ht="15" customHeight="1" x14ac:dyDescent="0.25">
      <c r="A23" s="117"/>
      <c r="B23" s="108">
        <f t="shared" ref="B23:B28" si="5">WEEKDAY(C23)</f>
        <v>2</v>
      </c>
      <c r="C23" s="115">
        <f>date_1er_jour_semaine($A$1,B22)</f>
        <v>42737</v>
      </c>
      <c r="D23" s="183"/>
      <c r="E23" s="205"/>
      <c r="F23" s="183"/>
      <c r="G23" s="206"/>
      <c r="H23" s="183"/>
      <c r="I23" s="207"/>
      <c r="J23" s="183"/>
      <c r="K23" s="208"/>
      <c r="L23" s="183"/>
      <c r="M23" s="209"/>
      <c r="N23" s="183"/>
      <c r="O23" s="210"/>
      <c r="P23" s="183"/>
      <c r="Q23" s="211"/>
      <c r="R23" s="183"/>
      <c r="S23" s="212"/>
      <c r="T23" s="183"/>
      <c r="U23" s="208"/>
      <c r="V23" s="183"/>
      <c r="W23" s="213"/>
      <c r="X23" s="183"/>
      <c r="Y23" s="206"/>
      <c r="Z23" s="183"/>
      <c r="AA23" s="183" t="str">
        <f t="shared" ref="AA23:AA29" si="6">IF(SUM(D23:X23)=0,"",SUM(D23:X23))</f>
        <v/>
      </c>
      <c r="AB23" s="183" t="str">
        <f t="shared" ref="AB23:AB29" si="7">IF(SUM(Y23:AA23)=0,"",SUM(Z23,AA23))</f>
        <v/>
      </c>
    </row>
    <row r="24" spans="1:28" ht="15" customHeight="1" x14ac:dyDescent="0.25">
      <c r="A24" s="117"/>
      <c r="B24" s="108">
        <f t="shared" si="5"/>
        <v>3</v>
      </c>
      <c r="C24" s="115">
        <f>C23+1</f>
        <v>42738</v>
      </c>
      <c r="D24" s="183"/>
      <c r="E24" s="205"/>
      <c r="F24" s="183"/>
      <c r="G24" s="206"/>
      <c r="H24" s="183"/>
      <c r="I24" s="207"/>
      <c r="J24" s="183"/>
      <c r="K24" s="208"/>
      <c r="L24" s="183"/>
      <c r="M24" s="209"/>
      <c r="N24" s="183"/>
      <c r="O24" s="210"/>
      <c r="P24" s="183"/>
      <c r="Q24" s="211"/>
      <c r="R24" s="183"/>
      <c r="S24" s="212"/>
      <c r="T24" s="183"/>
      <c r="U24" s="208"/>
      <c r="V24" s="183"/>
      <c r="W24" s="213"/>
      <c r="X24" s="183"/>
      <c r="Y24" s="206"/>
      <c r="Z24" s="183"/>
      <c r="AA24" s="183" t="str">
        <f t="shared" si="6"/>
        <v/>
      </c>
      <c r="AB24" s="183" t="str">
        <f t="shared" si="7"/>
        <v/>
      </c>
    </row>
    <row r="25" spans="1:28" ht="15" customHeight="1" x14ac:dyDescent="0.25">
      <c r="A25" s="117"/>
      <c r="B25" s="108">
        <f t="shared" si="5"/>
        <v>4</v>
      </c>
      <c r="C25" s="115">
        <f t="shared" ref="C25:C29" si="8">C24+1</f>
        <v>42739</v>
      </c>
      <c r="D25" s="183"/>
      <c r="E25" s="205"/>
      <c r="F25" s="183"/>
      <c r="G25" s="206"/>
      <c r="H25" s="183"/>
      <c r="I25" s="207"/>
      <c r="J25" s="183"/>
      <c r="K25" s="208"/>
      <c r="L25" s="183"/>
      <c r="M25" s="209"/>
      <c r="N25" s="183"/>
      <c r="O25" s="210"/>
      <c r="P25" s="183"/>
      <c r="Q25" s="211"/>
      <c r="R25" s="183"/>
      <c r="S25" s="212"/>
      <c r="T25" s="183"/>
      <c r="U25" s="208"/>
      <c r="V25" s="183"/>
      <c r="W25" s="213"/>
      <c r="X25" s="183"/>
      <c r="Y25" s="206"/>
      <c r="Z25" s="183"/>
      <c r="AA25" s="183" t="str">
        <f t="shared" si="6"/>
        <v/>
      </c>
      <c r="AB25" s="183" t="str">
        <f t="shared" si="7"/>
        <v/>
      </c>
    </row>
    <row r="26" spans="1:28" ht="15" customHeight="1" x14ac:dyDescent="0.25">
      <c r="A26" s="117"/>
      <c r="B26" s="108">
        <f t="shared" si="5"/>
        <v>5</v>
      </c>
      <c r="C26" s="115">
        <f t="shared" si="8"/>
        <v>42740</v>
      </c>
      <c r="D26" s="183"/>
      <c r="E26" s="205"/>
      <c r="F26" s="183"/>
      <c r="G26" s="206"/>
      <c r="H26" s="183"/>
      <c r="I26" s="207"/>
      <c r="J26" s="183"/>
      <c r="K26" s="208"/>
      <c r="L26" s="183"/>
      <c r="M26" s="209"/>
      <c r="N26" s="183"/>
      <c r="O26" s="210"/>
      <c r="P26" s="183"/>
      <c r="Q26" s="211"/>
      <c r="R26" s="183"/>
      <c r="S26" s="212"/>
      <c r="T26" s="183"/>
      <c r="U26" s="208"/>
      <c r="V26" s="183"/>
      <c r="W26" s="213"/>
      <c r="X26" s="183"/>
      <c r="Y26" s="206"/>
      <c r="Z26" s="183"/>
      <c r="AA26" s="183" t="str">
        <f t="shared" si="6"/>
        <v/>
      </c>
      <c r="AB26" s="183" t="str">
        <f t="shared" si="7"/>
        <v/>
      </c>
    </row>
    <row r="27" spans="1:28" ht="15" customHeight="1" x14ac:dyDescent="0.25">
      <c r="A27" s="117"/>
      <c r="B27" s="108">
        <f t="shared" si="5"/>
        <v>6</v>
      </c>
      <c r="C27" s="115">
        <f t="shared" si="8"/>
        <v>42741</v>
      </c>
      <c r="D27" s="183"/>
      <c r="E27" s="205"/>
      <c r="F27" s="183"/>
      <c r="G27" s="206"/>
      <c r="H27" s="183"/>
      <c r="I27" s="207"/>
      <c r="J27" s="183"/>
      <c r="K27" s="208"/>
      <c r="L27" s="183"/>
      <c r="M27" s="209"/>
      <c r="N27" s="183"/>
      <c r="O27" s="210"/>
      <c r="P27" s="183"/>
      <c r="Q27" s="211"/>
      <c r="R27" s="183"/>
      <c r="S27" s="212"/>
      <c r="T27" s="183"/>
      <c r="U27" s="208"/>
      <c r="V27" s="183"/>
      <c r="W27" s="213"/>
      <c r="X27" s="183"/>
      <c r="Y27" s="206"/>
      <c r="Z27" s="183"/>
      <c r="AA27" s="183" t="str">
        <f>IF(SUM(D27:X27)=0,"",SUM(D27:X27))</f>
        <v/>
      </c>
      <c r="AB27" s="183" t="str">
        <f t="shared" si="7"/>
        <v/>
      </c>
    </row>
    <row r="28" spans="1:28" ht="15" customHeight="1" x14ac:dyDescent="0.25">
      <c r="A28" s="117"/>
      <c r="B28" s="108">
        <f t="shared" si="5"/>
        <v>7</v>
      </c>
      <c r="C28" s="115">
        <f t="shared" si="8"/>
        <v>42742</v>
      </c>
      <c r="D28" s="183"/>
      <c r="E28" s="205"/>
      <c r="F28" s="183"/>
      <c r="G28" s="206"/>
      <c r="H28" s="183"/>
      <c r="I28" s="207"/>
      <c r="J28" s="183"/>
      <c r="K28" s="208"/>
      <c r="L28" s="183"/>
      <c r="M28" s="209"/>
      <c r="N28" s="183"/>
      <c r="O28" s="210"/>
      <c r="P28" s="183"/>
      <c r="Q28" s="211"/>
      <c r="R28" s="183"/>
      <c r="S28" s="212"/>
      <c r="T28" s="183"/>
      <c r="U28" s="208"/>
      <c r="V28" s="183"/>
      <c r="W28" s="213"/>
      <c r="X28" s="183"/>
      <c r="Y28" s="206"/>
      <c r="Z28" s="183"/>
      <c r="AA28" s="183" t="str">
        <f t="shared" si="6"/>
        <v/>
      </c>
      <c r="AB28" s="183" t="str">
        <f t="shared" si="7"/>
        <v/>
      </c>
    </row>
    <row r="29" spans="1:28" ht="15" customHeight="1" x14ac:dyDescent="0.25">
      <c r="A29" s="117"/>
      <c r="B29" s="108">
        <f>WEEKDAY(C29)</f>
        <v>1</v>
      </c>
      <c r="C29" s="115">
        <f t="shared" si="8"/>
        <v>42743</v>
      </c>
      <c r="D29" s="183"/>
      <c r="E29" s="205"/>
      <c r="F29" s="183"/>
      <c r="G29" s="206"/>
      <c r="H29" s="183"/>
      <c r="I29" s="207"/>
      <c r="J29" s="183"/>
      <c r="K29" s="208"/>
      <c r="L29" s="183"/>
      <c r="M29" s="209"/>
      <c r="N29" s="183"/>
      <c r="O29" s="210"/>
      <c r="P29" s="183"/>
      <c r="Q29" s="211"/>
      <c r="R29" s="183"/>
      <c r="S29" s="212"/>
      <c r="T29" s="183"/>
      <c r="U29" s="208"/>
      <c r="V29" s="183"/>
      <c r="W29" s="213"/>
      <c r="X29" s="183"/>
      <c r="Y29" s="206"/>
      <c r="Z29" s="183"/>
      <c r="AA29" s="183" t="str">
        <f t="shared" si="6"/>
        <v/>
      </c>
      <c r="AB29" s="183" t="str">
        <f t="shared" si="7"/>
        <v/>
      </c>
    </row>
    <row r="30" spans="1:28" s="158" customFormat="1" ht="15" customHeight="1" x14ac:dyDescent="0.25">
      <c r="A30" s="156"/>
      <c r="B30" s="292" t="s">
        <v>23</v>
      </c>
      <c r="C30" s="291"/>
      <c r="D30" s="288">
        <f>SUM(D23:D29)</f>
        <v>0</v>
      </c>
      <c r="E30" s="289"/>
      <c r="F30" s="288">
        <f>SUM(F23:F29)</f>
        <v>0</v>
      </c>
      <c r="G30" s="289"/>
      <c r="H30" s="288">
        <f>SUM(H23:H29)</f>
        <v>0</v>
      </c>
      <c r="I30" s="289"/>
      <c r="J30" s="288">
        <f>SUM(J23:J29)</f>
        <v>0</v>
      </c>
      <c r="K30" s="289"/>
      <c r="L30" s="288">
        <f>SUM(L23:L29)</f>
        <v>0</v>
      </c>
      <c r="M30" s="289"/>
      <c r="N30" s="288">
        <f>SUM(N23:N29)</f>
        <v>0</v>
      </c>
      <c r="O30" s="289"/>
      <c r="P30" s="288">
        <f>SUM(P23:P29)</f>
        <v>0</v>
      </c>
      <c r="Q30" s="289"/>
      <c r="R30" s="288">
        <f>SUM(R23:R29)</f>
        <v>0</v>
      </c>
      <c r="S30" s="289"/>
      <c r="T30" s="288">
        <f>SUM(T23:T29)</f>
        <v>0</v>
      </c>
      <c r="U30" s="289"/>
      <c r="V30" s="288">
        <f>SUM(V23:V29)</f>
        <v>0</v>
      </c>
      <c r="W30" s="289"/>
      <c r="X30" s="288">
        <f>SUM(X23:X29)</f>
        <v>0</v>
      </c>
      <c r="Y30" s="289"/>
      <c r="Z30" s="157">
        <f>SUM(Z23:Z29)</f>
        <v>0</v>
      </c>
      <c r="AA30" s="157">
        <f>SUM(AA23:AA29)</f>
        <v>0</v>
      </c>
      <c r="AB30" s="157">
        <f>SUM(AB23:AB29)</f>
        <v>0</v>
      </c>
    </row>
    <row r="31" spans="1:28" ht="15.75" customHeight="1" x14ac:dyDescent="0.25">
      <c r="A31" s="117"/>
      <c r="B31" s="293">
        <f>SEMAINE(date_1er_jour_semaine($A$1,B22)+7)</f>
        <v>2</v>
      </c>
      <c r="C31" s="294"/>
      <c r="D31" s="238" t="s">
        <v>8</v>
      </c>
      <c r="E31" s="280" t="s">
        <v>9</v>
      </c>
      <c r="F31" s="239" t="s">
        <v>10</v>
      </c>
      <c r="G31" s="286" t="s">
        <v>9</v>
      </c>
      <c r="H31" s="240" t="s">
        <v>11</v>
      </c>
      <c r="I31" s="285" t="s">
        <v>9</v>
      </c>
      <c r="J31" s="241" t="s">
        <v>12</v>
      </c>
      <c r="K31" s="284" t="s">
        <v>9</v>
      </c>
      <c r="L31" s="242" t="s">
        <v>13</v>
      </c>
      <c r="M31" s="283" t="s">
        <v>9</v>
      </c>
      <c r="N31" s="243" t="s">
        <v>14</v>
      </c>
      <c r="O31" s="282" t="s">
        <v>9</v>
      </c>
      <c r="P31" s="244" t="s">
        <v>15</v>
      </c>
      <c r="Q31" s="277" t="s">
        <v>9</v>
      </c>
      <c r="R31" s="245" t="s">
        <v>16</v>
      </c>
      <c r="S31" s="279" t="s">
        <v>9</v>
      </c>
      <c r="T31" s="246" t="s">
        <v>17</v>
      </c>
      <c r="U31" s="287" t="s">
        <v>9</v>
      </c>
      <c r="V31" s="247" t="s">
        <v>18</v>
      </c>
      <c r="W31" s="278" t="s">
        <v>9</v>
      </c>
      <c r="X31" s="248" t="s">
        <v>19</v>
      </c>
      <c r="Y31" s="281" t="s">
        <v>9</v>
      </c>
      <c r="Z31" s="179" t="s">
        <v>20</v>
      </c>
      <c r="AA31" s="186" t="s">
        <v>21</v>
      </c>
      <c r="AB31" s="192" t="s">
        <v>22</v>
      </c>
    </row>
    <row r="32" spans="1:28" ht="15" customHeight="1" x14ac:dyDescent="0.25">
      <c r="A32" s="117"/>
      <c r="B32" s="108">
        <f t="shared" ref="B32:B38" si="9">WEEKDAY(C32)</f>
        <v>2</v>
      </c>
      <c r="C32" s="115">
        <f>date_1er_jour_semaine($A$1,B31)</f>
        <v>42744</v>
      </c>
      <c r="D32" s="183"/>
      <c r="E32" s="205"/>
      <c r="F32" s="183"/>
      <c r="G32" s="206"/>
      <c r="H32" s="183"/>
      <c r="I32" s="207"/>
      <c r="J32" s="183"/>
      <c r="K32" s="208"/>
      <c r="L32" s="183"/>
      <c r="M32" s="209"/>
      <c r="N32" s="183"/>
      <c r="O32" s="210"/>
      <c r="P32" s="183"/>
      <c r="Q32" s="211"/>
      <c r="R32" s="183"/>
      <c r="S32" s="212"/>
      <c r="T32" s="183"/>
      <c r="U32" s="208"/>
      <c r="V32" s="183"/>
      <c r="W32" s="213"/>
      <c r="X32" s="183"/>
      <c r="Y32" s="206"/>
      <c r="Z32" s="183"/>
      <c r="AA32" s="183" t="str">
        <f t="shared" ref="AA32:AA38" si="10">IF(SUM(D32:X32)=0,"",SUM(D32:X32))</f>
        <v/>
      </c>
      <c r="AB32" s="183" t="str">
        <f t="shared" ref="AB32:AB38" si="11">IF(SUM(Y32:AA32)=0,"",SUM(Z32,AA32))</f>
        <v/>
      </c>
    </row>
    <row r="33" spans="1:28" ht="15" customHeight="1" x14ac:dyDescent="0.25">
      <c r="A33" s="117"/>
      <c r="B33" s="108">
        <f t="shared" si="9"/>
        <v>3</v>
      </c>
      <c r="C33" s="115">
        <f>C32+1</f>
        <v>42745</v>
      </c>
      <c r="D33" s="183"/>
      <c r="E33" s="205"/>
      <c r="F33" s="183"/>
      <c r="G33" s="206"/>
      <c r="H33" s="183"/>
      <c r="I33" s="207"/>
      <c r="J33" s="183"/>
      <c r="K33" s="208"/>
      <c r="L33" s="183"/>
      <c r="M33" s="209"/>
      <c r="N33" s="183"/>
      <c r="O33" s="210"/>
      <c r="P33" s="183"/>
      <c r="Q33" s="211"/>
      <c r="R33" s="183"/>
      <c r="S33" s="212"/>
      <c r="T33" s="214"/>
      <c r="U33" s="208"/>
      <c r="V33" s="183"/>
      <c r="W33" s="213"/>
      <c r="X33" s="183"/>
      <c r="Y33" s="206"/>
      <c r="Z33" s="183"/>
      <c r="AA33" s="183" t="str">
        <f t="shared" si="10"/>
        <v/>
      </c>
      <c r="AB33" s="183" t="str">
        <f t="shared" si="11"/>
        <v/>
      </c>
    </row>
    <row r="34" spans="1:28" ht="15" customHeight="1" x14ac:dyDescent="0.25">
      <c r="A34" s="117"/>
      <c r="B34" s="108">
        <f t="shared" si="9"/>
        <v>4</v>
      </c>
      <c r="C34" s="115">
        <f t="shared" ref="C34:C38" si="12">C33+1</f>
        <v>42746</v>
      </c>
      <c r="D34" s="183"/>
      <c r="E34" s="205"/>
      <c r="F34" s="183"/>
      <c r="G34" s="206"/>
      <c r="H34" s="183"/>
      <c r="I34" s="207"/>
      <c r="J34" s="183"/>
      <c r="K34" s="208"/>
      <c r="L34" s="183"/>
      <c r="M34" s="209"/>
      <c r="N34" s="183"/>
      <c r="O34" s="210"/>
      <c r="P34" s="183"/>
      <c r="Q34" s="211"/>
      <c r="R34" s="183"/>
      <c r="S34" s="212"/>
      <c r="T34" s="183"/>
      <c r="U34" s="208"/>
      <c r="V34" s="183"/>
      <c r="W34" s="213"/>
      <c r="X34" s="183"/>
      <c r="Y34" s="206"/>
      <c r="Z34" s="183"/>
      <c r="AA34" s="183" t="str">
        <f t="shared" si="10"/>
        <v/>
      </c>
      <c r="AB34" s="183" t="str">
        <f t="shared" si="11"/>
        <v/>
      </c>
    </row>
    <row r="35" spans="1:28" ht="15" customHeight="1" x14ac:dyDescent="0.25">
      <c r="A35" s="117"/>
      <c r="B35" s="108">
        <f t="shared" si="9"/>
        <v>5</v>
      </c>
      <c r="C35" s="115">
        <f t="shared" si="12"/>
        <v>42747</v>
      </c>
      <c r="D35" s="183"/>
      <c r="E35" s="205"/>
      <c r="F35" s="183"/>
      <c r="G35" s="206"/>
      <c r="H35" s="183"/>
      <c r="I35" s="207"/>
      <c r="J35" s="183"/>
      <c r="K35" s="208"/>
      <c r="L35" s="183"/>
      <c r="M35" s="209"/>
      <c r="N35" s="183"/>
      <c r="O35" s="210"/>
      <c r="P35" s="183"/>
      <c r="Q35" s="211"/>
      <c r="R35" s="183"/>
      <c r="S35" s="212"/>
      <c r="T35" s="183"/>
      <c r="U35" s="208"/>
      <c r="V35" s="183"/>
      <c r="W35" s="213"/>
      <c r="X35" s="183"/>
      <c r="Y35" s="206"/>
      <c r="Z35" s="183"/>
      <c r="AA35" s="183" t="str">
        <f t="shared" si="10"/>
        <v/>
      </c>
      <c r="AB35" s="183" t="str">
        <f t="shared" si="11"/>
        <v/>
      </c>
    </row>
    <row r="36" spans="1:28" ht="15" customHeight="1" x14ac:dyDescent="0.25">
      <c r="A36" s="117"/>
      <c r="B36" s="108">
        <f t="shared" si="9"/>
        <v>6</v>
      </c>
      <c r="C36" s="115">
        <f t="shared" si="12"/>
        <v>42748</v>
      </c>
      <c r="D36" s="183"/>
      <c r="E36" s="205"/>
      <c r="F36" s="183"/>
      <c r="G36" s="206"/>
      <c r="H36" s="183"/>
      <c r="I36" s="207"/>
      <c r="J36" s="183"/>
      <c r="K36" s="208"/>
      <c r="L36" s="183"/>
      <c r="M36" s="209"/>
      <c r="N36" s="183"/>
      <c r="O36" s="210"/>
      <c r="P36" s="183"/>
      <c r="Q36" s="211"/>
      <c r="R36" s="183"/>
      <c r="S36" s="212"/>
      <c r="T36" s="183"/>
      <c r="U36" s="208"/>
      <c r="V36" s="183"/>
      <c r="W36" s="213"/>
      <c r="X36" s="183"/>
      <c r="Y36" s="206"/>
      <c r="Z36" s="183"/>
      <c r="AA36" s="183" t="str">
        <f t="shared" si="10"/>
        <v/>
      </c>
      <c r="AB36" s="183" t="str">
        <f t="shared" si="11"/>
        <v/>
      </c>
    </row>
    <row r="37" spans="1:28" ht="15" customHeight="1" x14ac:dyDescent="0.25">
      <c r="A37" s="117"/>
      <c r="B37" s="108">
        <f t="shared" si="9"/>
        <v>7</v>
      </c>
      <c r="C37" s="115">
        <f t="shared" si="12"/>
        <v>42749</v>
      </c>
      <c r="D37" s="183"/>
      <c r="E37" s="205"/>
      <c r="F37" s="183"/>
      <c r="G37" s="206"/>
      <c r="H37" s="183"/>
      <c r="I37" s="207"/>
      <c r="J37" s="183"/>
      <c r="K37" s="208"/>
      <c r="L37" s="183"/>
      <c r="M37" s="209"/>
      <c r="N37" s="183"/>
      <c r="O37" s="210"/>
      <c r="P37" s="183"/>
      <c r="Q37" s="211"/>
      <c r="R37" s="183"/>
      <c r="S37" s="212"/>
      <c r="T37" s="183"/>
      <c r="U37" s="208"/>
      <c r="V37" s="183"/>
      <c r="W37" s="213"/>
      <c r="X37" s="183"/>
      <c r="Y37" s="206"/>
      <c r="Z37" s="183"/>
      <c r="AA37" s="183" t="str">
        <f t="shared" si="10"/>
        <v/>
      </c>
      <c r="AB37" s="183" t="str">
        <f t="shared" si="11"/>
        <v/>
      </c>
    </row>
    <row r="38" spans="1:28" ht="14.25" customHeight="1" x14ac:dyDescent="0.25">
      <c r="A38" s="117"/>
      <c r="B38" s="108">
        <f t="shared" si="9"/>
        <v>1</v>
      </c>
      <c r="C38" s="115">
        <f t="shared" si="12"/>
        <v>42750</v>
      </c>
      <c r="D38" s="183"/>
      <c r="E38" s="205"/>
      <c r="F38" s="183"/>
      <c r="G38" s="206"/>
      <c r="H38" s="183"/>
      <c r="I38" s="207"/>
      <c r="J38" s="183"/>
      <c r="K38" s="208"/>
      <c r="L38" s="183"/>
      <c r="M38" s="209"/>
      <c r="N38" s="183"/>
      <c r="O38" s="210"/>
      <c r="P38" s="183"/>
      <c r="Q38" s="211"/>
      <c r="R38" s="183"/>
      <c r="S38" s="212"/>
      <c r="T38" s="183"/>
      <c r="U38" s="208"/>
      <c r="V38" s="183"/>
      <c r="W38" s="213"/>
      <c r="X38" s="183"/>
      <c r="Y38" s="206"/>
      <c r="Z38" s="183"/>
      <c r="AA38" s="183" t="str">
        <f t="shared" si="10"/>
        <v/>
      </c>
      <c r="AB38" s="183" t="str">
        <f t="shared" si="11"/>
        <v/>
      </c>
    </row>
    <row r="39" spans="1:28" s="158" customFormat="1" ht="15" customHeight="1" x14ac:dyDescent="0.25">
      <c r="A39" s="156"/>
      <c r="B39" s="292" t="s">
        <v>23</v>
      </c>
      <c r="C39" s="291"/>
      <c r="D39" s="288">
        <f>SUM(D32:D38)</f>
        <v>0</v>
      </c>
      <c r="E39" s="289"/>
      <c r="F39" s="288">
        <f>SUM(F32:F38)</f>
        <v>0</v>
      </c>
      <c r="G39" s="289"/>
      <c r="H39" s="288">
        <f>SUM(H32:H38)</f>
        <v>0</v>
      </c>
      <c r="I39" s="289"/>
      <c r="J39" s="288">
        <f>SUM(J32:J38)</f>
        <v>0</v>
      </c>
      <c r="K39" s="289"/>
      <c r="L39" s="288">
        <f>SUM(L32:L38)</f>
        <v>0</v>
      </c>
      <c r="M39" s="289"/>
      <c r="N39" s="288">
        <f>SUM(N32:N38)</f>
        <v>0</v>
      </c>
      <c r="O39" s="289"/>
      <c r="P39" s="288">
        <f>SUM(P32:P38)</f>
        <v>0</v>
      </c>
      <c r="Q39" s="289"/>
      <c r="R39" s="288">
        <f>SUM(R32:R38)</f>
        <v>0</v>
      </c>
      <c r="S39" s="289"/>
      <c r="T39" s="288">
        <f>SUM(T32:T38)</f>
        <v>0</v>
      </c>
      <c r="U39" s="289"/>
      <c r="V39" s="288">
        <f>SUM(V32:V38)</f>
        <v>0</v>
      </c>
      <c r="W39" s="289"/>
      <c r="X39" s="288">
        <f>SUM(X32:X38)</f>
        <v>0</v>
      </c>
      <c r="Y39" s="289"/>
      <c r="Z39" s="157">
        <f>SUM(Z32:Z38)</f>
        <v>0</v>
      </c>
      <c r="AA39" s="157">
        <f>SUM(AA32:AA38)</f>
        <v>0</v>
      </c>
      <c r="AB39" s="157">
        <f>SUM(AB32:AB38)</f>
        <v>0</v>
      </c>
    </row>
    <row r="40" spans="1:28" ht="15.75" customHeight="1" x14ac:dyDescent="0.25">
      <c r="A40" s="117"/>
      <c r="B40" s="293">
        <f>SEMAINE(date_1er_jour_semaine($A$1,B31)+7)</f>
        <v>3</v>
      </c>
      <c r="C40" s="294"/>
      <c r="D40" s="303" t="s">
        <v>24</v>
      </c>
      <c r="E40" s="296"/>
      <c r="F40" s="301" t="s">
        <v>25</v>
      </c>
      <c r="G40" s="296"/>
      <c r="H40" s="300" t="s">
        <v>26</v>
      </c>
      <c r="I40" s="296"/>
      <c r="J40" s="299" t="s">
        <v>27</v>
      </c>
      <c r="K40" s="296"/>
      <c r="L40" s="298" t="s">
        <v>28</v>
      </c>
      <c r="M40" s="296"/>
      <c r="N40" s="297" t="s">
        <v>29</v>
      </c>
      <c r="O40" s="296"/>
      <c r="P40" s="328" t="s">
        <v>30</v>
      </c>
      <c r="Q40" s="296"/>
      <c r="R40" s="304" t="s">
        <v>31</v>
      </c>
      <c r="S40" s="296"/>
      <c r="T40" s="302" t="s">
        <v>32</v>
      </c>
      <c r="U40" s="296"/>
      <c r="V40" s="325" t="s">
        <v>33</v>
      </c>
      <c r="W40" s="296"/>
      <c r="X40" s="295" t="s">
        <v>34</v>
      </c>
      <c r="Y40" s="296"/>
      <c r="Z40" s="179" t="s">
        <v>20</v>
      </c>
      <c r="AA40" s="186" t="s">
        <v>21</v>
      </c>
      <c r="AB40" s="192" t="s">
        <v>22</v>
      </c>
    </row>
    <row r="41" spans="1:28" s="151" customFormat="1" ht="15" customHeight="1" x14ac:dyDescent="0.25">
      <c r="A41" s="119"/>
      <c r="B41" s="108">
        <f t="shared" ref="B41:B47" si="13">WEEKDAY(C41)</f>
        <v>2</v>
      </c>
      <c r="C41" s="115">
        <f>date_1er_jour_semaine($A$1,B40)</f>
        <v>42751</v>
      </c>
      <c r="D41" s="183"/>
      <c r="E41" s="205"/>
      <c r="F41" s="183"/>
      <c r="G41" s="206"/>
      <c r="H41" s="183"/>
      <c r="I41" s="207"/>
      <c r="J41" s="183"/>
      <c r="K41" s="208"/>
      <c r="L41" s="183"/>
      <c r="M41" s="209"/>
      <c r="N41" s="183"/>
      <c r="O41" s="210"/>
      <c r="P41" s="183"/>
      <c r="Q41" s="211"/>
      <c r="R41" s="183"/>
      <c r="S41" s="212"/>
      <c r="T41" s="183"/>
      <c r="U41" s="208"/>
      <c r="V41" s="183"/>
      <c r="W41" s="213"/>
      <c r="X41" s="183"/>
      <c r="Y41" s="206"/>
      <c r="Z41" s="183"/>
      <c r="AA41" s="183" t="str">
        <f t="shared" ref="AA41:AA47" si="14">IF(SUM(D41:X41)=0,"",SUM(D41:X41))</f>
        <v/>
      </c>
      <c r="AB41" s="183" t="str">
        <f t="shared" ref="AB41:AB47" si="15">IF(SUM(Y41:AA41)=0,"",SUM(Z41,AA41))</f>
        <v/>
      </c>
    </row>
    <row r="42" spans="1:28" s="151" customFormat="1" ht="15" customHeight="1" x14ac:dyDescent="0.25">
      <c r="A42" s="119"/>
      <c r="B42" s="108">
        <f t="shared" si="13"/>
        <v>3</v>
      </c>
      <c r="C42" s="115">
        <f>C41+1</f>
        <v>42752</v>
      </c>
      <c r="D42" s="183"/>
      <c r="E42" s="205"/>
      <c r="F42" s="183"/>
      <c r="G42" s="206"/>
      <c r="H42" s="183"/>
      <c r="I42" s="207"/>
      <c r="J42" s="183"/>
      <c r="K42" s="208"/>
      <c r="L42" s="183"/>
      <c r="M42" s="209"/>
      <c r="N42" s="183"/>
      <c r="O42" s="210"/>
      <c r="P42" s="183"/>
      <c r="Q42" s="211"/>
      <c r="R42" s="183"/>
      <c r="S42" s="212"/>
      <c r="T42" s="214"/>
      <c r="U42" s="208"/>
      <c r="V42" s="183"/>
      <c r="W42" s="213"/>
      <c r="X42" s="183"/>
      <c r="Y42" s="206"/>
      <c r="Z42" s="183"/>
      <c r="AA42" s="183" t="str">
        <f t="shared" si="14"/>
        <v/>
      </c>
      <c r="AB42" s="183" t="str">
        <f t="shared" si="15"/>
        <v/>
      </c>
    </row>
    <row r="43" spans="1:28" s="151" customFormat="1" ht="15" customHeight="1" x14ac:dyDescent="0.25">
      <c r="A43" s="119"/>
      <c r="B43" s="108">
        <f t="shared" si="13"/>
        <v>4</v>
      </c>
      <c r="C43" s="115">
        <f t="shared" ref="C43:C47" si="16">C42+1</f>
        <v>42753</v>
      </c>
      <c r="D43" s="183"/>
      <c r="E43" s="205"/>
      <c r="F43" s="183"/>
      <c r="G43" s="206"/>
      <c r="H43" s="183"/>
      <c r="I43" s="207"/>
      <c r="J43" s="183"/>
      <c r="K43" s="208"/>
      <c r="L43" s="183"/>
      <c r="M43" s="209"/>
      <c r="N43" s="183"/>
      <c r="O43" s="210"/>
      <c r="P43" s="183"/>
      <c r="Q43" s="211"/>
      <c r="R43" s="183"/>
      <c r="S43" s="212"/>
      <c r="T43" s="183"/>
      <c r="U43" s="208"/>
      <c r="V43" s="183"/>
      <c r="W43" s="213"/>
      <c r="X43" s="183"/>
      <c r="Y43" s="206"/>
      <c r="Z43" s="183"/>
      <c r="AA43" s="183" t="str">
        <f t="shared" si="14"/>
        <v/>
      </c>
      <c r="AB43" s="183" t="str">
        <f t="shared" si="15"/>
        <v/>
      </c>
    </row>
    <row r="44" spans="1:28" s="151" customFormat="1" ht="15" customHeight="1" x14ac:dyDescent="0.25">
      <c r="A44" s="119"/>
      <c r="B44" s="108">
        <f t="shared" si="13"/>
        <v>5</v>
      </c>
      <c r="C44" s="115">
        <f t="shared" si="16"/>
        <v>42754</v>
      </c>
      <c r="D44" s="183"/>
      <c r="E44" s="205"/>
      <c r="F44" s="183"/>
      <c r="G44" s="206"/>
      <c r="H44" s="183"/>
      <c r="I44" s="207"/>
      <c r="J44" s="183"/>
      <c r="K44" s="208"/>
      <c r="L44" s="183"/>
      <c r="M44" s="209"/>
      <c r="N44" s="183"/>
      <c r="O44" s="210"/>
      <c r="P44" s="183"/>
      <c r="Q44" s="211"/>
      <c r="R44" s="183"/>
      <c r="S44" s="212"/>
      <c r="T44" s="183"/>
      <c r="U44" s="208"/>
      <c r="V44" s="183"/>
      <c r="W44" s="213"/>
      <c r="X44" s="183"/>
      <c r="Y44" s="206"/>
      <c r="Z44" s="183"/>
      <c r="AA44" s="183" t="str">
        <f t="shared" si="14"/>
        <v/>
      </c>
      <c r="AB44" s="183" t="str">
        <f t="shared" si="15"/>
        <v/>
      </c>
    </row>
    <row r="45" spans="1:28" s="151" customFormat="1" ht="15" customHeight="1" x14ac:dyDescent="0.25">
      <c r="A45" s="119"/>
      <c r="B45" s="108">
        <f t="shared" si="13"/>
        <v>6</v>
      </c>
      <c r="C45" s="115">
        <f t="shared" si="16"/>
        <v>42755</v>
      </c>
      <c r="D45" s="183"/>
      <c r="E45" s="205"/>
      <c r="F45" s="183"/>
      <c r="G45" s="206"/>
      <c r="H45" s="183"/>
      <c r="I45" s="207"/>
      <c r="J45" s="183"/>
      <c r="K45" s="208"/>
      <c r="L45" s="183"/>
      <c r="M45" s="209"/>
      <c r="N45" s="183"/>
      <c r="O45" s="210"/>
      <c r="P45" s="183"/>
      <c r="Q45" s="211"/>
      <c r="R45" s="183"/>
      <c r="S45" s="212"/>
      <c r="T45" s="183"/>
      <c r="U45" s="208"/>
      <c r="V45" s="183"/>
      <c r="W45" s="213"/>
      <c r="X45" s="183"/>
      <c r="Y45" s="206"/>
      <c r="Z45" s="183"/>
      <c r="AA45" s="183" t="str">
        <f t="shared" si="14"/>
        <v/>
      </c>
      <c r="AB45" s="183" t="str">
        <f t="shared" si="15"/>
        <v/>
      </c>
    </row>
    <row r="46" spans="1:28" s="151" customFormat="1" ht="15" customHeight="1" x14ac:dyDescent="0.25">
      <c r="A46" s="119"/>
      <c r="B46" s="108">
        <f t="shared" si="13"/>
        <v>7</v>
      </c>
      <c r="C46" s="115">
        <f t="shared" si="16"/>
        <v>42756</v>
      </c>
      <c r="D46" s="183"/>
      <c r="E46" s="205"/>
      <c r="F46" s="183"/>
      <c r="G46" s="206"/>
      <c r="H46" s="183"/>
      <c r="I46" s="207"/>
      <c r="J46" s="183"/>
      <c r="K46" s="208"/>
      <c r="L46" s="183"/>
      <c r="M46" s="209"/>
      <c r="N46" s="183"/>
      <c r="O46" s="210"/>
      <c r="P46" s="183"/>
      <c r="Q46" s="211"/>
      <c r="R46" s="183"/>
      <c r="S46" s="212"/>
      <c r="T46" s="183"/>
      <c r="U46" s="208"/>
      <c r="V46" s="183"/>
      <c r="W46" s="213"/>
      <c r="X46" s="183"/>
      <c r="Y46" s="206"/>
      <c r="Z46" s="183"/>
      <c r="AA46" s="183" t="str">
        <f t="shared" si="14"/>
        <v/>
      </c>
      <c r="AB46" s="183" t="str">
        <f t="shared" si="15"/>
        <v/>
      </c>
    </row>
    <row r="47" spans="1:28" s="151" customFormat="1" ht="15" customHeight="1" x14ac:dyDescent="0.25">
      <c r="A47" s="119"/>
      <c r="B47" s="108">
        <f t="shared" si="13"/>
        <v>1</v>
      </c>
      <c r="C47" s="115">
        <f t="shared" si="16"/>
        <v>42757</v>
      </c>
      <c r="D47" s="183"/>
      <c r="E47" s="205"/>
      <c r="F47" s="183"/>
      <c r="G47" s="206"/>
      <c r="H47" s="183"/>
      <c r="I47" s="207"/>
      <c r="J47" s="183"/>
      <c r="K47" s="208"/>
      <c r="L47" s="183"/>
      <c r="M47" s="209"/>
      <c r="N47" s="183"/>
      <c r="O47" s="210"/>
      <c r="P47" s="183"/>
      <c r="Q47" s="211"/>
      <c r="R47" s="183"/>
      <c r="S47" s="212"/>
      <c r="T47" s="183"/>
      <c r="U47" s="208"/>
      <c r="V47" s="183"/>
      <c r="W47" s="213"/>
      <c r="X47" s="183"/>
      <c r="Y47" s="206"/>
      <c r="Z47" s="183"/>
      <c r="AA47" s="183" t="str">
        <f t="shared" si="14"/>
        <v/>
      </c>
      <c r="AB47" s="183" t="str">
        <f t="shared" si="15"/>
        <v/>
      </c>
    </row>
    <row r="48" spans="1:28" s="158" customFormat="1" ht="15" customHeight="1" x14ac:dyDescent="0.25">
      <c r="A48" s="156"/>
      <c r="B48" s="292" t="s">
        <v>23</v>
      </c>
      <c r="C48" s="291"/>
      <c r="D48" s="288">
        <f>SUM(D41:D47)</f>
        <v>0</v>
      </c>
      <c r="E48" s="289"/>
      <c r="F48" s="288">
        <f>SUM(F41:F47)</f>
        <v>0</v>
      </c>
      <c r="G48" s="289"/>
      <c r="H48" s="288">
        <f>SUM(H41:H47)</f>
        <v>0</v>
      </c>
      <c r="I48" s="289"/>
      <c r="J48" s="288">
        <f>SUM(J41:J47)</f>
        <v>0</v>
      </c>
      <c r="K48" s="289"/>
      <c r="L48" s="288">
        <f>SUM(L41:L47)</f>
        <v>0</v>
      </c>
      <c r="M48" s="289"/>
      <c r="N48" s="288">
        <f>SUM(N41:N47)</f>
        <v>0</v>
      </c>
      <c r="O48" s="289"/>
      <c r="P48" s="288">
        <f>SUM(P41:P47)</f>
        <v>0</v>
      </c>
      <c r="Q48" s="289"/>
      <c r="R48" s="288">
        <f>SUM(R41:R47)</f>
        <v>0</v>
      </c>
      <c r="S48" s="289"/>
      <c r="T48" s="288">
        <f>SUM(T41:T47)</f>
        <v>0</v>
      </c>
      <c r="U48" s="289"/>
      <c r="V48" s="288">
        <f>SUM(V41:V47)</f>
        <v>0</v>
      </c>
      <c r="W48" s="289"/>
      <c r="X48" s="288">
        <f>SUM(X41:X47)</f>
        <v>0</v>
      </c>
      <c r="Y48" s="289"/>
      <c r="Z48" s="157">
        <f>SUM(Z41:Z47)</f>
        <v>0</v>
      </c>
      <c r="AA48" s="157">
        <f>SUM(AA41:AA47)</f>
        <v>0</v>
      </c>
      <c r="AB48" s="157">
        <f>SUM(AB41:AB47)</f>
        <v>0</v>
      </c>
    </row>
    <row r="49" spans="1:28" ht="15.75" customHeight="1" x14ac:dyDescent="0.25">
      <c r="A49" s="117"/>
      <c r="B49" s="293">
        <f>SEMAINE(date_1er_jour_semaine($A$1,B40)+7)</f>
        <v>4</v>
      </c>
      <c r="C49" s="294"/>
      <c r="D49" s="238" t="s">
        <v>8</v>
      </c>
      <c r="E49" s="280" t="s">
        <v>9</v>
      </c>
      <c r="F49" s="239" t="s">
        <v>10</v>
      </c>
      <c r="G49" s="286" t="s">
        <v>9</v>
      </c>
      <c r="H49" s="240" t="s">
        <v>11</v>
      </c>
      <c r="I49" s="285" t="s">
        <v>9</v>
      </c>
      <c r="J49" s="241" t="s">
        <v>12</v>
      </c>
      <c r="K49" s="284" t="s">
        <v>9</v>
      </c>
      <c r="L49" s="242" t="s">
        <v>13</v>
      </c>
      <c r="M49" s="283" t="s">
        <v>9</v>
      </c>
      <c r="N49" s="243" t="s">
        <v>14</v>
      </c>
      <c r="O49" s="282" t="s">
        <v>9</v>
      </c>
      <c r="P49" s="244" t="s">
        <v>15</v>
      </c>
      <c r="Q49" s="277" t="s">
        <v>9</v>
      </c>
      <c r="R49" s="245" t="s">
        <v>16</v>
      </c>
      <c r="S49" s="279" t="s">
        <v>9</v>
      </c>
      <c r="T49" s="246" t="s">
        <v>17</v>
      </c>
      <c r="U49" s="287" t="s">
        <v>9</v>
      </c>
      <c r="V49" s="247" t="s">
        <v>18</v>
      </c>
      <c r="W49" s="278" t="s">
        <v>9</v>
      </c>
      <c r="X49" s="248" t="s">
        <v>19</v>
      </c>
      <c r="Y49" s="281" t="s">
        <v>9</v>
      </c>
      <c r="Z49" s="179" t="s">
        <v>20</v>
      </c>
      <c r="AA49" s="186" t="s">
        <v>21</v>
      </c>
      <c r="AB49" s="192" t="s">
        <v>22</v>
      </c>
    </row>
    <row r="50" spans="1:28" ht="14.25" customHeight="1" x14ac:dyDescent="0.25">
      <c r="A50" s="117"/>
      <c r="B50" s="108">
        <f>WEEKDAY(C50)</f>
        <v>2</v>
      </c>
      <c r="C50" s="115">
        <f>date_1er_jour_semaine($A$1,B49)</f>
        <v>42758</v>
      </c>
      <c r="D50" s="183"/>
      <c r="E50" s="205"/>
      <c r="F50" s="183"/>
      <c r="G50" s="206"/>
      <c r="H50" s="183"/>
      <c r="I50" s="207"/>
      <c r="J50" s="183"/>
      <c r="K50" s="208"/>
      <c r="L50" s="183"/>
      <c r="M50" s="209"/>
      <c r="N50" s="183"/>
      <c r="O50" s="210"/>
      <c r="P50" s="183"/>
      <c r="Q50" s="211"/>
      <c r="R50" s="183"/>
      <c r="S50" s="212"/>
      <c r="T50" s="183"/>
      <c r="U50" s="208"/>
      <c r="V50" s="183"/>
      <c r="W50" s="213"/>
      <c r="X50" s="183"/>
      <c r="Y50" s="206"/>
      <c r="Z50" s="183"/>
      <c r="AA50" s="183" t="str">
        <f t="shared" ref="AA50:AA56" si="17">IF(SUM(D50:X50)=0,"",SUM(D50:X50))</f>
        <v/>
      </c>
      <c r="AB50" s="183" t="str">
        <f t="shared" ref="AB50:AB56" si="18">IF(SUM(Y50:AA50)=0,"",SUM(Z50,AA50))</f>
        <v/>
      </c>
    </row>
    <row r="51" spans="1:28" ht="14.25" customHeight="1" x14ac:dyDescent="0.25">
      <c r="A51" s="117"/>
      <c r="B51" s="108">
        <f t="shared" ref="B51:B56" si="19">WEEKDAY(C51)</f>
        <v>3</v>
      </c>
      <c r="C51" s="115">
        <f>C50+1</f>
        <v>42759</v>
      </c>
      <c r="D51" s="183"/>
      <c r="E51" s="205"/>
      <c r="F51" s="183"/>
      <c r="G51" s="206"/>
      <c r="H51" s="183"/>
      <c r="I51" s="207"/>
      <c r="J51" s="183"/>
      <c r="K51" s="208"/>
      <c r="L51" s="183"/>
      <c r="M51" s="209"/>
      <c r="N51" s="183"/>
      <c r="O51" s="210"/>
      <c r="P51" s="183"/>
      <c r="Q51" s="211"/>
      <c r="R51" s="183"/>
      <c r="S51" s="212"/>
      <c r="T51" s="214"/>
      <c r="U51" s="208"/>
      <c r="V51" s="183"/>
      <c r="W51" s="213"/>
      <c r="X51" s="183"/>
      <c r="Y51" s="206"/>
      <c r="Z51" s="183"/>
      <c r="AA51" s="183" t="str">
        <f t="shared" si="17"/>
        <v/>
      </c>
      <c r="AB51" s="183" t="str">
        <f t="shared" si="18"/>
        <v/>
      </c>
    </row>
    <row r="52" spans="1:28" ht="14.25" customHeight="1" x14ac:dyDescent="0.25">
      <c r="A52" s="117"/>
      <c r="B52" s="108">
        <f t="shared" si="19"/>
        <v>4</v>
      </c>
      <c r="C52" s="115">
        <f t="shared" ref="C52:C56" si="20">C51+1</f>
        <v>42760</v>
      </c>
      <c r="D52" s="183"/>
      <c r="E52" s="205"/>
      <c r="F52" s="183"/>
      <c r="G52" s="206"/>
      <c r="H52" s="183"/>
      <c r="I52" s="207"/>
      <c r="J52" s="183"/>
      <c r="K52" s="208"/>
      <c r="L52" s="183"/>
      <c r="M52" s="209"/>
      <c r="N52" s="183"/>
      <c r="O52" s="210"/>
      <c r="P52" s="183"/>
      <c r="Q52" s="211"/>
      <c r="R52" s="183"/>
      <c r="S52" s="212"/>
      <c r="T52" s="183"/>
      <c r="U52" s="208"/>
      <c r="V52" s="183"/>
      <c r="W52" s="213"/>
      <c r="X52" s="183"/>
      <c r="Y52" s="206"/>
      <c r="Z52" s="183"/>
      <c r="AA52" s="183" t="str">
        <f t="shared" si="17"/>
        <v/>
      </c>
      <c r="AB52" s="183" t="str">
        <f t="shared" si="18"/>
        <v/>
      </c>
    </row>
    <row r="53" spans="1:28" ht="14.25" customHeight="1" x14ac:dyDescent="0.25">
      <c r="A53" s="117"/>
      <c r="B53" s="108">
        <f t="shared" si="19"/>
        <v>5</v>
      </c>
      <c r="C53" s="115">
        <f t="shared" si="20"/>
        <v>42761</v>
      </c>
      <c r="D53" s="183"/>
      <c r="E53" s="205"/>
      <c r="F53" s="183"/>
      <c r="G53" s="206"/>
      <c r="H53" s="183"/>
      <c r="I53" s="207"/>
      <c r="J53" s="183"/>
      <c r="K53" s="208"/>
      <c r="L53" s="183"/>
      <c r="M53" s="209"/>
      <c r="N53" s="183"/>
      <c r="O53" s="210"/>
      <c r="P53" s="183"/>
      <c r="Q53" s="211"/>
      <c r="R53" s="183"/>
      <c r="S53" s="212"/>
      <c r="T53" s="183"/>
      <c r="U53" s="208"/>
      <c r="V53" s="183"/>
      <c r="W53" s="213"/>
      <c r="X53" s="183"/>
      <c r="Y53" s="206"/>
      <c r="Z53" s="183"/>
      <c r="AA53" s="183" t="str">
        <f t="shared" si="17"/>
        <v/>
      </c>
      <c r="AB53" s="183" t="str">
        <f t="shared" si="18"/>
        <v/>
      </c>
    </row>
    <row r="54" spans="1:28" ht="14.25" customHeight="1" x14ac:dyDescent="0.25">
      <c r="A54" s="117"/>
      <c r="B54" s="108">
        <f t="shared" si="19"/>
        <v>6</v>
      </c>
      <c r="C54" s="115">
        <f t="shared" si="20"/>
        <v>42762</v>
      </c>
      <c r="D54" s="183"/>
      <c r="E54" s="205"/>
      <c r="F54" s="183"/>
      <c r="G54" s="206"/>
      <c r="H54" s="183"/>
      <c r="I54" s="207"/>
      <c r="J54" s="183"/>
      <c r="K54" s="208"/>
      <c r="L54" s="183"/>
      <c r="M54" s="209"/>
      <c r="N54" s="183"/>
      <c r="O54" s="210"/>
      <c r="P54" s="183"/>
      <c r="Q54" s="211"/>
      <c r="R54" s="183"/>
      <c r="S54" s="212"/>
      <c r="T54" s="183"/>
      <c r="U54" s="208"/>
      <c r="V54" s="183"/>
      <c r="W54" s="213"/>
      <c r="X54" s="183"/>
      <c r="Y54" s="206"/>
      <c r="Z54" s="183"/>
      <c r="AA54" s="183" t="str">
        <f t="shared" si="17"/>
        <v/>
      </c>
      <c r="AB54" s="183" t="str">
        <f t="shared" si="18"/>
        <v/>
      </c>
    </row>
    <row r="55" spans="1:28" ht="14.25" customHeight="1" x14ac:dyDescent="0.25">
      <c r="A55" s="117"/>
      <c r="B55" s="108">
        <f t="shared" si="19"/>
        <v>7</v>
      </c>
      <c r="C55" s="115">
        <f t="shared" si="20"/>
        <v>42763</v>
      </c>
      <c r="D55" s="183"/>
      <c r="E55" s="205"/>
      <c r="F55" s="183"/>
      <c r="G55" s="206"/>
      <c r="H55" s="183"/>
      <c r="I55" s="207"/>
      <c r="J55" s="183"/>
      <c r="K55" s="208"/>
      <c r="L55" s="183"/>
      <c r="M55" s="209"/>
      <c r="N55" s="183"/>
      <c r="O55" s="210"/>
      <c r="P55" s="183"/>
      <c r="Q55" s="211"/>
      <c r="R55" s="183"/>
      <c r="S55" s="212"/>
      <c r="T55" s="183"/>
      <c r="U55" s="208"/>
      <c r="V55" s="183"/>
      <c r="W55" s="213"/>
      <c r="X55" s="183"/>
      <c r="Y55" s="206"/>
      <c r="Z55" s="183"/>
      <c r="AA55" s="183" t="str">
        <f t="shared" si="17"/>
        <v/>
      </c>
      <c r="AB55" s="183" t="str">
        <f t="shared" si="18"/>
        <v/>
      </c>
    </row>
    <row r="56" spans="1:28" ht="14.25" customHeight="1" x14ac:dyDescent="0.25">
      <c r="A56" s="117"/>
      <c r="B56" s="108">
        <f t="shared" si="19"/>
        <v>1</v>
      </c>
      <c r="C56" s="115">
        <f t="shared" si="20"/>
        <v>42764</v>
      </c>
      <c r="D56" s="183"/>
      <c r="E56" s="205"/>
      <c r="F56" s="183"/>
      <c r="G56" s="206"/>
      <c r="H56" s="183"/>
      <c r="I56" s="207"/>
      <c r="J56" s="183"/>
      <c r="K56" s="208"/>
      <c r="L56" s="183"/>
      <c r="M56" s="209"/>
      <c r="N56" s="183"/>
      <c r="O56" s="210"/>
      <c r="P56" s="183"/>
      <c r="Q56" s="211"/>
      <c r="R56" s="183"/>
      <c r="S56" s="212"/>
      <c r="T56" s="183"/>
      <c r="U56" s="208"/>
      <c r="V56" s="183"/>
      <c r="W56" s="213"/>
      <c r="X56" s="183"/>
      <c r="Y56" s="206"/>
      <c r="Z56" s="183"/>
      <c r="AA56" s="183" t="str">
        <f t="shared" si="17"/>
        <v/>
      </c>
      <c r="AB56" s="183" t="str">
        <f t="shared" si="18"/>
        <v/>
      </c>
    </row>
    <row r="57" spans="1:28" s="158" customFormat="1" ht="15" customHeight="1" x14ac:dyDescent="0.25">
      <c r="A57" s="156"/>
      <c r="B57" s="292" t="s">
        <v>23</v>
      </c>
      <c r="C57" s="291"/>
      <c r="D57" s="288">
        <f>SUM(D50:D56)</f>
        <v>0</v>
      </c>
      <c r="E57" s="289"/>
      <c r="F57" s="288">
        <f>SUM(F50:F56)</f>
        <v>0</v>
      </c>
      <c r="G57" s="289"/>
      <c r="H57" s="288">
        <f>SUM(H50:H56)</f>
        <v>0</v>
      </c>
      <c r="I57" s="289"/>
      <c r="J57" s="288">
        <f>SUM(J50:J56)</f>
        <v>0</v>
      </c>
      <c r="K57" s="289"/>
      <c r="L57" s="288">
        <f>SUM(L50:L56)</f>
        <v>0</v>
      </c>
      <c r="M57" s="289"/>
      <c r="N57" s="288">
        <f>SUM(N50:N56)</f>
        <v>0</v>
      </c>
      <c r="O57" s="289"/>
      <c r="P57" s="288">
        <f>SUM(P50:P56)</f>
        <v>0</v>
      </c>
      <c r="Q57" s="289"/>
      <c r="R57" s="288">
        <f>SUM(R50:R56)</f>
        <v>0</v>
      </c>
      <c r="S57" s="289"/>
      <c r="T57" s="288">
        <f>SUM(T50:T56)</f>
        <v>0</v>
      </c>
      <c r="U57" s="289"/>
      <c r="V57" s="288">
        <f>SUM(V50:V56)</f>
        <v>0</v>
      </c>
      <c r="W57" s="289"/>
      <c r="X57" s="288">
        <f>SUM(X50:X56)</f>
        <v>0</v>
      </c>
      <c r="Y57" s="289"/>
      <c r="Z57" s="157">
        <f>SUM(Z50:Z56)</f>
        <v>0</v>
      </c>
      <c r="AA57" s="157">
        <f>SUM(AA50:AA56)</f>
        <v>0</v>
      </c>
      <c r="AB57" s="157">
        <f>SUM(AB50:AB56)</f>
        <v>0</v>
      </c>
    </row>
    <row r="58" spans="1:28" ht="15.75" customHeight="1" x14ac:dyDescent="0.25">
      <c r="A58" s="117"/>
      <c r="B58" s="293">
        <f>SEMAINE(date_1er_jour_semaine($A$1,B49)+7)</f>
        <v>5</v>
      </c>
      <c r="C58" s="294"/>
      <c r="D58" s="238" t="s">
        <v>8</v>
      </c>
      <c r="E58" s="280" t="s">
        <v>9</v>
      </c>
      <c r="F58" s="239" t="s">
        <v>10</v>
      </c>
      <c r="G58" s="286" t="s">
        <v>9</v>
      </c>
      <c r="H58" s="240" t="s">
        <v>11</v>
      </c>
      <c r="I58" s="285" t="s">
        <v>9</v>
      </c>
      <c r="J58" s="241" t="s">
        <v>12</v>
      </c>
      <c r="K58" s="284" t="s">
        <v>9</v>
      </c>
      <c r="L58" s="242" t="s">
        <v>13</v>
      </c>
      <c r="M58" s="283" t="s">
        <v>9</v>
      </c>
      <c r="N58" s="243" t="s">
        <v>14</v>
      </c>
      <c r="O58" s="282" t="s">
        <v>9</v>
      </c>
      <c r="P58" s="244" t="s">
        <v>15</v>
      </c>
      <c r="Q58" s="277" t="s">
        <v>9</v>
      </c>
      <c r="R58" s="245" t="s">
        <v>16</v>
      </c>
      <c r="S58" s="279" t="s">
        <v>9</v>
      </c>
      <c r="T58" s="246" t="s">
        <v>17</v>
      </c>
      <c r="U58" s="287" t="s">
        <v>9</v>
      </c>
      <c r="V58" s="247" t="s">
        <v>18</v>
      </c>
      <c r="W58" s="278" t="s">
        <v>9</v>
      </c>
      <c r="X58" s="248" t="s">
        <v>19</v>
      </c>
      <c r="Y58" s="281" t="s">
        <v>9</v>
      </c>
      <c r="Z58" s="179" t="s">
        <v>20</v>
      </c>
      <c r="AA58" s="186" t="s">
        <v>21</v>
      </c>
      <c r="AB58" s="192" t="s">
        <v>22</v>
      </c>
    </row>
    <row r="59" spans="1:28" ht="14.25" customHeight="1" x14ac:dyDescent="0.25">
      <c r="A59" s="117"/>
      <c r="B59" s="110">
        <f t="shared" ref="B59:B65" si="21">WEEKDAY(C59)</f>
        <v>2</v>
      </c>
      <c r="C59" s="115">
        <f>date_1er_jour_semaine($A$1,B58)</f>
        <v>42765</v>
      </c>
      <c r="D59" s="183"/>
      <c r="E59" s="205"/>
      <c r="F59" s="183"/>
      <c r="G59" s="206"/>
      <c r="H59" s="183"/>
      <c r="I59" s="207"/>
      <c r="J59" s="183"/>
      <c r="K59" s="208"/>
      <c r="L59" s="183"/>
      <c r="M59" s="209"/>
      <c r="N59" s="183"/>
      <c r="O59" s="210"/>
      <c r="P59" s="183"/>
      <c r="Q59" s="211"/>
      <c r="R59" s="183"/>
      <c r="S59" s="212"/>
      <c r="T59" s="183"/>
      <c r="U59" s="208"/>
      <c r="V59" s="183"/>
      <c r="W59" s="213"/>
      <c r="X59" s="183"/>
      <c r="Y59" s="206"/>
      <c r="Z59" s="183"/>
      <c r="AA59" s="183" t="str">
        <f t="shared" ref="AA59:AA65" si="22">IF(SUM(D59:X59)=0,"",SUM(D59:X59))</f>
        <v/>
      </c>
      <c r="AB59" s="183" t="str">
        <f t="shared" ref="AB59:AB65" si="23">IF(SUM(Y59:AA59)=0,"",SUM(Z59,AA59))</f>
        <v/>
      </c>
    </row>
    <row r="60" spans="1:28" ht="14.25" customHeight="1" x14ac:dyDescent="0.25">
      <c r="A60" s="118"/>
      <c r="B60" s="123">
        <f t="shared" si="21"/>
        <v>3</v>
      </c>
      <c r="C60" s="121">
        <f>C59+1</f>
        <v>42766</v>
      </c>
      <c r="D60" s="183"/>
      <c r="E60" s="205"/>
      <c r="F60" s="183"/>
      <c r="G60" s="206"/>
      <c r="H60" s="183"/>
      <c r="I60" s="207"/>
      <c r="J60" s="183"/>
      <c r="K60" s="208"/>
      <c r="L60" s="183"/>
      <c r="M60" s="209"/>
      <c r="N60" s="183"/>
      <c r="O60" s="210"/>
      <c r="P60" s="183"/>
      <c r="Q60" s="211"/>
      <c r="R60" s="183"/>
      <c r="S60" s="212"/>
      <c r="T60" s="183"/>
      <c r="U60" s="208"/>
      <c r="V60" s="183"/>
      <c r="W60" s="213"/>
      <c r="X60" s="183"/>
      <c r="Y60" s="206"/>
      <c r="Z60" s="183"/>
      <c r="AA60" s="183" t="str">
        <f t="shared" si="22"/>
        <v/>
      </c>
      <c r="AB60" s="193" t="str">
        <f t="shared" si="23"/>
        <v/>
      </c>
    </row>
    <row r="61" spans="1:28" ht="14.25" customHeight="1" x14ac:dyDescent="0.25">
      <c r="A61" s="120"/>
      <c r="B61" s="123">
        <f t="shared" si="21"/>
        <v>4</v>
      </c>
      <c r="C61" s="121">
        <f>C60+1</f>
        <v>42767</v>
      </c>
      <c r="D61" s="183"/>
      <c r="E61" s="205"/>
      <c r="F61" s="183"/>
      <c r="G61" s="206"/>
      <c r="H61" s="183"/>
      <c r="I61" s="207"/>
      <c r="J61" s="183"/>
      <c r="K61" s="208"/>
      <c r="L61" s="183"/>
      <c r="M61" s="209"/>
      <c r="N61" s="183"/>
      <c r="O61" s="210"/>
      <c r="P61" s="183"/>
      <c r="Q61" s="211"/>
      <c r="R61" s="183"/>
      <c r="S61" s="212"/>
      <c r="T61" s="183"/>
      <c r="U61" s="208"/>
      <c r="V61" s="183"/>
      <c r="W61" s="213"/>
      <c r="X61" s="183"/>
      <c r="Y61" s="206"/>
      <c r="Z61" s="183"/>
      <c r="AA61" s="183" t="str">
        <f t="shared" si="22"/>
        <v/>
      </c>
      <c r="AB61" s="193" t="str">
        <f t="shared" si="23"/>
        <v/>
      </c>
    </row>
    <row r="62" spans="1:28" ht="14.25" customHeight="1" x14ac:dyDescent="0.25">
      <c r="A62" s="119"/>
      <c r="B62" s="124">
        <f t="shared" si="21"/>
        <v>5</v>
      </c>
      <c r="C62" s="122">
        <f t="shared" ref="C62:C65" si="24">C61+1</f>
        <v>42768</v>
      </c>
      <c r="D62" s="183"/>
      <c r="E62" s="205"/>
      <c r="F62" s="183"/>
      <c r="G62" s="206"/>
      <c r="H62" s="183"/>
      <c r="I62" s="207"/>
      <c r="J62" s="183"/>
      <c r="K62" s="208"/>
      <c r="L62" s="183"/>
      <c r="M62" s="209"/>
      <c r="N62" s="183"/>
      <c r="O62" s="210"/>
      <c r="P62" s="183"/>
      <c r="Q62" s="211"/>
      <c r="R62" s="183"/>
      <c r="S62" s="212"/>
      <c r="T62" s="183"/>
      <c r="U62" s="208"/>
      <c r="V62" s="183"/>
      <c r="W62" s="213"/>
      <c r="X62" s="183"/>
      <c r="Y62" s="206"/>
      <c r="Z62" s="183"/>
      <c r="AA62" s="183" t="str">
        <f t="shared" si="22"/>
        <v/>
      </c>
      <c r="AB62" s="183" t="str">
        <f t="shared" si="23"/>
        <v/>
      </c>
    </row>
    <row r="63" spans="1:28" ht="14.25" customHeight="1" x14ac:dyDescent="0.25">
      <c r="A63" s="119"/>
      <c r="B63" s="125">
        <f t="shared" si="21"/>
        <v>6</v>
      </c>
      <c r="C63" s="122">
        <f t="shared" si="24"/>
        <v>42769</v>
      </c>
      <c r="D63" s="183"/>
      <c r="E63" s="205"/>
      <c r="F63" s="183"/>
      <c r="G63" s="206"/>
      <c r="H63" s="183"/>
      <c r="I63" s="207"/>
      <c r="J63" s="183"/>
      <c r="K63" s="208"/>
      <c r="L63" s="183"/>
      <c r="M63" s="209"/>
      <c r="N63" s="183"/>
      <c r="O63" s="210"/>
      <c r="P63" s="183"/>
      <c r="Q63" s="211"/>
      <c r="R63" s="183"/>
      <c r="S63" s="212"/>
      <c r="T63" s="183"/>
      <c r="U63" s="208"/>
      <c r="V63" s="183"/>
      <c r="W63" s="213"/>
      <c r="X63" s="183"/>
      <c r="Y63" s="206"/>
      <c r="Z63" s="183"/>
      <c r="AA63" s="183" t="str">
        <f t="shared" si="22"/>
        <v/>
      </c>
      <c r="AB63" s="183" t="str">
        <f t="shared" si="23"/>
        <v/>
      </c>
    </row>
    <row r="64" spans="1:28" ht="14.25" customHeight="1" x14ac:dyDescent="0.25">
      <c r="A64" s="119"/>
      <c r="B64" s="125">
        <f t="shared" si="21"/>
        <v>7</v>
      </c>
      <c r="C64" s="122">
        <f t="shared" si="24"/>
        <v>42770</v>
      </c>
      <c r="D64" s="183"/>
      <c r="E64" s="205"/>
      <c r="F64" s="183"/>
      <c r="G64" s="206"/>
      <c r="H64" s="183"/>
      <c r="I64" s="207"/>
      <c r="J64" s="183"/>
      <c r="K64" s="208"/>
      <c r="L64" s="183"/>
      <c r="M64" s="209"/>
      <c r="N64" s="183"/>
      <c r="O64" s="210"/>
      <c r="P64" s="183"/>
      <c r="Q64" s="211"/>
      <c r="R64" s="183"/>
      <c r="S64" s="212"/>
      <c r="T64" s="183"/>
      <c r="U64" s="208"/>
      <c r="V64" s="183"/>
      <c r="W64" s="213"/>
      <c r="X64" s="183"/>
      <c r="Y64" s="206"/>
      <c r="Z64" s="183"/>
      <c r="AA64" s="183" t="str">
        <f t="shared" si="22"/>
        <v/>
      </c>
      <c r="AB64" s="183" t="str">
        <f t="shared" si="23"/>
        <v/>
      </c>
    </row>
    <row r="65" spans="1:28" ht="14.25" customHeight="1" x14ac:dyDescent="0.25">
      <c r="A65" s="119"/>
      <c r="B65" s="125">
        <f t="shared" si="21"/>
        <v>1</v>
      </c>
      <c r="C65" s="122">
        <f t="shared" si="24"/>
        <v>42771</v>
      </c>
      <c r="D65" s="183"/>
      <c r="E65" s="205"/>
      <c r="F65" s="183"/>
      <c r="G65" s="206"/>
      <c r="H65" s="183"/>
      <c r="I65" s="207"/>
      <c r="J65" s="183"/>
      <c r="K65" s="208"/>
      <c r="L65" s="183"/>
      <c r="M65" s="209"/>
      <c r="N65" s="183"/>
      <c r="O65" s="210"/>
      <c r="P65" s="183"/>
      <c r="Q65" s="211"/>
      <c r="R65" s="183"/>
      <c r="S65" s="212"/>
      <c r="T65" s="183"/>
      <c r="U65" s="208"/>
      <c r="V65" s="183"/>
      <c r="W65" s="213"/>
      <c r="X65" s="183"/>
      <c r="Y65" s="206"/>
      <c r="Z65" s="183"/>
      <c r="AA65" s="183" t="str">
        <f t="shared" si="22"/>
        <v/>
      </c>
      <c r="AB65" s="183" t="str">
        <f t="shared" si="23"/>
        <v/>
      </c>
    </row>
    <row r="66" spans="1:28" s="158" customFormat="1" ht="15" customHeight="1" x14ac:dyDescent="0.25">
      <c r="A66" s="156"/>
      <c r="B66" s="290" t="s">
        <v>23</v>
      </c>
      <c r="C66" s="291"/>
      <c r="D66" s="288">
        <f>SUM(D59:D60,D61:D65)</f>
        <v>0</v>
      </c>
      <c r="E66" s="289"/>
      <c r="F66" s="288">
        <f>SUM(F59:F65)</f>
        <v>0</v>
      </c>
      <c r="G66" s="289"/>
      <c r="H66" s="288">
        <f>SUM(H59:H65)</f>
        <v>0</v>
      </c>
      <c r="I66" s="289"/>
      <c r="J66" s="288">
        <f>SUM(J59:J65)</f>
        <v>0</v>
      </c>
      <c r="K66" s="289"/>
      <c r="L66" s="288">
        <f>SUM(L59:L65)</f>
        <v>0</v>
      </c>
      <c r="M66" s="289"/>
      <c r="N66" s="288">
        <f>SUM(N59:N65)</f>
        <v>0</v>
      </c>
      <c r="O66" s="289"/>
      <c r="P66" s="288">
        <f>SUM(P59:P65)</f>
        <v>0</v>
      </c>
      <c r="Q66" s="289"/>
      <c r="R66" s="288">
        <f>SUM(R59:R65)</f>
        <v>0</v>
      </c>
      <c r="S66" s="289"/>
      <c r="T66" s="288">
        <f>SUM(T59:T65)</f>
        <v>0</v>
      </c>
      <c r="U66" s="289"/>
      <c r="V66" s="288">
        <f>SUM(V59:V65)</f>
        <v>0</v>
      </c>
      <c r="W66" s="289"/>
      <c r="X66" s="288">
        <f>SUM(X59:X65)</f>
        <v>0</v>
      </c>
      <c r="Y66" s="289"/>
      <c r="Z66" s="157">
        <f>SUM(Z59:Z65)</f>
        <v>0</v>
      </c>
      <c r="AA66" s="157">
        <f>SUM(AA59:AA65)</f>
        <v>0</v>
      </c>
      <c r="AB66" s="157">
        <f>SUM(AB59:AB65)</f>
        <v>0</v>
      </c>
    </row>
    <row r="67" spans="1:28" ht="14.25" customHeight="1" x14ac:dyDescent="0.25">
      <c r="A67" s="119"/>
      <c r="B67" s="200">
        <f>SEMAINE(date_1er_jour_semaine($A$1,B58)+7)</f>
        <v>6</v>
      </c>
      <c r="C67" s="201"/>
      <c r="D67" s="238" t="s">
        <v>8</v>
      </c>
      <c r="E67" s="280" t="s">
        <v>9</v>
      </c>
      <c r="F67" s="239" t="s">
        <v>10</v>
      </c>
      <c r="G67" s="286" t="s">
        <v>9</v>
      </c>
      <c r="H67" s="240" t="s">
        <v>11</v>
      </c>
      <c r="I67" s="285" t="s">
        <v>9</v>
      </c>
      <c r="J67" s="241" t="s">
        <v>12</v>
      </c>
      <c r="K67" s="284" t="s">
        <v>9</v>
      </c>
      <c r="L67" s="242" t="s">
        <v>13</v>
      </c>
      <c r="M67" s="283" t="s">
        <v>9</v>
      </c>
      <c r="N67" s="243" t="s">
        <v>14</v>
      </c>
      <c r="O67" s="282" t="s">
        <v>9</v>
      </c>
      <c r="P67" s="244" t="s">
        <v>15</v>
      </c>
      <c r="Q67" s="277" t="s">
        <v>9</v>
      </c>
      <c r="R67" s="245" t="s">
        <v>16</v>
      </c>
      <c r="S67" s="279" t="s">
        <v>9</v>
      </c>
      <c r="T67" s="246" t="s">
        <v>17</v>
      </c>
      <c r="U67" s="287" t="s">
        <v>9</v>
      </c>
      <c r="V67" s="247" t="s">
        <v>18</v>
      </c>
      <c r="W67" s="278" t="s">
        <v>9</v>
      </c>
      <c r="X67" s="248" t="s">
        <v>19</v>
      </c>
      <c r="Y67" s="281" t="s">
        <v>9</v>
      </c>
      <c r="Z67" s="179" t="s">
        <v>20</v>
      </c>
      <c r="AA67" s="186" t="s">
        <v>21</v>
      </c>
      <c r="AB67" s="192" t="s">
        <v>22</v>
      </c>
    </row>
    <row r="68" spans="1:28" ht="14.25" customHeight="1" x14ac:dyDescent="0.25">
      <c r="A68" s="119"/>
      <c r="B68" s="125">
        <f t="shared" ref="B68:B74" si="25">WEEKDAY(C68)</f>
        <v>2</v>
      </c>
      <c r="C68" s="122">
        <f>date_1er_jour_semaine($A$1,B67)</f>
        <v>42772</v>
      </c>
      <c r="D68" s="183"/>
      <c r="E68" s="205"/>
      <c r="F68" s="183"/>
      <c r="G68" s="206"/>
      <c r="H68" s="183"/>
      <c r="I68" s="207"/>
      <c r="J68" s="183"/>
      <c r="K68" s="208"/>
      <c r="L68" s="183"/>
      <c r="M68" s="209"/>
      <c r="N68" s="183"/>
      <c r="O68" s="210"/>
      <c r="P68" s="183"/>
      <c r="Q68" s="211"/>
      <c r="R68" s="183"/>
      <c r="S68" s="212"/>
      <c r="T68" s="214"/>
      <c r="U68" s="208"/>
      <c r="V68" s="183"/>
      <c r="W68" s="213"/>
      <c r="X68" s="183"/>
      <c r="Y68" s="206"/>
      <c r="Z68" s="183"/>
      <c r="AA68" s="183" t="str">
        <f t="shared" ref="AA68:AA74" si="26">IF(SUM(D68:X68)=0,"",SUM(D68:X68))</f>
        <v/>
      </c>
      <c r="AB68" s="187" t="str">
        <f t="shared" ref="AB68:AB74" si="27">IF(SUM(Y68:AA68)=0,"",SUM(Z68,AA68))</f>
        <v/>
      </c>
    </row>
    <row r="69" spans="1:28" ht="14.25" customHeight="1" x14ac:dyDescent="0.25">
      <c r="A69" s="119"/>
      <c r="B69" s="125">
        <f t="shared" si="25"/>
        <v>3</v>
      </c>
      <c r="C69" s="122">
        <f>C68+1</f>
        <v>42773</v>
      </c>
      <c r="D69" s="183"/>
      <c r="E69" s="205"/>
      <c r="F69" s="183"/>
      <c r="G69" s="206"/>
      <c r="H69" s="183"/>
      <c r="I69" s="207"/>
      <c r="J69" s="183"/>
      <c r="K69" s="208"/>
      <c r="L69" s="183"/>
      <c r="M69" s="209"/>
      <c r="N69" s="183"/>
      <c r="O69" s="210"/>
      <c r="P69" s="183"/>
      <c r="Q69" s="211"/>
      <c r="R69" s="183"/>
      <c r="S69" s="212"/>
      <c r="T69" s="214"/>
      <c r="U69" s="208"/>
      <c r="V69" s="183"/>
      <c r="W69" s="213"/>
      <c r="X69" s="183"/>
      <c r="Y69" s="206"/>
      <c r="Z69" s="183"/>
      <c r="AA69" s="183" t="str">
        <f t="shared" si="26"/>
        <v/>
      </c>
      <c r="AB69" s="187" t="str">
        <f t="shared" si="27"/>
        <v/>
      </c>
    </row>
    <row r="70" spans="1:28" ht="14.25" customHeight="1" x14ac:dyDescent="0.25">
      <c r="A70" s="119"/>
      <c r="B70" s="125">
        <f>WEEKDAY(C70)</f>
        <v>4</v>
      </c>
      <c r="C70" s="122">
        <f>C69+1</f>
        <v>42774</v>
      </c>
      <c r="D70" s="183"/>
      <c r="E70" s="205"/>
      <c r="F70" s="183"/>
      <c r="G70" s="206"/>
      <c r="H70" s="183"/>
      <c r="I70" s="207"/>
      <c r="J70" s="183"/>
      <c r="K70" s="208"/>
      <c r="L70" s="183"/>
      <c r="M70" s="209"/>
      <c r="N70" s="183"/>
      <c r="O70" s="210"/>
      <c r="P70" s="183"/>
      <c r="Q70" s="211"/>
      <c r="R70" s="183"/>
      <c r="S70" s="212"/>
      <c r="T70" s="183"/>
      <c r="U70" s="208"/>
      <c r="V70" s="183"/>
      <c r="W70" s="213"/>
      <c r="X70" s="183"/>
      <c r="Y70" s="206"/>
      <c r="Z70" s="183"/>
      <c r="AA70" s="183" t="str">
        <f t="shared" si="26"/>
        <v/>
      </c>
      <c r="AB70" s="193" t="str">
        <f t="shared" si="27"/>
        <v/>
      </c>
    </row>
    <row r="71" spans="1:28" ht="14.25" customHeight="1" x14ac:dyDescent="0.25">
      <c r="A71" s="119"/>
      <c r="B71" s="125">
        <f t="shared" si="25"/>
        <v>5</v>
      </c>
      <c r="C71" s="122">
        <f t="shared" ref="C71:C74" si="28">C70+1</f>
        <v>42775</v>
      </c>
      <c r="D71" s="183"/>
      <c r="E71" s="205"/>
      <c r="F71" s="183"/>
      <c r="G71" s="206"/>
      <c r="H71" s="183"/>
      <c r="I71" s="207"/>
      <c r="J71" s="183"/>
      <c r="K71" s="208"/>
      <c r="L71" s="183"/>
      <c r="M71" s="209"/>
      <c r="N71" s="183"/>
      <c r="O71" s="210"/>
      <c r="P71" s="183"/>
      <c r="Q71" s="211"/>
      <c r="R71" s="249"/>
      <c r="S71" s="212"/>
      <c r="T71" s="183"/>
      <c r="U71" s="208"/>
      <c r="V71" s="183"/>
      <c r="W71" s="213"/>
      <c r="X71" s="183"/>
      <c r="Y71" s="206"/>
      <c r="Z71" s="183"/>
      <c r="AA71" s="183" t="str">
        <f t="shared" si="26"/>
        <v/>
      </c>
      <c r="AB71" s="183" t="str">
        <f t="shared" si="27"/>
        <v/>
      </c>
    </row>
    <row r="72" spans="1:28" ht="14.25" customHeight="1" x14ac:dyDescent="0.25">
      <c r="A72" s="119"/>
      <c r="B72" s="125">
        <f t="shared" si="25"/>
        <v>6</v>
      </c>
      <c r="C72" s="122">
        <f t="shared" si="28"/>
        <v>42776</v>
      </c>
      <c r="D72" s="183"/>
      <c r="E72" s="205"/>
      <c r="F72" s="183"/>
      <c r="G72" s="206"/>
      <c r="H72" s="183"/>
      <c r="I72" s="207"/>
      <c r="J72" s="183"/>
      <c r="K72" s="208"/>
      <c r="L72" s="183"/>
      <c r="M72" s="209"/>
      <c r="N72" s="183"/>
      <c r="O72" s="210"/>
      <c r="P72" s="183"/>
      <c r="Q72" s="211"/>
      <c r="R72" s="183"/>
      <c r="S72" s="212"/>
      <c r="T72" s="183"/>
      <c r="U72" s="208"/>
      <c r="V72" s="183"/>
      <c r="W72" s="213"/>
      <c r="X72" s="183"/>
      <c r="Y72" s="206"/>
      <c r="Z72" s="183"/>
      <c r="AA72" s="183" t="str">
        <f t="shared" si="26"/>
        <v/>
      </c>
      <c r="AB72" s="183" t="str">
        <f t="shared" si="27"/>
        <v/>
      </c>
    </row>
    <row r="73" spans="1:28" ht="14.25" customHeight="1" x14ac:dyDescent="0.25">
      <c r="A73" s="119"/>
      <c r="B73" s="125">
        <f t="shared" si="25"/>
        <v>7</v>
      </c>
      <c r="C73" s="122">
        <f t="shared" si="28"/>
        <v>42777</v>
      </c>
      <c r="D73" s="183"/>
      <c r="E73" s="205"/>
      <c r="F73" s="183"/>
      <c r="G73" s="206"/>
      <c r="H73" s="183"/>
      <c r="I73" s="207"/>
      <c r="J73" s="183"/>
      <c r="K73" s="208"/>
      <c r="L73" s="183"/>
      <c r="M73" s="209"/>
      <c r="N73" s="183"/>
      <c r="O73" s="210"/>
      <c r="P73" s="183"/>
      <c r="Q73" s="211"/>
      <c r="R73" s="183"/>
      <c r="S73" s="212"/>
      <c r="T73" s="183"/>
      <c r="U73" s="208"/>
      <c r="V73" s="183"/>
      <c r="W73" s="213"/>
      <c r="X73" s="183"/>
      <c r="Y73" s="206"/>
      <c r="Z73" s="183"/>
      <c r="AA73" s="183" t="str">
        <f t="shared" si="26"/>
        <v/>
      </c>
      <c r="AB73" s="183" t="str">
        <f t="shared" si="27"/>
        <v/>
      </c>
    </row>
    <row r="74" spans="1:28" ht="14.25" customHeight="1" x14ac:dyDescent="0.25">
      <c r="A74" s="119"/>
      <c r="B74" s="125">
        <f t="shared" si="25"/>
        <v>1</v>
      </c>
      <c r="C74" s="122">
        <f t="shared" si="28"/>
        <v>42778</v>
      </c>
      <c r="D74" s="183"/>
      <c r="E74" s="205"/>
      <c r="F74" s="183"/>
      <c r="G74" s="206"/>
      <c r="H74" s="183"/>
      <c r="I74" s="207"/>
      <c r="J74" s="183"/>
      <c r="K74" s="208"/>
      <c r="L74" s="183"/>
      <c r="M74" s="209"/>
      <c r="N74" s="183"/>
      <c r="O74" s="210"/>
      <c r="P74" s="183"/>
      <c r="Q74" s="211"/>
      <c r="R74" s="183"/>
      <c r="S74" s="212"/>
      <c r="T74" s="183"/>
      <c r="U74" s="208"/>
      <c r="V74" s="183"/>
      <c r="W74" s="213"/>
      <c r="X74" s="183"/>
      <c r="Y74" s="206"/>
      <c r="Z74" s="183"/>
      <c r="AA74" s="183" t="str">
        <f t="shared" si="26"/>
        <v/>
      </c>
      <c r="AB74" s="183" t="str">
        <f t="shared" si="27"/>
        <v/>
      </c>
    </row>
    <row r="75" spans="1:28" s="158" customFormat="1" ht="15" customHeight="1" x14ac:dyDescent="0.25">
      <c r="A75" s="156"/>
      <c r="B75" s="290" t="s">
        <v>23</v>
      </c>
      <c r="C75" s="291"/>
      <c r="D75" s="288">
        <f>SUM(D68:D74)</f>
        <v>0</v>
      </c>
      <c r="E75" s="289"/>
      <c r="F75" s="288">
        <f>SUM(F68:F74)</f>
        <v>0</v>
      </c>
      <c r="G75" s="289"/>
      <c r="H75" s="288">
        <f>SUM(H68:H74)</f>
        <v>0</v>
      </c>
      <c r="I75" s="289"/>
      <c r="J75" s="288">
        <f>SUM(J68:J74)</f>
        <v>0</v>
      </c>
      <c r="K75" s="289"/>
      <c r="L75" s="288">
        <f>SUM(L68:L74)</f>
        <v>0</v>
      </c>
      <c r="M75" s="289"/>
      <c r="N75" s="288">
        <f>SUM(N68:N74)</f>
        <v>0</v>
      </c>
      <c r="O75" s="289"/>
      <c r="P75" s="288">
        <f>SUM(P68:P74)</f>
        <v>0</v>
      </c>
      <c r="Q75" s="289"/>
      <c r="R75" s="288">
        <f>SUM(R68:R74)</f>
        <v>0</v>
      </c>
      <c r="S75" s="289"/>
      <c r="T75" s="288">
        <f>SUM(T68:T74)</f>
        <v>0</v>
      </c>
      <c r="U75" s="289"/>
      <c r="V75" s="288">
        <f>SUM(V68:V74)</f>
        <v>0</v>
      </c>
      <c r="W75" s="289"/>
      <c r="X75" s="288">
        <f>SUM(X68:X74)</f>
        <v>0</v>
      </c>
      <c r="Y75" s="289"/>
      <c r="Z75" s="157">
        <f>SUM(Z68:Z74)</f>
        <v>0</v>
      </c>
      <c r="AA75" s="157">
        <f>SUM(AA68:AA74)</f>
        <v>0</v>
      </c>
      <c r="AB75" s="157">
        <f>SUM(AB68:AB74)</f>
        <v>0</v>
      </c>
    </row>
    <row r="76" spans="1:28" ht="15.75" customHeight="1" x14ac:dyDescent="0.25">
      <c r="A76" s="119"/>
      <c r="B76" s="200">
        <f>SEMAINE(date_1er_jour_semaine($A$1,B67)+7)</f>
        <v>7</v>
      </c>
      <c r="C76" s="201"/>
      <c r="D76" s="238" t="s">
        <v>8</v>
      </c>
      <c r="E76" s="280" t="s">
        <v>9</v>
      </c>
      <c r="F76" s="239" t="s">
        <v>10</v>
      </c>
      <c r="G76" s="286" t="s">
        <v>9</v>
      </c>
      <c r="H76" s="240" t="s">
        <v>11</v>
      </c>
      <c r="I76" s="285" t="s">
        <v>9</v>
      </c>
      <c r="J76" s="241" t="s">
        <v>12</v>
      </c>
      <c r="K76" s="284" t="s">
        <v>9</v>
      </c>
      <c r="L76" s="242" t="s">
        <v>13</v>
      </c>
      <c r="M76" s="283" t="s">
        <v>9</v>
      </c>
      <c r="N76" s="243" t="s">
        <v>14</v>
      </c>
      <c r="O76" s="282" t="s">
        <v>9</v>
      </c>
      <c r="P76" s="244" t="s">
        <v>15</v>
      </c>
      <c r="Q76" s="277" t="s">
        <v>9</v>
      </c>
      <c r="R76" s="245" t="s">
        <v>16</v>
      </c>
      <c r="S76" s="279" t="s">
        <v>9</v>
      </c>
      <c r="T76" s="246" t="s">
        <v>17</v>
      </c>
      <c r="U76" s="287" t="s">
        <v>9</v>
      </c>
      <c r="V76" s="247" t="s">
        <v>18</v>
      </c>
      <c r="W76" s="278" t="s">
        <v>9</v>
      </c>
      <c r="X76" s="248" t="s">
        <v>19</v>
      </c>
      <c r="Y76" s="281" t="s">
        <v>9</v>
      </c>
      <c r="Z76" s="179" t="s">
        <v>20</v>
      </c>
      <c r="AA76" s="186" t="s">
        <v>21</v>
      </c>
      <c r="AB76" s="192" t="s">
        <v>22</v>
      </c>
    </row>
    <row r="77" spans="1:28" ht="14.25" customHeight="1" x14ac:dyDescent="0.25">
      <c r="A77" s="119"/>
      <c r="B77" s="125">
        <f t="shared" ref="B77:B83" si="29">WEEKDAY(C77)</f>
        <v>2</v>
      </c>
      <c r="C77" s="122">
        <f>date_1er_jour_semaine($A$1,B76)</f>
        <v>42779</v>
      </c>
      <c r="D77" s="183"/>
      <c r="E77" s="205"/>
      <c r="F77" s="183"/>
      <c r="G77" s="206"/>
      <c r="H77" s="183"/>
      <c r="I77" s="207"/>
      <c r="J77" s="183"/>
      <c r="K77" s="208"/>
      <c r="L77" s="183"/>
      <c r="M77" s="209"/>
      <c r="N77" s="183"/>
      <c r="O77" s="210"/>
      <c r="P77" s="183"/>
      <c r="Q77" s="211"/>
      <c r="R77" s="183"/>
      <c r="S77" s="212"/>
      <c r="T77" s="183"/>
      <c r="U77" s="208"/>
      <c r="V77" s="183"/>
      <c r="W77" s="213"/>
      <c r="X77" s="183"/>
      <c r="Y77" s="206"/>
      <c r="Z77" s="183"/>
      <c r="AA77" s="183" t="str">
        <f t="shared" ref="AA77:AA83" si="30">IF(SUM(D77:X77)=0,"",SUM(D77:X77))</f>
        <v/>
      </c>
      <c r="AB77" s="183" t="str">
        <f t="shared" ref="AB77:AB83" si="31">IF(SUM(Y77:AA77)=0,"",SUM(Z77,AA77))</f>
        <v/>
      </c>
    </row>
    <row r="78" spans="1:28" ht="14.25" customHeight="1" x14ac:dyDescent="0.25">
      <c r="A78" s="119"/>
      <c r="B78" s="125">
        <f t="shared" si="29"/>
        <v>3</v>
      </c>
      <c r="C78" s="122">
        <f>C77+1</f>
        <v>42780</v>
      </c>
      <c r="D78" s="183"/>
      <c r="E78" s="205"/>
      <c r="F78" s="183"/>
      <c r="G78" s="206"/>
      <c r="H78" s="183"/>
      <c r="I78" s="207"/>
      <c r="J78" s="183"/>
      <c r="K78" s="208"/>
      <c r="L78" s="183"/>
      <c r="M78" s="209"/>
      <c r="N78" s="183"/>
      <c r="O78" s="210"/>
      <c r="P78" s="183"/>
      <c r="Q78" s="211"/>
      <c r="R78" s="183"/>
      <c r="S78" s="212"/>
      <c r="T78" s="183"/>
      <c r="U78" s="208"/>
      <c r="V78" s="183"/>
      <c r="W78" s="213"/>
      <c r="X78" s="183"/>
      <c r="Y78" s="206"/>
      <c r="Z78" s="183"/>
      <c r="AA78" s="183" t="str">
        <f t="shared" si="30"/>
        <v/>
      </c>
      <c r="AB78" s="183" t="str">
        <f t="shared" si="31"/>
        <v/>
      </c>
    </row>
    <row r="79" spans="1:28" ht="14.25" customHeight="1" x14ac:dyDescent="0.25">
      <c r="A79" s="119"/>
      <c r="B79" s="125">
        <f>WEEKDAY(C79)</f>
        <v>4</v>
      </c>
      <c r="C79" s="122">
        <f>C78+1</f>
        <v>42781</v>
      </c>
      <c r="D79" s="183"/>
      <c r="E79" s="205"/>
      <c r="F79" s="183"/>
      <c r="G79" s="206"/>
      <c r="H79" s="183"/>
      <c r="I79" s="207"/>
      <c r="J79" s="183"/>
      <c r="K79" s="208"/>
      <c r="L79" s="183"/>
      <c r="M79" s="209"/>
      <c r="N79" s="183"/>
      <c r="O79" s="210"/>
      <c r="P79" s="183"/>
      <c r="Q79" s="211"/>
      <c r="R79" s="183"/>
      <c r="S79" s="212"/>
      <c r="T79" s="183"/>
      <c r="U79" s="208"/>
      <c r="V79" s="183"/>
      <c r="W79" s="213"/>
      <c r="X79" s="183"/>
      <c r="Y79" s="206"/>
      <c r="Z79" s="183"/>
      <c r="AA79" s="183" t="str">
        <f t="shared" si="30"/>
        <v/>
      </c>
      <c r="AB79" s="183" t="str">
        <f t="shared" si="31"/>
        <v/>
      </c>
    </row>
    <row r="80" spans="1:28" ht="14.25" customHeight="1" x14ac:dyDescent="0.25">
      <c r="A80" s="119"/>
      <c r="B80" s="125">
        <f t="shared" si="29"/>
        <v>5</v>
      </c>
      <c r="C80" s="122">
        <f t="shared" ref="C80:C83" si="32">C79+1</f>
        <v>42782</v>
      </c>
      <c r="D80" s="183"/>
      <c r="E80" s="205"/>
      <c r="F80" s="183"/>
      <c r="G80" s="206"/>
      <c r="H80" s="183"/>
      <c r="I80" s="207"/>
      <c r="J80" s="183"/>
      <c r="K80" s="208"/>
      <c r="L80" s="183"/>
      <c r="M80" s="209"/>
      <c r="N80" s="183"/>
      <c r="O80" s="210"/>
      <c r="P80" s="183"/>
      <c r="Q80" s="211"/>
      <c r="R80" s="183"/>
      <c r="S80" s="212"/>
      <c r="T80" s="183"/>
      <c r="U80" s="208"/>
      <c r="V80" s="183"/>
      <c r="W80" s="213"/>
      <c r="X80" s="183"/>
      <c r="Y80" s="206"/>
      <c r="Z80" s="183"/>
      <c r="AA80" s="183" t="str">
        <f t="shared" si="30"/>
        <v/>
      </c>
      <c r="AB80" s="183" t="str">
        <f t="shared" si="31"/>
        <v/>
      </c>
    </row>
    <row r="81" spans="1:28" ht="14.25" customHeight="1" x14ac:dyDescent="0.25">
      <c r="A81" s="119"/>
      <c r="B81" s="125">
        <f t="shared" si="29"/>
        <v>6</v>
      </c>
      <c r="C81" s="122">
        <f t="shared" si="32"/>
        <v>42783</v>
      </c>
      <c r="D81" s="183"/>
      <c r="E81" s="205"/>
      <c r="F81" s="183"/>
      <c r="G81" s="206"/>
      <c r="H81" s="183"/>
      <c r="I81" s="207"/>
      <c r="J81" s="183"/>
      <c r="K81" s="208"/>
      <c r="L81" s="183"/>
      <c r="M81" s="209"/>
      <c r="N81" s="183"/>
      <c r="O81" s="210"/>
      <c r="P81" s="183"/>
      <c r="Q81" s="211"/>
      <c r="R81" s="183"/>
      <c r="S81" s="212"/>
      <c r="T81" s="183"/>
      <c r="U81" s="208"/>
      <c r="V81" s="183"/>
      <c r="W81" s="213"/>
      <c r="X81" s="183"/>
      <c r="Y81" s="206"/>
      <c r="Z81" s="183"/>
      <c r="AA81" s="183" t="str">
        <f t="shared" si="30"/>
        <v/>
      </c>
      <c r="AB81" s="183" t="str">
        <f t="shared" si="31"/>
        <v/>
      </c>
    </row>
    <row r="82" spans="1:28" ht="14.25" customHeight="1" x14ac:dyDescent="0.25">
      <c r="A82" s="119"/>
      <c r="B82" s="125">
        <f t="shared" si="29"/>
        <v>7</v>
      </c>
      <c r="C82" s="122">
        <f t="shared" si="32"/>
        <v>42784</v>
      </c>
      <c r="D82" s="183"/>
      <c r="E82" s="205"/>
      <c r="F82" s="183"/>
      <c r="G82" s="206"/>
      <c r="H82" s="183"/>
      <c r="I82" s="207"/>
      <c r="J82" s="183"/>
      <c r="K82" s="208"/>
      <c r="L82" s="183"/>
      <c r="M82" s="209"/>
      <c r="N82" s="183"/>
      <c r="O82" s="210"/>
      <c r="P82" s="183"/>
      <c r="Q82" s="211"/>
      <c r="R82" s="183"/>
      <c r="S82" s="212"/>
      <c r="T82" s="183"/>
      <c r="U82" s="208"/>
      <c r="V82" s="183"/>
      <c r="W82" s="213"/>
      <c r="X82" s="183"/>
      <c r="Y82" s="206"/>
      <c r="Z82" s="183"/>
      <c r="AA82" s="183" t="str">
        <f t="shared" si="30"/>
        <v/>
      </c>
      <c r="AB82" s="183" t="str">
        <f t="shared" si="31"/>
        <v/>
      </c>
    </row>
    <row r="83" spans="1:28" ht="14.25" customHeight="1" x14ac:dyDescent="0.25">
      <c r="A83" s="119"/>
      <c r="B83" s="125">
        <f t="shared" si="29"/>
        <v>1</v>
      </c>
      <c r="C83" s="122">
        <f t="shared" si="32"/>
        <v>42785</v>
      </c>
      <c r="D83" s="183"/>
      <c r="E83" s="205"/>
      <c r="F83" s="183"/>
      <c r="G83" s="206"/>
      <c r="H83" s="183"/>
      <c r="I83" s="207"/>
      <c r="J83" s="183"/>
      <c r="K83" s="208"/>
      <c r="L83" s="183"/>
      <c r="M83" s="209"/>
      <c r="N83" s="183"/>
      <c r="O83" s="210"/>
      <c r="P83" s="183"/>
      <c r="Q83" s="211"/>
      <c r="R83" s="183"/>
      <c r="S83" s="212"/>
      <c r="T83" s="183"/>
      <c r="U83" s="208"/>
      <c r="V83" s="183"/>
      <c r="W83" s="213"/>
      <c r="X83" s="183"/>
      <c r="Y83" s="206"/>
      <c r="Z83" s="183"/>
      <c r="AA83" s="183" t="str">
        <f t="shared" si="30"/>
        <v/>
      </c>
      <c r="AB83" s="183" t="str">
        <f t="shared" si="31"/>
        <v/>
      </c>
    </row>
    <row r="84" spans="1:28" s="158" customFormat="1" ht="15" customHeight="1" x14ac:dyDescent="0.25">
      <c r="A84" s="156"/>
      <c r="B84" s="290" t="s">
        <v>23</v>
      </c>
      <c r="C84" s="291"/>
      <c r="D84" s="288">
        <f>SUM(D77:D83)</f>
        <v>0</v>
      </c>
      <c r="E84" s="289"/>
      <c r="F84" s="288">
        <f>SUM(F77:F83)</f>
        <v>0</v>
      </c>
      <c r="G84" s="289"/>
      <c r="H84" s="288">
        <f>SUM(H77:H83)</f>
        <v>0</v>
      </c>
      <c r="I84" s="289"/>
      <c r="J84" s="288">
        <f>SUM(J77:J83)</f>
        <v>0</v>
      </c>
      <c r="K84" s="289"/>
      <c r="L84" s="288">
        <f>SUM(L77:L83)</f>
        <v>0</v>
      </c>
      <c r="M84" s="289"/>
      <c r="N84" s="288">
        <f>SUM(N77:N83)</f>
        <v>0</v>
      </c>
      <c r="O84" s="289"/>
      <c r="P84" s="288">
        <f>SUM(P77:P83)</f>
        <v>0</v>
      </c>
      <c r="Q84" s="289"/>
      <c r="R84" s="288">
        <f>SUM(R77:R83)</f>
        <v>0</v>
      </c>
      <c r="S84" s="289"/>
      <c r="T84" s="288">
        <f>SUM(T77:T83)</f>
        <v>0</v>
      </c>
      <c r="U84" s="289"/>
      <c r="V84" s="288">
        <f>SUM(V77:V83)</f>
        <v>0</v>
      </c>
      <c r="W84" s="289"/>
      <c r="X84" s="288">
        <f>SUM(X77:X83)</f>
        <v>0</v>
      </c>
      <c r="Y84" s="289"/>
      <c r="Z84" s="157">
        <f>SUM(Z77:Z83)</f>
        <v>0</v>
      </c>
      <c r="AA84" s="157">
        <f>SUM(AA77:AA83)</f>
        <v>0</v>
      </c>
      <c r="AB84" s="157">
        <f>SUM(AB77:AB83)</f>
        <v>0</v>
      </c>
    </row>
    <row r="85" spans="1:28" ht="15.75" customHeight="1" x14ac:dyDescent="0.25">
      <c r="A85" s="119"/>
      <c r="B85" s="200">
        <f>SEMAINE(date_1er_jour_semaine($A$1,B76)+7)</f>
        <v>8</v>
      </c>
      <c r="C85" s="201"/>
      <c r="D85" s="238" t="s">
        <v>8</v>
      </c>
      <c r="E85" s="280" t="s">
        <v>9</v>
      </c>
      <c r="F85" s="239" t="s">
        <v>10</v>
      </c>
      <c r="G85" s="286" t="s">
        <v>9</v>
      </c>
      <c r="H85" s="240" t="s">
        <v>11</v>
      </c>
      <c r="I85" s="285" t="s">
        <v>9</v>
      </c>
      <c r="J85" s="241" t="s">
        <v>12</v>
      </c>
      <c r="K85" s="284" t="s">
        <v>9</v>
      </c>
      <c r="L85" s="242" t="s">
        <v>13</v>
      </c>
      <c r="M85" s="283" t="s">
        <v>9</v>
      </c>
      <c r="N85" s="243" t="s">
        <v>14</v>
      </c>
      <c r="O85" s="282" t="s">
        <v>9</v>
      </c>
      <c r="P85" s="244" t="s">
        <v>15</v>
      </c>
      <c r="Q85" s="277" t="s">
        <v>9</v>
      </c>
      <c r="R85" s="245" t="s">
        <v>16</v>
      </c>
      <c r="S85" s="279" t="s">
        <v>9</v>
      </c>
      <c r="T85" s="246" t="s">
        <v>17</v>
      </c>
      <c r="U85" s="287" t="s">
        <v>9</v>
      </c>
      <c r="V85" s="247" t="s">
        <v>18</v>
      </c>
      <c r="W85" s="278" t="s">
        <v>9</v>
      </c>
      <c r="X85" s="248" t="s">
        <v>19</v>
      </c>
      <c r="Y85" s="281" t="s">
        <v>9</v>
      </c>
      <c r="Z85" s="179" t="s">
        <v>20</v>
      </c>
      <c r="AA85" s="186" t="s">
        <v>21</v>
      </c>
      <c r="AB85" s="192" t="s">
        <v>22</v>
      </c>
    </row>
    <row r="86" spans="1:28" ht="14.25" customHeight="1" x14ac:dyDescent="0.25">
      <c r="A86" s="119"/>
      <c r="B86" s="125">
        <f t="shared" ref="B86:B87" si="33">WEEKDAY(C86)</f>
        <v>2</v>
      </c>
      <c r="C86" s="122">
        <f>date_1er_jour_semaine($A$1,B85)</f>
        <v>42786</v>
      </c>
      <c r="D86" s="183"/>
      <c r="E86" s="205"/>
      <c r="F86" s="183"/>
      <c r="G86" s="206"/>
      <c r="H86" s="183"/>
      <c r="I86" s="207"/>
      <c r="J86" s="183"/>
      <c r="K86" s="208"/>
      <c r="L86" s="183"/>
      <c r="M86" s="209"/>
      <c r="N86" s="183">
        <v>0.16666666666666666</v>
      </c>
      <c r="O86" s="210" t="s">
        <v>140</v>
      </c>
      <c r="P86" s="183"/>
      <c r="Q86" s="211"/>
      <c r="R86" s="183"/>
      <c r="S86" s="212"/>
      <c r="T86" s="183">
        <v>0.16666666666666666</v>
      </c>
      <c r="U86" s="208" t="s">
        <v>140</v>
      </c>
      <c r="V86" s="183"/>
      <c r="W86" s="213"/>
      <c r="X86" s="183"/>
      <c r="Y86" s="206"/>
      <c r="Z86" s="183"/>
      <c r="AA86" s="183">
        <f t="shared" ref="AA86:AA92" si="34">IF(SUM(D86:X86)=0,"",SUM(D86:X86))</f>
        <v>0.33333333333333331</v>
      </c>
      <c r="AB86" s="183">
        <f t="shared" ref="AB86:AB92" si="35">IF(SUM(Y86:AA86)=0,"",SUM(Z86,AA86))</f>
        <v>0.33333333333333331</v>
      </c>
    </row>
    <row r="87" spans="1:28" ht="14.25" customHeight="1" x14ac:dyDescent="0.25">
      <c r="A87" s="119"/>
      <c r="B87" s="125">
        <f t="shared" si="33"/>
        <v>3</v>
      </c>
      <c r="C87" s="122">
        <f>C86+1</f>
        <v>42787</v>
      </c>
      <c r="D87" s="183"/>
      <c r="E87" s="205"/>
      <c r="F87" s="183"/>
      <c r="G87" s="206"/>
      <c r="H87" s="183"/>
      <c r="I87" s="207"/>
      <c r="J87" s="183"/>
      <c r="K87" s="208"/>
      <c r="L87" s="183"/>
      <c r="M87" s="209"/>
      <c r="N87" s="183"/>
      <c r="O87" s="210"/>
      <c r="P87" s="183"/>
      <c r="Q87" s="211"/>
      <c r="R87" s="183"/>
      <c r="S87" s="212"/>
      <c r="T87" s="183"/>
      <c r="U87" s="208"/>
      <c r="V87" s="183"/>
      <c r="W87" s="213"/>
      <c r="X87" s="183"/>
      <c r="Y87" s="206"/>
      <c r="Z87" s="183"/>
      <c r="AA87" s="183" t="str">
        <f t="shared" si="34"/>
        <v/>
      </c>
      <c r="AB87" s="183" t="str">
        <f t="shared" si="35"/>
        <v/>
      </c>
    </row>
    <row r="88" spans="1:28" ht="14.25" customHeight="1" x14ac:dyDescent="0.25">
      <c r="A88" s="119"/>
      <c r="B88" s="125">
        <f>WEEKDAY(C88)</f>
        <v>4</v>
      </c>
      <c r="C88" s="122">
        <f>C87+1</f>
        <v>42788</v>
      </c>
      <c r="D88" s="183"/>
      <c r="E88" s="205"/>
      <c r="F88" s="183"/>
      <c r="G88" s="206"/>
      <c r="H88" s="183"/>
      <c r="I88" s="207"/>
      <c r="J88" s="183"/>
      <c r="K88" s="208"/>
      <c r="L88" s="183"/>
      <c r="M88" s="209"/>
      <c r="N88" s="183"/>
      <c r="O88" s="210"/>
      <c r="P88" s="183"/>
      <c r="Q88" s="211"/>
      <c r="R88" s="183"/>
      <c r="S88" s="212"/>
      <c r="T88" s="183"/>
      <c r="U88" s="208"/>
      <c r="V88" s="183"/>
      <c r="W88" s="213"/>
      <c r="X88" s="183"/>
      <c r="Y88" s="206"/>
      <c r="Z88" s="183"/>
      <c r="AA88" s="183" t="str">
        <f t="shared" si="34"/>
        <v/>
      </c>
      <c r="AB88" s="183" t="str">
        <f t="shared" si="35"/>
        <v/>
      </c>
    </row>
    <row r="89" spans="1:28" ht="14.25" customHeight="1" x14ac:dyDescent="0.25">
      <c r="A89" s="119"/>
      <c r="B89" s="125">
        <f t="shared" ref="B89:B92" si="36">WEEKDAY(C89)</f>
        <v>5</v>
      </c>
      <c r="C89" s="122">
        <f t="shared" ref="C89:C92" si="37">C88+1</f>
        <v>42789</v>
      </c>
      <c r="D89" s="183"/>
      <c r="E89" s="205"/>
      <c r="F89" s="183"/>
      <c r="G89" s="206"/>
      <c r="H89" s="183"/>
      <c r="I89" s="207"/>
      <c r="J89" s="183"/>
      <c r="K89" s="208"/>
      <c r="L89" s="183"/>
      <c r="M89" s="209"/>
      <c r="N89" s="183"/>
      <c r="O89" s="210"/>
      <c r="P89" s="183"/>
      <c r="Q89" s="211"/>
      <c r="R89" s="183"/>
      <c r="S89" s="212"/>
      <c r="T89" s="183"/>
      <c r="U89" s="208"/>
      <c r="V89" s="183"/>
      <c r="W89" s="213"/>
      <c r="X89" s="183"/>
      <c r="Y89" s="206"/>
      <c r="Z89" s="183"/>
      <c r="AA89" s="183" t="str">
        <f t="shared" si="34"/>
        <v/>
      </c>
      <c r="AB89" s="183" t="str">
        <f t="shared" si="35"/>
        <v/>
      </c>
    </row>
    <row r="90" spans="1:28" ht="14.25" customHeight="1" x14ac:dyDescent="0.25">
      <c r="A90" s="119"/>
      <c r="B90" s="125">
        <f t="shared" si="36"/>
        <v>6</v>
      </c>
      <c r="C90" s="122">
        <f t="shared" si="37"/>
        <v>42790</v>
      </c>
      <c r="D90" s="183"/>
      <c r="E90" s="205"/>
      <c r="F90" s="183"/>
      <c r="G90" s="206"/>
      <c r="H90" s="183"/>
      <c r="I90" s="207"/>
      <c r="J90" s="183"/>
      <c r="K90" s="208"/>
      <c r="L90" s="183"/>
      <c r="M90" s="209"/>
      <c r="N90" s="183"/>
      <c r="O90" s="210"/>
      <c r="P90" s="183"/>
      <c r="Q90" s="211"/>
      <c r="R90" s="183"/>
      <c r="S90" s="212"/>
      <c r="T90" s="183"/>
      <c r="U90" s="208"/>
      <c r="V90" s="183"/>
      <c r="W90" s="213"/>
      <c r="X90" s="183"/>
      <c r="Y90" s="206"/>
      <c r="Z90" s="183"/>
      <c r="AA90" s="183" t="str">
        <f t="shared" si="34"/>
        <v/>
      </c>
      <c r="AB90" s="183" t="str">
        <f t="shared" si="35"/>
        <v/>
      </c>
    </row>
    <row r="91" spans="1:28" ht="14.25" customHeight="1" x14ac:dyDescent="0.25">
      <c r="A91" s="119"/>
      <c r="B91" s="125">
        <f t="shared" si="36"/>
        <v>7</v>
      </c>
      <c r="C91" s="122">
        <f t="shared" si="37"/>
        <v>42791</v>
      </c>
      <c r="D91" s="183"/>
      <c r="E91" s="205"/>
      <c r="F91" s="183"/>
      <c r="G91" s="206"/>
      <c r="H91" s="183"/>
      <c r="I91" s="207"/>
      <c r="J91" s="183"/>
      <c r="K91" s="208"/>
      <c r="L91" s="183"/>
      <c r="M91" s="209"/>
      <c r="N91" s="183"/>
      <c r="O91" s="210"/>
      <c r="P91" s="183"/>
      <c r="Q91" s="211"/>
      <c r="R91" s="183"/>
      <c r="S91" s="212"/>
      <c r="T91" s="183"/>
      <c r="U91" s="208"/>
      <c r="V91" s="183"/>
      <c r="W91" s="213"/>
      <c r="X91" s="183"/>
      <c r="Y91" s="206"/>
      <c r="Z91" s="183"/>
      <c r="AA91" s="183" t="str">
        <f t="shared" si="34"/>
        <v/>
      </c>
      <c r="AB91" s="183" t="str">
        <f t="shared" si="35"/>
        <v/>
      </c>
    </row>
    <row r="92" spans="1:28" ht="14.25" customHeight="1" x14ac:dyDescent="0.25">
      <c r="A92" s="119"/>
      <c r="B92" s="125">
        <f t="shared" si="36"/>
        <v>1</v>
      </c>
      <c r="C92" s="122">
        <f t="shared" si="37"/>
        <v>42792</v>
      </c>
      <c r="D92" s="183"/>
      <c r="E92" s="205"/>
      <c r="F92" s="183"/>
      <c r="G92" s="206"/>
      <c r="H92" s="183"/>
      <c r="I92" s="207"/>
      <c r="J92" s="183"/>
      <c r="K92" s="208"/>
      <c r="L92" s="183"/>
      <c r="M92" s="209"/>
      <c r="N92" s="183"/>
      <c r="O92" s="210"/>
      <c r="P92" s="183"/>
      <c r="Q92" s="211"/>
      <c r="R92" s="183"/>
      <c r="S92" s="212"/>
      <c r="T92" s="183"/>
      <c r="U92" s="208"/>
      <c r="V92" s="183"/>
      <c r="W92" s="213"/>
      <c r="X92" s="183"/>
      <c r="Y92" s="206"/>
      <c r="Z92" s="183"/>
      <c r="AA92" s="183" t="str">
        <f t="shared" si="34"/>
        <v/>
      </c>
      <c r="AB92" s="183" t="str">
        <f t="shared" si="35"/>
        <v/>
      </c>
    </row>
    <row r="93" spans="1:28" s="158" customFormat="1" ht="15" customHeight="1" x14ac:dyDescent="0.25">
      <c r="A93" s="156"/>
      <c r="B93" s="290" t="s">
        <v>23</v>
      </c>
      <c r="C93" s="291"/>
      <c r="D93" s="288">
        <f>SUM(D86:D92)</f>
        <v>0</v>
      </c>
      <c r="E93" s="289"/>
      <c r="F93" s="288">
        <f>SUM(F86:F92)</f>
        <v>0</v>
      </c>
      <c r="G93" s="289"/>
      <c r="H93" s="288">
        <f>SUM(H86:H92)</f>
        <v>0</v>
      </c>
      <c r="I93" s="289"/>
      <c r="J93" s="288">
        <f>SUM(J86:J92)</f>
        <v>0</v>
      </c>
      <c r="K93" s="289"/>
      <c r="L93" s="288">
        <f>SUM(L86:L92)</f>
        <v>0</v>
      </c>
      <c r="M93" s="289"/>
      <c r="N93" s="288">
        <f>SUM(N86:N92)</f>
        <v>0.16666666666666666</v>
      </c>
      <c r="O93" s="289"/>
      <c r="P93" s="288">
        <f>SUM(P86:P92)</f>
        <v>0</v>
      </c>
      <c r="Q93" s="289"/>
      <c r="R93" s="288">
        <f>SUM(R86:R92)</f>
        <v>0</v>
      </c>
      <c r="S93" s="289"/>
      <c r="T93" s="288">
        <f>SUM(T86:T92)</f>
        <v>0.16666666666666666</v>
      </c>
      <c r="U93" s="289"/>
      <c r="V93" s="288">
        <f>SUM(V86:V92)</f>
        <v>0</v>
      </c>
      <c r="W93" s="289"/>
      <c r="X93" s="288">
        <f>SUM(X86:X92)</f>
        <v>0</v>
      </c>
      <c r="Y93" s="289"/>
      <c r="Z93" s="157">
        <f>SUM(Z86:Z92)</f>
        <v>0</v>
      </c>
      <c r="AA93" s="157">
        <f>SUM(AA86:AA92)</f>
        <v>0.33333333333333331</v>
      </c>
      <c r="AB93" s="157">
        <f>SUM(AB86:AB92)</f>
        <v>0.33333333333333331</v>
      </c>
    </row>
    <row r="94" spans="1:28" ht="15.75" customHeight="1" x14ac:dyDescent="0.25">
      <c r="A94" s="119"/>
      <c r="B94" s="200">
        <f>SEMAINE(date_1er_jour_semaine($A$1,B85)+7)</f>
        <v>9</v>
      </c>
      <c r="C94" s="201"/>
      <c r="D94" s="238" t="s">
        <v>8</v>
      </c>
      <c r="E94" s="280" t="s">
        <v>9</v>
      </c>
      <c r="F94" s="239" t="s">
        <v>10</v>
      </c>
      <c r="G94" s="286" t="s">
        <v>9</v>
      </c>
      <c r="H94" s="240" t="s">
        <v>11</v>
      </c>
      <c r="I94" s="285" t="s">
        <v>9</v>
      </c>
      <c r="J94" s="241" t="s">
        <v>12</v>
      </c>
      <c r="K94" s="284" t="s">
        <v>9</v>
      </c>
      <c r="L94" s="242" t="s">
        <v>13</v>
      </c>
      <c r="M94" s="283" t="s">
        <v>9</v>
      </c>
      <c r="N94" s="243" t="s">
        <v>14</v>
      </c>
      <c r="O94" s="282" t="s">
        <v>9</v>
      </c>
      <c r="P94" s="244" t="s">
        <v>15</v>
      </c>
      <c r="Q94" s="277" t="s">
        <v>9</v>
      </c>
      <c r="R94" s="245" t="s">
        <v>16</v>
      </c>
      <c r="S94" s="279" t="s">
        <v>9</v>
      </c>
      <c r="T94" s="246" t="s">
        <v>17</v>
      </c>
      <c r="U94" s="287" t="s">
        <v>9</v>
      </c>
      <c r="V94" s="247" t="s">
        <v>18</v>
      </c>
      <c r="W94" s="278" t="s">
        <v>9</v>
      </c>
      <c r="X94" s="248" t="s">
        <v>19</v>
      </c>
      <c r="Y94" s="281" t="s">
        <v>9</v>
      </c>
      <c r="Z94" s="179" t="s">
        <v>20</v>
      </c>
      <c r="AA94" s="186" t="s">
        <v>21</v>
      </c>
      <c r="AB94" s="192" t="s">
        <v>22</v>
      </c>
    </row>
    <row r="95" spans="1:28" s="9" customFormat="1" ht="14.25" customHeight="1" x14ac:dyDescent="0.25">
      <c r="A95" s="119"/>
      <c r="B95" s="125">
        <f t="shared" ref="B95:B96" si="38">WEEKDAY(C95)</f>
        <v>2</v>
      </c>
      <c r="C95" s="122">
        <f>date_1er_jour_semaine($A$1,B94)</f>
        <v>42793</v>
      </c>
      <c r="D95" s="183"/>
      <c r="E95" s="250"/>
      <c r="F95" s="187"/>
      <c r="G95" s="251"/>
      <c r="H95" s="187"/>
      <c r="I95" s="252"/>
      <c r="J95" s="187"/>
      <c r="K95" s="253"/>
      <c r="L95" s="187"/>
      <c r="M95" s="254"/>
      <c r="N95" s="187"/>
      <c r="O95" s="255"/>
      <c r="P95" s="187"/>
      <c r="Q95" s="256"/>
      <c r="R95" s="187"/>
      <c r="S95" s="257"/>
      <c r="T95" s="187"/>
      <c r="U95" s="253"/>
      <c r="V95" s="187"/>
      <c r="W95" s="258"/>
      <c r="X95" s="187"/>
      <c r="Y95" s="251"/>
      <c r="Z95" s="187"/>
      <c r="AA95" s="187" t="str">
        <f t="shared" ref="AA95:AA101" si="39">IF(SUM(D95:X95)=0,"",SUM(D95:X95))</f>
        <v/>
      </c>
      <c r="AB95" s="187" t="str">
        <f t="shared" ref="AB95:AB101" si="40">IF(SUM(Y95:AA95)=0,"",SUM(Z95,AA95))</f>
        <v/>
      </c>
    </row>
    <row r="96" spans="1:28" s="67" customFormat="1" ht="14.25" customHeight="1" x14ac:dyDescent="0.25">
      <c r="A96" s="119"/>
      <c r="B96" s="125">
        <f t="shared" si="38"/>
        <v>3</v>
      </c>
      <c r="C96" s="122">
        <f>C95+1</f>
        <v>42794</v>
      </c>
      <c r="D96" s="183"/>
      <c r="E96" s="259"/>
      <c r="F96" s="276"/>
      <c r="G96" s="260"/>
      <c r="H96" s="184"/>
      <c r="I96" s="261"/>
      <c r="J96" s="184"/>
      <c r="K96" s="262"/>
      <c r="L96" s="184"/>
      <c r="M96" s="263"/>
      <c r="N96" s="184"/>
      <c r="O96" s="264"/>
      <c r="P96" s="184"/>
      <c r="Q96" s="265"/>
      <c r="R96" s="184"/>
      <c r="S96" s="266"/>
      <c r="T96" s="267"/>
      <c r="U96" s="262"/>
      <c r="V96" s="184"/>
      <c r="W96" s="268"/>
      <c r="X96" s="184"/>
      <c r="Y96" s="260"/>
      <c r="Z96" s="184"/>
      <c r="AA96" s="184" t="str">
        <f t="shared" si="39"/>
        <v/>
      </c>
      <c r="AB96" s="184" t="str">
        <f t="shared" si="40"/>
        <v/>
      </c>
    </row>
    <row r="97" spans="1:28" ht="16.5" customHeight="1" x14ac:dyDescent="0.25">
      <c r="A97" s="128"/>
      <c r="B97" s="125">
        <f>WEEKDAY(C97)</f>
        <v>4</v>
      </c>
      <c r="C97" s="122">
        <f>C96+1</f>
        <v>42795</v>
      </c>
      <c r="D97" s="183"/>
      <c r="E97" s="205"/>
      <c r="F97" s="183"/>
      <c r="G97" s="206"/>
      <c r="H97" s="183"/>
      <c r="I97" s="207"/>
      <c r="J97" s="183"/>
      <c r="K97" s="208"/>
      <c r="L97" s="183"/>
      <c r="M97" s="209"/>
      <c r="N97" s="183"/>
      <c r="O97" s="210"/>
      <c r="P97" s="183"/>
      <c r="Q97" s="211"/>
      <c r="R97" s="183"/>
      <c r="S97" s="212"/>
      <c r="T97" s="183"/>
      <c r="U97" s="208"/>
      <c r="V97" s="183"/>
      <c r="W97" s="213"/>
      <c r="X97" s="183"/>
      <c r="Y97" s="206"/>
      <c r="Z97" s="183"/>
      <c r="AA97" s="183" t="str">
        <f t="shared" si="39"/>
        <v/>
      </c>
      <c r="AB97" s="183" t="str">
        <f t="shared" si="40"/>
        <v/>
      </c>
    </row>
    <row r="98" spans="1:28" ht="17.25" customHeight="1" x14ac:dyDescent="0.25">
      <c r="A98" s="129"/>
      <c r="B98" s="125">
        <f t="shared" ref="B98:B101" si="41">WEEKDAY(C98)</f>
        <v>5</v>
      </c>
      <c r="C98" s="122">
        <f t="shared" ref="C98:C101" si="42">C97+1</f>
        <v>42796</v>
      </c>
      <c r="D98" s="183"/>
      <c r="E98" s="205"/>
      <c r="F98" s="183"/>
      <c r="G98" s="206"/>
      <c r="H98" s="183"/>
      <c r="I98" s="207"/>
      <c r="J98" s="183"/>
      <c r="K98" s="208"/>
      <c r="L98" s="183"/>
      <c r="M98" s="209"/>
      <c r="N98" s="183"/>
      <c r="O98" s="210"/>
      <c r="P98" s="183"/>
      <c r="Q98" s="211"/>
      <c r="R98" s="183"/>
      <c r="S98" s="212"/>
      <c r="T98" s="183"/>
      <c r="U98" s="208"/>
      <c r="V98" s="183"/>
      <c r="W98" s="213"/>
      <c r="X98" s="183"/>
      <c r="Y98" s="206"/>
      <c r="Z98" s="183"/>
      <c r="AA98" s="183" t="str">
        <f t="shared" si="39"/>
        <v/>
      </c>
      <c r="AB98" s="183" t="str">
        <f t="shared" si="40"/>
        <v/>
      </c>
    </row>
    <row r="99" spans="1:28" ht="14.25" customHeight="1" x14ac:dyDescent="0.25">
      <c r="A99" s="129"/>
      <c r="B99" s="125">
        <f t="shared" si="41"/>
        <v>6</v>
      </c>
      <c r="C99" s="122">
        <f t="shared" si="42"/>
        <v>42797</v>
      </c>
      <c r="D99" s="183"/>
      <c r="E99" s="205"/>
      <c r="F99" s="183"/>
      <c r="G99" s="206"/>
      <c r="H99" s="183"/>
      <c r="I99" s="207"/>
      <c r="J99" s="183"/>
      <c r="K99" s="208"/>
      <c r="L99" s="183"/>
      <c r="M99" s="209"/>
      <c r="N99" s="183"/>
      <c r="O99" s="210"/>
      <c r="P99" s="183"/>
      <c r="Q99" s="211"/>
      <c r="R99" s="183"/>
      <c r="S99" s="212"/>
      <c r="T99" s="183"/>
      <c r="U99" s="208"/>
      <c r="V99" s="183"/>
      <c r="W99" s="213"/>
      <c r="X99" s="183"/>
      <c r="Y99" s="206"/>
      <c r="Z99" s="183"/>
      <c r="AA99" s="183" t="str">
        <f t="shared" si="39"/>
        <v/>
      </c>
      <c r="AB99" s="183" t="str">
        <f t="shared" si="40"/>
        <v/>
      </c>
    </row>
    <row r="100" spans="1:28" ht="14.25" customHeight="1" x14ac:dyDescent="0.25">
      <c r="A100" s="129"/>
      <c r="B100" s="125">
        <f t="shared" si="41"/>
        <v>7</v>
      </c>
      <c r="C100" s="122">
        <f t="shared" si="42"/>
        <v>42798</v>
      </c>
      <c r="D100" s="183"/>
      <c r="E100" s="205"/>
      <c r="F100" s="183"/>
      <c r="G100" s="206"/>
      <c r="H100" s="183"/>
      <c r="I100" s="207"/>
      <c r="J100" s="183"/>
      <c r="K100" s="208"/>
      <c r="L100" s="183"/>
      <c r="M100" s="209"/>
      <c r="N100" s="183"/>
      <c r="O100" s="210"/>
      <c r="P100" s="183"/>
      <c r="Q100" s="211"/>
      <c r="R100" s="183"/>
      <c r="S100" s="212"/>
      <c r="T100" s="183"/>
      <c r="U100" s="208"/>
      <c r="V100" s="183"/>
      <c r="W100" s="213"/>
      <c r="X100" s="183"/>
      <c r="Y100" s="206"/>
      <c r="Z100" s="183"/>
      <c r="AA100" s="183" t="str">
        <f t="shared" si="39"/>
        <v/>
      </c>
      <c r="AB100" s="183" t="str">
        <f t="shared" si="40"/>
        <v/>
      </c>
    </row>
    <row r="101" spans="1:28" ht="14.25" customHeight="1" x14ac:dyDescent="0.25">
      <c r="A101" s="129"/>
      <c r="B101" s="125">
        <f t="shared" si="41"/>
        <v>1</v>
      </c>
      <c r="C101" s="122">
        <f t="shared" si="42"/>
        <v>42799</v>
      </c>
      <c r="D101" s="183"/>
      <c r="E101" s="205"/>
      <c r="F101" s="183"/>
      <c r="G101" s="206"/>
      <c r="H101" s="183"/>
      <c r="I101" s="207"/>
      <c r="J101" s="183"/>
      <c r="K101" s="208"/>
      <c r="L101" s="183"/>
      <c r="M101" s="209"/>
      <c r="N101" s="183"/>
      <c r="O101" s="210"/>
      <c r="P101" s="183"/>
      <c r="Q101" s="211"/>
      <c r="R101" s="183"/>
      <c r="S101" s="212"/>
      <c r="T101" s="183"/>
      <c r="U101" s="208"/>
      <c r="V101" s="183"/>
      <c r="W101" s="213"/>
      <c r="X101" s="183"/>
      <c r="Y101" s="206"/>
      <c r="Z101" s="183"/>
      <c r="AA101" s="183" t="str">
        <f t="shared" si="39"/>
        <v/>
      </c>
      <c r="AB101" s="183" t="str">
        <f t="shared" si="40"/>
        <v/>
      </c>
    </row>
    <row r="102" spans="1:28" s="158" customFormat="1" ht="15" customHeight="1" x14ac:dyDescent="0.25">
      <c r="A102" s="159"/>
      <c r="B102" s="292" t="s">
        <v>23</v>
      </c>
      <c r="C102" s="291"/>
      <c r="D102" s="288">
        <f>SUM(D98:D101,D95:D97)</f>
        <v>0</v>
      </c>
      <c r="E102" s="289"/>
      <c r="F102" s="288">
        <f>SUM(F95:F101)</f>
        <v>0</v>
      </c>
      <c r="G102" s="289"/>
      <c r="H102" s="288">
        <f>SUM(H95:H101)</f>
        <v>0</v>
      </c>
      <c r="I102" s="289"/>
      <c r="J102" s="288">
        <f>SUM(J95:J101)</f>
        <v>0</v>
      </c>
      <c r="K102" s="289"/>
      <c r="L102" s="288">
        <f>SUM(L95:L101)</f>
        <v>0</v>
      </c>
      <c r="M102" s="289"/>
      <c r="N102" s="288">
        <f>SUM(N95:N101)</f>
        <v>0</v>
      </c>
      <c r="O102" s="289"/>
      <c r="P102" s="288">
        <f>SUM(P95:P101)</f>
        <v>0</v>
      </c>
      <c r="Q102" s="289"/>
      <c r="R102" s="288">
        <f>SUM(R95:R101)</f>
        <v>0</v>
      </c>
      <c r="S102" s="289"/>
      <c r="T102" s="288">
        <f>SUM(T95:T101)</f>
        <v>0</v>
      </c>
      <c r="U102" s="289"/>
      <c r="V102" s="288">
        <f>SUM(V95:V101)</f>
        <v>0</v>
      </c>
      <c r="W102" s="289"/>
      <c r="X102" s="288">
        <f>SUM(X95:X101)</f>
        <v>0</v>
      </c>
      <c r="Y102" s="289"/>
      <c r="Z102" s="157">
        <f>SUM(Z95:Z101)</f>
        <v>0</v>
      </c>
      <c r="AA102" s="157">
        <f>SUM(AA95:AA101)</f>
        <v>0</v>
      </c>
      <c r="AB102" s="157">
        <f>SUM(AB95:AB101)</f>
        <v>0</v>
      </c>
    </row>
    <row r="103" spans="1:28" ht="15.75" customHeight="1" x14ac:dyDescent="0.25">
      <c r="A103" s="129"/>
      <c r="B103" s="293">
        <f>SEMAINE(date_1er_jour_semaine($A$1,B94)+7)</f>
        <v>10</v>
      </c>
      <c r="C103" s="294"/>
      <c r="D103" s="238" t="s">
        <v>8</v>
      </c>
      <c r="E103" s="280" t="s">
        <v>9</v>
      </c>
      <c r="F103" s="239" t="s">
        <v>10</v>
      </c>
      <c r="G103" s="286" t="s">
        <v>9</v>
      </c>
      <c r="H103" s="240" t="s">
        <v>11</v>
      </c>
      <c r="I103" s="285" t="s">
        <v>9</v>
      </c>
      <c r="J103" s="241" t="s">
        <v>12</v>
      </c>
      <c r="K103" s="284" t="s">
        <v>9</v>
      </c>
      <c r="L103" s="242" t="s">
        <v>13</v>
      </c>
      <c r="M103" s="283" t="s">
        <v>9</v>
      </c>
      <c r="N103" s="243" t="s">
        <v>14</v>
      </c>
      <c r="O103" s="282" t="s">
        <v>9</v>
      </c>
      <c r="P103" s="244" t="s">
        <v>15</v>
      </c>
      <c r="Q103" s="277" t="s">
        <v>9</v>
      </c>
      <c r="R103" s="245" t="s">
        <v>16</v>
      </c>
      <c r="S103" s="279" t="s">
        <v>9</v>
      </c>
      <c r="T103" s="246" t="s">
        <v>17</v>
      </c>
      <c r="U103" s="287" t="s">
        <v>9</v>
      </c>
      <c r="V103" s="247" t="s">
        <v>18</v>
      </c>
      <c r="W103" s="278" t="s">
        <v>9</v>
      </c>
      <c r="X103" s="248" t="s">
        <v>19</v>
      </c>
      <c r="Y103" s="281" t="s">
        <v>9</v>
      </c>
      <c r="Z103" s="179" t="s">
        <v>20</v>
      </c>
      <c r="AA103" s="186" t="s">
        <v>21</v>
      </c>
      <c r="AB103" s="192" t="s">
        <v>22</v>
      </c>
    </row>
    <row r="104" spans="1:28" ht="14.25" customHeight="1" x14ac:dyDescent="0.25">
      <c r="A104" s="129"/>
      <c r="B104" s="125">
        <f t="shared" ref="B104:B105" si="43">WEEKDAY(C104)</f>
        <v>2</v>
      </c>
      <c r="C104" s="122">
        <f>date_1er_jour_semaine($A$1,B103)</f>
        <v>42800</v>
      </c>
      <c r="D104" s="183"/>
      <c r="E104" s="205"/>
      <c r="F104" s="183"/>
      <c r="G104" s="206"/>
      <c r="H104" s="183"/>
      <c r="I104" s="207"/>
      <c r="J104" s="183"/>
      <c r="K104" s="208"/>
      <c r="L104" s="183"/>
      <c r="M104" s="209"/>
      <c r="N104" s="183"/>
      <c r="O104" s="210"/>
      <c r="P104" s="183"/>
      <c r="Q104" s="211"/>
      <c r="R104" s="183"/>
      <c r="S104" s="212"/>
      <c r="T104" s="183"/>
      <c r="U104" s="208"/>
      <c r="V104" s="183"/>
      <c r="W104" s="213"/>
      <c r="X104" s="183"/>
      <c r="Y104" s="206"/>
      <c r="Z104" s="183"/>
      <c r="AA104" s="183" t="str">
        <f t="shared" ref="AA104:AA110" si="44">IF(SUM(D104:X104)=0,"",SUM(D104:X104))</f>
        <v/>
      </c>
      <c r="AB104" s="183" t="str">
        <f t="shared" ref="AB104:AB110" si="45">IF(SUM(Y104:AA104)=0,"",SUM(Z104,AA104))</f>
        <v/>
      </c>
    </row>
    <row r="105" spans="1:28" ht="14.25" customHeight="1" x14ac:dyDescent="0.25">
      <c r="A105" s="129"/>
      <c r="B105" s="125">
        <f t="shared" si="43"/>
        <v>3</v>
      </c>
      <c r="C105" s="122">
        <f>C104+1</f>
        <v>42801</v>
      </c>
      <c r="D105" s="183"/>
      <c r="E105" s="205"/>
      <c r="F105" s="183"/>
      <c r="G105" s="206"/>
      <c r="H105" s="183"/>
      <c r="I105" s="207"/>
      <c r="J105" s="183"/>
      <c r="K105" s="208"/>
      <c r="L105" s="183"/>
      <c r="M105" s="209"/>
      <c r="N105" s="183"/>
      <c r="O105" s="210"/>
      <c r="P105" s="183"/>
      <c r="Q105" s="211"/>
      <c r="R105" s="183"/>
      <c r="S105" s="212"/>
      <c r="T105" s="214"/>
      <c r="U105" s="208"/>
      <c r="V105" s="183"/>
      <c r="W105" s="213"/>
      <c r="X105" s="183"/>
      <c r="Y105" s="206"/>
      <c r="Z105" s="183"/>
      <c r="AA105" s="183" t="str">
        <f t="shared" si="44"/>
        <v/>
      </c>
      <c r="AB105" s="183" t="str">
        <f t="shared" si="45"/>
        <v/>
      </c>
    </row>
    <row r="106" spans="1:28" ht="14.25" customHeight="1" x14ac:dyDescent="0.25">
      <c r="A106" s="129"/>
      <c r="B106" s="125">
        <f>WEEKDAY(C106)</f>
        <v>4</v>
      </c>
      <c r="C106" s="122">
        <f>C105+1</f>
        <v>42802</v>
      </c>
      <c r="D106" s="183"/>
      <c r="E106" s="205"/>
      <c r="F106" s="183"/>
      <c r="G106" s="206"/>
      <c r="H106" s="183"/>
      <c r="I106" s="207"/>
      <c r="J106" s="183"/>
      <c r="K106" s="208"/>
      <c r="L106" s="183"/>
      <c r="M106" s="209"/>
      <c r="N106" s="183"/>
      <c r="O106" s="210"/>
      <c r="P106" s="183"/>
      <c r="Q106" s="211"/>
      <c r="R106" s="183"/>
      <c r="S106" s="212"/>
      <c r="T106" s="183"/>
      <c r="U106" s="208"/>
      <c r="V106" s="183"/>
      <c r="W106" s="213"/>
      <c r="X106" s="183"/>
      <c r="Y106" s="206"/>
      <c r="Z106" s="183"/>
      <c r="AA106" s="183" t="str">
        <f t="shared" si="44"/>
        <v/>
      </c>
      <c r="AB106" s="183" t="str">
        <f t="shared" si="45"/>
        <v/>
      </c>
    </row>
    <row r="107" spans="1:28" ht="14.25" customHeight="1" x14ac:dyDescent="0.25">
      <c r="A107" s="129"/>
      <c r="B107" s="125">
        <f t="shared" ref="B107:B110" si="46">WEEKDAY(C107)</f>
        <v>5</v>
      </c>
      <c r="C107" s="122">
        <f t="shared" ref="C107:C110" si="47">C106+1</f>
        <v>42803</v>
      </c>
      <c r="D107" s="183"/>
      <c r="E107" s="205"/>
      <c r="F107" s="183"/>
      <c r="G107" s="206"/>
      <c r="H107" s="183"/>
      <c r="I107" s="207"/>
      <c r="J107" s="183"/>
      <c r="K107" s="208"/>
      <c r="L107" s="183"/>
      <c r="M107" s="209"/>
      <c r="N107" s="183"/>
      <c r="O107" s="210"/>
      <c r="P107" s="183"/>
      <c r="Q107" s="211"/>
      <c r="R107" s="183"/>
      <c r="S107" s="212"/>
      <c r="T107" s="183"/>
      <c r="U107" s="208"/>
      <c r="V107" s="183"/>
      <c r="W107" s="213"/>
      <c r="X107" s="183"/>
      <c r="Y107" s="206"/>
      <c r="Z107" s="183"/>
      <c r="AA107" s="183" t="str">
        <f t="shared" si="44"/>
        <v/>
      </c>
      <c r="AB107" s="183" t="str">
        <f t="shared" si="45"/>
        <v/>
      </c>
    </row>
    <row r="108" spans="1:28" ht="14.25" customHeight="1" x14ac:dyDescent="0.25">
      <c r="A108" s="129"/>
      <c r="B108" s="125">
        <f t="shared" si="46"/>
        <v>6</v>
      </c>
      <c r="C108" s="122">
        <f t="shared" si="47"/>
        <v>42804</v>
      </c>
      <c r="D108" s="183"/>
      <c r="E108" s="205"/>
      <c r="F108" s="183"/>
      <c r="G108" s="206"/>
      <c r="H108" s="183"/>
      <c r="I108" s="207"/>
      <c r="J108" s="183"/>
      <c r="K108" s="208"/>
      <c r="L108" s="183"/>
      <c r="M108" s="209"/>
      <c r="N108" s="183"/>
      <c r="O108" s="210"/>
      <c r="P108" s="183"/>
      <c r="Q108" s="211"/>
      <c r="R108" s="183"/>
      <c r="S108" s="212"/>
      <c r="T108" s="183"/>
      <c r="U108" s="208"/>
      <c r="V108" s="183"/>
      <c r="W108" s="213"/>
      <c r="X108" s="183"/>
      <c r="Y108" s="206"/>
      <c r="Z108" s="183"/>
      <c r="AA108" s="183" t="str">
        <f t="shared" si="44"/>
        <v/>
      </c>
      <c r="AB108" s="183" t="str">
        <f t="shared" si="45"/>
        <v/>
      </c>
    </row>
    <row r="109" spans="1:28" ht="14.25" customHeight="1" x14ac:dyDescent="0.25">
      <c r="A109" s="129"/>
      <c r="B109" s="125">
        <f t="shared" si="46"/>
        <v>7</v>
      </c>
      <c r="C109" s="122">
        <f t="shared" si="47"/>
        <v>42805</v>
      </c>
      <c r="D109" s="183"/>
      <c r="E109" s="205"/>
      <c r="F109" s="183"/>
      <c r="G109" s="206"/>
      <c r="H109" s="183"/>
      <c r="I109" s="207"/>
      <c r="J109" s="183"/>
      <c r="K109" s="208"/>
      <c r="L109" s="183"/>
      <c r="M109" s="209"/>
      <c r="N109" s="183"/>
      <c r="O109" s="210"/>
      <c r="P109" s="183"/>
      <c r="Q109" s="211"/>
      <c r="R109" s="183"/>
      <c r="S109" s="212"/>
      <c r="T109" s="183"/>
      <c r="U109" s="208"/>
      <c r="V109" s="183"/>
      <c r="W109" s="213"/>
      <c r="X109" s="183"/>
      <c r="Y109" s="206"/>
      <c r="Z109" s="183"/>
      <c r="AA109" s="183" t="str">
        <f t="shared" si="44"/>
        <v/>
      </c>
      <c r="AB109" s="183" t="str">
        <f t="shared" si="45"/>
        <v/>
      </c>
    </row>
    <row r="110" spans="1:28" ht="14.25" customHeight="1" x14ac:dyDescent="0.25">
      <c r="A110" s="129"/>
      <c r="B110" s="125">
        <f t="shared" si="46"/>
        <v>1</v>
      </c>
      <c r="C110" s="122">
        <f t="shared" si="47"/>
        <v>42806</v>
      </c>
      <c r="D110" s="183"/>
      <c r="E110" s="205"/>
      <c r="F110" s="183"/>
      <c r="G110" s="206"/>
      <c r="H110" s="183"/>
      <c r="I110" s="207"/>
      <c r="J110" s="183"/>
      <c r="K110" s="208"/>
      <c r="L110" s="183"/>
      <c r="M110" s="209"/>
      <c r="N110" s="183"/>
      <c r="O110" s="210"/>
      <c r="P110" s="183"/>
      <c r="Q110" s="211"/>
      <c r="R110" s="183"/>
      <c r="S110" s="212"/>
      <c r="T110" s="183"/>
      <c r="U110" s="208"/>
      <c r="V110" s="183"/>
      <c r="W110" s="213"/>
      <c r="X110" s="183"/>
      <c r="Y110" s="206"/>
      <c r="Z110" s="183"/>
      <c r="AA110" s="183" t="str">
        <f t="shared" si="44"/>
        <v/>
      </c>
      <c r="AB110" s="183" t="str">
        <f t="shared" si="45"/>
        <v/>
      </c>
    </row>
    <row r="111" spans="1:28" s="158" customFormat="1" ht="15" customHeight="1" x14ac:dyDescent="0.25">
      <c r="A111" s="159"/>
      <c r="B111" s="292" t="s">
        <v>23</v>
      </c>
      <c r="C111" s="291"/>
      <c r="D111" s="288">
        <f>SUM(D104:D110)</f>
        <v>0</v>
      </c>
      <c r="E111" s="289"/>
      <c r="F111" s="288">
        <f>SUM(F104:F110)</f>
        <v>0</v>
      </c>
      <c r="G111" s="289"/>
      <c r="H111" s="288">
        <f>SUM(H104:H110)</f>
        <v>0</v>
      </c>
      <c r="I111" s="289"/>
      <c r="J111" s="288">
        <f>SUM(J104:J110)</f>
        <v>0</v>
      </c>
      <c r="K111" s="289"/>
      <c r="L111" s="288">
        <f>SUM(L104:L110)</f>
        <v>0</v>
      </c>
      <c r="M111" s="289"/>
      <c r="N111" s="288">
        <f>SUM(N104:N110)</f>
        <v>0</v>
      </c>
      <c r="O111" s="289"/>
      <c r="P111" s="288">
        <f>SUM(P104:P110)</f>
        <v>0</v>
      </c>
      <c r="Q111" s="289"/>
      <c r="R111" s="288">
        <f>SUM(R104:R110)</f>
        <v>0</v>
      </c>
      <c r="S111" s="289"/>
      <c r="T111" s="288">
        <f>SUM(T104:T110)</f>
        <v>0</v>
      </c>
      <c r="U111" s="289"/>
      <c r="V111" s="288">
        <f>SUM(V104:V110)</f>
        <v>0</v>
      </c>
      <c r="W111" s="289"/>
      <c r="X111" s="288">
        <f>SUM(X104:X110)</f>
        <v>0</v>
      </c>
      <c r="Y111" s="289"/>
      <c r="Z111" s="157">
        <f>SUM(Z104:Z110)</f>
        <v>0</v>
      </c>
      <c r="AA111" s="157">
        <f>SUM(AA104:AA110)</f>
        <v>0</v>
      </c>
      <c r="AB111" s="157">
        <f>SUM(AB104:AB110)</f>
        <v>0</v>
      </c>
    </row>
    <row r="112" spans="1:28" ht="15.75" customHeight="1" x14ac:dyDescent="0.25">
      <c r="A112" s="129"/>
      <c r="B112" s="293">
        <f>SEMAINE(date_1er_jour_semaine($A$1,B103)+7)</f>
        <v>11</v>
      </c>
      <c r="C112" s="294"/>
      <c r="D112" s="238" t="s">
        <v>8</v>
      </c>
      <c r="E112" s="280" t="s">
        <v>9</v>
      </c>
      <c r="F112" s="239" t="s">
        <v>10</v>
      </c>
      <c r="G112" s="286" t="s">
        <v>9</v>
      </c>
      <c r="H112" s="240" t="s">
        <v>11</v>
      </c>
      <c r="I112" s="285" t="s">
        <v>9</v>
      </c>
      <c r="J112" s="241" t="s">
        <v>12</v>
      </c>
      <c r="K112" s="284" t="s">
        <v>9</v>
      </c>
      <c r="L112" s="242" t="s">
        <v>13</v>
      </c>
      <c r="M112" s="283" t="s">
        <v>9</v>
      </c>
      <c r="N112" s="243" t="s">
        <v>14</v>
      </c>
      <c r="O112" s="282" t="s">
        <v>9</v>
      </c>
      <c r="P112" s="244" t="s">
        <v>15</v>
      </c>
      <c r="Q112" s="277" t="s">
        <v>9</v>
      </c>
      <c r="R112" s="245" t="s">
        <v>16</v>
      </c>
      <c r="S112" s="279" t="s">
        <v>9</v>
      </c>
      <c r="T112" s="246" t="s">
        <v>17</v>
      </c>
      <c r="U112" s="287" t="s">
        <v>9</v>
      </c>
      <c r="V112" s="247" t="s">
        <v>18</v>
      </c>
      <c r="W112" s="278" t="s">
        <v>9</v>
      </c>
      <c r="X112" s="248" t="s">
        <v>19</v>
      </c>
      <c r="Y112" s="281" t="s">
        <v>9</v>
      </c>
      <c r="Z112" s="179" t="s">
        <v>20</v>
      </c>
      <c r="AA112" s="186" t="s">
        <v>21</v>
      </c>
      <c r="AB112" s="192" t="s">
        <v>22</v>
      </c>
    </row>
    <row r="113" spans="1:28" ht="14.25" customHeight="1" x14ac:dyDescent="0.25">
      <c r="A113" s="129"/>
      <c r="B113" s="125">
        <f t="shared" ref="B113:B114" si="48">WEEKDAY(C113)</f>
        <v>2</v>
      </c>
      <c r="C113" s="122">
        <f>date_1er_jour_semaine($A$1,B112)</f>
        <v>42807</v>
      </c>
      <c r="D113" s="183"/>
      <c r="E113" s="205"/>
      <c r="F113" s="183"/>
      <c r="G113" s="206"/>
      <c r="H113" s="183"/>
      <c r="I113" s="207"/>
      <c r="J113" s="183"/>
      <c r="K113" s="208"/>
      <c r="L113" s="183"/>
      <c r="M113" s="209"/>
      <c r="N113" s="183"/>
      <c r="O113" s="210"/>
      <c r="P113" s="183"/>
      <c r="Q113" s="211"/>
      <c r="R113" s="183"/>
      <c r="S113" s="212"/>
      <c r="T113" s="183"/>
      <c r="U113" s="208"/>
      <c r="V113" s="183"/>
      <c r="W113" s="213"/>
      <c r="X113" s="183"/>
      <c r="Y113" s="206"/>
      <c r="Z113" s="183"/>
      <c r="AA113" s="183" t="str">
        <f t="shared" ref="AA113:AA119" si="49">IF(SUM(D113:X113)=0,"",SUM(D113:X113))</f>
        <v/>
      </c>
      <c r="AB113" s="183" t="str">
        <f t="shared" ref="AB113:AB119" si="50">IF(SUM(Y113:AA113)=0,"",SUM(Z113,AA113))</f>
        <v/>
      </c>
    </row>
    <row r="114" spans="1:28" ht="14.25" customHeight="1" x14ac:dyDescent="0.25">
      <c r="A114" s="129"/>
      <c r="B114" s="125">
        <f t="shared" si="48"/>
        <v>3</v>
      </c>
      <c r="C114" s="122">
        <f>C113+1</f>
        <v>42808</v>
      </c>
      <c r="D114" s="183"/>
      <c r="E114" s="205"/>
      <c r="F114" s="183"/>
      <c r="G114" s="206"/>
      <c r="H114" s="183"/>
      <c r="I114" s="207"/>
      <c r="J114" s="183"/>
      <c r="K114" s="208"/>
      <c r="L114" s="183"/>
      <c r="M114" s="209"/>
      <c r="N114" s="183"/>
      <c r="O114" s="210"/>
      <c r="P114" s="183"/>
      <c r="Q114" s="211"/>
      <c r="R114" s="183"/>
      <c r="S114" s="212"/>
      <c r="T114" s="214"/>
      <c r="U114" s="208"/>
      <c r="V114" s="183"/>
      <c r="W114" s="213"/>
      <c r="X114" s="183"/>
      <c r="Y114" s="206"/>
      <c r="Z114" s="183"/>
      <c r="AA114" s="183" t="str">
        <f t="shared" si="49"/>
        <v/>
      </c>
      <c r="AB114" s="183" t="str">
        <f t="shared" si="50"/>
        <v/>
      </c>
    </row>
    <row r="115" spans="1:28" ht="14.25" customHeight="1" x14ac:dyDescent="0.25">
      <c r="A115" s="129"/>
      <c r="B115" s="125">
        <f>WEEKDAY(C115)</f>
        <v>4</v>
      </c>
      <c r="C115" s="122">
        <f>C114+1</f>
        <v>42809</v>
      </c>
      <c r="D115" s="183"/>
      <c r="E115" s="205"/>
      <c r="F115" s="183"/>
      <c r="G115" s="206"/>
      <c r="H115" s="183"/>
      <c r="I115" s="207"/>
      <c r="J115" s="183"/>
      <c r="K115" s="208"/>
      <c r="L115" s="183"/>
      <c r="M115" s="209"/>
      <c r="N115" s="183"/>
      <c r="O115" s="210"/>
      <c r="P115" s="183"/>
      <c r="Q115" s="211"/>
      <c r="R115" s="183"/>
      <c r="S115" s="212"/>
      <c r="T115" s="183"/>
      <c r="U115" s="208"/>
      <c r="V115" s="183"/>
      <c r="W115" s="213"/>
      <c r="X115" s="183"/>
      <c r="Y115" s="206"/>
      <c r="Z115" s="183"/>
      <c r="AA115" s="183" t="str">
        <f t="shared" si="49"/>
        <v/>
      </c>
      <c r="AB115" s="183" t="str">
        <f t="shared" si="50"/>
        <v/>
      </c>
    </row>
    <row r="116" spans="1:28" ht="14.25" customHeight="1" x14ac:dyDescent="0.25">
      <c r="A116" s="129"/>
      <c r="B116" s="125">
        <f t="shared" ref="B116:B119" si="51">WEEKDAY(C116)</f>
        <v>5</v>
      </c>
      <c r="C116" s="122">
        <f t="shared" ref="C116:C119" si="52">C115+1</f>
        <v>42810</v>
      </c>
      <c r="D116" s="183"/>
      <c r="E116" s="205"/>
      <c r="F116" s="183"/>
      <c r="G116" s="206"/>
      <c r="H116" s="183"/>
      <c r="I116" s="207"/>
      <c r="J116" s="183"/>
      <c r="K116" s="208"/>
      <c r="L116" s="183"/>
      <c r="M116" s="209"/>
      <c r="N116" s="183"/>
      <c r="O116" s="210"/>
      <c r="P116" s="183"/>
      <c r="Q116" s="211"/>
      <c r="R116" s="183"/>
      <c r="S116" s="212"/>
      <c r="T116" s="183"/>
      <c r="U116" s="208"/>
      <c r="V116" s="183"/>
      <c r="W116" s="213"/>
      <c r="X116" s="183"/>
      <c r="Y116" s="206"/>
      <c r="Z116" s="183"/>
      <c r="AA116" s="183" t="str">
        <f t="shared" si="49"/>
        <v/>
      </c>
      <c r="AB116" s="183" t="str">
        <f t="shared" si="50"/>
        <v/>
      </c>
    </row>
    <row r="117" spans="1:28" ht="14.25" customHeight="1" x14ac:dyDescent="0.25">
      <c r="A117" s="129"/>
      <c r="B117" s="125">
        <f t="shared" si="51"/>
        <v>6</v>
      </c>
      <c r="C117" s="122">
        <f t="shared" si="52"/>
        <v>42811</v>
      </c>
      <c r="D117" s="183"/>
      <c r="E117" s="205"/>
      <c r="F117" s="183"/>
      <c r="G117" s="206"/>
      <c r="H117" s="183"/>
      <c r="I117" s="207"/>
      <c r="J117" s="183"/>
      <c r="K117" s="208"/>
      <c r="L117" s="183"/>
      <c r="M117" s="209"/>
      <c r="N117" s="183"/>
      <c r="O117" s="210"/>
      <c r="P117" s="183"/>
      <c r="Q117" s="211"/>
      <c r="R117" s="183"/>
      <c r="S117" s="212"/>
      <c r="T117" s="183"/>
      <c r="U117" s="208"/>
      <c r="V117" s="183"/>
      <c r="W117" s="213"/>
      <c r="X117" s="183"/>
      <c r="Y117" s="206"/>
      <c r="Z117" s="183"/>
      <c r="AA117" s="183" t="str">
        <f t="shared" si="49"/>
        <v/>
      </c>
      <c r="AB117" s="183" t="str">
        <f t="shared" si="50"/>
        <v/>
      </c>
    </row>
    <row r="118" spans="1:28" ht="14.25" customHeight="1" x14ac:dyDescent="0.25">
      <c r="A118" s="129"/>
      <c r="B118" s="125">
        <f t="shared" si="51"/>
        <v>7</v>
      </c>
      <c r="C118" s="122">
        <f t="shared" si="52"/>
        <v>42812</v>
      </c>
      <c r="D118" s="183"/>
      <c r="E118" s="205"/>
      <c r="F118" s="183"/>
      <c r="G118" s="206"/>
      <c r="H118" s="183"/>
      <c r="I118" s="207"/>
      <c r="J118" s="183"/>
      <c r="K118" s="208"/>
      <c r="L118" s="183"/>
      <c r="M118" s="209"/>
      <c r="N118" s="183"/>
      <c r="O118" s="210"/>
      <c r="P118" s="183"/>
      <c r="Q118" s="211"/>
      <c r="R118" s="183"/>
      <c r="S118" s="212"/>
      <c r="T118" s="183"/>
      <c r="U118" s="208"/>
      <c r="V118" s="183"/>
      <c r="W118" s="213"/>
      <c r="X118" s="183"/>
      <c r="Y118" s="206"/>
      <c r="Z118" s="183"/>
      <c r="AA118" s="183" t="str">
        <f t="shared" si="49"/>
        <v/>
      </c>
      <c r="AB118" s="183" t="str">
        <f t="shared" si="50"/>
        <v/>
      </c>
    </row>
    <row r="119" spans="1:28" ht="14.25" customHeight="1" x14ac:dyDescent="0.25">
      <c r="A119" s="129"/>
      <c r="B119" s="125">
        <f t="shared" si="51"/>
        <v>1</v>
      </c>
      <c r="C119" s="122">
        <f t="shared" si="52"/>
        <v>42813</v>
      </c>
      <c r="D119" s="183"/>
      <c r="E119" s="205"/>
      <c r="F119" s="183"/>
      <c r="G119" s="206"/>
      <c r="H119" s="183"/>
      <c r="I119" s="207"/>
      <c r="J119" s="183"/>
      <c r="K119" s="208"/>
      <c r="L119" s="183"/>
      <c r="M119" s="209"/>
      <c r="N119" s="183"/>
      <c r="O119" s="210"/>
      <c r="P119" s="183"/>
      <c r="Q119" s="211"/>
      <c r="R119" s="183"/>
      <c r="S119" s="212"/>
      <c r="T119" s="183"/>
      <c r="U119" s="208"/>
      <c r="V119" s="183"/>
      <c r="W119" s="213"/>
      <c r="X119" s="183"/>
      <c r="Y119" s="206"/>
      <c r="Z119" s="183"/>
      <c r="AA119" s="183" t="str">
        <f t="shared" si="49"/>
        <v/>
      </c>
      <c r="AB119" s="183" t="str">
        <f t="shared" si="50"/>
        <v/>
      </c>
    </row>
    <row r="120" spans="1:28" s="158" customFormat="1" ht="15" customHeight="1" x14ac:dyDescent="0.25">
      <c r="A120" s="159"/>
      <c r="B120" s="292" t="s">
        <v>23</v>
      </c>
      <c r="C120" s="291"/>
      <c r="D120" s="288">
        <f>SUM(D113:D119)</f>
        <v>0</v>
      </c>
      <c r="E120" s="289"/>
      <c r="F120" s="288">
        <f>SUM(F113:F119)</f>
        <v>0</v>
      </c>
      <c r="G120" s="289"/>
      <c r="H120" s="288">
        <f>SUM(H113:H119)</f>
        <v>0</v>
      </c>
      <c r="I120" s="289"/>
      <c r="J120" s="288">
        <f>SUM(J113:J119)</f>
        <v>0</v>
      </c>
      <c r="K120" s="289"/>
      <c r="L120" s="288">
        <f>SUM(L113:L119)</f>
        <v>0</v>
      </c>
      <c r="M120" s="289"/>
      <c r="N120" s="288">
        <f>SUM(N113:N119)</f>
        <v>0</v>
      </c>
      <c r="O120" s="289"/>
      <c r="P120" s="288">
        <f>SUM(P113:P119)</f>
        <v>0</v>
      </c>
      <c r="Q120" s="289"/>
      <c r="R120" s="288">
        <f>SUM(R113:R119)</f>
        <v>0</v>
      </c>
      <c r="S120" s="289"/>
      <c r="T120" s="288">
        <f>SUM(T113:T119)</f>
        <v>0</v>
      </c>
      <c r="U120" s="289"/>
      <c r="V120" s="288">
        <f>SUM(V113:V119)</f>
        <v>0</v>
      </c>
      <c r="W120" s="289"/>
      <c r="X120" s="288">
        <f>SUM(X113:X119)</f>
        <v>0</v>
      </c>
      <c r="Y120" s="289"/>
      <c r="Z120" s="157">
        <f>SUM(Z113:Z119)</f>
        <v>0</v>
      </c>
      <c r="AA120" s="157">
        <f>SUM(AA113:AA119)</f>
        <v>0</v>
      </c>
      <c r="AB120" s="157">
        <f>SUM(AB113:AB119)</f>
        <v>0</v>
      </c>
    </row>
    <row r="121" spans="1:28" ht="15.75" customHeight="1" x14ac:dyDescent="0.25">
      <c r="A121" s="129"/>
      <c r="B121" s="293">
        <f>SEMAINE(date_1er_jour_semaine($A$1,B112)+7)</f>
        <v>12</v>
      </c>
      <c r="C121" s="294"/>
      <c r="D121" s="238" t="s">
        <v>8</v>
      </c>
      <c r="E121" s="280" t="s">
        <v>9</v>
      </c>
      <c r="F121" s="239" t="s">
        <v>10</v>
      </c>
      <c r="G121" s="286" t="s">
        <v>9</v>
      </c>
      <c r="H121" s="240" t="s">
        <v>11</v>
      </c>
      <c r="I121" s="285" t="s">
        <v>9</v>
      </c>
      <c r="J121" s="241" t="s">
        <v>12</v>
      </c>
      <c r="K121" s="284" t="s">
        <v>9</v>
      </c>
      <c r="L121" s="242" t="s">
        <v>13</v>
      </c>
      <c r="M121" s="283" t="s">
        <v>9</v>
      </c>
      <c r="N121" s="243" t="s">
        <v>14</v>
      </c>
      <c r="O121" s="282" t="s">
        <v>9</v>
      </c>
      <c r="P121" s="244" t="s">
        <v>15</v>
      </c>
      <c r="Q121" s="277" t="s">
        <v>9</v>
      </c>
      <c r="R121" s="245" t="s">
        <v>16</v>
      </c>
      <c r="S121" s="279" t="s">
        <v>9</v>
      </c>
      <c r="T121" s="246" t="s">
        <v>17</v>
      </c>
      <c r="U121" s="287" t="s">
        <v>9</v>
      </c>
      <c r="V121" s="247" t="s">
        <v>18</v>
      </c>
      <c r="W121" s="278" t="s">
        <v>9</v>
      </c>
      <c r="X121" s="248" t="s">
        <v>19</v>
      </c>
      <c r="Y121" s="281" t="s">
        <v>9</v>
      </c>
      <c r="Z121" s="179" t="s">
        <v>20</v>
      </c>
      <c r="AA121" s="186" t="s">
        <v>21</v>
      </c>
      <c r="AB121" s="192" t="s">
        <v>22</v>
      </c>
    </row>
    <row r="122" spans="1:28" ht="14.25" customHeight="1" x14ac:dyDescent="0.25">
      <c r="A122" s="129"/>
      <c r="B122" s="125">
        <f t="shared" ref="B122:B123" si="53">WEEKDAY(C122)</f>
        <v>2</v>
      </c>
      <c r="C122" s="122">
        <f>date_1er_jour_semaine($A$1,B121)</f>
        <v>42814</v>
      </c>
      <c r="D122" s="183"/>
      <c r="E122" s="205"/>
      <c r="F122" s="183"/>
      <c r="G122" s="206"/>
      <c r="H122" s="183"/>
      <c r="I122" s="207"/>
      <c r="J122" s="183"/>
      <c r="K122" s="208"/>
      <c r="L122" s="183"/>
      <c r="M122" s="209"/>
      <c r="N122" s="183"/>
      <c r="O122" s="210"/>
      <c r="P122" s="183"/>
      <c r="Q122" s="211"/>
      <c r="R122" s="183"/>
      <c r="S122" s="212"/>
      <c r="T122" s="183"/>
      <c r="U122" s="208"/>
      <c r="V122" s="183"/>
      <c r="W122" s="213"/>
      <c r="X122" s="183"/>
      <c r="Y122" s="206"/>
      <c r="Z122" s="183"/>
      <c r="AA122" s="183" t="str">
        <f t="shared" ref="AA122:AA128" si="54">IF(SUM(D122:X122)=0,"",SUM(D122:X122))</f>
        <v/>
      </c>
      <c r="AB122" s="183" t="str">
        <f t="shared" ref="AB122:AB128" si="55">IF(SUM(Y122:AA122)=0,"",SUM(Z122,AA122))</f>
        <v/>
      </c>
    </row>
    <row r="123" spans="1:28" ht="14.25" customHeight="1" x14ac:dyDescent="0.25">
      <c r="A123" s="129"/>
      <c r="B123" s="125">
        <f t="shared" si="53"/>
        <v>3</v>
      </c>
      <c r="C123" s="122">
        <f>C122+1</f>
        <v>42815</v>
      </c>
      <c r="D123" s="183"/>
      <c r="E123" s="205"/>
      <c r="F123" s="183"/>
      <c r="G123" s="206"/>
      <c r="H123" s="183"/>
      <c r="I123" s="207"/>
      <c r="J123" s="183"/>
      <c r="K123" s="208"/>
      <c r="L123" s="183"/>
      <c r="M123" s="209"/>
      <c r="N123" s="183"/>
      <c r="O123" s="210"/>
      <c r="P123" s="183"/>
      <c r="Q123" s="211"/>
      <c r="R123" s="183"/>
      <c r="S123" s="212"/>
      <c r="T123" s="214"/>
      <c r="U123" s="208"/>
      <c r="V123" s="183"/>
      <c r="W123" s="213"/>
      <c r="X123" s="183"/>
      <c r="Y123" s="206"/>
      <c r="Z123" s="183"/>
      <c r="AA123" s="183" t="str">
        <f t="shared" si="54"/>
        <v/>
      </c>
      <c r="AB123" s="183" t="str">
        <f t="shared" si="55"/>
        <v/>
      </c>
    </row>
    <row r="124" spans="1:28" ht="14.25" customHeight="1" x14ac:dyDescent="0.25">
      <c r="A124" s="129"/>
      <c r="B124" s="125">
        <f>WEEKDAY(C124)</f>
        <v>4</v>
      </c>
      <c r="C124" s="122">
        <f>C123+1</f>
        <v>42816</v>
      </c>
      <c r="D124" s="183"/>
      <c r="E124" s="205"/>
      <c r="F124" s="183"/>
      <c r="G124" s="206"/>
      <c r="H124" s="183"/>
      <c r="I124" s="207"/>
      <c r="J124" s="183"/>
      <c r="K124" s="208"/>
      <c r="L124" s="183"/>
      <c r="M124" s="209"/>
      <c r="N124" s="183"/>
      <c r="O124" s="210"/>
      <c r="P124" s="183"/>
      <c r="Q124" s="211"/>
      <c r="R124" s="183"/>
      <c r="S124" s="212"/>
      <c r="T124" s="183"/>
      <c r="U124" s="208"/>
      <c r="V124" s="183"/>
      <c r="W124" s="213"/>
      <c r="X124" s="183"/>
      <c r="Y124" s="206"/>
      <c r="Z124" s="183"/>
      <c r="AA124" s="183" t="str">
        <f t="shared" si="54"/>
        <v/>
      </c>
      <c r="AB124" s="183" t="str">
        <f t="shared" si="55"/>
        <v/>
      </c>
    </row>
    <row r="125" spans="1:28" ht="14.25" customHeight="1" x14ac:dyDescent="0.25">
      <c r="A125" s="129"/>
      <c r="B125" s="125">
        <f t="shared" ref="B125:B128" si="56">WEEKDAY(C125)</f>
        <v>5</v>
      </c>
      <c r="C125" s="122">
        <f t="shared" ref="C125:C128" si="57">C124+1</f>
        <v>42817</v>
      </c>
      <c r="D125" s="183"/>
      <c r="E125" s="205"/>
      <c r="F125" s="183"/>
      <c r="G125" s="206"/>
      <c r="H125" s="183"/>
      <c r="I125" s="207"/>
      <c r="J125" s="183"/>
      <c r="K125" s="208"/>
      <c r="L125" s="183"/>
      <c r="M125" s="209"/>
      <c r="N125" s="183"/>
      <c r="O125" s="210"/>
      <c r="P125" s="183"/>
      <c r="Q125" s="211"/>
      <c r="R125" s="183"/>
      <c r="S125" s="212"/>
      <c r="T125" s="183"/>
      <c r="U125" s="208"/>
      <c r="V125" s="183"/>
      <c r="W125" s="213"/>
      <c r="X125" s="183"/>
      <c r="Y125" s="206"/>
      <c r="Z125" s="183"/>
      <c r="AA125" s="183" t="str">
        <f t="shared" si="54"/>
        <v/>
      </c>
      <c r="AB125" s="183" t="str">
        <f t="shared" si="55"/>
        <v/>
      </c>
    </row>
    <row r="126" spans="1:28" ht="14.25" customHeight="1" x14ac:dyDescent="0.25">
      <c r="A126" s="129"/>
      <c r="B126" s="125">
        <f t="shared" si="56"/>
        <v>6</v>
      </c>
      <c r="C126" s="122">
        <f t="shared" si="57"/>
        <v>42818</v>
      </c>
      <c r="D126" s="183"/>
      <c r="E126" s="205"/>
      <c r="F126" s="183"/>
      <c r="G126" s="206"/>
      <c r="H126" s="183"/>
      <c r="I126" s="207"/>
      <c r="J126" s="183"/>
      <c r="K126" s="208"/>
      <c r="L126" s="183"/>
      <c r="M126" s="209"/>
      <c r="N126" s="183"/>
      <c r="O126" s="210"/>
      <c r="P126" s="183"/>
      <c r="Q126" s="211"/>
      <c r="R126" s="183"/>
      <c r="S126" s="212"/>
      <c r="T126" s="183"/>
      <c r="U126" s="208"/>
      <c r="V126" s="183"/>
      <c r="W126" s="213"/>
      <c r="X126" s="183"/>
      <c r="Y126" s="206"/>
      <c r="Z126" s="183"/>
      <c r="AA126" s="183" t="str">
        <f t="shared" si="54"/>
        <v/>
      </c>
      <c r="AB126" s="183" t="str">
        <f t="shared" si="55"/>
        <v/>
      </c>
    </row>
    <row r="127" spans="1:28" ht="14.25" customHeight="1" x14ac:dyDescent="0.25">
      <c r="A127" s="129"/>
      <c r="B127" s="125">
        <f t="shared" si="56"/>
        <v>7</v>
      </c>
      <c r="C127" s="122">
        <f t="shared" si="57"/>
        <v>42819</v>
      </c>
      <c r="D127" s="183"/>
      <c r="E127" s="205"/>
      <c r="F127" s="183"/>
      <c r="G127" s="206"/>
      <c r="H127" s="183"/>
      <c r="I127" s="207"/>
      <c r="J127" s="183"/>
      <c r="K127" s="208"/>
      <c r="L127" s="183"/>
      <c r="M127" s="209"/>
      <c r="N127" s="183"/>
      <c r="O127" s="210"/>
      <c r="P127" s="183"/>
      <c r="Q127" s="211"/>
      <c r="R127" s="183"/>
      <c r="S127" s="212"/>
      <c r="T127" s="183"/>
      <c r="U127" s="208"/>
      <c r="V127" s="183"/>
      <c r="W127" s="213"/>
      <c r="X127" s="183"/>
      <c r="Y127" s="206"/>
      <c r="Z127" s="183"/>
      <c r="AA127" s="183" t="str">
        <f t="shared" si="54"/>
        <v/>
      </c>
      <c r="AB127" s="183" t="str">
        <f t="shared" si="55"/>
        <v/>
      </c>
    </row>
    <row r="128" spans="1:28" ht="14.25" customHeight="1" x14ac:dyDescent="0.25">
      <c r="A128" s="129"/>
      <c r="B128" s="125">
        <f t="shared" si="56"/>
        <v>1</v>
      </c>
      <c r="C128" s="122">
        <f t="shared" si="57"/>
        <v>42820</v>
      </c>
      <c r="D128" s="183"/>
      <c r="E128" s="205"/>
      <c r="F128" s="183"/>
      <c r="G128" s="206"/>
      <c r="H128" s="183"/>
      <c r="I128" s="207"/>
      <c r="J128" s="183"/>
      <c r="K128" s="208"/>
      <c r="L128" s="183"/>
      <c r="M128" s="209"/>
      <c r="N128" s="183"/>
      <c r="O128" s="210"/>
      <c r="P128" s="183"/>
      <c r="Q128" s="211"/>
      <c r="R128" s="183"/>
      <c r="S128" s="212"/>
      <c r="T128" s="183"/>
      <c r="U128" s="208"/>
      <c r="V128" s="183"/>
      <c r="W128" s="213"/>
      <c r="X128" s="183"/>
      <c r="Y128" s="206"/>
      <c r="Z128" s="183"/>
      <c r="AA128" s="183" t="str">
        <f t="shared" si="54"/>
        <v/>
      </c>
      <c r="AB128" s="183" t="str">
        <f t="shared" si="55"/>
        <v/>
      </c>
    </row>
    <row r="129" spans="1:28" s="158" customFormat="1" ht="15" customHeight="1" x14ac:dyDescent="0.25">
      <c r="A129" s="159"/>
      <c r="B129" s="292" t="s">
        <v>23</v>
      </c>
      <c r="C129" s="291"/>
      <c r="D129" s="288">
        <f>SUM(D122:D128)</f>
        <v>0</v>
      </c>
      <c r="E129" s="289"/>
      <c r="F129" s="288">
        <f>SUM(F122:F128)</f>
        <v>0</v>
      </c>
      <c r="G129" s="289"/>
      <c r="H129" s="288">
        <f>SUM(H122:H128)</f>
        <v>0</v>
      </c>
      <c r="I129" s="289"/>
      <c r="J129" s="288">
        <f>SUM(J122:J128)</f>
        <v>0</v>
      </c>
      <c r="K129" s="289"/>
      <c r="L129" s="288">
        <f>SUM(L122:L128)</f>
        <v>0</v>
      </c>
      <c r="M129" s="289"/>
      <c r="N129" s="288">
        <f>SUM(N122:N128)</f>
        <v>0</v>
      </c>
      <c r="O129" s="289"/>
      <c r="P129" s="288">
        <f>SUM(P122:P128)</f>
        <v>0</v>
      </c>
      <c r="Q129" s="289"/>
      <c r="R129" s="288">
        <f>SUM(R122:R128)</f>
        <v>0</v>
      </c>
      <c r="S129" s="289"/>
      <c r="T129" s="288">
        <f>SUM(T122:T128)</f>
        <v>0</v>
      </c>
      <c r="U129" s="289"/>
      <c r="V129" s="288">
        <f>SUM(V122:V128)</f>
        <v>0</v>
      </c>
      <c r="W129" s="289"/>
      <c r="X129" s="288">
        <f>SUM(X122:X128)</f>
        <v>0</v>
      </c>
      <c r="Y129" s="289"/>
      <c r="Z129" s="157">
        <f>SUM(Z122:Z128)</f>
        <v>0</v>
      </c>
      <c r="AA129" s="157">
        <f>SUM(AA122:AA128)</f>
        <v>0</v>
      </c>
      <c r="AB129" s="157">
        <f>SUM(AB122:AB128)</f>
        <v>0</v>
      </c>
    </row>
    <row r="130" spans="1:28" ht="15.75" customHeight="1" x14ac:dyDescent="0.25">
      <c r="A130" s="129"/>
      <c r="B130" s="293">
        <f>SEMAINE(date_1er_jour_semaine($A$1,B121)+7)</f>
        <v>13</v>
      </c>
      <c r="C130" s="294"/>
      <c r="D130" s="238" t="s">
        <v>8</v>
      </c>
      <c r="E130" s="280" t="s">
        <v>9</v>
      </c>
      <c r="F130" s="239" t="s">
        <v>10</v>
      </c>
      <c r="G130" s="286" t="s">
        <v>9</v>
      </c>
      <c r="H130" s="240" t="s">
        <v>11</v>
      </c>
      <c r="I130" s="285" t="s">
        <v>9</v>
      </c>
      <c r="J130" s="241" t="s">
        <v>12</v>
      </c>
      <c r="K130" s="284" t="s">
        <v>9</v>
      </c>
      <c r="L130" s="242" t="s">
        <v>13</v>
      </c>
      <c r="M130" s="283" t="s">
        <v>9</v>
      </c>
      <c r="N130" s="243" t="s">
        <v>14</v>
      </c>
      <c r="O130" s="282" t="s">
        <v>9</v>
      </c>
      <c r="P130" s="244" t="s">
        <v>15</v>
      </c>
      <c r="Q130" s="277" t="s">
        <v>9</v>
      </c>
      <c r="R130" s="245" t="s">
        <v>16</v>
      </c>
      <c r="S130" s="279" t="s">
        <v>9</v>
      </c>
      <c r="T130" s="246" t="s">
        <v>17</v>
      </c>
      <c r="U130" s="287" t="s">
        <v>9</v>
      </c>
      <c r="V130" s="247" t="s">
        <v>18</v>
      </c>
      <c r="W130" s="278" t="s">
        <v>9</v>
      </c>
      <c r="X130" s="248" t="s">
        <v>19</v>
      </c>
      <c r="Y130" s="281" t="s">
        <v>9</v>
      </c>
      <c r="Z130" s="179" t="s">
        <v>20</v>
      </c>
      <c r="AA130" s="186" t="s">
        <v>21</v>
      </c>
      <c r="AB130" s="192" t="s">
        <v>22</v>
      </c>
    </row>
    <row r="131" spans="1:28" ht="14.25" customHeight="1" x14ac:dyDescent="0.25">
      <c r="A131" s="129"/>
      <c r="B131" s="125">
        <f t="shared" ref="B131:B132" si="58">WEEKDAY(C131)</f>
        <v>2</v>
      </c>
      <c r="C131" s="122">
        <f>date_1er_jour_semaine($A$1,B130)</f>
        <v>42821</v>
      </c>
      <c r="D131" s="183"/>
      <c r="E131" s="205"/>
      <c r="F131" s="183"/>
      <c r="G131" s="206"/>
      <c r="H131" s="183"/>
      <c r="I131" s="207"/>
      <c r="J131" s="183"/>
      <c r="K131" s="208"/>
      <c r="L131" s="183"/>
      <c r="M131" s="209"/>
      <c r="N131" s="183"/>
      <c r="O131" s="210"/>
      <c r="P131" s="183"/>
      <c r="Q131" s="211"/>
      <c r="R131" s="183"/>
      <c r="S131" s="212"/>
      <c r="T131" s="183"/>
      <c r="U131" s="208"/>
      <c r="V131" s="183"/>
      <c r="W131" s="213"/>
      <c r="X131" s="183"/>
      <c r="Y131" s="206"/>
      <c r="Z131" s="183"/>
      <c r="AA131" s="183" t="str">
        <f t="shared" ref="AA131:AA137" si="59">IF(SUM(D131:X131)=0,"",SUM(D131:X131))</f>
        <v/>
      </c>
      <c r="AB131" s="183" t="str">
        <f t="shared" ref="AB131:AB137" si="60">IF(SUM(Y131:AA131)=0,"",SUM(Z131,AA131))</f>
        <v/>
      </c>
    </row>
    <row r="132" spans="1:28" ht="14.25" customHeight="1" x14ac:dyDescent="0.25">
      <c r="A132" s="129"/>
      <c r="B132" s="125">
        <f t="shared" si="58"/>
        <v>3</v>
      </c>
      <c r="C132" s="122">
        <f>C131+1</f>
        <v>42822</v>
      </c>
      <c r="D132" s="183"/>
      <c r="E132" s="205"/>
      <c r="F132" s="183"/>
      <c r="G132" s="206"/>
      <c r="H132" s="183"/>
      <c r="I132" s="207"/>
      <c r="J132" s="183"/>
      <c r="K132" s="208"/>
      <c r="L132" s="183"/>
      <c r="M132" s="209"/>
      <c r="N132" s="183"/>
      <c r="O132" s="210"/>
      <c r="P132" s="183"/>
      <c r="Q132" s="211"/>
      <c r="R132" s="183"/>
      <c r="S132" s="212"/>
      <c r="T132" s="214"/>
      <c r="U132" s="208"/>
      <c r="V132" s="183"/>
      <c r="W132" s="213"/>
      <c r="X132" s="183"/>
      <c r="Y132" s="206"/>
      <c r="Z132" s="183"/>
      <c r="AA132" s="183" t="str">
        <f t="shared" si="59"/>
        <v/>
      </c>
      <c r="AB132" s="183" t="str">
        <f t="shared" si="60"/>
        <v/>
      </c>
    </row>
    <row r="133" spans="1:28" ht="14.25" customHeight="1" x14ac:dyDescent="0.25">
      <c r="A133" s="129"/>
      <c r="B133" s="125">
        <f>WEEKDAY(C133)</f>
        <v>4</v>
      </c>
      <c r="C133" s="122">
        <f>C132+1</f>
        <v>42823</v>
      </c>
      <c r="D133" s="183"/>
      <c r="E133" s="205"/>
      <c r="F133" s="183"/>
      <c r="G133" s="206"/>
      <c r="H133" s="183"/>
      <c r="I133" s="207"/>
      <c r="J133" s="183"/>
      <c r="K133" s="208"/>
      <c r="L133" s="183"/>
      <c r="M133" s="209"/>
      <c r="N133" s="183"/>
      <c r="O133" s="210"/>
      <c r="P133" s="183"/>
      <c r="Q133" s="211"/>
      <c r="R133" s="183"/>
      <c r="S133" s="212"/>
      <c r="T133" s="183"/>
      <c r="U133" s="208"/>
      <c r="V133" s="183"/>
      <c r="W133" s="213"/>
      <c r="X133" s="183"/>
      <c r="Y133" s="206"/>
      <c r="Z133" s="183"/>
      <c r="AA133" s="183" t="str">
        <f t="shared" si="59"/>
        <v/>
      </c>
      <c r="AB133" s="183" t="str">
        <f t="shared" si="60"/>
        <v/>
      </c>
    </row>
    <row r="134" spans="1:28" ht="14.25" customHeight="1" x14ac:dyDescent="0.25">
      <c r="A134" s="129"/>
      <c r="B134" s="125">
        <f t="shared" ref="B134:B137" si="61">WEEKDAY(C134)</f>
        <v>5</v>
      </c>
      <c r="C134" s="122">
        <f t="shared" ref="C134:C137" si="62">C133+1</f>
        <v>42824</v>
      </c>
      <c r="D134" s="183"/>
      <c r="E134" s="205"/>
      <c r="F134" s="183"/>
      <c r="G134" s="206"/>
      <c r="H134" s="183"/>
      <c r="I134" s="207"/>
      <c r="J134" s="183"/>
      <c r="K134" s="208"/>
      <c r="L134" s="183"/>
      <c r="M134" s="209"/>
      <c r="N134" s="183"/>
      <c r="O134" s="210"/>
      <c r="P134" s="183"/>
      <c r="Q134" s="211"/>
      <c r="R134" s="183"/>
      <c r="S134" s="212"/>
      <c r="T134" s="183"/>
      <c r="U134" s="208"/>
      <c r="V134" s="183"/>
      <c r="W134" s="213"/>
      <c r="X134" s="183"/>
      <c r="Y134" s="206"/>
      <c r="Z134" s="183"/>
      <c r="AA134" s="183" t="str">
        <f t="shared" si="59"/>
        <v/>
      </c>
      <c r="AB134" s="183" t="str">
        <f t="shared" si="60"/>
        <v/>
      </c>
    </row>
    <row r="135" spans="1:28" ht="14.25" customHeight="1" x14ac:dyDescent="0.25">
      <c r="A135" s="130"/>
      <c r="B135" s="125">
        <f t="shared" si="61"/>
        <v>6</v>
      </c>
      <c r="C135" s="136">
        <f t="shared" si="62"/>
        <v>42825</v>
      </c>
      <c r="D135" s="183"/>
      <c r="E135" s="205"/>
      <c r="F135" s="183"/>
      <c r="G135" s="206"/>
      <c r="H135" s="183"/>
      <c r="I135" s="207"/>
      <c r="J135" s="183"/>
      <c r="K135" s="208"/>
      <c r="L135" s="183"/>
      <c r="M135" s="209"/>
      <c r="N135" s="183"/>
      <c r="O135" s="210"/>
      <c r="P135" s="183"/>
      <c r="Q135" s="211"/>
      <c r="R135" s="183"/>
      <c r="S135" s="212"/>
      <c r="T135" s="183"/>
      <c r="U135" s="208"/>
      <c r="V135" s="183"/>
      <c r="W135" s="213"/>
      <c r="X135" s="183"/>
      <c r="Y135" s="206"/>
      <c r="Z135" s="183"/>
      <c r="AA135" s="183" t="str">
        <f t="shared" si="59"/>
        <v/>
      </c>
      <c r="AB135" s="183" t="str">
        <f t="shared" si="60"/>
        <v/>
      </c>
    </row>
    <row r="136" spans="1:28" ht="15" customHeight="1" x14ac:dyDescent="0.25">
      <c r="A136" s="128"/>
      <c r="B136" s="125">
        <f t="shared" si="61"/>
        <v>7</v>
      </c>
      <c r="C136" s="122">
        <f>C135+1</f>
        <v>42826</v>
      </c>
      <c r="D136" s="183"/>
      <c r="E136" s="205"/>
      <c r="F136" s="183"/>
      <c r="G136" s="206"/>
      <c r="H136" s="183"/>
      <c r="I136" s="207"/>
      <c r="J136" s="183"/>
      <c r="K136" s="208"/>
      <c r="L136" s="183"/>
      <c r="M136" s="209"/>
      <c r="N136" s="183"/>
      <c r="O136" s="210"/>
      <c r="P136" s="183"/>
      <c r="Q136" s="211"/>
      <c r="R136" s="183"/>
      <c r="S136" s="212"/>
      <c r="T136" s="183"/>
      <c r="U136" s="208"/>
      <c r="V136" s="183"/>
      <c r="W136" s="213"/>
      <c r="X136" s="183"/>
      <c r="Y136" s="206"/>
      <c r="Z136" s="183"/>
      <c r="AA136" s="183" t="str">
        <f t="shared" si="59"/>
        <v/>
      </c>
      <c r="AB136" s="183" t="str">
        <f t="shared" si="60"/>
        <v/>
      </c>
    </row>
    <row r="137" spans="1:28" ht="14.25" customHeight="1" x14ac:dyDescent="0.25">
      <c r="A137" s="129"/>
      <c r="B137" s="125">
        <f t="shared" si="61"/>
        <v>1</v>
      </c>
      <c r="C137" s="122">
        <f t="shared" si="62"/>
        <v>42827</v>
      </c>
      <c r="D137" s="183"/>
      <c r="E137" s="205"/>
      <c r="F137" s="183"/>
      <c r="G137" s="206"/>
      <c r="H137" s="183"/>
      <c r="I137" s="207"/>
      <c r="J137" s="183"/>
      <c r="K137" s="208"/>
      <c r="L137" s="183"/>
      <c r="M137" s="209"/>
      <c r="N137" s="183"/>
      <c r="O137" s="210"/>
      <c r="P137" s="183"/>
      <c r="Q137" s="211"/>
      <c r="R137" s="183"/>
      <c r="S137" s="212"/>
      <c r="T137" s="183"/>
      <c r="U137" s="208"/>
      <c r="V137" s="183"/>
      <c r="W137" s="213"/>
      <c r="X137" s="183"/>
      <c r="Y137" s="206"/>
      <c r="Z137" s="183"/>
      <c r="AA137" s="183" t="str">
        <f t="shared" si="59"/>
        <v/>
      </c>
      <c r="AB137" s="183" t="str">
        <f t="shared" si="60"/>
        <v/>
      </c>
    </row>
    <row r="138" spans="1:28" s="158" customFormat="1" ht="15" customHeight="1" x14ac:dyDescent="0.25">
      <c r="A138" s="159"/>
      <c r="B138" s="292" t="s">
        <v>23</v>
      </c>
      <c r="C138" s="291"/>
      <c r="D138" s="288">
        <f>SUM(D131:D137)</f>
        <v>0</v>
      </c>
      <c r="E138" s="289"/>
      <c r="F138" s="288">
        <f>SUM(F131:F137)</f>
        <v>0</v>
      </c>
      <c r="G138" s="289"/>
      <c r="H138" s="288">
        <f>SUM(H131:H137)</f>
        <v>0</v>
      </c>
      <c r="I138" s="289"/>
      <c r="J138" s="288">
        <f>SUM(J131:J137)</f>
        <v>0</v>
      </c>
      <c r="K138" s="289"/>
      <c r="L138" s="288">
        <f>SUM(L131:L137)</f>
        <v>0</v>
      </c>
      <c r="M138" s="289"/>
      <c r="N138" s="288">
        <f>SUM(N131:N137)</f>
        <v>0</v>
      </c>
      <c r="O138" s="289"/>
      <c r="P138" s="288">
        <f>SUM(P131:P137)</f>
        <v>0</v>
      </c>
      <c r="Q138" s="289"/>
      <c r="R138" s="288">
        <f>SUM(R131:R137)</f>
        <v>0</v>
      </c>
      <c r="S138" s="289"/>
      <c r="T138" s="288">
        <f>SUM(T131:T137)</f>
        <v>0</v>
      </c>
      <c r="U138" s="289"/>
      <c r="V138" s="288">
        <f>SUM(V131:V137)</f>
        <v>0</v>
      </c>
      <c r="W138" s="289"/>
      <c r="X138" s="288">
        <f>SUM(X131:X137)</f>
        <v>0</v>
      </c>
      <c r="Y138" s="289"/>
      <c r="Z138" s="157">
        <f>SUM(Z131:Z137)</f>
        <v>0</v>
      </c>
      <c r="AA138" s="157">
        <f>SUM(AA131:AA137)</f>
        <v>0</v>
      </c>
      <c r="AB138" s="157">
        <f>SUM(AB131:AB137)</f>
        <v>0</v>
      </c>
    </row>
    <row r="139" spans="1:28" ht="15.75" customHeight="1" x14ac:dyDescent="0.25">
      <c r="A139" s="129"/>
      <c r="B139" s="293">
        <f>SEMAINE(date_1er_jour_semaine($A$1,B130)+7)</f>
        <v>14</v>
      </c>
      <c r="C139" s="294"/>
      <c r="D139" s="238" t="s">
        <v>8</v>
      </c>
      <c r="E139" s="280" t="s">
        <v>9</v>
      </c>
      <c r="F139" s="239" t="s">
        <v>10</v>
      </c>
      <c r="G139" s="286" t="s">
        <v>9</v>
      </c>
      <c r="H139" s="240" t="s">
        <v>11</v>
      </c>
      <c r="I139" s="285" t="s">
        <v>9</v>
      </c>
      <c r="J139" s="241" t="s">
        <v>12</v>
      </c>
      <c r="K139" s="284" t="s">
        <v>9</v>
      </c>
      <c r="L139" s="242" t="s">
        <v>13</v>
      </c>
      <c r="M139" s="283" t="s">
        <v>9</v>
      </c>
      <c r="N139" s="243" t="s">
        <v>14</v>
      </c>
      <c r="O139" s="282" t="s">
        <v>9</v>
      </c>
      <c r="P139" s="244" t="s">
        <v>15</v>
      </c>
      <c r="Q139" s="277" t="s">
        <v>9</v>
      </c>
      <c r="R139" s="245" t="s">
        <v>16</v>
      </c>
      <c r="S139" s="279" t="s">
        <v>9</v>
      </c>
      <c r="T139" s="246" t="s">
        <v>17</v>
      </c>
      <c r="U139" s="287" t="s">
        <v>9</v>
      </c>
      <c r="V139" s="247" t="s">
        <v>18</v>
      </c>
      <c r="W139" s="278" t="s">
        <v>9</v>
      </c>
      <c r="X139" s="248" t="s">
        <v>19</v>
      </c>
      <c r="Y139" s="281" t="s">
        <v>9</v>
      </c>
      <c r="Z139" s="179" t="s">
        <v>20</v>
      </c>
      <c r="AA139" s="186" t="s">
        <v>21</v>
      </c>
      <c r="AB139" s="192" t="s">
        <v>22</v>
      </c>
    </row>
    <row r="140" spans="1:28" ht="14.25" customHeight="1" x14ac:dyDescent="0.25">
      <c r="A140" s="129"/>
      <c r="B140" s="125">
        <f t="shared" ref="B140:B141" si="63">WEEKDAY(C140)</f>
        <v>2</v>
      </c>
      <c r="C140" s="122">
        <f>date_1er_jour_semaine($A$1,B139)</f>
        <v>42828</v>
      </c>
      <c r="D140" s="183"/>
      <c r="E140" s="205"/>
      <c r="F140" s="183"/>
      <c r="G140" s="206"/>
      <c r="H140" s="183"/>
      <c r="I140" s="207"/>
      <c r="J140" s="183"/>
      <c r="K140" s="208"/>
      <c r="L140" s="183"/>
      <c r="M140" s="209"/>
      <c r="N140" s="183"/>
      <c r="O140" s="210"/>
      <c r="P140" s="183"/>
      <c r="Q140" s="211"/>
      <c r="R140" s="183"/>
      <c r="S140" s="212"/>
      <c r="T140" s="183"/>
      <c r="U140" s="208"/>
      <c r="V140" s="183"/>
      <c r="W140" s="213"/>
      <c r="X140" s="183"/>
      <c r="Y140" s="206"/>
      <c r="Z140" s="183"/>
      <c r="AA140" s="183" t="str">
        <f t="shared" ref="AA140:AA146" si="64">IF(SUM(D140:X140)=0,"",SUM(D140:X140))</f>
        <v/>
      </c>
      <c r="AB140" s="183" t="str">
        <f t="shared" ref="AB140:AB146" si="65">IF(SUM(Y140:AA140)=0,"",SUM(Z140,AA140))</f>
        <v/>
      </c>
    </row>
    <row r="141" spans="1:28" ht="14.25" customHeight="1" x14ac:dyDescent="0.25">
      <c r="A141" s="129"/>
      <c r="B141" s="125">
        <f t="shared" si="63"/>
        <v>3</v>
      </c>
      <c r="C141" s="122">
        <f>C140+1</f>
        <v>42829</v>
      </c>
      <c r="D141" s="183"/>
      <c r="E141" s="205"/>
      <c r="F141" s="183"/>
      <c r="G141" s="206"/>
      <c r="H141" s="183"/>
      <c r="I141" s="207"/>
      <c r="J141" s="183"/>
      <c r="K141" s="208"/>
      <c r="L141" s="183"/>
      <c r="M141" s="209"/>
      <c r="N141" s="183"/>
      <c r="O141" s="210"/>
      <c r="P141" s="183"/>
      <c r="Q141" s="211"/>
      <c r="R141" s="183"/>
      <c r="S141" s="212"/>
      <c r="T141" s="214"/>
      <c r="U141" s="208"/>
      <c r="V141" s="183"/>
      <c r="W141" s="213"/>
      <c r="X141" s="183"/>
      <c r="Y141" s="206"/>
      <c r="Z141" s="183"/>
      <c r="AA141" s="183" t="str">
        <f t="shared" si="64"/>
        <v/>
      </c>
      <c r="AB141" s="183" t="str">
        <f t="shared" si="65"/>
        <v/>
      </c>
    </row>
    <row r="142" spans="1:28" ht="14.25" customHeight="1" x14ac:dyDescent="0.25">
      <c r="A142" s="129"/>
      <c r="B142" s="125">
        <f>WEEKDAY(C142)</f>
        <v>4</v>
      </c>
      <c r="C142" s="122">
        <f>C141+1</f>
        <v>42830</v>
      </c>
      <c r="D142" s="183"/>
      <c r="E142" s="205"/>
      <c r="F142" s="183"/>
      <c r="G142" s="206"/>
      <c r="H142" s="183"/>
      <c r="I142" s="207"/>
      <c r="J142" s="183"/>
      <c r="K142" s="208"/>
      <c r="L142" s="183"/>
      <c r="M142" s="209"/>
      <c r="N142" s="183"/>
      <c r="O142" s="210"/>
      <c r="P142" s="183"/>
      <c r="Q142" s="211"/>
      <c r="R142" s="183"/>
      <c r="S142" s="212"/>
      <c r="T142" s="183"/>
      <c r="U142" s="208"/>
      <c r="V142" s="183"/>
      <c r="W142" s="213"/>
      <c r="X142" s="183"/>
      <c r="Y142" s="206"/>
      <c r="Z142" s="183"/>
      <c r="AA142" s="183" t="str">
        <f t="shared" si="64"/>
        <v/>
      </c>
      <c r="AB142" s="183" t="str">
        <f t="shared" si="65"/>
        <v/>
      </c>
    </row>
    <row r="143" spans="1:28" ht="14.25" customHeight="1" x14ac:dyDescent="0.25">
      <c r="A143" s="129"/>
      <c r="B143" s="125">
        <f t="shared" ref="B143:B146" si="66">WEEKDAY(C143)</f>
        <v>5</v>
      </c>
      <c r="C143" s="122">
        <f t="shared" ref="C143:C146" si="67">C142+1</f>
        <v>42831</v>
      </c>
      <c r="D143" s="183"/>
      <c r="E143" s="205"/>
      <c r="F143" s="183"/>
      <c r="G143" s="206"/>
      <c r="H143" s="183"/>
      <c r="I143" s="207"/>
      <c r="J143" s="183"/>
      <c r="K143" s="208"/>
      <c r="L143" s="183"/>
      <c r="M143" s="209"/>
      <c r="N143" s="183"/>
      <c r="O143" s="210"/>
      <c r="P143" s="183"/>
      <c r="Q143" s="211"/>
      <c r="R143" s="183"/>
      <c r="S143" s="212"/>
      <c r="T143" s="183"/>
      <c r="U143" s="208"/>
      <c r="V143" s="183"/>
      <c r="W143" s="213"/>
      <c r="X143" s="183"/>
      <c r="Y143" s="206"/>
      <c r="Z143" s="183"/>
      <c r="AA143" s="183" t="str">
        <f t="shared" si="64"/>
        <v/>
      </c>
      <c r="AB143" s="183" t="str">
        <f t="shared" si="65"/>
        <v/>
      </c>
    </row>
    <row r="144" spans="1:28" ht="14.25" customHeight="1" x14ac:dyDescent="0.25">
      <c r="A144" s="129"/>
      <c r="B144" s="125">
        <f t="shared" si="66"/>
        <v>6</v>
      </c>
      <c r="C144" s="122">
        <f t="shared" si="67"/>
        <v>42832</v>
      </c>
      <c r="D144" s="183"/>
      <c r="E144" s="205"/>
      <c r="F144" s="183"/>
      <c r="G144" s="206"/>
      <c r="H144" s="183"/>
      <c r="I144" s="207"/>
      <c r="J144" s="183"/>
      <c r="K144" s="208"/>
      <c r="L144" s="183"/>
      <c r="M144" s="209"/>
      <c r="N144" s="183"/>
      <c r="O144" s="210"/>
      <c r="P144" s="183"/>
      <c r="Q144" s="211"/>
      <c r="R144" s="183"/>
      <c r="S144" s="212"/>
      <c r="T144" s="183"/>
      <c r="U144" s="208"/>
      <c r="V144" s="183"/>
      <c r="W144" s="213"/>
      <c r="X144" s="183"/>
      <c r="Y144" s="206"/>
      <c r="Z144" s="183"/>
      <c r="AA144" s="183" t="str">
        <f t="shared" si="64"/>
        <v/>
      </c>
      <c r="AB144" s="183" t="str">
        <f t="shared" si="65"/>
        <v/>
      </c>
    </row>
    <row r="145" spans="1:28" ht="14.25" customHeight="1" x14ac:dyDescent="0.25">
      <c r="A145" s="129"/>
      <c r="B145" s="125">
        <f t="shared" si="66"/>
        <v>7</v>
      </c>
      <c r="C145" s="122">
        <f t="shared" si="67"/>
        <v>42833</v>
      </c>
      <c r="D145" s="183"/>
      <c r="E145" s="205"/>
      <c r="F145" s="183"/>
      <c r="G145" s="206"/>
      <c r="H145" s="183"/>
      <c r="I145" s="207"/>
      <c r="J145" s="183"/>
      <c r="K145" s="208"/>
      <c r="L145" s="183"/>
      <c r="M145" s="209"/>
      <c r="N145" s="183"/>
      <c r="O145" s="210"/>
      <c r="P145" s="183"/>
      <c r="Q145" s="211"/>
      <c r="R145" s="183"/>
      <c r="S145" s="212"/>
      <c r="T145" s="183"/>
      <c r="U145" s="208"/>
      <c r="V145" s="183"/>
      <c r="W145" s="213"/>
      <c r="X145" s="183"/>
      <c r="Y145" s="206"/>
      <c r="Z145" s="183"/>
      <c r="AA145" s="183" t="str">
        <f t="shared" si="64"/>
        <v/>
      </c>
      <c r="AB145" s="183" t="str">
        <f t="shared" si="65"/>
        <v/>
      </c>
    </row>
    <row r="146" spans="1:28" ht="14.25" customHeight="1" x14ac:dyDescent="0.25">
      <c r="A146" s="129"/>
      <c r="B146" s="125">
        <f t="shared" si="66"/>
        <v>1</v>
      </c>
      <c r="C146" s="122">
        <f t="shared" si="67"/>
        <v>42834</v>
      </c>
      <c r="D146" s="183"/>
      <c r="E146" s="205"/>
      <c r="F146" s="183"/>
      <c r="G146" s="206"/>
      <c r="H146" s="183"/>
      <c r="I146" s="207"/>
      <c r="J146" s="183"/>
      <c r="K146" s="208"/>
      <c r="L146" s="183"/>
      <c r="M146" s="209"/>
      <c r="N146" s="183"/>
      <c r="O146" s="210"/>
      <c r="P146" s="183"/>
      <c r="Q146" s="211"/>
      <c r="R146" s="183"/>
      <c r="S146" s="212"/>
      <c r="T146" s="183"/>
      <c r="U146" s="208"/>
      <c r="V146" s="183"/>
      <c r="W146" s="213"/>
      <c r="X146" s="183"/>
      <c r="Y146" s="206"/>
      <c r="Z146" s="183"/>
      <c r="AA146" s="183" t="str">
        <f t="shared" si="64"/>
        <v/>
      </c>
      <c r="AB146" s="183" t="str">
        <f t="shared" si="65"/>
        <v/>
      </c>
    </row>
    <row r="147" spans="1:28" s="158" customFormat="1" ht="15" customHeight="1" x14ac:dyDescent="0.25">
      <c r="A147" s="159"/>
      <c r="B147" s="292" t="s">
        <v>23</v>
      </c>
      <c r="C147" s="291"/>
      <c r="D147" s="288">
        <f>SUM(D140:D146)</f>
        <v>0</v>
      </c>
      <c r="E147" s="289"/>
      <c r="F147" s="288">
        <f>SUM(F140:F146)</f>
        <v>0</v>
      </c>
      <c r="G147" s="289"/>
      <c r="H147" s="288">
        <f>SUM(H140:H146)</f>
        <v>0</v>
      </c>
      <c r="I147" s="289"/>
      <c r="J147" s="288">
        <f>SUM(J140:J146)</f>
        <v>0</v>
      </c>
      <c r="K147" s="289"/>
      <c r="L147" s="288">
        <f>SUM(L140:L146)</f>
        <v>0</v>
      </c>
      <c r="M147" s="289"/>
      <c r="N147" s="288">
        <f>SUM(N140:N146)</f>
        <v>0</v>
      </c>
      <c r="O147" s="289"/>
      <c r="P147" s="288">
        <f>SUM(P140:P146)</f>
        <v>0</v>
      </c>
      <c r="Q147" s="289"/>
      <c r="R147" s="288">
        <f>SUM(R140:R146)</f>
        <v>0</v>
      </c>
      <c r="S147" s="289"/>
      <c r="T147" s="288">
        <f>SUM(T140:T146)</f>
        <v>0</v>
      </c>
      <c r="U147" s="289"/>
      <c r="V147" s="288">
        <f>SUM(V140:V146)</f>
        <v>0</v>
      </c>
      <c r="W147" s="289"/>
      <c r="X147" s="288">
        <f>SUM(X140:X146)</f>
        <v>0</v>
      </c>
      <c r="Y147" s="289"/>
      <c r="Z147" s="157">
        <f>SUM(Z140:Z146)</f>
        <v>0</v>
      </c>
      <c r="AA147" s="157">
        <f>SUM(AA140:AA146)</f>
        <v>0</v>
      </c>
      <c r="AB147" s="157">
        <f>SUM(AB140:AB146)</f>
        <v>0</v>
      </c>
    </row>
    <row r="148" spans="1:28" ht="15.75" customHeight="1" x14ac:dyDescent="0.25">
      <c r="A148" s="129"/>
      <c r="B148" s="293">
        <f>SEMAINE(date_1er_jour_semaine($A$1,B139)+7)</f>
        <v>15</v>
      </c>
      <c r="C148" s="294"/>
      <c r="D148" s="238" t="s">
        <v>8</v>
      </c>
      <c r="E148" s="280" t="s">
        <v>9</v>
      </c>
      <c r="F148" s="239" t="s">
        <v>10</v>
      </c>
      <c r="G148" s="286" t="s">
        <v>9</v>
      </c>
      <c r="H148" s="240" t="s">
        <v>11</v>
      </c>
      <c r="I148" s="285" t="s">
        <v>9</v>
      </c>
      <c r="J148" s="241" t="s">
        <v>12</v>
      </c>
      <c r="K148" s="284" t="s">
        <v>9</v>
      </c>
      <c r="L148" s="242" t="s">
        <v>13</v>
      </c>
      <c r="M148" s="283" t="s">
        <v>9</v>
      </c>
      <c r="N148" s="243" t="s">
        <v>14</v>
      </c>
      <c r="O148" s="282" t="s">
        <v>9</v>
      </c>
      <c r="P148" s="244" t="s">
        <v>15</v>
      </c>
      <c r="Q148" s="277" t="s">
        <v>9</v>
      </c>
      <c r="R148" s="245" t="s">
        <v>16</v>
      </c>
      <c r="S148" s="279" t="s">
        <v>9</v>
      </c>
      <c r="T148" s="246" t="s">
        <v>17</v>
      </c>
      <c r="U148" s="287" t="s">
        <v>9</v>
      </c>
      <c r="V148" s="247" t="s">
        <v>18</v>
      </c>
      <c r="W148" s="278" t="s">
        <v>9</v>
      </c>
      <c r="X148" s="248" t="s">
        <v>19</v>
      </c>
      <c r="Y148" s="281" t="s">
        <v>9</v>
      </c>
      <c r="Z148" s="179" t="s">
        <v>20</v>
      </c>
      <c r="AA148" s="186" t="s">
        <v>21</v>
      </c>
      <c r="AB148" s="192" t="s">
        <v>22</v>
      </c>
    </row>
    <row r="149" spans="1:28" ht="14.25" customHeight="1" x14ac:dyDescent="0.25">
      <c r="A149" s="129"/>
      <c r="B149" s="125">
        <f t="shared" ref="B149:B150" si="68">WEEKDAY(C149)</f>
        <v>2</v>
      </c>
      <c r="C149" s="122">
        <f>date_1er_jour_semaine($A$1,B148)</f>
        <v>42835</v>
      </c>
      <c r="D149" s="183"/>
      <c r="E149" s="205"/>
      <c r="F149" s="183"/>
      <c r="G149" s="206"/>
      <c r="H149" s="183"/>
      <c r="I149" s="207"/>
      <c r="J149" s="183"/>
      <c r="K149" s="208"/>
      <c r="L149" s="183"/>
      <c r="M149" s="209"/>
      <c r="N149" s="183"/>
      <c r="O149" s="210"/>
      <c r="P149" s="183"/>
      <c r="Q149" s="211"/>
      <c r="R149" s="183"/>
      <c r="S149" s="212"/>
      <c r="T149" s="183"/>
      <c r="U149" s="208"/>
      <c r="V149" s="183"/>
      <c r="W149" s="213"/>
      <c r="X149" s="183"/>
      <c r="Y149" s="206"/>
      <c r="Z149" s="183"/>
      <c r="AA149" s="183" t="str">
        <f t="shared" ref="AA149:AA155" si="69">IF(SUM(D149:X149)=0,"",SUM(D149:X149))</f>
        <v/>
      </c>
      <c r="AB149" s="183" t="str">
        <f t="shared" ref="AB149:AB155" si="70">IF(SUM(Y149:AA149)=0,"",SUM(Z149,AA149))</f>
        <v/>
      </c>
    </row>
    <row r="150" spans="1:28" ht="14.25" customHeight="1" x14ac:dyDescent="0.25">
      <c r="A150" s="129"/>
      <c r="B150" s="125">
        <f t="shared" si="68"/>
        <v>3</v>
      </c>
      <c r="C150" s="122">
        <f>C149+1</f>
        <v>42836</v>
      </c>
      <c r="D150" s="183"/>
      <c r="E150" s="205"/>
      <c r="F150" s="183"/>
      <c r="G150" s="206"/>
      <c r="H150" s="183"/>
      <c r="I150" s="207"/>
      <c r="J150" s="183"/>
      <c r="K150" s="208"/>
      <c r="L150" s="183"/>
      <c r="M150" s="209"/>
      <c r="N150" s="183"/>
      <c r="O150" s="210"/>
      <c r="P150" s="183"/>
      <c r="Q150" s="211"/>
      <c r="R150" s="183"/>
      <c r="S150" s="212"/>
      <c r="T150" s="214"/>
      <c r="U150" s="208"/>
      <c r="V150" s="183"/>
      <c r="W150" s="213"/>
      <c r="X150" s="183"/>
      <c r="Y150" s="206"/>
      <c r="Z150" s="183"/>
      <c r="AA150" s="183" t="str">
        <f t="shared" si="69"/>
        <v/>
      </c>
      <c r="AB150" s="183" t="str">
        <f t="shared" si="70"/>
        <v/>
      </c>
    </row>
    <row r="151" spans="1:28" ht="14.25" customHeight="1" x14ac:dyDescent="0.25">
      <c r="A151" s="129"/>
      <c r="B151" s="125">
        <f>WEEKDAY(C151)</f>
        <v>4</v>
      </c>
      <c r="C151" s="122">
        <f>C150+1</f>
        <v>42837</v>
      </c>
      <c r="D151" s="183"/>
      <c r="E151" s="205"/>
      <c r="F151" s="183"/>
      <c r="G151" s="206"/>
      <c r="H151" s="183"/>
      <c r="I151" s="207"/>
      <c r="J151" s="183"/>
      <c r="K151" s="208"/>
      <c r="L151" s="183"/>
      <c r="M151" s="209"/>
      <c r="N151" s="183"/>
      <c r="O151" s="210"/>
      <c r="P151" s="183"/>
      <c r="Q151" s="211"/>
      <c r="R151" s="183"/>
      <c r="S151" s="212"/>
      <c r="T151" s="183"/>
      <c r="U151" s="208"/>
      <c r="V151" s="183"/>
      <c r="W151" s="213"/>
      <c r="X151" s="183"/>
      <c r="Y151" s="206"/>
      <c r="Z151" s="183"/>
      <c r="AA151" s="183" t="str">
        <f t="shared" si="69"/>
        <v/>
      </c>
      <c r="AB151" s="183" t="str">
        <f t="shared" si="70"/>
        <v/>
      </c>
    </row>
    <row r="152" spans="1:28" ht="14.25" customHeight="1" x14ac:dyDescent="0.25">
      <c r="A152" s="129"/>
      <c r="B152" s="125">
        <f t="shared" ref="B152:B155" si="71">WEEKDAY(C152)</f>
        <v>5</v>
      </c>
      <c r="C152" s="122">
        <f t="shared" ref="C152:C155" si="72">C151+1</f>
        <v>42838</v>
      </c>
      <c r="D152" s="183"/>
      <c r="E152" s="205"/>
      <c r="F152" s="183"/>
      <c r="G152" s="206"/>
      <c r="H152" s="183"/>
      <c r="I152" s="207"/>
      <c r="J152" s="183"/>
      <c r="K152" s="208"/>
      <c r="L152" s="183"/>
      <c r="M152" s="209"/>
      <c r="N152" s="183"/>
      <c r="O152" s="210"/>
      <c r="P152" s="183"/>
      <c r="Q152" s="211"/>
      <c r="R152" s="183"/>
      <c r="S152" s="212"/>
      <c r="T152" s="183"/>
      <c r="U152" s="208"/>
      <c r="V152" s="183"/>
      <c r="W152" s="213"/>
      <c r="X152" s="183"/>
      <c r="Y152" s="206"/>
      <c r="Z152" s="183"/>
      <c r="AA152" s="183" t="str">
        <f t="shared" si="69"/>
        <v/>
      </c>
      <c r="AB152" s="183" t="str">
        <f t="shared" si="70"/>
        <v/>
      </c>
    </row>
    <row r="153" spans="1:28" ht="14.25" customHeight="1" x14ac:dyDescent="0.25">
      <c r="A153" s="129"/>
      <c r="B153" s="125">
        <f t="shared" si="71"/>
        <v>6</v>
      </c>
      <c r="C153" s="122">
        <f t="shared" si="72"/>
        <v>42839</v>
      </c>
      <c r="D153" s="183"/>
      <c r="E153" s="205"/>
      <c r="F153" s="183"/>
      <c r="G153" s="206"/>
      <c r="H153" s="183"/>
      <c r="I153" s="207"/>
      <c r="J153" s="183"/>
      <c r="K153" s="208"/>
      <c r="L153" s="183"/>
      <c r="M153" s="209"/>
      <c r="N153" s="183"/>
      <c r="O153" s="210"/>
      <c r="P153" s="183"/>
      <c r="Q153" s="211"/>
      <c r="R153" s="183"/>
      <c r="S153" s="212"/>
      <c r="T153" s="183"/>
      <c r="U153" s="208"/>
      <c r="V153" s="183"/>
      <c r="W153" s="213"/>
      <c r="X153" s="183"/>
      <c r="Y153" s="206"/>
      <c r="Z153" s="183"/>
      <c r="AA153" s="183" t="str">
        <f t="shared" si="69"/>
        <v/>
      </c>
      <c r="AB153" s="183" t="str">
        <f t="shared" si="70"/>
        <v/>
      </c>
    </row>
    <row r="154" spans="1:28" ht="14.25" customHeight="1" x14ac:dyDescent="0.25">
      <c r="A154" s="129"/>
      <c r="B154" s="125">
        <f t="shared" si="71"/>
        <v>7</v>
      </c>
      <c r="C154" s="122">
        <f t="shared" si="72"/>
        <v>42840</v>
      </c>
      <c r="D154" s="183"/>
      <c r="E154" s="205"/>
      <c r="F154" s="183"/>
      <c r="G154" s="206"/>
      <c r="H154" s="183"/>
      <c r="I154" s="207"/>
      <c r="J154" s="183"/>
      <c r="K154" s="208"/>
      <c r="L154" s="183"/>
      <c r="M154" s="209"/>
      <c r="N154" s="183"/>
      <c r="O154" s="210"/>
      <c r="P154" s="183"/>
      <c r="Q154" s="211"/>
      <c r="R154" s="183"/>
      <c r="S154" s="212"/>
      <c r="T154" s="183"/>
      <c r="U154" s="208"/>
      <c r="V154" s="183"/>
      <c r="W154" s="213"/>
      <c r="X154" s="183"/>
      <c r="Y154" s="206"/>
      <c r="Z154" s="183"/>
      <c r="AA154" s="183" t="str">
        <f t="shared" si="69"/>
        <v/>
      </c>
      <c r="AB154" s="183" t="str">
        <f t="shared" si="70"/>
        <v/>
      </c>
    </row>
    <row r="155" spans="1:28" ht="14.25" customHeight="1" x14ac:dyDescent="0.25">
      <c r="A155" s="129"/>
      <c r="B155" s="125">
        <f t="shared" si="71"/>
        <v>1</v>
      </c>
      <c r="C155" s="122">
        <f t="shared" si="72"/>
        <v>42841</v>
      </c>
      <c r="D155" s="183"/>
      <c r="E155" s="205"/>
      <c r="F155" s="183"/>
      <c r="G155" s="206"/>
      <c r="H155" s="183"/>
      <c r="I155" s="207"/>
      <c r="J155" s="183"/>
      <c r="K155" s="208"/>
      <c r="L155" s="183"/>
      <c r="M155" s="209"/>
      <c r="N155" s="183"/>
      <c r="O155" s="210"/>
      <c r="P155" s="183"/>
      <c r="Q155" s="211"/>
      <c r="R155" s="183"/>
      <c r="S155" s="212"/>
      <c r="T155" s="183"/>
      <c r="U155" s="208"/>
      <c r="V155" s="183"/>
      <c r="W155" s="213"/>
      <c r="X155" s="183"/>
      <c r="Y155" s="206"/>
      <c r="Z155" s="183"/>
      <c r="AA155" s="183" t="str">
        <f t="shared" si="69"/>
        <v/>
      </c>
      <c r="AB155" s="183" t="str">
        <f t="shared" si="70"/>
        <v/>
      </c>
    </row>
    <row r="156" spans="1:28" s="158" customFormat="1" ht="15" customHeight="1" x14ac:dyDescent="0.25">
      <c r="A156" s="159"/>
      <c r="B156" s="292" t="s">
        <v>23</v>
      </c>
      <c r="C156" s="291"/>
      <c r="D156" s="288">
        <f>SUM(D149:D155)</f>
        <v>0</v>
      </c>
      <c r="E156" s="289"/>
      <c r="F156" s="288">
        <f>SUM(F149:F155)</f>
        <v>0</v>
      </c>
      <c r="G156" s="289"/>
      <c r="H156" s="288">
        <f>SUM(H149:H155)</f>
        <v>0</v>
      </c>
      <c r="I156" s="289"/>
      <c r="J156" s="288">
        <f>SUM(J149:J155)</f>
        <v>0</v>
      </c>
      <c r="K156" s="289"/>
      <c r="L156" s="288">
        <f>SUM(L149:L155)</f>
        <v>0</v>
      </c>
      <c r="M156" s="289"/>
      <c r="N156" s="288">
        <f>SUM(N149:N155)</f>
        <v>0</v>
      </c>
      <c r="O156" s="289"/>
      <c r="P156" s="288">
        <f>SUM(P149:P155)</f>
        <v>0</v>
      </c>
      <c r="Q156" s="289"/>
      <c r="R156" s="288">
        <f>SUM(R149:R155)</f>
        <v>0</v>
      </c>
      <c r="S156" s="289"/>
      <c r="T156" s="288">
        <f>SUM(T149:T155)</f>
        <v>0</v>
      </c>
      <c r="U156" s="289"/>
      <c r="V156" s="288">
        <f>SUM(V149:V155)</f>
        <v>0</v>
      </c>
      <c r="W156" s="289"/>
      <c r="X156" s="288">
        <f>SUM(X149:X155)</f>
        <v>0</v>
      </c>
      <c r="Y156" s="289"/>
      <c r="Z156" s="157">
        <f>SUM(Z149:Z155)</f>
        <v>0</v>
      </c>
      <c r="AA156" s="157">
        <f>SUM(AA149:AA155)</f>
        <v>0</v>
      </c>
      <c r="AB156" s="157">
        <f>SUM(AB149:AB155)</f>
        <v>0</v>
      </c>
    </row>
    <row r="157" spans="1:28" ht="15.75" customHeight="1" x14ac:dyDescent="0.25">
      <c r="A157" s="129"/>
      <c r="B157" s="293">
        <f>SEMAINE(date_1er_jour_semaine($A$1,B148)+7)</f>
        <v>16</v>
      </c>
      <c r="C157" s="294"/>
      <c r="D157" s="238" t="s">
        <v>8</v>
      </c>
      <c r="E157" s="280" t="s">
        <v>9</v>
      </c>
      <c r="F157" s="239" t="s">
        <v>10</v>
      </c>
      <c r="G157" s="286" t="s">
        <v>9</v>
      </c>
      <c r="H157" s="240" t="s">
        <v>11</v>
      </c>
      <c r="I157" s="285" t="s">
        <v>9</v>
      </c>
      <c r="J157" s="241" t="s">
        <v>12</v>
      </c>
      <c r="K157" s="284" t="s">
        <v>9</v>
      </c>
      <c r="L157" s="242" t="s">
        <v>13</v>
      </c>
      <c r="M157" s="283" t="s">
        <v>9</v>
      </c>
      <c r="N157" s="243" t="s">
        <v>14</v>
      </c>
      <c r="O157" s="282" t="s">
        <v>9</v>
      </c>
      <c r="P157" s="244" t="s">
        <v>15</v>
      </c>
      <c r="Q157" s="277" t="s">
        <v>9</v>
      </c>
      <c r="R157" s="245" t="s">
        <v>16</v>
      </c>
      <c r="S157" s="279" t="s">
        <v>9</v>
      </c>
      <c r="T157" s="246" t="s">
        <v>17</v>
      </c>
      <c r="U157" s="287" t="s">
        <v>9</v>
      </c>
      <c r="V157" s="247" t="s">
        <v>18</v>
      </c>
      <c r="W157" s="278" t="s">
        <v>9</v>
      </c>
      <c r="X157" s="248" t="s">
        <v>19</v>
      </c>
      <c r="Y157" s="281" t="s">
        <v>9</v>
      </c>
      <c r="Z157" s="179" t="s">
        <v>20</v>
      </c>
      <c r="AA157" s="186" t="s">
        <v>21</v>
      </c>
      <c r="AB157" s="192" t="s">
        <v>22</v>
      </c>
    </row>
    <row r="158" spans="1:28" ht="14.25" customHeight="1" x14ac:dyDescent="0.25">
      <c r="A158" s="129"/>
      <c r="B158" s="125">
        <f t="shared" ref="B158:B159" si="73">WEEKDAY(C158)</f>
        <v>2</v>
      </c>
      <c r="C158" s="122">
        <f>date_1er_jour_semaine($A$1,B157)</f>
        <v>42842</v>
      </c>
      <c r="D158" s="183"/>
      <c r="E158" s="205"/>
      <c r="F158" s="183"/>
      <c r="G158" s="206"/>
      <c r="H158" s="183"/>
      <c r="I158" s="207"/>
      <c r="J158" s="183"/>
      <c r="K158" s="208"/>
      <c r="L158" s="183"/>
      <c r="M158" s="209"/>
      <c r="N158" s="183"/>
      <c r="O158" s="210"/>
      <c r="P158" s="183"/>
      <c r="Q158" s="211"/>
      <c r="R158" s="183"/>
      <c r="S158" s="212"/>
      <c r="T158" s="183"/>
      <c r="U158" s="208"/>
      <c r="V158" s="183"/>
      <c r="W158" s="213"/>
      <c r="X158" s="183"/>
      <c r="Y158" s="206"/>
      <c r="Z158" s="183"/>
      <c r="AA158" s="183" t="str">
        <f t="shared" ref="AA158:AA164" si="74">IF(SUM(D158:X158)=0,"",SUM(D158:X158))</f>
        <v/>
      </c>
      <c r="AB158" s="183" t="str">
        <f t="shared" ref="AB158:AB164" si="75">IF(SUM(Y158:AA158)=0,"",SUM(Z158,AA158))</f>
        <v/>
      </c>
    </row>
    <row r="159" spans="1:28" ht="14.25" customHeight="1" x14ac:dyDescent="0.25">
      <c r="A159" s="129"/>
      <c r="B159" s="125">
        <f t="shared" si="73"/>
        <v>3</v>
      </c>
      <c r="C159" s="122">
        <f>C158+1</f>
        <v>42843</v>
      </c>
      <c r="D159" s="183"/>
      <c r="E159" s="205"/>
      <c r="F159" s="183"/>
      <c r="G159" s="206"/>
      <c r="H159" s="183"/>
      <c r="I159" s="207"/>
      <c r="J159" s="183"/>
      <c r="K159" s="208"/>
      <c r="L159" s="183"/>
      <c r="M159" s="209"/>
      <c r="N159" s="183"/>
      <c r="O159" s="210"/>
      <c r="P159" s="183"/>
      <c r="Q159" s="211"/>
      <c r="R159" s="183"/>
      <c r="S159" s="212"/>
      <c r="T159" s="214"/>
      <c r="U159" s="208"/>
      <c r="V159" s="183"/>
      <c r="W159" s="213"/>
      <c r="X159" s="183"/>
      <c r="Y159" s="206"/>
      <c r="Z159" s="183"/>
      <c r="AA159" s="183" t="str">
        <f t="shared" si="74"/>
        <v/>
      </c>
      <c r="AB159" s="183" t="str">
        <f t="shared" si="75"/>
        <v/>
      </c>
    </row>
    <row r="160" spans="1:28" ht="14.25" customHeight="1" x14ac:dyDescent="0.25">
      <c r="A160" s="129"/>
      <c r="B160" s="125">
        <f>WEEKDAY(C160)</f>
        <v>4</v>
      </c>
      <c r="C160" s="122">
        <f>C159+1</f>
        <v>42844</v>
      </c>
      <c r="D160" s="183"/>
      <c r="E160" s="205"/>
      <c r="F160" s="183"/>
      <c r="G160" s="206"/>
      <c r="H160" s="183"/>
      <c r="I160" s="207"/>
      <c r="J160" s="183"/>
      <c r="K160" s="208"/>
      <c r="L160" s="183"/>
      <c r="M160" s="209"/>
      <c r="N160" s="183"/>
      <c r="O160" s="210"/>
      <c r="P160" s="183"/>
      <c r="Q160" s="211"/>
      <c r="R160" s="183"/>
      <c r="S160" s="212"/>
      <c r="T160" s="183"/>
      <c r="U160" s="208"/>
      <c r="V160" s="183"/>
      <c r="W160" s="213"/>
      <c r="X160" s="183"/>
      <c r="Y160" s="206"/>
      <c r="Z160" s="183"/>
      <c r="AA160" s="183" t="str">
        <f t="shared" si="74"/>
        <v/>
      </c>
      <c r="AB160" s="183" t="str">
        <f t="shared" si="75"/>
        <v/>
      </c>
    </row>
    <row r="161" spans="1:28" ht="14.25" customHeight="1" x14ac:dyDescent="0.25">
      <c r="A161" s="129"/>
      <c r="B161" s="125">
        <f t="shared" ref="B161:B164" si="76">WEEKDAY(C161)</f>
        <v>5</v>
      </c>
      <c r="C161" s="122">
        <f t="shared" ref="C161:C164" si="77">C160+1</f>
        <v>42845</v>
      </c>
      <c r="D161" s="183"/>
      <c r="E161" s="205"/>
      <c r="F161" s="183"/>
      <c r="G161" s="206"/>
      <c r="H161" s="183"/>
      <c r="I161" s="207"/>
      <c r="J161" s="183"/>
      <c r="K161" s="208"/>
      <c r="L161" s="183"/>
      <c r="M161" s="209"/>
      <c r="N161" s="183"/>
      <c r="O161" s="210"/>
      <c r="P161" s="183"/>
      <c r="Q161" s="211"/>
      <c r="R161" s="183"/>
      <c r="S161" s="212"/>
      <c r="T161" s="183"/>
      <c r="U161" s="208"/>
      <c r="V161" s="183"/>
      <c r="W161" s="213"/>
      <c r="X161" s="183"/>
      <c r="Y161" s="206"/>
      <c r="Z161" s="183"/>
      <c r="AA161" s="183" t="str">
        <f t="shared" si="74"/>
        <v/>
      </c>
      <c r="AB161" s="183" t="str">
        <f t="shared" si="75"/>
        <v/>
      </c>
    </row>
    <row r="162" spans="1:28" ht="14.25" customHeight="1" x14ac:dyDescent="0.25">
      <c r="A162" s="129"/>
      <c r="B162" s="125">
        <f t="shared" si="76"/>
        <v>6</v>
      </c>
      <c r="C162" s="122">
        <f t="shared" si="77"/>
        <v>42846</v>
      </c>
      <c r="D162" s="183"/>
      <c r="E162" s="205"/>
      <c r="F162" s="183"/>
      <c r="G162" s="206"/>
      <c r="H162" s="183"/>
      <c r="I162" s="207"/>
      <c r="J162" s="183"/>
      <c r="K162" s="208"/>
      <c r="L162" s="183"/>
      <c r="M162" s="209"/>
      <c r="N162" s="183"/>
      <c r="O162" s="210"/>
      <c r="P162" s="183"/>
      <c r="Q162" s="211"/>
      <c r="R162" s="183"/>
      <c r="S162" s="212"/>
      <c r="T162" s="183"/>
      <c r="U162" s="208"/>
      <c r="V162" s="183"/>
      <c r="W162" s="213"/>
      <c r="X162" s="183"/>
      <c r="Y162" s="206"/>
      <c r="Z162" s="183"/>
      <c r="AA162" s="183" t="str">
        <f t="shared" si="74"/>
        <v/>
      </c>
      <c r="AB162" s="183" t="str">
        <f t="shared" si="75"/>
        <v/>
      </c>
    </row>
    <row r="163" spans="1:28" ht="14.25" customHeight="1" x14ac:dyDescent="0.25">
      <c r="A163" s="129"/>
      <c r="B163" s="125">
        <f t="shared" si="76"/>
        <v>7</v>
      </c>
      <c r="C163" s="122">
        <f t="shared" si="77"/>
        <v>42847</v>
      </c>
      <c r="D163" s="183"/>
      <c r="E163" s="205"/>
      <c r="F163" s="183"/>
      <c r="G163" s="206"/>
      <c r="H163" s="183"/>
      <c r="I163" s="207"/>
      <c r="J163" s="183"/>
      <c r="K163" s="208"/>
      <c r="L163" s="183"/>
      <c r="M163" s="209"/>
      <c r="N163" s="183"/>
      <c r="O163" s="210"/>
      <c r="P163" s="183"/>
      <c r="Q163" s="211"/>
      <c r="R163" s="183"/>
      <c r="S163" s="212"/>
      <c r="T163" s="183"/>
      <c r="U163" s="208"/>
      <c r="V163" s="183"/>
      <c r="W163" s="213"/>
      <c r="X163" s="183"/>
      <c r="Y163" s="206"/>
      <c r="Z163" s="183"/>
      <c r="AA163" s="183" t="str">
        <f t="shared" si="74"/>
        <v/>
      </c>
      <c r="AB163" s="183" t="str">
        <f t="shared" si="75"/>
        <v/>
      </c>
    </row>
    <row r="164" spans="1:28" ht="14.25" customHeight="1" x14ac:dyDescent="0.25">
      <c r="A164" s="129"/>
      <c r="B164" s="125">
        <f t="shared" si="76"/>
        <v>1</v>
      </c>
      <c r="C164" s="122">
        <f t="shared" si="77"/>
        <v>42848</v>
      </c>
      <c r="D164" s="183"/>
      <c r="E164" s="205"/>
      <c r="F164" s="183"/>
      <c r="G164" s="206"/>
      <c r="H164" s="183"/>
      <c r="I164" s="207"/>
      <c r="J164" s="183"/>
      <c r="K164" s="208"/>
      <c r="L164" s="183"/>
      <c r="M164" s="209"/>
      <c r="N164" s="183"/>
      <c r="O164" s="210"/>
      <c r="P164" s="183"/>
      <c r="Q164" s="211"/>
      <c r="R164" s="183"/>
      <c r="S164" s="212"/>
      <c r="T164" s="183"/>
      <c r="U164" s="208"/>
      <c r="V164" s="183"/>
      <c r="W164" s="213"/>
      <c r="X164" s="183"/>
      <c r="Y164" s="206"/>
      <c r="Z164" s="183"/>
      <c r="AA164" s="183" t="str">
        <f t="shared" si="74"/>
        <v/>
      </c>
      <c r="AB164" s="183" t="str">
        <f t="shared" si="75"/>
        <v/>
      </c>
    </row>
    <row r="165" spans="1:28" s="158" customFormat="1" ht="15" customHeight="1" x14ac:dyDescent="0.25">
      <c r="A165" s="159"/>
      <c r="B165" s="292" t="s">
        <v>23</v>
      </c>
      <c r="C165" s="291"/>
      <c r="D165" s="288">
        <f>SUM(D158:D164)</f>
        <v>0</v>
      </c>
      <c r="E165" s="289"/>
      <c r="F165" s="288">
        <f>SUM(F158:F164)</f>
        <v>0</v>
      </c>
      <c r="G165" s="289"/>
      <c r="H165" s="288">
        <f>SUM(H158:H164)</f>
        <v>0</v>
      </c>
      <c r="I165" s="289"/>
      <c r="J165" s="288">
        <f>SUM(J158:J164)</f>
        <v>0</v>
      </c>
      <c r="K165" s="289"/>
      <c r="L165" s="288">
        <f>SUM(L158:L164)</f>
        <v>0</v>
      </c>
      <c r="M165" s="289"/>
      <c r="N165" s="288">
        <f>SUM(N158:N164)</f>
        <v>0</v>
      </c>
      <c r="O165" s="289"/>
      <c r="P165" s="288">
        <f>SUM(P158:P164)</f>
        <v>0</v>
      </c>
      <c r="Q165" s="289"/>
      <c r="R165" s="288">
        <f>SUM(R158:R164)</f>
        <v>0</v>
      </c>
      <c r="S165" s="289"/>
      <c r="T165" s="288">
        <f>SUM(T158:T164)</f>
        <v>0</v>
      </c>
      <c r="U165" s="289"/>
      <c r="V165" s="288">
        <f>SUM(V158:V164)</f>
        <v>0</v>
      </c>
      <c r="W165" s="289"/>
      <c r="X165" s="288">
        <f>SUM(X158:X164)</f>
        <v>0</v>
      </c>
      <c r="Y165" s="289"/>
      <c r="Z165" s="157">
        <f>SUM(Z158:Z164)</f>
        <v>0</v>
      </c>
      <c r="AA165" s="157">
        <f>SUM(AA158:AA164)</f>
        <v>0</v>
      </c>
      <c r="AB165" s="157">
        <f>SUM(AB158:AB164)</f>
        <v>0</v>
      </c>
    </row>
    <row r="166" spans="1:28" ht="15.75" customHeight="1" x14ac:dyDescent="0.25">
      <c r="A166" s="129"/>
      <c r="B166" s="293">
        <f>SEMAINE(date_1er_jour_semaine($A$1,B157)+7)</f>
        <v>17</v>
      </c>
      <c r="C166" s="294"/>
      <c r="D166" s="238" t="s">
        <v>8</v>
      </c>
      <c r="E166" s="280" t="s">
        <v>9</v>
      </c>
      <c r="F166" s="239" t="s">
        <v>10</v>
      </c>
      <c r="G166" s="286" t="s">
        <v>9</v>
      </c>
      <c r="H166" s="240" t="s">
        <v>11</v>
      </c>
      <c r="I166" s="285" t="s">
        <v>9</v>
      </c>
      <c r="J166" s="241" t="s">
        <v>12</v>
      </c>
      <c r="K166" s="284" t="s">
        <v>9</v>
      </c>
      <c r="L166" s="242" t="s">
        <v>13</v>
      </c>
      <c r="M166" s="283" t="s">
        <v>9</v>
      </c>
      <c r="N166" s="243" t="s">
        <v>14</v>
      </c>
      <c r="O166" s="282" t="s">
        <v>9</v>
      </c>
      <c r="P166" s="244" t="s">
        <v>15</v>
      </c>
      <c r="Q166" s="277" t="s">
        <v>9</v>
      </c>
      <c r="R166" s="245" t="s">
        <v>16</v>
      </c>
      <c r="S166" s="279" t="s">
        <v>9</v>
      </c>
      <c r="T166" s="246" t="s">
        <v>17</v>
      </c>
      <c r="U166" s="287" t="s">
        <v>9</v>
      </c>
      <c r="V166" s="247" t="s">
        <v>18</v>
      </c>
      <c r="W166" s="278" t="s">
        <v>9</v>
      </c>
      <c r="X166" s="248" t="s">
        <v>19</v>
      </c>
      <c r="Y166" s="281" t="s">
        <v>9</v>
      </c>
      <c r="Z166" s="179" t="s">
        <v>20</v>
      </c>
      <c r="AA166" s="186" t="s">
        <v>21</v>
      </c>
      <c r="AB166" s="192" t="s">
        <v>22</v>
      </c>
    </row>
    <row r="167" spans="1:28" ht="14.25" customHeight="1" x14ac:dyDescent="0.25">
      <c r="A167" s="129"/>
      <c r="B167" s="125">
        <f t="shared" ref="B167:B168" si="78">WEEKDAY(C167)</f>
        <v>2</v>
      </c>
      <c r="C167" s="122">
        <f>date_1er_jour_semaine($A$1,B166)</f>
        <v>42849</v>
      </c>
      <c r="D167" s="183"/>
      <c r="E167" s="205"/>
      <c r="F167" s="183"/>
      <c r="G167" s="206"/>
      <c r="H167" s="183"/>
      <c r="I167" s="207"/>
      <c r="J167" s="183"/>
      <c r="K167" s="208"/>
      <c r="L167" s="183"/>
      <c r="M167" s="209"/>
      <c r="N167" s="183"/>
      <c r="O167" s="210"/>
      <c r="P167" s="183"/>
      <c r="Q167" s="211"/>
      <c r="R167" s="183"/>
      <c r="S167" s="212"/>
      <c r="T167" s="183"/>
      <c r="U167" s="208"/>
      <c r="V167" s="183"/>
      <c r="W167" s="213"/>
      <c r="X167" s="183"/>
      <c r="Y167" s="206"/>
      <c r="Z167" s="183"/>
      <c r="AA167" s="183" t="str">
        <f t="shared" ref="AA167:AA173" si="79">IF(SUM(D167:X167)=0,"",SUM(D167:X167))</f>
        <v/>
      </c>
      <c r="AB167" s="183" t="str">
        <f t="shared" ref="AB167:AB173" si="80">IF(SUM(Y167:AA167)=0,"",SUM(Z167,AA167))</f>
        <v/>
      </c>
    </row>
    <row r="168" spans="1:28" ht="14.25" customHeight="1" x14ac:dyDescent="0.25">
      <c r="A168" s="129"/>
      <c r="B168" s="125">
        <f t="shared" si="78"/>
        <v>3</v>
      </c>
      <c r="C168" s="122">
        <f>C167+1</f>
        <v>42850</v>
      </c>
      <c r="D168" s="183"/>
      <c r="E168" s="205"/>
      <c r="F168" s="183"/>
      <c r="G168" s="206"/>
      <c r="H168" s="183"/>
      <c r="I168" s="207"/>
      <c r="J168" s="183"/>
      <c r="K168" s="208"/>
      <c r="L168" s="183"/>
      <c r="M168" s="209"/>
      <c r="N168" s="183"/>
      <c r="O168" s="210"/>
      <c r="P168" s="183"/>
      <c r="Q168" s="211"/>
      <c r="R168" s="183"/>
      <c r="S168" s="212"/>
      <c r="T168" s="214"/>
      <c r="U168" s="208"/>
      <c r="V168" s="183"/>
      <c r="W168" s="213"/>
      <c r="X168" s="183"/>
      <c r="Y168" s="206"/>
      <c r="Z168" s="183"/>
      <c r="AA168" s="183" t="str">
        <f t="shared" si="79"/>
        <v/>
      </c>
      <c r="AB168" s="183" t="str">
        <f t="shared" si="80"/>
        <v/>
      </c>
    </row>
    <row r="169" spans="1:28" ht="14.25" customHeight="1" x14ac:dyDescent="0.25">
      <c r="A169" s="129"/>
      <c r="B169" s="125">
        <f>WEEKDAY(C169)</f>
        <v>4</v>
      </c>
      <c r="C169" s="122">
        <f>C168+1</f>
        <v>42851</v>
      </c>
      <c r="D169" s="183"/>
      <c r="E169" s="205"/>
      <c r="F169" s="183"/>
      <c r="G169" s="206"/>
      <c r="H169" s="183"/>
      <c r="I169" s="207"/>
      <c r="J169" s="183"/>
      <c r="K169" s="208"/>
      <c r="L169" s="183"/>
      <c r="M169" s="209"/>
      <c r="N169" s="183"/>
      <c r="O169" s="210"/>
      <c r="P169" s="183"/>
      <c r="Q169" s="211"/>
      <c r="R169" s="183"/>
      <c r="S169" s="212"/>
      <c r="T169" s="183"/>
      <c r="U169" s="208"/>
      <c r="V169" s="183"/>
      <c r="W169" s="213"/>
      <c r="X169" s="183"/>
      <c r="Y169" s="206"/>
      <c r="Z169" s="183"/>
      <c r="AA169" s="183" t="str">
        <f t="shared" si="79"/>
        <v/>
      </c>
      <c r="AB169" s="183" t="str">
        <f t="shared" si="80"/>
        <v/>
      </c>
    </row>
    <row r="170" spans="1:28" ht="14.25" customHeight="1" x14ac:dyDescent="0.25">
      <c r="A170" s="129"/>
      <c r="B170" s="125">
        <f t="shared" ref="B170:B173" si="81">WEEKDAY(C170)</f>
        <v>5</v>
      </c>
      <c r="C170" s="122">
        <f t="shared" ref="C170:C173" si="82">C169+1</f>
        <v>42852</v>
      </c>
      <c r="D170" s="183"/>
      <c r="E170" s="205"/>
      <c r="F170" s="183"/>
      <c r="G170" s="206"/>
      <c r="H170" s="183"/>
      <c r="I170" s="207"/>
      <c r="J170" s="183"/>
      <c r="K170" s="208"/>
      <c r="L170" s="183"/>
      <c r="M170" s="209"/>
      <c r="N170" s="183"/>
      <c r="O170" s="210"/>
      <c r="P170" s="183"/>
      <c r="Q170" s="211"/>
      <c r="R170" s="183"/>
      <c r="S170" s="212"/>
      <c r="T170" s="183"/>
      <c r="U170" s="208"/>
      <c r="V170" s="183"/>
      <c r="W170" s="213"/>
      <c r="X170" s="183"/>
      <c r="Y170" s="206"/>
      <c r="Z170" s="183"/>
      <c r="AA170" s="183" t="str">
        <f t="shared" si="79"/>
        <v/>
      </c>
      <c r="AB170" s="183" t="str">
        <f t="shared" si="80"/>
        <v/>
      </c>
    </row>
    <row r="171" spans="1:28" ht="14.25" customHeight="1" x14ac:dyDescent="0.25">
      <c r="A171" s="129"/>
      <c r="B171" s="125">
        <f t="shared" si="81"/>
        <v>6</v>
      </c>
      <c r="C171" s="122">
        <f t="shared" si="82"/>
        <v>42853</v>
      </c>
      <c r="D171" s="183"/>
      <c r="E171" s="205"/>
      <c r="F171" s="183"/>
      <c r="G171" s="206"/>
      <c r="H171" s="183"/>
      <c r="I171" s="207"/>
      <c r="J171" s="183"/>
      <c r="K171" s="208"/>
      <c r="L171" s="183"/>
      <c r="M171" s="209"/>
      <c r="N171" s="183"/>
      <c r="O171" s="210"/>
      <c r="P171" s="183"/>
      <c r="Q171" s="211"/>
      <c r="R171" s="183"/>
      <c r="S171" s="212"/>
      <c r="T171" s="183"/>
      <c r="U171" s="208"/>
      <c r="V171" s="183"/>
      <c r="W171" s="213"/>
      <c r="X171" s="183"/>
      <c r="Y171" s="206"/>
      <c r="Z171" s="183"/>
      <c r="AA171" s="183" t="str">
        <f t="shared" si="79"/>
        <v/>
      </c>
      <c r="AB171" s="183" t="str">
        <f t="shared" si="80"/>
        <v/>
      </c>
    </row>
    <row r="172" spans="1:28" ht="14.25" customHeight="1" x14ac:dyDescent="0.25">
      <c r="A172" s="129"/>
      <c r="B172" s="125">
        <f t="shared" si="81"/>
        <v>7</v>
      </c>
      <c r="C172" s="122">
        <f t="shared" si="82"/>
        <v>42854</v>
      </c>
      <c r="D172" s="183"/>
      <c r="E172" s="205"/>
      <c r="F172" s="183"/>
      <c r="G172" s="206"/>
      <c r="H172" s="183"/>
      <c r="I172" s="207"/>
      <c r="J172" s="183"/>
      <c r="K172" s="208"/>
      <c r="L172" s="183"/>
      <c r="M172" s="209"/>
      <c r="N172" s="183"/>
      <c r="O172" s="210"/>
      <c r="P172" s="183"/>
      <c r="Q172" s="211"/>
      <c r="R172" s="183"/>
      <c r="S172" s="212"/>
      <c r="T172" s="183"/>
      <c r="U172" s="208"/>
      <c r="V172" s="183"/>
      <c r="W172" s="213"/>
      <c r="X172" s="183"/>
      <c r="Y172" s="206"/>
      <c r="Z172" s="183"/>
      <c r="AA172" s="183" t="str">
        <f t="shared" si="79"/>
        <v/>
      </c>
      <c r="AB172" s="183" t="str">
        <f t="shared" si="80"/>
        <v/>
      </c>
    </row>
    <row r="173" spans="1:28" ht="14.25" customHeight="1" x14ac:dyDescent="0.25">
      <c r="A173" s="130"/>
      <c r="B173" s="125">
        <f t="shared" si="81"/>
        <v>1</v>
      </c>
      <c r="C173" s="122">
        <f t="shared" si="82"/>
        <v>42855</v>
      </c>
      <c r="D173" s="183"/>
      <c r="E173" s="205"/>
      <c r="F173" s="183"/>
      <c r="G173" s="206"/>
      <c r="H173" s="183"/>
      <c r="I173" s="207"/>
      <c r="J173" s="183"/>
      <c r="K173" s="208"/>
      <c r="L173" s="183"/>
      <c r="M173" s="209"/>
      <c r="N173" s="183"/>
      <c r="O173" s="210"/>
      <c r="P173" s="183"/>
      <c r="Q173" s="211"/>
      <c r="R173" s="183"/>
      <c r="S173" s="212"/>
      <c r="T173" s="183"/>
      <c r="U173" s="208"/>
      <c r="V173" s="183"/>
      <c r="W173" s="213"/>
      <c r="X173" s="183"/>
      <c r="Y173" s="206"/>
      <c r="Z173" s="183"/>
      <c r="AA173" s="183" t="str">
        <f t="shared" si="79"/>
        <v/>
      </c>
      <c r="AB173" s="183" t="str">
        <f t="shared" si="80"/>
        <v/>
      </c>
    </row>
    <row r="174" spans="1:28" s="158" customFormat="1" ht="15" customHeight="1" x14ac:dyDescent="0.25">
      <c r="A174" s="160"/>
      <c r="B174" s="292" t="s">
        <v>23</v>
      </c>
      <c r="C174" s="291"/>
      <c r="D174" s="288">
        <f>SUM(D167:D173)</f>
        <v>0</v>
      </c>
      <c r="E174" s="289"/>
      <c r="F174" s="288">
        <f>SUM(F167:F173)</f>
        <v>0</v>
      </c>
      <c r="G174" s="289"/>
      <c r="H174" s="288">
        <f>SUM(H167:H173)</f>
        <v>0</v>
      </c>
      <c r="I174" s="289"/>
      <c r="J174" s="288">
        <f>SUM(J167:J173)</f>
        <v>0</v>
      </c>
      <c r="K174" s="289"/>
      <c r="L174" s="288">
        <f>SUM(L167:L173)</f>
        <v>0</v>
      </c>
      <c r="M174" s="289"/>
      <c r="N174" s="288">
        <f>SUM(N167:N173)</f>
        <v>0</v>
      </c>
      <c r="O174" s="289"/>
      <c r="P174" s="288">
        <f>SUM(P167:P173)</f>
        <v>0</v>
      </c>
      <c r="Q174" s="289"/>
      <c r="R174" s="288">
        <f>SUM(R167:R173)</f>
        <v>0</v>
      </c>
      <c r="S174" s="289"/>
      <c r="T174" s="288">
        <f>SUM(T167:T173)</f>
        <v>0</v>
      </c>
      <c r="U174" s="289"/>
      <c r="V174" s="288">
        <f>SUM(V167:V173)</f>
        <v>0</v>
      </c>
      <c r="W174" s="289"/>
      <c r="X174" s="288">
        <f>SUM(X167:X173)</f>
        <v>0</v>
      </c>
      <c r="Y174" s="289"/>
      <c r="Z174" s="157">
        <f>SUM(Z167:Z173)</f>
        <v>0</v>
      </c>
      <c r="AA174" s="157">
        <f>SUM(AA167:AA173)</f>
        <v>0</v>
      </c>
      <c r="AB174" s="157">
        <f>SUM(AB167:AB173)</f>
        <v>0</v>
      </c>
    </row>
    <row r="175" spans="1:28" ht="15.75" customHeight="1" x14ac:dyDescent="0.25">
      <c r="A175" s="99"/>
      <c r="B175" s="293">
        <f>SEMAINE(date_1er_jour_semaine($A$1,B166)+7)</f>
        <v>18</v>
      </c>
      <c r="C175" s="294"/>
      <c r="D175" s="238" t="s">
        <v>8</v>
      </c>
      <c r="E175" s="280" t="s">
        <v>9</v>
      </c>
      <c r="F175" s="239" t="s">
        <v>10</v>
      </c>
      <c r="G175" s="286" t="s">
        <v>9</v>
      </c>
      <c r="H175" s="240" t="s">
        <v>11</v>
      </c>
      <c r="I175" s="285" t="s">
        <v>9</v>
      </c>
      <c r="J175" s="241" t="s">
        <v>12</v>
      </c>
      <c r="K175" s="284" t="s">
        <v>9</v>
      </c>
      <c r="L175" s="242" t="s">
        <v>13</v>
      </c>
      <c r="M175" s="283" t="s">
        <v>9</v>
      </c>
      <c r="N175" s="243" t="s">
        <v>14</v>
      </c>
      <c r="O175" s="282" t="s">
        <v>9</v>
      </c>
      <c r="P175" s="244" t="s">
        <v>15</v>
      </c>
      <c r="Q175" s="277" t="s">
        <v>9</v>
      </c>
      <c r="R175" s="245" t="s">
        <v>16</v>
      </c>
      <c r="S175" s="279" t="s">
        <v>9</v>
      </c>
      <c r="T175" s="246" t="s">
        <v>17</v>
      </c>
      <c r="U175" s="287" t="s">
        <v>9</v>
      </c>
      <c r="V175" s="247" t="s">
        <v>18</v>
      </c>
      <c r="W175" s="278" t="s">
        <v>9</v>
      </c>
      <c r="X175" s="248" t="s">
        <v>19</v>
      </c>
      <c r="Y175" s="281" t="s">
        <v>9</v>
      </c>
      <c r="Z175" s="179" t="s">
        <v>20</v>
      </c>
      <c r="AA175" s="186" t="s">
        <v>21</v>
      </c>
      <c r="AB175" s="192" t="s">
        <v>22</v>
      </c>
    </row>
    <row r="176" spans="1:28" ht="15" customHeight="1" x14ac:dyDescent="0.25">
      <c r="A176" s="129"/>
      <c r="B176" s="125">
        <f t="shared" ref="B176:B177" si="83">WEEKDAY(C176)</f>
        <v>2</v>
      </c>
      <c r="C176" s="122">
        <f>date_1er_jour_semaine($A$1,B175)</f>
        <v>42856</v>
      </c>
      <c r="D176" s="183"/>
      <c r="E176" s="205"/>
      <c r="F176" s="183"/>
      <c r="G176" s="206"/>
      <c r="H176" s="183"/>
      <c r="I176" s="207"/>
      <c r="J176" s="183"/>
      <c r="K176" s="208"/>
      <c r="L176" s="183"/>
      <c r="M176" s="209"/>
      <c r="N176" s="183"/>
      <c r="O176" s="210"/>
      <c r="P176" s="183"/>
      <c r="Q176" s="211"/>
      <c r="R176" s="183"/>
      <c r="S176" s="212"/>
      <c r="T176" s="183"/>
      <c r="U176" s="208"/>
      <c r="V176" s="183"/>
      <c r="W176" s="213"/>
      <c r="X176" s="183"/>
      <c r="Y176" s="206"/>
      <c r="Z176" s="183"/>
      <c r="AA176" s="183" t="str">
        <f t="shared" ref="AA176:AA182" si="84">IF(SUM(D176:X176)=0,"",SUM(D176:X176))</f>
        <v/>
      </c>
      <c r="AB176" s="183" t="str">
        <f t="shared" ref="AB176:AB182" si="85">IF(SUM(Y176:AA176)=0,"",SUM(Z176,AA176))</f>
        <v/>
      </c>
    </row>
    <row r="177" spans="1:28" ht="14.25" customHeight="1" x14ac:dyDescent="0.25">
      <c r="A177" s="129"/>
      <c r="B177" s="125">
        <f t="shared" si="83"/>
        <v>3</v>
      </c>
      <c r="C177" s="122">
        <f>C176+1</f>
        <v>42857</v>
      </c>
      <c r="D177" s="183"/>
      <c r="E177" s="205"/>
      <c r="F177" s="183"/>
      <c r="G177" s="206"/>
      <c r="H177" s="183"/>
      <c r="I177" s="207"/>
      <c r="J177" s="183"/>
      <c r="K177" s="208"/>
      <c r="L177" s="183"/>
      <c r="M177" s="209"/>
      <c r="N177" s="183"/>
      <c r="O177" s="210"/>
      <c r="P177" s="183"/>
      <c r="Q177" s="211"/>
      <c r="R177" s="183"/>
      <c r="S177" s="212"/>
      <c r="T177" s="214"/>
      <c r="U177" s="208"/>
      <c r="V177" s="183"/>
      <c r="W177" s="213"/>
      <c r="X177" s="183"/>
      <c r="Y177" s="206"/>
      <c r="Z177" s="183"/>
      <c r="AA177" s="183" t="str">
        <f t="shared" si="84"/>
        <v/>
      </c>
      <c r="AB177" s="183" t="str">
        <f t="shared" si="85"/>
        <v/>
      </c>
    </row>
    <row r="178" spans="1:28" ht="14.25" customHeight="1" x14ac:dyDescent="0.25">
      <c r="A178" s="129"/>
      <c r="B178" s="125">
        <f>WEEKDAY(C178)</f>
        <v>4</v>
      </c>
      <c r="C178" s="122">
        <f>C177+1</f>
        <v>42858</v>
      </c>
      <c r="D178" s="183"/>
      <c r="E178" s="205"/>
      <c r="F178" s="183"/>
      <c r="G178" s="206"/>
      <c r="H178" s="183"/>
      <c r="I178" s="207"/>
      <c r="J178" s="183"/>
      <c r="K178" s="208"/>
      <c r="L178" s="183"/>
      <c r="M178" s="209"/>
      <c r="N178" s="183"/>
      <c r="O178" s="210"/>
      <c r="P178" s="183"/>
      <c r="Q178" s="211"/>
      <c r="R178" s="183"/>
      <c r="S178" s="212"/>
      <c r="T178" s="183"/>
      <c r="U178" s="208"/>
      <c r="V178" s="183"/>
      <c r="W178" s="213"/>
      <c r="X178" s="183"/>
      <c r="Y178" s="206"/>
      <c r="Z178" s="183"/>
      <c r="AA178" s="183" t="str">
        <f t="shared" si="84"/>
        <v/>
      </c>
      <c r="AB178" s="183" t="str">
        <f t="shared" si="85"/>
        <v/>
      </c>
    </row>
    <row r="179" spans="1:28" ht="14.25" customHeight="1" x14ac:dyDescent="0.25">
      <c r="A179" s="129"/>
      <c r="B179" s="125">
        <f t="shared" ref="B179:B182" si="86">WEEKDAY(C179)</f>
        <v>5</v>
      </c>
      <c r="C179" s="122">
        <f t="shared" ref="C179:C182" si="87">C178+1</f>
        <v>42859</v>
      </c>
      <c r="D179" s="183"/>
      <c r="E179" s="205"/>
      <c r="F179" s="183"/>
      <c r="G179" s="206"/>
      <c r="H179" s="183"/>
      <c r="I179" s="207"/>
      <c r="J179" s="183"/>
      <c r="K179" s="208"/>
      <c r="L179" s="183"/>
      <c r="M179" s="209"/>
      <c r="N179" s="183"/>
      <c r="O179" s="210"/>
      <c r="P179" s="183"/>
      <c r="Q179" s="211"/>
      <c r="R179" s="183"/>
      <c r="S179" s="212"/>
      <c r="T179" s="183"/>
      <c r="U179" s="208"/>
      <c r="V179" s="183"/>
      <c r="W179" s="213"/>
      <c r="X179" s="183"/>
      <c r="Y179" s="206"/>
      <c r="Z179" s="183"/>
      <c r="AA179" s="183" t="str">
        <f t="shared" si="84"/>
        <v/>
      </c>
      <c r="AB179" s="183" t="str">
        <f t="shared" si="85"/>
        <v/>
      </c>
    </row>
    <row r="180" spans="1:28" ht="14.25" customHeight="1" x14ac:dyDescent="0.25">
      <c r="A180" s="129"/>
      <c r="B180" s="125">
        <f t="shared" si="86"/>
        <v>6</v>
      </c>
      <c r="C180" s="122">
        <f t="shared" si="87"/>
        <v>42860</v>
      </c>
      <c r="D180" s="183"/>
      <c r="E180" s="205"/>
      <c r="F180" s="183"/>
      <c r="G180" s="206"/>
      <c r="H180" s="183"/>
      <c r="I180" s="207"/>
      <c r="J180" s="183"/>
      <c r="K180" s="208"/>
      <c r="L180" s="183"/>
      <c r="M180" s="209"/>
      <c r="N180" s="183"/>
      <c r="O180" s="210"/>
      <c r="P180" s="183"/>
      <c r="Q180" s="211"/>
      <c r="R180" s="183"/>
      <c r="S180" s="212"/>
      <c r="T180" s="183"/>
      <c r="U180" s="208"/>
      <c r="V180" s="183"/>
      <c r="W180" s="213"/>
      <c r="X180" s="183"/>
      <c r="Y180" s="206"/>
      <c r="Z180" s="183"/>
      <c r="AA180" s="183" t="str">
        <f t="shared" si="84"/>
        <v/>
      </c>
      <c r="AB180" s="183" t="str">
        <f t="shared" si="85"/>
        <v/>
      </c>
    </row>
    <row r="181" spans="1:28" ht="14.25" customHeight="1" x14ac:dyDescent="0.25">
      <c r="A181" s="129"/>
      <c r="B181" s="125">
        <f t="shared" si="86"/>
        <v>7</v>
      </c>
      <c r="C181" s="122">
        <f t="shared" si="87"/>
        <v>42861</v>
      </c>
      <c r="D181" s="183"/>
      <c r="E181" s="205"/>
      <c r="F181" s="183"/>
      <c r="G181" s="206"/>
      <c r="H181" s="183"/>
      <c r="I181" s="207"/>
      <c r="J181" s="183"/>
      <c r="K181" s="208"/>
      <c r="L181" s="183"/>
      <c r="M181" s="209"/>
      <c r="N181" s="183"/>
      <c r="O181" s="210"/>
      <c r="P181" s="183"/>
      <c r="Q181" s="211"/>
      <c r="R181" s="183"/>
      <c r="S181" s="212"/>
      <c r="T181" s="183"/>
      <c r="U181" s="208"/>
      <c r="V181" s="183"/>
      <c r="W181" s="213"/>
      <c r="X181" s="183"/>
      <c r="Y181" s="206"/>
      <c r="Z181" s="183"/>
      <c r="AA181" s="183" t="str">
        <f t="shared" si="84"/>
        <v/>
      </c>
      <c r="AB181" s="183" t="str">
        <f t="shared" si="85"/>
        <v/>
      </c>
    </row>
    <row r="182" spans="1:28" ht="14.25" customHeight="1" x14ac:dyDescent="0.25">
      <c r="A182" s="129"/>
      <c r="B182" s="125">
        <f t="shared" si="86"/>
        <v>1</v>
      </c>
      <c r="C182" s="122">
        <f t="shared" si="87"/>
        <v>42862</v>
      </c>
      <c r="D182" s="183"/>
      <c r="E182" s="205"/>
      <c r="F182" s="183"/>
      <c r="G182" s="206"/>
      <c r="H182" s="183"/>
      <c r="I182" s="207"/>
      <c r="J182" s="183"/>
      <c r="K182" s="208"/>
      <c r="L182" s="183"/>
      <c r="M182" s="209"/>
      <c r="N182" s="183"/>
      <c r="O182" s="210"/>
      <c r="P182" s="183"/>
      <c r="Q182" s="211"/>
      <c r="R182" s="183"/>
      <c r="S182" s="212"/>
      <c r="T182" s="183"/>
      <c r="U182" s="208"/>
      <c r="V182" s="183"/>
      <c r="W182" s="213"/>
      <c r="X182" s="183"/>
      <c r="Y182" s="206"/>
      <c r="Z182" s="183"/>
      <c r="AA182" s="183" t="str">
        <f t="shared" si="84"/>
        <v/>
      </c>
      <c r="AB182" s="183" t="str">
        <f t="shared" si="85"/>
        <v/>
      </c>
    </row>
    <row r="183" spans="1:28" s="158" customFormat="1" ht="15" customHeight="1" x14ac:dyDescent="0.25">
      <c r="A183" s="159"/>
      <c r="B183" s="292" t="s">
        <v>23</v>
      </c>
      <c r="C183" s="291"/>
      <c r="D183" s="288">
        <f>SUM(D176:D182)</f>
        <v>0</v>
      </c>
      <c r="E183" s="289"/>
      <c r="F183" s="288">
        <f>SUM(F176:F182)</f>
        <v>0</v>
      </c>
      <c r="G183" s="289"/>
      <c r="H183" s="288">
        <f>SUM(H176:H182)</f>
        <v>0</v>
      </c>
      <c r="I183" s="289"/>
      <c r="J183" s="288">
        <f>SUM(J176:J182)</f>
        <v>0</v>
      </c>
      <c r="K183" s="289"/>
      <c r="L183" s="288">
        <f>SUM(L176:L182)</f>
        <v>0</v>
      </c>
      <c r="M183" s="289"/>
      <c r="N183" s="288">
        <f>SUM(N176:N182)</f>
        <v>0</v>
      </c>
      <c r="O183" s="289"/>
      <c r="P183" s="288">
        <f>SUM(P176:P182)</f>
        <v>0</v>
      </c>
      <c r="Q183" s="289"/>
      <c r="R183" s="288">
        <f>SUM(R176:R182)</f>
        <v>0</v>
      </c>
      <c r="S183" s="289"/>
      <c r="T183" s="288">
        <f>SUM(T176:T182)</f>
        <v>0</v>
      </c>
      <c r="U183" s="289"/>
      <c r="V183" s="288">
        <f>SUM(V176:V182)</f>
        <v>0</v>
      </c>
      <c r="W183" s="289"/>
      <c r="X183" s="288">
        <f>SUM(X176:X182)</f>
        <v>0</v>
      </c>
      <c r="Y183" s="289"/>
      <c r="Z183" s="157">
        <f>SUM(Z176:Z182)</f>
        <v>0</v>
      </c>
      <c r="AA183" s="157">
        <f>SUM(AA176:AA182)</f>
        <v>0</v>
      </c>
      <c r="AB183" s="157">
        <f>SUM(AB176:AB182)</f>
        <v>0</v>
      </c>
    </row>
    <row r="184" spans="1:28" ht="15.75" customHeight="1" x14ac:dyDescent="0.25">
      <c r="A184" s="129"/>
      <c r="B184" s="293">
        <f>SEMAINE(date_1er_jour_semaine($A$1,B175)+7)</f>
        <v>19</v>
      </c>
      <c r="C184" s="294"/>
      <c r="D184" s="238" t="s">
        <v>8</v>
      </c>
      <c r="E184" s="280" t="s">
        <v>9</v>
      </c>
      <c r="F184" s="239" t="s">
        <v>10</v>
      </c>
      <c r="G184" s="286" t="s">
        <v>9</v>
      </c>
      <c r="H184" s="240" t="s">
        <v>11</v>
      </c>
      <c r="I184" s="285" t="s">
        <v>9</v>
      </c>
      <c r="J184" s="241" t="s">
        <v>12</v>
      </c>
      <c r="K184" s="284" t="s">
        <v>9</v>
      </c>
      <c r="L184" s="242" t="s">
        <v>13</v>
      </c>
      <c r="M184" s="283" t="s">
        <v>9</v>
      </c>
      <c r="N184" s="243" t="s">
        <v>14</v>
      </c>
      <c r="O184" s="282" t="s">
        <v>9</v>
      </c>
      <c r="P184" s="244" t="s">
        <v>15</v>
      </c>
      <c r="Q184" s="277" t="s">
        <v>9</v>
      </c>
      <c r="R184" s="245" t="s">
        <v>16</v>
      </c>
      <c r="S184" s="279" t="s">
        <v>9</v>
      </c>
      <c r="T184" s="246" t="s">
        <v>17</v>
      </c>
      <c r="U184" s="287" t="s">
        <v>9</v>
      </c>
      <c r="V184" s="247" t="s">
        <v>18</v>
      </c>
      <c r="W184" s="278" t="s">
        <v>9</v>
      </c>
      <c r="X184" s="248" t="s">
        <v>19</v>
      </c>
      <c r="Y184" s="281" t="s">
        <v>9</v>
      </c>
      <c r="Z184" s="179" t="s">
        <v>20</v>
      </c>
      <c r="AA184" s="186" t="s">
        <v>21</v>
      </c>
      <c r="AB184" s="192" t="s">
        <v>22</v>
      </c>
    </row>
    <row r="185" spans="1:28" ht="14.25" customHeight="1" x14ac:dyDescent="0.25">
      <c r="A185" s="129"/>
      <c r="B185" s="125">
        <f t="shared" ref="B185:B186" si="88">WEEKDAY(C185)</f>
        <v>2</v>
      </c>
      <c r="C185" s="122">
        <f>date_1er_jour_semaine($A$1,B184)</f>
        <v>42863</v>
      </c>
      <c r="D185" s="183"/>
      <c r="E185" s="205"/>
      <c r="F185" s="183"/>
      <c r="G185" s="206"/>
      <c r="H185" s="183"/>
      <c r="I185" s="207"/>
      <c r="J185" s="183"/>
      <c r="K185" s="208"/>
      <c r="L185" s="183"/>
      <c r="M185" s="209"/>
      <c r="N185" s="183"/>
      <c r="O185" s="210"/>
      <c r="P185" s="183"/>
      <c r="Q185" s="211"/>
      <c r="R185" s="183"/>
      <c r="S185" s="212"/>
      <c r="T185" s="183"/>
      <c r="U185" s="208"/>
      <c r="V185" s="183"/>
      <c r="W185" s="213"/>
      <c r="X185" s="183"/>
      <c r="Y185" s="206"/>
      <c r="Z185" s="183"/>
      <c r="AA185" s="183" t="str">
        <f t="shared" ref="AA185:AA191" si="89">IF(SUM(D185:X185)=0,"",SUM(D185:X185))</f>
        <v/>
      </c>
      <c r="AB185" s="183" t="str">
        <f t="shared" ref="AB185:AB191" si="90">IF(SUM(Y185:AA185)=0,"",SUM(Z185,AA185))</f>
        <v/>
      </c>
    </row>
    <row r="186" spans="1:28" ht="14.25" customHeight="1" x14ac:dyDescent="0.25">
      <c r="A186" s="129"/>
      <c r="B186" s="125">
        <f t="shared" si="88"/>
        <v>3</v>
      </c>
      <c r="C186" s="122">
        <f>C185+1</f>
        <v>42864</v>
      </c>
      <c r="D186" s="183"/>
      <c r="E186" s="205"/>
      <c r="F186" s="183"/>
      <c r="G186" s="206"/>
      <c r="H186" s="183"/>
      <c r="I186" s="207"/>
      <c r="J186" s="183"/>
      <c r="K186" s="208"/>
      <c r="L186" s="183"/>
      <c r="M186" s="209"/>
      <c r="N186" s="183"/>
      <c r="O186" s="210"/>
      <c r="P186" s="183"/>
      <c r="Q186" s="211"/>
      <c r="R186" s="183"/>
      <c r="S186" s="212"/>
      <c r="T186" s="214"/>
      <c r="U186" s="208"/>
      <c r="V186" s="183"/>
      <c r="W186" s="213"/>
      <c r="X186" s="183"/>
      <c r="Y186" s="206"/>
      <c r="Z186" s="183"/>
      <c r="AA186" s="183" t="str">
        <f t="shared" si="89"/>
        <v/>
      </c>
      <c r="AB186" s="183" t="str">
        <f t="shared" si="90"/>
        <v/>
      </c>
    </row>
    <row r="187" spans="1:28" ht="14.25" customHeight="1" x14ac:dyDescent="0.25">
      <c r="A187" s="129"/>
      <c r="B187" s="125">
        <f>WEEKDAY(C187)</f>
        <v>4</v>
      </c>
      <c r="C187" s="122">
        <f>C186+1</f>
        <v>42865</v>
      </c>
      <c r="D187" s="183"/>
      <c r="E187" s="205"/>
      <c r="F187" s="183"/>
      <c r="G187" s="206"/>
      <c r="H187" s="183"/>
      <c r="I187" s="207"/>
      <c r="J187" s="183"/>
      <c r="K187" s="208"/>
      <c r="L187" s="183"/>
      <c r="M187" s="209"/>
      <c r="N187" s="183"/>
      <c r="O187" s="210"/>
      <c r="P187" s="183"/>
      <c r="Q187" s="211"/>
      <c r="R187" s="183"/>
      <c r="S187" s="212"/>
      <c r="T187" s="183"/>
      <c r="U187" s="208"/>
      <c r="V187" s="183"/>
      <c r="W187" s="213"/>
      <c r="X187" s="183"/>
      <c r="Y187" s="206"/>
      <c r="Z187" s="183"/>
      <c r="AA187" s="183" t="str">
        <f t="shared" si="89"/>
        <v/>
      </c>
      <c r="AB187" s="183" t="str">
        <f t="shared" si="90"/>
        <v/>
      </c>
    </row>
    <row r="188" spans="1:28" ht="14.25" customHeight="1" x14ac:dyDescent="0.25">
      <c r="A188" s="129"/>
      <c r="B188" s="125">
        <f t="shared" ref="B188:B191" si="91">WEEKDAY(C188)</f>
        <v>5</v>
      </c>
      <c r="C188" s="122">
        <f t="shared" ref="C188:C191" si="92">C187+1</f>
        <v>42866</v>
      </c>
      <c r="D188" s="183"/>
      <c r="E188" s="205"/>
      <c r="F188" s="183"/>
      <c r="G188" s="206"/>
      <c r="H188" s="183"/>
      <c r="I188" s="207"/>
      <c r="J188" s="183"/>
      <c r="K188" s="208"/>
      <c r="L188" s="183"/>
      <c r="M188" s="209"/>
      <c r="N188" s="183"/>
      <c r="O188" s="210"/>
      <c r="P188" s="183"/>
      <c r="Q188" s="211"/>
      <c r="R188" s="183"/>
      <c r="S188" s="212"/>
      <c r="T188" s="183"/>
      <c r="U188" s="208"/>
      <c r="V188" s="183"/>
      <c r="W188" s="213"/>
      <c r="X188" s="183"/>
      <c r="Y188" s="206"/>
      <c r="Z188" s="183"/>
      <c r="AA188" s="183" t="str">
        <f t="shared" si="89"/>
        <v/>
      </c>
      <c r="AB188" s="183" t="str">
        <f t="shared" si="90"/>
        <v/>
      </c>
    </row>
    <row r="189" spans="1:28" ht="14.25" customHeight="1" x14ac:dyDescent="0.25">
      <c r="A189" s="129"/>
      <c r="B189" s="125">
        <f t="shared" si="91"/>
        <v>6</v>
      </c>
      <c r="C189" s="122">
        <f t="shared" si="92"/>
        <v>42867</v>
      </c>
      <c r="D189" s="183"/>
      <c r="E189" s="205"/>
      <c r="F189" s="183"/>
      <c r="G189" s="206"/>
      <c r="H189" s="183"/>
      <c r="I189" s="207"/>
      <c r="J189" s="183"/>
      <c r="K189" s="208"/>
      <c r="L189" s="183"/>
      <c r="M189" s="209"/>
      <c r="N189" s="183"/>
      <c r="O189" s="210"/>
      <c r="P189" s="183"/>
      <c r="Q189" s="211"/>
      <c r="R189" s="183"/>
      <c r="S189" s="212"/>
      <c r="T189" s="183"/>
      <c r="U189" s="208"/>
      <c r="V189" s="183"/>
      <c r="W189" s="213"/>
      <c r="X189" s="183"/>
      <c r="Y189" s="206"/>
      <c r="Z189" s="183"/>
      <c r="AA189" s="183" t="str">
        <f t="shared" si="89"/>
        <v/>
      </c>
      <c r="AB189" s="183" t="str">
        <f t="shared" si="90"/>
        <v/>
      </c>
    </row>
    <row r="190" spans="1:28" ht="14.25" customHeight="1" x14ac:dyDescent="0.25">
      <c r="A190" s="129"/>
      <c r="B190" s="125">
        <f t="shared" si="91"/>
        <v>7</v>
      </c>
      <c r="C190" s="122">
        <f t="shared" si="92"/>
        <v>42868</v>
      </c>
      <c r="D190" s="183"/>
      <c r="E190" s="205"/>
      <c r="F190" s="183"/>
      <c r="G190" s="206"/>
      <c r="H190" s="183"/>
      <c r="I190" s="207"/>
      <c r="J190" s="183"/>
      <c r="K190" s="208"/>
      <c r="L190" s="183"/>
      <c r="M190" s="209"/>
      <c r="N190" s="183"/>
      <c r="O190" s="210"/>
      <c r="P190" s="183"/>
      <c r="Q190" s="211"/>
      <c r="R190" s="183"/>
      <c r="S190" s="212"/>
      <c r="T190" s="183"/>
      <c r="U190" s="208"/>
      <c r="V190" s="183"/>
      <c r="W190" s="213"/>
      <c r="X190" s="183"/>
      <c r="Y190" s="206"/>
      <c r="Z190" s="183"/>
      <c r="AA190" s="183" t="str">
        <f t="shared" si="89"/>
        <v/>
      </c>
      <c r="AB190" s="183" t="str">
        <f t="shared" si="90"/>
        <v/>
      </c>
    </row>
    <row r="191" spans="1:28" ht="14.25" customHeight="1" x14ac:dyDescent="0.25">
      <c r="A191" s="129"/>
      <c r="B191" s="125">
        <f t="shared" si="91"/>
        <v>1</v>
      </c>
      <c r="C191" s="122">
        <f t="shared" si="92"/>
        <v>42869</v>
      </c>
      <c r="D191" s="183"/>
      <c r="E191" s="205"/>
      <c r="F191" s="183"/>
      <c r="G191" s="206"/>
      <c r="H191" s="183"/>
      <c r="I191" s="207"/>
      <c r="J191" s="183"/>
      <c r="K191" s="208"/>
      <c r="L191" s="183"/>
      <c r="M191" s="209"/>
      <c r="N191" s="183"/>
      <c r="O191" s="210"/>
      <c r="P191" s="183"/>
      <c r="Q191" s="211"/>
      <c r="R191" s="183"/>
      <c r="S191" s="212"/>
      <c r="T191" s="183"/>
      <c r="U191" s="208"/>
      <c r="V191" s="183"/>
      <c r="W191" s="213"/>
      <c r="X191" s="183"/>
      <c r="Y191" s="206"/>
      <c r="Z191" s="183"/>
      <c r="AA191" s="183" t="str">
        <f t="shared" si="89"/>
        <v/>
      </c>
      <c r="AB191" s="183" t="str">
        <f t="shared" si="90"/>
        <v/>
      </c>
    </row>
    <row r="192" spans="1:28" s="158" customFormat="1" ht="15" customHeight="1" x14ac:dyDescent="0.25">
      <c r="A192" s="159"/>
      <c r="B192" s="292" t="s">
        <v>23</v>
      </c>
      <c r="C192" s="291"/>
      <c r="D192" s="288">
        <f>SUM(D185:D191)</f>
        <v>0</v>
      </c>
      <c r="E192" s="289"/>
      <c r="F192" s="288">
        <f>SUM(F185:F191)</f>
        <v>0</v>
      </c>
      <c r="G192" s="289"/>
      <c r="H192" s="288">
        <f>SUM(H185:H191)</f>
        <v>0</v>
      </c>
      <c r="I192" s="289"/>
      <c r="J192" s="288">
        <f>SUM(J185:J191)</f>
        <v>0</v>
      </c>
      <c r="K192" s="289"/>
      <c r="L192" s="288">
        <f>SUM(L185:L191)</f>
        <v>0</v>
      </c>
      <c r="M192" s="289"/>
      <c r="N192" s="288">
        <f>SUM(N185:N191)</f>
        <v>0</v>
      </c>
      <c r="O192" s="289"/>
      <c r="P192" s="288">
        <f>SUM(P185:P191)</f>
        <v>0</v>
      </c>
      <c r="Q192" s="289"/>
      <c r="R192" s="288">
        <f>SUM(R185:R191)</f>
        <v>0</v>
      </c>
      <c r="S192" s="289"/>
      <c r="T192" s="288">
        <f>SUM(T185:T191)</f>
        <v>0</v>
      </c>
      <c r="U192" s="289"/>
      <c r="V192" s="288">
        <f>SUM(V185:V191)</f>
        <v>0</v>
      </c>
      <c r="W192" s="289"/>
      <c r="X192" s="288">
        <f>SUM(X185:X191)</f>
        <v>0</v>
      </c>
      <c r="Y192" s="289"/>
      <c r="Z192" s="157">
        <f>SUM(Z185:Z191)</f>
        <v>0</v>
      </c>
      <c r="AA192" s="157">
        <f>SUM(AA185:AA191)</f>
        <v>0</v>
      </c>
      <c r="AB192" s="157">
        <f>SUM(AB185:AB191)</f>
        <v>0</v>
      </c>
    </row>
    <row r="193" spans="1:28" ht="15.75" customHeight="1" x14ac:dyDescent="0.25">
      <c r="A193" s="129"/>
      <c r="B193" s="293">
        <f>SEMAINE(date_1er_jour_semaine($A$1,B184)+7)</f>
        <v>20</v>
      </c>
      <c r="C193" s="294"/>
      <c r="D193" s="238" t="s">
        <v>8</v>
      </c>
      <c r="E193" s="280" t="s">
        <v>9</v>
      </c>
      <c r="F193" s="239" t="s">
        <v>10</v>
      </c>
      <c r="G193" s="286" t="s">
        <v>9</v>
      </c>
      <c r="H193" s="240" t="s">
        <v>11</v>
      </c>
      <c r="I193" s="285" t="s">
        <v>9</v>
      </c>
      <c r="J193" s="241" t="s">
        <v>12</v>
      </c>
      <c r="K193" s="284" t="s">
        <v>9</v>
      </c>
      <c r="L193" s="242" t="s">
        <v>13</v>
      </c>
      <c r="M193" s="283" t="s">
        <v>9</v>
      </c>
      <c r="N193" s="243" t="s">
        <v>14</v>
      </c>
      <c r="O193" s="282" t="s">
        <v>9</v>
      </c>
      <c r="P193" s="244" t="s">
        <v>15</v>
      </c>
      <c r="Q193" s="277" t="s">
        <v>9</v>
      </c>
      <c r="R193" s="245" t="s">
        <v>16</v>
      </c>
      <c r="S193" s="279" t="s">
        <v>9</v>
      </c>
      <c r="T193" s="246" t="s">
        <v>17</v>
      </c>
      <c r="U193" s="287" t="s">
        <v>9</v>
      </c>
      <c r="V193" s="247" t="s">
        <v>18</v>
      </c>
      <c r="W193" s="278" t="s">
        <v>9</v>
      </c>
      <c r="X193" s="248" t="s">
        <v>19</v>
      </c>
      <c r="Y193" s="281" t="s">
        <v>9</v>
      </c>
      <c r="Z193" s="179" t="s">
        <v>20</v>
      </c>
      <c r="AA193" s="186" t="s">
        <v>21</v>
      </c>
      <c r="AB193" s="192" t="s">
        <v>22</v>
      </c>
    </row>
    <row r="194" spans="1:28" ht="14.25" customHeight="1" x14ac:dyDescent="0.25">
      <c r="A194" s="129"/>
      <c r="B194" s="125">
        <f t="shared" ref="B194:B195" si="93">WEEKDAY(C194)</f>
        <v>2</v>
      </c>
      <c r="C194" s="122">
        <f>date_1er_jour_semaine($A$1,B193)</f>
        <v>42870</v>
      </c>
      <c r="D194" s="183"/>
      <c r="E194" s="205"/>
      <c r="F194" s="183"/>
      <c r="G194" s="206"/>
      <c r="H194" s="183"/>
      <c r="I194" s="207"/>
      <c r="J194" s="183"/>
      <c r="K194" s="208"/>
      <c r="L194" s="183"/>
      <c r="M194" s="209"/>
      <c r="N194" s="183"/>
      <c r="O194" s="210"/>
      <c r="P194" s="183"/>
      <c r="Q194" s="211"/>
      <c r="R194" s="183"/>
      <c r="S194" s="212"/>
      <c r="T194" s="183"/>
      <c r="U194" s="208"/>
      <c r="V194" s="183"/>
      <c r="W194" s="213"/>
      <c r="X194" s="183"/>
      <c r="Y194" s="206"/>
      <c r="Z194" s="183"/>
      <c r="AA194" s="183" t="str">
        <f t="shared" ref="AA194:AA200" si="94">IF(SUM(D194:X194)=0,"",SUM(D194:X194))</f>
        <v/>
      </c>
      <c r="AB194" s="183" t="str">
        <f t="shared" ref="AB194:AB200" si="95">IF(SUM(Y194:AA194)=0,"",SUM(Z194,AA194))</f>
        <v/>
      </c>
    </row>
    <row r="195" spans="1:28" ht="14.25" customHeight="1" x14ac:dyDescent="0.25">
      <c r="A195" s="129"/>
      <c r="B195" s="125">
        <f t="shared" si="93"/>
        <v>3</v>
      </c>
      <c r="C195" s="122">
        <f>C194+1</f>
        <v>42871</v>
      </c>
      <c r="D195" s="183"/>
      <c r="E195" s="205"/>
      <c r="F195" s="183"/>
      <c r="G195" s="206"/>
      <c r="H195" s="183"/>
      <c r="I195" s="207"/>
      <c r="J195" s="183"/>
      <c r="K195" s="208"/>
      <c r="L195" s="183"/>
      <c r="M195" s="209"/>
      <c r="N195" s="183"/>
      <c r="O195" s="210"/>
      <c r="P195" s="183"/>
      <c r="Q195" s="211"/>
      <c r="R195" s="183"/>
      <c r="S195" s="212"/>
      <c r="T195" s="214"/>
      <c r="U195" s="208"/>
      <c r="V195" s="183"/>
      <c r="W195" s="213"/>
      <c r="X195" s="183"/>
      <c r="Y195" s="206"/>
      <c r="Z195" s="183"/>
      <c r="AA195" s="183" t="str">
        <f t="shared" si="94"/>
        <v/>
      </c>
      <c r="AB195" s="183" t="str">
        <f t="shared" si="95"/>
        <v/>
      </c>
    </row>
    <row r="196" spans="1:28" ht="14.25" customHeight="1" x14ac:dyDescent="0.25">
      <c r="A196" s="129"/>
      <c r="B196" s="125">
        <f>WEEKDAY(C196)</f>
        <v>4</v>
      </c>
      <c r="C196" s="122">
        <f>C195+1</f>
        <v>42872</v>
      </c>
      <c r="D196" s="183"/>
      <c r="E196" s="205"/>
      <c r="F196" s="183"/>
      <c r="G196" s="206"/>
      <c r="H196" s="183"/>
      <c r="I196" s="207"/>
      <c r="J196" s="183"/>
      <c r="K196" s="208"/>
      <c r="L196" s="183"/>
      <c r="M196" s="209"/>
      <c r="N196" s="183"/>
      <c r="O196" s="210"/>
      <c r="P196" s="183"/>
      <c r="Q196" s="211"/>
      <c r="R196" s="183"/>
      <c r="S196" s="212"/>
      <c r="T196" s="183"/>
      <c r="U196" s="208"/>
      <c r="V196" s="183"/>
      <c r="W196" s="213"/>
      <c r="X196" s="183"/>
      <c r="Y196" s="206"/>
      <c r="Z196" s="183"/>
      <c r="AA196" s="183" t="str">
        <f t="shared" si="94"/>
        <v/>
      </c>
      <c r="AB196" s="183" t="str">
        <f t="shared" si="95"/>
        <v/>
      </c>
    </row>
    <row r="197" spans="1:28" ht="14.25" customHeight="1" x14ac:dyDescent="0.25">
      <c r="A197" s="129"/>
      <c r="B197" s="125">
        <f t="shared" ref="B197:B200" si="96">WEEKDAY(C197)</f>
        <v>5</v>
      </c>
      <c r="C197" s="122">
        <f t="shared" ref="C197:C200" si="97">C196+1</f>
        <v>42873</v>
      </c>
      <c r="D197" s="183"/>
      <c r="E197" s="205"/>
      <c r="F197" s="183"/>
      <c r="G197" s="206"/>
      <c r="H197" s="183"/>
      <c r="I197" s="207"/>
      <c r="J197" s="183"/>
      <c r="K197" s="208"/>
      <c r="L197" s="183"/>
      <c r="M197" s="209"/>
      <c r="N197" s="183"/>
      <c r="O197" s="210"/>
      <c r="P197" s="183"/>
      <c r="Q197" s="211"/>
      <c r="R197" s="183"/>
      <c r="S197" s="212"/>
      <c r="T197" s="183"/>
      <c r="U197" s="208"/>
      <c r="V197" s="183"/>
      <c r="W197" s="213"/>
      <c r="X197" s="183"/>
      <c r="Y197" s="206"/>
      <c r="Z197" s="183"/>
      <c r="AA197" s="183" t="str">
        <f t="shared" si="94"/>
        <v/>
      </c>
      <c r="AB197" s="183" t="str">
        <f t="shared" si="95"/>
        <v/>
      </c>
    </row>
    <row r="198" spans="1:28" ht="14.25" customHeight="1" x14ac:dyDescent="0.25">
      <c r="A198" s="129"/>
      <c r="B198" s="125">
        <f t="shared" si="96"/>
        <v>6</v>
      </c>
      <c r="C198" s="122">
        <f t="shared" si="97"/>
        <v>42874</v>
      </c>
      <c r="D198" s="183"/>
      <c r="E198" s="205"/>
      <c r="F198" s="183"/>
      <c r="G198" s="206"/>
      <c r="H198" s="183"/>
      <c r="I198" s="207"/>
      <c r="J198" s="183"/>
      <c r="K198" s="208"/>
      <c r="L198" s="183"/>
      <c r="M198" s="209"/>
      <c r="N198" s="183"/>
      <c r="O198" s="210"/>
      <c r="P198" s="183"/>
      <c r="Q198" s="211"/>
      <c r="R198" s="183"/>
      <c r="S198" s="212"/>
      <c r="T198" s="183"/>
      <c r="U198" s="208"/>
      <c r="V198" s="183"/>
      <c r="W198" s="213"/>
      <c r="X198" s="183"/>
      <c r="Y198" s="206"/>
      <c r="Z198" s="183"/>
      <c r="AA198" s="183" t="str">
        <f t="shared" si="94"/>
        <v/>
      </c>
      <c r="AB198" s="183" t="str">
        <f t="shared" si="95"/>
        <v/>
      </c>
    </row>
    <row r="199" spans="1:28" ht="14.25" customHeight="1" x14ac:dyDescent="0.25">
      <c r="A199" s="129"/>
      <c r="B199" s="125">
        <f t="shared" si="96"/>
        <v>7</v>
      </c>
      <c r="C199" s="122">
        <f t="shared" si="97"/>
        <v>42875</v>
      </c>
      <c r="D199" s="183"/>
      <c r="E199" s="205"/>
      <c r="F199" s="183"/>
      <c r="G199" s="206"/>
      <c r="H199" s="183"/>
      <c r="I199" s="207"/>
      <c r="J199" s="183"/>
      <c r="K199" s="208"/>
      <c r="L199" s="183"/>
      <c r="M199" s="209"/>
      <c r="N199" s="183"/>
      <c r="O199" s="210"/>
      <c r="P199" s="183"/>
      <c r="Q199" s="211"/>
      <c r="R199" s="183"/>
      <c r="S199" s="212"/>
      <c r="T199" s="183"/>
      <c r="U199" s="208"/>
      <c r="V199" s="183"/>
      <c r="W199" s="213"/>
      <c r="X199" s="183"/>
      <c r="Y199" s="206"/>
      <c r="Z199" s="183"/>
      <c r="AA199" s="183" t="str">
        <f t="shared" si="94"/>
        <v/>
      </c>
      <c r="AB199" s="183" t="str">
        <f t="shared" si="95"/>
        <v/>
      </c>
    </row>
    <row r="200" spans="1:28" ht="14.25" customHeight="1" x14ac:dyDescent="0.25">
      <c r="A200" s="129"/>
      <c r="B200" s="125">
        <f t="shared" si="96"/>
        <v>1</v>
      </c>
      <c r="C200" s="122">
        <f t="shared" si="97"/>
        <v>42876</v>
      </c>
      <c r="D200" s="183"/>
      <c r="E200" s="205"/>
      <c r="F200" s="183"/>
      <c r="G200" s="206"/>
      <c r="H200" s="183"/>
      <c r="I200" s="207"/>
      <c r="J200" s="183"/>
      <c r="K200" s="208"/>
      <c r="L200" s="183"/>
      <c r="M200" s="209"/>
      <c r="N200" s="183"/>
      <c r="O200" s="210"/>
      <c r="P200" s="183"/>
      <c r="Q200" s="211"/>
      <c r="R200" s="183"/>
      <c r="S200" s="212"/>
      <c r="T200" s="183"/>
      <c r="U200" s="208"/>
      <c r="V200" s="183"/>
      <c r="W200" s="213"/>
      <c r="X200" s="183"/>
      <c r="Y200" s="206"/>
      <c r="Z200" s="183"/>
      <c r="AA200" s="183" t="str">
        <f t="shared" si="94"/>
        <v/>
      </c>
      <c r="AB200" s="183" t="str">
        <f t="shared" si="95"/>
        <v/>
      </c>
    </row>
    <row r="201" spans="1:28" s="158" customFormat="1" ht="15" customHeight="1" x14ac:dyDescent="0.25">
      <c r="A201" s="159"/>
      <c r="B201" s="292" t="s">
        <v>23</v>
      </c>
      <c r="C201" s="291"/>
      <c r="D201" s="288">
        <f>SUM(D194:D200)</f>
        <v>0</v>
      </c>
      <c r="E201" s="289"/>
      <c r="F201" s="288">
        <f>SUM(F194:F200)</f>
        <v>0</v>
      </c>
      <c r="G201" s="289"/>
      <c r="H201" s="288">
        <f>SUM(H194:H200)</f>
        <v>0</v>
      </c>
      <c r="I201" s="289"/>
      <c r="J201" s="288">
        <f>SUM(J194:J200)</f>
        <v>0</v>
      </c>
      <c r="K201" s="289"/>
      <c r="L201" s="288">
        <f>SUM(L194:L200)</f>
        <v>0</v>
      </c>
      <c r="M201" s="289"/>
      <c r="N201" s="288">
        <f>SUM(N194:N200)</f>
        <v>0</v>
      </c>
      <c r="O201" s="289"/>
      <c r="P201" s="288">
        <f>SUM(P194:P200)</f>
        <v>0</v>
      </c>
      <c r="Q201" s="289"/>
      <c r="R201" s="288">
        <f>SUM(R194:R200)</f>
        <v>0</v>
      </c>
      <c r="S201" s="289"/>
      <c r="T201" s="288">
        <f>SUM(T194:T200)</f>
        <v>0</v>
      </c>
      <c r="U201" s="289"/>
      <c r="V201" s="288">
        <f>SUM(V194:V200)</f>
        <v>0</v>
      </c>
      <c r="W201" s="289"/>
      <c r="X201" s="288">
        <f>SUM(X194:X200)</f>
        <v>0</v>
      </c>
      <c r="Y201" s="289"/>
      <c r="Z201" s="157">
        <f>SUM(Z194:Z200)</f>
        <v>0</v>
      </c>
      <c r="AA201" s="157">
        <f>SUM(AA194:AA200)</f>
        <v>0</v>
      </c>
      <c r="AB201" s="157">
        <f>SUM(AB194:AB200)</f>
        <v>0</v>
      </c>
    </row>
    <row r="202" spans="1:28" ht="15.75" customHeight="1" x14ac:dyDescent="0.25">
      <c r="A202" s="129"/>
      <c r="B202" s="293">
        <f>SEMAINE(date_1er_jour_semaine($A$1,B193)+7)</f>
        <v>21</v>
      </c>
      <c r="C202" s="294"/>
      <c r="D202" s="238" t="s">
        <v>8</v>
      </c>
      <c r="E202" s="280" t="s">
        <v>9</v>
      </c>
      <c r="F202" s="239" t="s">
        <v>10</v>
      </c>
      <c r="G202" s="286" t="s">
        <v>9</v>
      </c>
      <c r="H202" s="240" t="s">
        <v>11</v>
      </c>
      <c r="I202" s="285" t="s">
        <v>9</v>
      </c>
      <c r="J202" s="241" t="s">
        <v>12</v>
      </c>
      <c r="K202" s="284" t="s">
        <v>9</v>
      </c>
      <c r="L202" s="242" t="s">
        <v>13</v>
      </c>
      <c r="M202" s="283" t="s">
        <v>9</v>
      </c>
      <c r="N202" s="243" t="s">
        <v>14</v>
      </c>
      <c r="O202" s="282" t="s">
        <v>9</v>
      </c>
      <c r="P202" s="244" t="s">
        <v>15</v>
      </c>
      <c r="Q202" s="277" t="s">
        <v>9</v>
      </c>
      <c r="R202" s="245" t="s">
        <v>16</v>
      </c>
      <c r="S202" s="279" t="s">
        <v>9</v>
      </c>
      <c r="T202" s="246" t="s">
        <v>17</v>
      </c>
      <c r="U202" s="287" t="s">
        <v>9</v>
      </c>
      <c r="V202" s="247" t="s">
        <v>18</v>
      </c>
      <c r="W202" s="278" t="s">
        <v>9</v>
      </c>
      <c r="X202" s="248" t="s">
        <v>19</v>
      </c>
      <c r="Y202" s="281" t="s">
        <v>9</v>
      </c>
      <c r="Z202" s="179" t="s">
        <v>20</v>
      </c>
      <c r="AA202" s="186" t="s">
        <v>21</v>
      </c>
      <c r="AB202" s="192" t="s">
        <v>22</v>
      </c>
    </row>
    <row r="203" spans="1:28" ht="14.25" customHeight="1" x14ac:dyDescent="0.25">
      <c r="A203" s="129"/>
      <c r="B203" s="125">
        <f t="shared" ref="B203:B204" si="98">WEEKDAY(C203)</f>
        <v>2</v>
      </c>
      <c r="C203" s="122">
        <f>date_1er_jour_semaine($A$1,B202)</f>
        <v>42877</v>
      </c>
      <c r="D203" s="183"/>
      <c r="E203" s="205"/>
      <c r="F203" s="183"/>
      <c r="G203" s="206"/>
      <c r="H203" s="183"/>
      <c r="I203" s="207"/>
      <c r="J203" s="183"/>
      <c r="K203" s="208"/>
      <c r="L203" s="183"/>
      <c r="M203" s="209"/>
      <c r="N203" s="183"/>
      <c r="O203" s="210"/>
      <c r="P203" s="183"/>
      <c r="Q203" s="211"/>
      <c r="R203" s="183"/>
      <c r="S203" s="212"/>
      <c r="T203" s="183"/>
      <c r="U203" s="208"/>
      <c r="V203" s="183"/>
      <c r="W203" s="213"/>
      <c r="X203" s="183"/>
      <c r="Y203" s="206"/>
      <c r="Z203" s="183"/>
      <c r="AA203" s="183" t="str">
        <f t="shared" ref="AA203:AA209" si="99">IF(SUM(D203:X203)=0,"",SUM(D203:X203))</f>
        <v/>
      </c>
      <c r="AB203" s="183" t="str">
        <f t="shared" ref="AB203:AB209" si="100">IF(SUM(Y203:AA203)=0,"",SUM(Z203,AA203))</f>
        <v/>
      </c>
    </row>
    <row r="204" spans="1:28" ht="14.25" customHeight="1" x14ac:dyDescent="0.25">
      <c r="A204" s="129"/>
      <c r="B204" s="125">
        <f t="shared" si="98"/>
        <v>3</v>
      </c>
      <c r="C204" s="122">
        <f>C203+1</f>
        <v>42878</v>
      </c>
      <c r="D204" s="183"/>
      <c r="E204" s="205"/>
      <c r="F204" s="183"/>
      <c r="G204" s="206"/>
      <c r="H204" s="183"/>
      <c r="I204" s="207"/>
      <c r="J204" s="183"/>
      <c r="K204" s="208"/>
      <c r="L204" s="183"/>
      <c r="M204" s="209"/>
      <c r="N204" s="183"/>
      <c r="O204" s="210"/>
      <c r="P204" s="183"/>
      <c r="Q204" s="211"/>
      <c r="R204" s="183"/>
      <c r="S204" s="212"/>
      <c r="T204" s="214"/>
      <c r="U204" s="208"/>
      <c r="V204" s="183"/>
      <c r="W204" s="213"/>
      <c r="X204" s="183"/>
      <c r="Y204" s="206"/>
      <c r="Z204" s="183"/>
      <c r="AA204" s="183" t="str">
        <f t="shared" si="99"/>
        <v/>
      </c>
      <c r="AB204" s="183" t="str">
        <f t="shared" si="100"/>
        <v/>
      </c>
    </row>
    <row r="205" spans="1:28" ht="14.25" customHeight="1" x14ac:dyDescent="0.25">
      <c r="A205" s="129"/>
      <c r="B205" s="125">
        <f>WEEKDAY(C205)</f>
        <v>4</v>
      </c>
      <c r="C205" s="122">
        <f>C204+1</f>
        <v>42879</v>
      </c>
      <c r="D205" s="183"/>
      <c r="E205" s="205"/>
      <c r="F205" s="183"/>
      <c r="G205" s="206"/>
      <c r="H205" s="183"/>
      <c r="I205" s="207"/>
      <c r="J205" s="183"/>
      <c r="K205" s="208"/>
      <c r="L205" s="183"/>
      <c r="M205" s="209"/>
      <c r="N205" s="183"/>
      <c r="O205" s="210"/>
      <c r="P205" s="183"/>
      <c r="Q205" s="211"/>
      <c r="R205" s="183"/>
      <c r="S205" s="212"/>
      <c r="T205" s="183"/>
      <c r="U205" s="208"/>
      <c r="V205" s="183"/>
      <c r="W205" s="213"/>
      <c r="X205" s="183"/>
      <c r="Y205" s="206"/>
      <c r="Z205" s="183"/>
      <c r="AA205" s="183" t="str">
        <f t="shared" si="99"/>
        <v/>
      </c>
      <c r="AB205" s="183" t="str">
        <f t="shared" si="100"/>
        <v/>
      </c>
    </row>
    <row r="206" spans="1:28" ht="14.25" customHeight="1" x14ac:dyDescent="0.25">
      <c r="A206" s="129"/>
      <c r="B206" s="125">
        <f t="shared" ref="B206:B209" si="101">WEEKDAY(C206)</f>
        <v>5</v>
      </c>
      <c r="C206" s="122">
        <f t="shared" ref="C206:C209" si="102">C205+1</f>
        <v>42880</v>
      </c>
      <c r="D206" s="183"/>
      <c r="E206" s="205"/>
      <c r="F206" s="183"/>
      <c r="G206" s="206"/>
      <c r="H206" s="183"/>
      <c r="I206" s="207"/>
      <c r="J206" s="183"/>
      <c r="K206" s="208"/>
      <c r="L206" s="183"/>
      <c r="M206" s="209"/>
      <c r="N206" s="183"/>
      <c r="O206" s="210"/>
      <c r="P206" s="183"/>
      <c r="Q206" s="211"/>
      <c r="R206" s="183"/>
      <c r="S206" s="212"/>
      <c r="T206" s="183"/>
      <c r="U206" s="208"/>
      <c r="V206" s="183"/>
      <c r="W206" s="213"/>
      <c r="X206" s="183"/>
      <c r="Y206" s="206"/>
      <c r="Z206" s="183"/>
      <c r="AA206" s="183" t="str">
        <f t="shared" si="99"/>
        <v/>
      </c>
      <c r="AB206" s="183" t="str">
        <f t="shared" si="100"/>
        <v/>
      </c>
    </row>
    <row r="207" spans="1:28" ht="14.25" customHeight="1" x14ac:dyDescent="0.25">
      <c r="A207" s="129"/>
      <c r="B207" s="125">
        <f t="shared" si="101"/>
        <v>6</v>
      </c>
      <c r="C207" s="122">
        <f t="shared" si="102"/>
        <v>42881</v>
      </c>
      <c r="D207" s="183"/>
      <c r="E207" s="205"/>
      <c r="F207" s="183"/>
      <c r="G207" s="206"/>
      <c r="H207" s="183"/>
      <c r="I207" s="207"/>
      <c r="J207" s="183"/>
      <c r="K207" s="208"/>
      <c r="L207" s="183"/>
      <c r="M207" s="209"/>
      <c r="N207" s="183"/>
      <c r="O207" s="210"/>
      <c r="P207" s="183"/>
      <c r="Q207" s="211"/>
      <c r="R207" s="183"/>
      <c r="S207" s="212"/>
      <c r="T207" s="183"/>
      <c r="U207" s="208"/>
      <c r="V207" s="183"/>
      <c r="W207" s="213"/>
      <c r="X207" s="183"/>
      <c r="Y207" s="206"/>
      <c r="Z207" s="183"/>
      <c r="AA207" s="183" t="str">
        <f t="shared" si="99"/>
        <v/>
      </c>
      <c r="AB207" s="183" t="str">
        <f t="shared" si="100"/>
        <v/>
      </c>
    </row>
    <row r="208" spans="1:28" ht="14.25" customHeight="1" x14ac:dyDescent="0.25">
      <c r="A208" s="129"/>
      <c r="B208" s="125">
        <f t="shared" si="101"/>
        <v>7</v>
      </c>
      <c r="C208" s="122">
        <f t="shared" si="102"/>
        <v>42882</v>
      </c>
      <c r="D208" s="183"/>
      <c r="E208" s="205"/>
      <c r="F208" s="183"/>
      <c r="G208" s="206"/>
      <c r="H208" s="183"/>
      <c r="I208" s="207"/>
      <c r="J208" s="183"/>
      <c r="K208" s="208"/>
      <c r="L208" s="183"/>
      <c r="M208" s="209"/>
      <c r="N208" s="183"/>
      <c r="O208" s="210"/>
      <c r="P208" s="183"/>
      <c r="Q208" s="211"/>
      <c r="R208" s="183"/>
      <c r="S208" s="212"/>
      <c r="T208" s="183"/>
      <c r="U208" s="208"/>
      <c r="V208" s="183"/>
      <c r="W208" s="213"/>
      <c r="X208" s="183"/>
      <c r="Y208" s="206"/>
      <c r="Z208" s="183"/>
      <c r="AA208" s="183" t="str">
        <f t="shared" si="99"/>
        <v/>
      </c>
      <c r="AB208" s="183" t="str">
        <f t="shared" si="100"/>
        <v/>
      </c>
    </row>
    <row r="209" spans="1:28" ht="14.25" customHeight="1" x14ac:dyDescent="0.25">
      <c r="A209" s="129"/>
      <c r="B209" s="125">
        <f t="shared" si="101"/>
        <v>1</v>
      </c>
      <c r="C209" s="122">
        <f t="shared" si="102"/>
        <v>42883</v>
      </c>
      <c r="D209" s="183"/>
      <c r="E209" s="205"/>
      <c r="F209" s="183"/>
      <c r="G209" s="206"/>
      <c r="H209" s="183"/>
      <c r="I209" s="207"/>
      <c r="J209" s="183"/>
      <c r="K209" s="208"/>
      <c r="L209" s="183"/>
      <c r="M209" s="209"/>
      <c r="N209" s="183"/>
      <c r="O209" s="210"/>
      <c r="P209" s="183"/>
      <c r="Q209" s="211"/>
      <c r="R209" s="183"/>
      <c r="S209" s="212"/>
      <c r="T209" s="183"/>
      <c r="U209" s="208"/>
      <c r="V209" s="183"/>
      <c r="W209" s="213"/>
      <c r="X209" s="183"/>
      <c r="Y209" s="206"/>
      <c r="Z209" s="183"/>
      <c r="AA209" s="183" t="str">
        <f t="shared" si="99"/>
        <v/>
      </c>
      <c r="AB209" s="183" t="str">
        <f t="shared" si="100"/>
        <v/>
      </c>
    </row>
    <row r="210" spans="1:28" s="158" customFormat="1" ht="15" customHeight="1" x14ac:dyDescent="0.25">
      <c r="A210" s="159"/>
      <c r="B210" s="292" t="s">
        <v>23</v>
      </c>
      <c r="C210" s="291"/>
      <c r="D210" s="288">
        <f>SUM(D203:D209)</f>
        <v>0</v>
      </c>
      <c r="E210" s="289"/>
      <c r="F210" s="288">
        <f>SUM(F203:F209)</f>
        <v>0</v>
      </c>
      <c r="G210" s="289"/>
      <c r="H210" s="288">
        <f>SUM(H203:H209)</f>
        <v>0</v>
      </c>
      <c r="I210" s="289"/>
      <c r="J210" s="288">
        <f>SUM(J203:J209)</f>
        <v>0</v>
      </c>
      <c r="K210" s="289"/>
      <c r="L210" s="288">
        <f>SUM(L203:L209)</f>
        <v>0</v>
      </c>
      <c r="M210" s="289"/>
      <c r="N210" s="288">
        <f>SUM(N203:N209)</f>
        <v>0</v>
      </c>
      <c r="O210" s="289"/>
      <c r="P210" s="288">
        <f>SUM(P203:P209)</f>
        <v>0</v>
      </c>
      <c r="Q210" s="289"/>
      <c r="R210" s="288">
        <f>SUM(R203:R209)</f>
        <v>0</v>
      </c>
      <c r="S210" s="289"/>
      <c r="T210" s="288">
        <f>SUM(T203:T209)</f>
        <v>0</v>
      </c>
      <c r="U210" s="289"/>
      <c r="V210" s="288">
        <f>SUM(V203:V209)</f>
        <v>0</v>
      </c>
      <c r="W210" s="289"/>
      <c r="X210" s="288">
        <f>SUM(X203:X209)</f>
        <v>0</v>
      </c>
      <c r="Y210" s="289"/>
      <c r="Z210" s="157">
        <f>SUM(Z203:Z209)</f>
        <v>0</v>
      </c>
      <c r="AA210" s="157">
        <f>SUM(AA203:AA209)</f>
        <v>0</v>
      </c>
      <c r="AB210" s="157">
        <f>SUM(AB203:AB209)</f>
        <v>0</v>
      </c>
    </row>
    <row r="211" spans="1:28" ht="15.75" customHeight="1" x14ac:dyDescent="0.25">
      <c r="A211" s="129"/>
      <c r="B211" s="293">
        <f>SEMAINE(date_1er_jour_semaine($A$1,B202)+7)</f>
        <v>22</v>
      </c>
      <c r="C211" s="294"/>
      <c r="D211" s="238" t="s">
        <v>8</v>
      </c>
      <c r="E211" s="280" t="s">
        <v>9</v>
      </c>
      <c r="F211" s="239" t="s">
        <v>10</v>
      </c>
      <c r="G211" s="286" t="s">
        <v>9</v>
      </c>
      <c r="H211" s="240" t="s">
        <v>11</v>
      </c>
      <c r="I211" s="285" t="s">
        <v>9</v>
      </c>
      <c r="J211" s="241" t="s">
        <v>12</v>
      </c>
      <c r="K211" s="284" t="s">
        <v>9</v>
      </c>
      <c r="L211" s="242" t="s">
        <v>13</v>
      </c>
      <c r="M211" s="283" t="s">
        <v>9</v>
      </c>
      <c r="N211" s="243" t="s">
        <v>14</v>
      </c>
      <c r="O211" s="282" t="s">
        <v>9</v>
      </c>
      <c r="P211" s="244" t="s">
        <v>15</v>
      </c>
      <c r="Q211" s="277" t="s">
        <v>9</v>
      </c>
      <c r="R211" s="245" t="s">
        <v>16</v>
      </c>
      <c r="S211" s="279" t="s">
        <v>9</v>
      </c>
      <c r="T211" s="246" t="s">
        <v>17</v>
      </c>
      <c r="U211" s="287" t="s">
        <v>9</v>
      </c>
      <c r="V211" s="247" t="s">
        <v>18</v>
      </c>
      <c r="W211" s="278" t="s">
        <v>9</v>
      </c>
      <c r="X211" s="248" t="s">
        <v>19</v>
      </c>
      <c r="Y211" s="281" t="s">
        <v>9</v>
      </c>
      <c r="Z211" s="179" t="s">
        <v>20</v>
      </c>
      <c r="AA211" s="186" t="s">
        <v>21</v>
      </c>
      <c r="AB211" s="192" t="s">
        <v>22</v>
      </c>
    </row>
    <row r="212" spans="1:28" ht="14.25" customHeight="1" x14ac:dyDescent="0.25">
      <c r="A212" s="129"/>
      <c r="B212" s="125">
        <f t="shared" ref="B212:B213" si="103">WEEKDAY(C212)</f>
        <v>2</v>
      </c>
      <c r="C212" s="122">
        <f>date_1er_jour_semaine($A$1,B211)</f>
        <v>42884</v>
      </c>
      <c r="D212" s="183"/>
      <c r="E212" s="205"/>
      <c r="F212" s="183"/>
      <c r="G212" s="206"/>
      <c r="H212" s="183"/>
      <c r="I212" s="207"/>
      <c r="J212" s="183"/>
      <c r="K212" s="208"/>
      <c r="L212" s="183"/>
      <c r="M212" s="209"/>
      <c r="N212" s="183"/>
      <c r="O212" s="210"/>
      <c r="P212" s="183"/>
      <c r="Q212" s="211"/>
      <c r="R212" s="183"/>
      <c r="S212" s="212"/>
      <c r="T212" s="183"/>
      <c r="U212" s="208"/>
      <c r="V212" s="183"/>
      <c r="W212" s="213"/>
      <c r="X212" s="183"/>
      <c r="Y212" s="206"/>
      <c r="Z212" s="183"/>
      <c r="AA212" s="183" t="str">
        <f t="shared" ref="AA212:AA218" si="104">IF(SUM(D212:X212)=0,"",SUM(D212:X212))</f>
        <v/>
      </c>
      <c r="AB212" s="183" t="str">
        <f t="shared" ref="AB212:AB218" si="105">IF(SUM(Y212:AA212)=0,"",SUM(Z212,AA212))</f>
        <v/>
      </c>
    </row>
    <row r="213" spans="1:28" ht="14.25" customHeight="1" x14ac:dyDescent="0.25">
      <c r="A213" s="129"/>
      <c r="B213" s="125">
        <f t="shared" si="103"/>
        <v>3</v>
      </c>
      <c r="C213" s="122">
        <f>C212+1</f>
        <v>42885</v>
      </c>
      <c r="D213" s="183"/>
      <c r="E213" s="205"/>
      <c r="F213" s="183"/>
      <c r="G213" s="206"/>
      <c r="H213" s="183"/>
      <c r="I213" s="207"/>
      <c r="J213" s="183"/>
      <c r="K213" s="208"/>
      <c r="L213" s="183"/>
      <c r="M213" s="209"/>
      <c r="N213" s="183"/>
      <c r="O213" s="210"/>
      <c r="P213" s="183"/>
      <c r="Q213" s="211"/>
      <c r="R213" s="183"/>
      <c r="S213" s="212"/>
      <c r="T213" s="214"/>
      <c r="U213" s="208"/>
      <c r="V213" s="183"/>
      <c r="W213" s="213"/>
      <c r="X213" s="183"/>
      <c r="Y213" s="206"/>
      <c r="Z213" s="183"/>
      <c r="AA213" s="183" t="str">
        <f t="shared" si="104"/>
        <v/>
      </c>
      <c r="AB213" s="183" t="str">
        <f t="shared" si="105"/>
        <v/>
      </c>
    </row>
    <row r="214" spans="1:28" ht="14.25" customHeight="1" x14ac:dyDescent="0.25">
      <c r="A214" s="137"/>
      <c r="B214" s="125">
        <f>WEEKDAY(C214)</f>
        <v>4</v>
      </c>
      <c r="C214" s="122">
        <f>C213+1</f>
        <v>42886</v>
      </c>
      <c r="D214" s="183"/>
      <c r="E214" s="205"/>
      <c r="F214" s="183"/>
      <c r="G214" s="206"/>
      <c r="H214" s="183"/>
      <c r="I214" s="207"/>
      <c r="J214" s="183"/>
      <c r="K214" s="208"/>
      <c r="L214" s="183"/>
      <c r="M214" s="209"/>
      <c r="N214" s="183"/>
      <c r="O214" s="210"/>
      <c r="P214" s="183"/>
      <c r="Q214" s="211"/>
      <c r="R214" s="183"/>
      <c r="S214" s="212"/>
      <c r="T214" s="183"/>
      <c r="U214" s="208"/>
      <c r="V214" s="183"/>
      <c r="W214" s="213"/>
      <c r="X214" s="183"/>
      <c r="Y214" s="206"/>
      <c r="Z214" s="183"/>
      <c r="AA214" s="183" t="str">
        <f t="shared" si="104"/>
        <v/>
      </c>
      <c r="AB214" s="183" t="str">
        <f t="shared" si="105"/>
        <v/>
      </c>
    </row>
    <row r="215" spans="1:28" ht="15" customHeight="1" x14ac:dyDescent="0.25">
      <c r="A215" s="128"/>
      <c r="B215" s="125">
        <f t="shared" ref="B215:B218" si="106">WEEKDAY(C215)</f>
        <v>5</v>
      </c>
      <c r="C215" s="122">
        <f t="shared" ref="C215:C218" si="107">C214+1</f>
        <v>42887</v>
      </c>
      <c r="D215" s="183"/>
      <c r="E215" s="205"/>
      <c r="F215" s="183"/>
      <c r="G215" s="206"/>
      <c r="H215" s="183"/>
      <c r="I215" s="207"/>
      <c r="J215" s="183"/>
      <c r="K215" s="208"/>
      <c r="L215" s="183"/>
      <c r="M215" s="209"/>
      <c r="N215" s="183"/>
      <c r="O215" s="210"/>
      <c r="P215" s="183"/>
      <c r="Q215" s="211"/>
      <c r="R215" s="183"/>
      <c r="S215" s="212"/>
      <c r="T215" s="183"/>
      <c r="U215" s="208"/>
      <c r="V215" s="183"/>
      <c r="W215" s="213"/>
      <c r="X215" s="183"/>
      <c r="Y215" s="206"/>
      <c r="Z215" s="183"/>
      <c r="AA215" s="183" t="str">
        <f t="shared" si="104"/>
        <v/>
      </c>
      <c r="AB215" s="183" t="str">
        <f t="shared" si="105"/>
        <v/>
      </c>
    </row>
    <row r="216" spans="1:28" ht="14.25" customHeight="1" x14ac:dyDescent="0.25">
      <c r="A216" s="129"/>
      <c r="B216" s="125">
        <f t="shared" si="106"/>
        <v>6</v>
      </c>
      <c r="C216" s="122">
        <f t="shared" si="107"/>
        <v>42888</v>
      </c>
      <c r="D216" s="183"/>
      <c r="E216" s="205"/>
      <c r="F216" s="183"/>
      <c r="G216" s="206"/>
      <c r="H216" s="183"/>
      <c r="I216" s="207"/>
      <c r="J216" s="183"/>
      <c r="K216" s="208"/>
      <c r="L216" s="183"/>
      <c r="M216" s="209"/>
      <c r="N216" s="183"/>
      <c r="O216" s="210"/>
      <c r="P216" s="183"/>
      <c r="Q216" s="211"/>
      <c r="R216" s="183"/>
      <c r="S216" s="212"/>
      <c r="T216" s="183"/>
      <c r="U216" s="208"/>
      <c r="V216" s="183"/>
      <c r="W216" s="213"/>
      <c r="X216" s="183"/>
      <c r="Y216" s="206"/>
      <c r="Z216" s="183"/>
      <c r="AA216" s="183" t="str">
        <f t="shared" si="104"/>
        <v/>
      </c>
      <c r="AB216" s="183" t="str">
        <f t="shared" si="105"/>
        <v/>
      </c>
    </row>
    <row r="217" spans="1:28" ht="14.25" customHeight="1" x14ac:dyDescent="0.25">
      <c r="A217" s="129"/>
      <c r="B217" s="125">
        <f t="shared" si="106"/>
        <v>7</v>
      </c>
      <c r="C217" s="122">
        <f t="shared" si="107"/>
        <v>42889</v>
      </c>
      <c r="D217" s="183"/>
      <c r="E217" s="205"/>
      <c r="F217" s="183"/>
      <c r="G217" s="206"/>
      <c r="H217" s="183"/>
      <c r="I217" s="207"/>
      <c r="J217" s="183"/>
      <c r="K217" s="208"/>
      <c r="L217" s="183"/>
      <c r="M217" s="209"/>
      <c r="N217" s="183"/>
      <c r="O217" s="210"/>
      <c r="P217" s="183"/>
      <c r="Q217" s="211"/>
      <c r="R217" s="183"/>
      <c r="S217" s="212"/>
      <c r="T217" s="183"/>
      <c r="U217" s="208"/>
      <c r="V217" s="183"/>
      <c r="W217" s="213"/>
      <c r="X217" s="183"/>
      <c r="Y217" s="206"/>
      <c r="Z217" s="183"/>
      <c r="AA217" s="183" t="str">
        <f t="shared" si="104"/>
        <v/>
      </c>
      <c r="AB217" s="183" t="str">
        <f t="shared" si="105"/>
        <v/>
      </c>
    </row>
    <row r="218" spans="1:28" ht="14.25" customHeight="1" x14ac:dyDescent="0.25">
      <c r="A218" s="129"/>
      <c r="B218" s="125">
        <f t="shared" si="106"/>
        <v>1</v>
      </c>
      <c r="C218" s="122">
        <f t="shared" si="107"/>
        <v>42890</v>
      </c>
      <c r="D218" s="183"/>
      <c r="E218" s="205"/>
      <c r="F218" s="183"/>
      <c r="G218" s="206"/>
      <c r="H218" s="183"/>
      <c r="I218" s="207"/>
      <c r="J218" s="183"/>
      <c r="K218" s="208"/>
      <c r="L218" s="183"/>
      <c r="M218" s="209"/>
      <c r="N218" s="183"/>
      <c r="O218" s="210"/>
      <c r="P218" s="183"/>
      <c r="Q218" s="211"/>
      <c r="R218" s="183"/>
      <c r="S218" s="212"/>
      <c r="T218" s="183"/>
      <c r="U218" s="208"/>
      <c r="V218" s="183"/>
      <c r="W218" s="213"/>
      <c r="X218" s="183"/>
      <c r="Y218" s="206"/>
      <c r="Z218" s="183"/>
      <c r="AA218" s="183" t="str">
        <f t="shared" si="104"/>
        <v/>
      </c>
      <c r="AB218" s="183" t="str">
        <f t="shared" si="105"/>
        <v/>
      </c>
    </row>
    <row r="219" spans="1:28" s="158" customFormat="1" ht="15" customHeight="1" x14ac:dyDescent="0.25">
      <c r="A219" s="159"/>
      <c r="B219" s="292" t="s">
        <v>23</v>
      </c>
      <c r="C219" s="291"/>
      <c r="D219" s="288">
        <f>SUM(D212:D218)</f>
        <v>0</v>
      </c>
      <c r="E219" s="289"/>
      <c r="F219" s="288">
        <f>SUM(F212:F218)</f>
        <v>0</v>
      </c>
      <c r="G219" s="289"/>
      <c r="H219" s="288">
        <f>SUM(H212:H218)</f>
        <v>0</v>
      </c>
      <c r="I219" s="289"/>
      <c r="J219" s="288">
        <f>SUM(J212:J218)</f>
        <v>0</v>
      </c>
      <c r="K219" s="289"/>
      <c r="L219" s="288">
        <f>SUM(L212:L218)</f>
        <v>0</v>
      </c>
      <c r="M219" s="289"/>
      <c r="N219" s="288">
        <f>SUM(N212:N218)</f>
        <v>0</v>
      </c>
      <c r="O219" s="289"/>
      <c r="P219" s="288">
        <f>SUM(P212:P218)</f>
        <v>0</v>
      </c>
      <c r="Q219" s="289"/>
      <c r="R219" s="288">
        <f>SUM(R212:R218)</f>
        <v>0</v>
      </c>
      <c r="S219" s="289"/>
      <c r="T219" s="288">
        <f>SUM(T212:T218)</f>
        <v>0</v>
      </c>
      <c r="U219" s="289"/>
      <c r="V219" s="288">
        <f>SUM(V212:V218)</f>
        <v>0</v>
      </c>
      <c r="W219" s="289"/>
      <c r="X219" s="288">
        <f>SUM(X212:X218)</f>
        <v>0</v>
      </c>
      <c r="Y219" s="289"/>
      <c r="Z219" s="157">
        <f>SUM(Z212:Z218)</f>
        <v>0</v>
      </c>
      <c r="AA219" s="157">
        <f>SUM(AA212:AA218)</f>
        <v>0</v>
      </c>
      <c r="AB219" s="157">
        <f>SUM(AB212:AB218)</f>
        <v>0</v>
      </c>
    </row>
    <row r="220" spans="1:28" ht="15.75" customHeight="1" x14ac:dyDescent="0.25">
      <c r="A220" s="129"/>
      <c r="B220" s="293">
        <f>SEMAINE(date_1er_jour_semaine($A$1,B211)+7)</f>
        <v>23</v>
      </c>
      <c r="C220" s="294"/>
      <c r="D220" s="238" t="s">
        <v>8</v>
      </c>
      <c r="E220" s="280" t="s">
        <v>9</v>
      </c>
      <c r="F220" s="239" t="s">
        <v>10</v>
      </c>
      <c r="G220" s="286" t="s">
        <v>9</v>
      </c>
      <c r="H220" s="240" t="s">
        <v>11</v>
      </c>
      <c r="I220" s="285" t="s">
        <v>9</v>
      </c>
      <c r="J220" s="241" t="s">
        <v>12</v>
      </c>
      <c r="K220" s="284" t="s">
        <v>9</v>
      </c>
      <c r="L220" s="242" t="s">
        <v>13</v>
      </c>
      <c r="M220" s="283" t="s">
        <v>9</v>
      </c>
      <c r="N220" s="243" t="s">
        <v>14</v>
      </c>
      <c r="O220" s="282" t="s">
        <v>9</v>
      </c>
      <c r="P220" s="244" t="s">
        <v>15</v>
      </c>
      <c r="Q220" s="277" t="s">
        <v>9</v>
      </c>
      <c r="R220" s="245" t="s">
        <v>16</v>
      </c>
      <c r="S220" s="279" t="s">
        <v>9</v>
      </c>
      <c r="T220" s="246" t="s">
        <v>17</v>
      </c>
      <c r="U220" s="287" t="s">
        <v>9</v>
      </c>
      <c r="V220" s="247" t="s">
        <v>18</v>
      </c>
      <c r="W220" s="278" t="s">
        <v>9</v>
      </c>
      <c r="X220" s="248" t="s">
        <v>19</v>
      </c>
      <c r="Y220" s="281" t="s">
        <v>9</v>
      </c>
      <c r="Z220" s="179" t="s">
        <v>20</v>
      </c>
      <c r="AA220" s="186" t="s">
        <v>21</v>
      </c>
      <c r="AB220" s="192" t="s">
        <v>22</v>
      </c>
    </row>
    <row r="221" spans="1:28" ht="14.25" customHeight="1" x14ac:dyDescent="0.25">
      <c r="A221" s="129"/>
      <c r="B221" s="125">
        <f t="shared" ref="B221:B222" si="108">WEEKDAY(C221)</f>
        <v>2</v>
      </c>
      <c r="C221" s="122">
        <f>date_1er_jour_semaine($A$1,B220)</f>
        <v>42891</v>
      </c>
      <c r="D221" s="183"/>
      <c r="E221" s="205"/>
      <c r="F221" s="183"/>
      <c r="G221" s="206"/>
      <c r="H221" s="183"/>
      <c r="I221" s="207"/>
      <c r="J221" s="183"/>
      <c r="K221" s="208"/>
      <c r="L221" s="183"/>
      <c r="M221" s="209"/>
      <c r="N221" s="183"/>
      <c r="O221" s="210"/>
      <c r="P221" s="183"/>
      <c r="Q221" s="211"/>
      <c r="R221" s="183"/>
      <c r="S221" s="212"/>
      <c r="T221" s="183"/>
      <c r="U221" s="208"/>
      <c r="V221" s="183"/>
      <c r="W221" s="213"/>
      <c r="X221" s="183"/>
      <c r="Y221" s="206"/>
      <c r="Z221" s="183"/>
      <c r="AA221" s="183" t="str">
        <f t="shared" ref="AA221:AA227" si="109">IF(SUM(D221:X221)=0,"",SUM(D221:X221))</f>
        <v/>
      </c>
      <c r="AB221" s="183" t="str">
        <f t="shared" ref="AB221:AB227" si="110">IF(SUM(Y221:AA221)=0,"",SUM(Z221,AA221))</f>
        <v/>
      </c>
    </row>
    <row r="222" spans="1:28" ht="14.25" customHeight="1" x14ac:dyDescent="0.25">
      <c r="A222" s="129"/>
      <c r="B222" s="125">
        <f t="shared" si="108"/>
        <v>3</v>
      </c>
      <c r="C222" s="122">
        <f>C221+1</f>
        <v>42892</v>
      </c>
      <c r="D222" s="183"/>
      <c r="E222" s="205"/>
      <c r="F222" s="183"/>
      <c r="G222" s="206"/>
      <c r="H222" s="183"/>
      <c r="I222" s="207"/>
      <c r="J222" s="183"/>
      <c r="K222" s="208"/>
      <c r="L222" s="183"/>
      <c r="M222" s="209"/>
      <c r="N222" s="183"/>
      <c r="O222" s="210"/>
      <c r="P222" s="183"/>
      <c r="Q222" s="211"/>
      <c r="R222" s="183"/>
      <c r="S222" s="212"/>
      <c r="T222" s="214"/>
      <c r="U222" s="208"/>
      <c r="V222" s="183"/>
      <c r="W222" s="213"/>
      <c r="X222" s="183"/>
      <c r="Y222" s="206"/>
      <c r="Z222" s="183"/>
      <c r="AA222" s="183" t="str">
        <f t="shared" si="109"/>
        <v/>
      </c>
      <c r="AB222" s="183" t="str">
        <f t="shared" si="110"/>
        <v/>
      </c>
    </row>
    <row r="223" spans="1:28" ht="14.25" customHeight="1" x14ac:dyDescent="0.25">
      <c r="A223" s="129"/>
      <c r="B223" s="125">
        <f>WEEKDAY(C223)</f>
        <v>4</v>
      </c>
      <c r="C223" s="122">
        <f>C222+1</f>
        <v>42893</v>
      </c>
      <c r="D223" s="183"/>
      <c r="E223" s="205"/>
      <c r="F223" s="183"/>
      <c r="G223" s="206"/>
      <c r="H223" s="183"/>
      <c r="I223" s="207"/>
      <c r="J223" s="183"/>
      <c r="K223" s="208"/>
      <c r="L223" s="183"/>
      <c r="M223" s="209"/>
      <c r="N223" s="183"/>
      <c r="O223" s="210"/>
      <c r="P223" s="183"/>
      <c r="Q223" s="211"/>
      <c r="R223" s="183"/>
      <c r="S223" s="212"/>
      <c r="T223" s="183"/>
      <c r="U223" s="208"/>
      <c r="V223" s="183"/>
      <c r="W223" s="213"/>
      <c r="X223" s="183"/>
      <c r="Y223" s="206"/>
      <c r="Z223" s="183"/>
      <c r="AA223" s="183" t="str">
        <f t="shared" si="109"/>
        <v/>
      </c>
      <c r="AB223" s="183" t="str">
        <f t="shared" si="110"/>
        <v/>
      </c>
    </row>
    <row r="224" spans="1:28" ht="14.25" customHeight="1" x14ac:dyDescent="0.25">
      <c r="A224" s="129"/>
      <c r="B224" s="125">
        <f t="shared" ref="B224:B227" si="111">WEEKDAY(C224)</f>
        <v>5</v>
      </c>
      <c r="C224" s="122">
        <f t="shared" ref="C224:C227" si="112">C223+1</f>
        <v>42894</v>
      </c>
      <c r="D224" s="183"/>
      <c r="E224" s="205"/>
      <c r="F224" s="183"/>
      <c r="G224" s="206"/>
      <c r="H224" s="183"/>
      <c r="I224" s="207"/>
      <c r="J224" s="183"/>
      <c r="K224" s="208"/>
      <c r="L224" s="183"/>
      <c r="M224" s="209"/>
      <c r="N224" s="183"/>
      <c r="O224" s="210"/>
      <c r="P224" s="183"/>
      <c r="Q224" s="211"/>
      <c r="R224" s="183"/>
      <c r="S224" s="212"/>
      <c r="T224" s="183"/>
      <c r="U224" s="208"/>
      <c r="V224" s="183"/>
      <c r="W224" s="213"/>
      <c r="X224" s="183"/>
      <c r="Y224" s="206"/>
      <c r="Z224" s="183"/>
      <c r="AA224" s="183" t="str">
        <f t="shared" si="109"/>
        <v/>
      </c>
      <c r="AB224" s="183" t="str">
        <f t="shared" si="110"/>
        <v/>
      </c>
    </row>
    <row r="225" spans="1:28" ht="14.25" customHeight="1" x14ac:dyDescent="0.25">
      <c r="A225" s="129"/>
      <c r="B225" s="125">
        <f t="shared" si="111"/>
        <v>6</v>
      </c>
      <c r="C225" s="122">
        <f t="shared" si="112"/>
        <v>42895</v>
      </c>
      <c r="D225" s="183"/>
      <c r="E225" s="205"/>
      <c r="F225" s="183"/>
      <c r="G225" s="206"/>
      <c r="H225" s="183"/>
      <c r="I225" s="207"/>
      <c r="J225" s="183"/>
      <c r="K225" s="208"/>
      <c r="L225" s="183"/>
      <c r="M225" s="209"/>
      <c r="N225" s="183"/>
      <c r="O225" s="210"/>
      <c r="P225" s="183"/>
      <c r="Q225" s="211"/>
      <c r="R225" s="183"/>
      <c r="S225" s="212"/>
      <c r="T225" s="183"/>
      <c r="U225" s="208"/>
      <c r="V225" s="183"/>
      <c r="W225" s="213"/>
      <c r="X225" s="183"/>
      <c r="Y225" s="206"/>
      <c r="Z225" s="183"/>
      <c r="AA225" s="183" t="str">
        <f t="shared" si="109"/>
        <v/>
      </c>
      <c r="AB225" s="183" t="str">
        <f t="shared" si="110"/>
        <v/>
      </c>
    </row>
    <row r="226" spans="1:28" ht="14.25" customHeight="1" x14ac:dyDescent="0.25">
      <c r="A226" s="129"/>
      <c r="B226" s="125">
        <f t="shared" si="111"/>
        <v>7</v>
      </c>
      <c r="C226" s="122">
        <f t="shared" si="112"/>
        <v>42896</v>
      </c>
      <c r="D226" s="183"/>
      <c r="E226" s="205"/>
      <c r="F226" s="183"/>
      <c r="G226" s="206"/>
      <c r="H226" s="183"/>
      <c r="I226" s="207"/>
      <c r="J226" s="183"/>
      <c r="K226" s="208"/>
      <c r="L226" s="183"/>
      <c r="M226" s="209"/>
      <c r="N226" s="183"/>
      <c r="O226" s="210"/>
      <c r="P226" s="183"/>
      <c r="Q226" s="211"/>
      <c r="R226" s="183"/>
      <c r="S226" s="212"/>
      <c r="T226" s="183"/>
      <c r="U226" s="208"/>
      <c r="V226" s="183"/>
      <c r="W226" s="213"/>
      <c r="X226" s="183"/>
      <c r="Y226" s="206"/>
      <c r="Z226" s="183"/>
      <c r="AA226" s="183" t="str">
        <f t="shared" si="109"/>
        <v/>
      </c>
      <c r="AB226" s="183" t="str">
        <f t="shared" si="110"/>
        <v/>
      </c>
    </row>
    <row r="227" spans="1:28" ht="14.25" customHeight="1" x14ac:dyDescent="0.25">
      <c r="A227" s="129"/>
      <c r="B227" s="125">
        <f t="shared" si="111"/>
        <v>1</v>
      </c>
      <c r="C227" s="122">
        <f t="shared" si="112"/>
        <v>42897</v>
      </c>
      <c r="D227" s="183"/>
      <c r="E227" s="205"/>
      <c r="F227" s="183"/>
      <c r="G227" s="206"/>
      <c r="H227" s="183"/>
      <c r="I227" s="207"/>
      <c r="J227" s="183"/>
      <c r="K227" s="208"/>
      <c r="L227" s="183"/>
      <c r="M227" s="209"/>
      <c r="N227" s="183"/>
      <c r="O227" s="210"/>
      <c r="P227" s="183"/>
      <c r="Q227" s="211"/>
      <c r="R227" s="183"/>
      <c r="S227" s="212"/>
      <c r="T227" s="183"/>
      <c r="U227" s="208"/>
      <c r="V227" s="183"/>
      <c r="W227" s="213"/>
      <c r="X227" s="183"/>
      <c r="Y227" s="206"/>
      <c r="Z227" s="183"/>
      <c r="AA227" s="183" t="str">
        <f t="shared" si="109"/>
        <v/>
      </c>
      <c r="AB227" s="183" t="str">
        <f t="shared" si="110"/>
        <v/>
      </c>
    </row>
    <row r="228" spans="1:28" s="158" customFormat="1" ht="15" customHeight="1" x14ac:dyDescent="0.25">
      <c r="A228" s="159"/>
      <c r="B228" s="292" t="s">
        <v>23</v>
      </c>
      <c r="C228" s="291"/>
      <c r="D228" s="288">
        <f>SUM(D221:D227)</f>
        <v>0</v>
      </c>
      <c r="E228" s="289"/>
      <c r="F228" s="288">
        <f>SUM(F221:F227)</f>
        <v>0</v>
      </c>
      <c r="G228" s="289"/>
      <c r="H228" s="288">
        <f>SUM(H221:H227)</f>
        <v>0</v>
      </c>
      <c r="I228" s="289"/>
      <c r="J228" s="288">
        <f>SUM(J221:J227)</f>
        <v>0</v>
      </c>
      <c r="K228" s="289"/>
      <c r="L228" s="288">
        <f>SUM(L221:L227)</f>
        <v>0</v>
      </c>
      <c r="M228" s="289"/>
      <c r="N228" s="288">
        <f>SUM(N221:N227)</f>
        <v>0</v>
      </c>
      <c r="O228" s="289"/>
      <c r="P228" s="288">
        <f>SUM(P221:P227)</f>
        <v>0</v>
      </c>
      <c r="Q228" s="289"/>
      <c r="R228" s="288">
        <f>SUM(R221:R227)</f>
        <v>0</v>
      </c>
      <c r="S228" s="289"/>
      <c r="T228" s="288">
        <f>SUM(T221:T227)</f>
        <v>0</v>
      </c>
      <c r="U228" s="289"/>
      <c r="V228" s="288">
        <f>SUM(V221:V227)</f>
        <v>0</v>
      </c>
      <c r="W228" s="289"/>
      <c r="X228" s="288">
        <f>SUM(X221:X227)</f>
        <v>0</v>
      </c>
      <c r="Y228" s="289"/>
      <c r="Z228" s="157">
        <f>SUM(Z221:Z227)</f>
        <v>0</v>
      </c>
      <c r="AA228" s="157">
        <f>SUM(AA221:AA227)</f>
        <v>0</v>
      </c>
      <c r="AB228" s="157">
        <f>SUM(AB221:AB227)</f>
        <v>0</v>
      </c>
    </row>
    <row r="229" spans="1:28" ht="15.75" customHeight="1" x14ac:dyDescent="0.25">
      <c r="A229" s="129"/>
      <c r="B229" s="293">
        <f>SEMAINE(date_1er_jour_semaine($A$1,B220)+7)</f>
        <v>24</v>
      </c>
      <c r="C229" s="294"/>
      <c r="D229" s="238" t="s">
        <v>8</v>
      </c>
      <c r="E229" s="280" t="s">
        <v>9</v>
      </c>
      <c r="F229" s="239" t="s">
        <v>10</v>
      </c>
      <c r="G229" s="286" t="s">
        <v>9</v>
      </c>
      <c r="H229" s="240" t="s">
        <v>11</v>
      </c>
      <c r="I229" s="285" t="s">
        <v>9</v>
      </c>
      <c r="J229" s="241" t="s">
        <v>12</v>
      </c>
      <c r="K229" s="284" t="s">
        <v>9</v>
      </c>
      <c r="L229" s="242" t="s">
        <v>13</v>
      </c>
      <c r="M229" s="283" t="s">
        <v>9</v>
      </c>
      <c r="N229" s="243" t="s">
        <v>14</v>
      </c>
      <c r="O229" s="282" t="s">
        <v>9</v>
      </c>
      <c r="P229" s="244" t="s">
        <v>15</v>
      </c>
      <c r="Q229" s="277" t="s">
        <v>9</v>
      </c>
      <c r="R229" s="245" t="s">
        <v>16</v>
      </c>
      <c r="S229" s="279" t="s">
        <v>9</v>
      </c>
      <c r="T229" s="246" t="s">
        <v>17</v>
      </c>
      <c r="U229" s="287" t="s">
        <v>9</v>
      </c>
      <c r="V229" s="247" t="s">
        <v>18</v>
      </c>
      <c r="W229" s="278" t="s">
        <v>9</v>
      </c>
      <c r="X229" s="248" t="s">
        <v>19</v>
      </c>
      <c r="Y229" s="281" t="s">
        <v>9</v>
      </c>
      <c r="Z229" s="179" t="s">
        <v>20</v>
      </c>
      <c r="AA229" s="186" t="s">
        <v>21</v>
      </c>
      <c r="AB229" s="192" t="s">
        <v>22</v>
      </c>
    </row>
    <row r="230" spans="1:28" ht="14.25" customHeight="1" x14ac:dyDescent="0.25">
      <c r="A230" s="129"/>
      <c r="B230" s="125">
        <f t="shared" ref="B230:B231" si="113">WEEKDAY(C230)</f>
        <v>2</v>
      </c>
      <c r="C230" s="122">
        <f>date_1er_jour_semaine($A$1,B229)</f>
        <v>42898</v>
      </c>
      <c r="D230" s="183"/>
      <c r="E230" s="205"/>
      <c r="F230" s="183"/>
      <c r="G230" s="206"/>
      <c r="H230" s="183"/>
      <c r="I230" s="207"/>
      <c r="J230" s="183"/>
      <c r="K230" s="208"/>
      <c r="L230" s="183"/>
      <c r="M230" s="209"/>
      <c r="N230" s="183"/>
      <c r="O230" s="210"/>
      <c r="P230" s="183"/>
      <c r="Q230" s="211"/>
      <c r="R230" s="183"/>
      <c r="S230" s="212"/>
      <c r="T230" s="183"/>
      <c r="U230" s="208"/>
      <c r="V230" s="183"/>
      <c r="W230" s="213"/>
      <c r="X230" s="183"/>
      <c r="Y230" s="206"/>
      <c r="Z230" s="183"/>
      <c r="AA230" s="183" t="str">
        <f t="shared" ref="AA230:AA236" si="114">IF(SUM(D230:X230)=0,"",SUM(D230:X230))</f>
        <v/>
      </c>
      <c r="AB230" s="183" t="str">
        <f t="shared" ref="AB230:AB236" si="115">IF(SUM(Y230:AA230)=0,"",SUM(Z230,AA230))</f>
        <v/>
      </c>
    </row>
    <row r="231" spans="1:28" ht="14.25" customHeight="1" x14ac:dyDescent="0.25">
      <c r="A231" s="129"/>
      <c r="B231" s="125">
        <f t="shared" si="113"/>
        <v>3</v>
      </c>
      <c r="C231" s="122">
        <f>C230+1</f>
        <v>42899</v>
      </c>
      <c r="D231" s="183"/>
      <c r="E231" s="205"/>
      <c r="F231" s="183"/>
      <c r="G231" s="206"/>
      <c r="H231" s="183"/>
      <c r="I231" s="207"/>
      <c r="J231" s="183"/>
      <c r="K231" s="208"/>
      <c r="L231" s="183"/>
      <c r="M231" s="209"/>
      <c r="N231" s="183"/>
      <c r="O231" s="210"/>
      <c r="P231" s="183"/>
      <c r="Q231" s="211"/>
      <c r="R231" s="183"/>
      <c r="S231" s="212"/>
      <c r="T231" s="214"/>
      <c r="U231" s="208"/>
      <c r="V231" s="183"/>
      <c r="W231" s="213"/>
      <c r="X231" s="183"/>
      <c r="Y231" s="206"/>
      <c r="Z231" s="183"/>
      <c r="AA231" s="183" t="str">
        <f t="shared" si="114"/>
        <v/>
      </c>
      <c r="AB231" s="183" t="str">
        <f t="shared" si="115"/>
        <v/>
      </c>
    </row>
    <row r="232" spans="1:28" ht="14.25" customHeight="1" x14ac:dyDescent="0.25">
      <c r="A232" s="129"/>
      <c r="B232" s="125">
        <f>WEEKDAY(C232)</f>
        <v>4</v>
      </c>
      <c r="C232" s="122">
        <f>C231+1</f>
        <v>42900</v>
      </c>
      <c r="D232" s="183"/>
      <c r="E232" s="205"/>
      <c r="F232" s="183"/>
      <c r="G232" s="206"/>
      <c r="H232" s="183"/>
      <c r="I232" s="207"/>
      <c r="J232" s="183"/>
      <c r="K232" s="208"/>
      <c r="L232" s="183"/>
      <c r="M232" s="209"/>
      <c r="N232" s="183"/>
      <c r="O232" s="210"/>
      <c r="P232" s="183"/>
      <c r="Q232" s="211"/>
      <c r="R232" s="183"/>
      <c r="S232" s="212"/>
      <c r="T232" s="183"/>
      <c r="U232" s="208"/>
      <c r="V232" s="183"/>
      <c r="W232" s="213"/>
      <c r="X232" s="183"/>
      <c r="Y232" s="206"/>
      <c r="Z232" s="183"/>
      <c r="AA232" s="183" t="str">
        <f t="shared" si="114"/>
        <v/>
      </c>
      <c r="AB232" s="183" t="str">
        <f t="shared" si="115"/>
        <v/>
      </c>
    </row>
    <row r="233" spans="1:28" ht="14.25" customHeight="1" x14ac:dyDescent="0.25">
      <c r="A233" s="129"/>
      <c r="B233" s="125">
        <f t="shared" ref="B233:B236" si="116">WEEKDAY(C233)</f>
        <v>5</v>
      </c>
      <c r="C233" s="122">
        <f t="shared" ref="C233:C236" si="117">C232+1</f>
        <v>42901</v>
      </c>
      <c r="D233" s="183"/>
      <c r="E233" s="205"/>
      <c r="F233" s="183"/>
      <c r="G233" s="206"/>
      <c r="H233" s="183"/>
      <c r="I233" s="207"/>
      <c r="J233" s="183"/>
      <c r="K233" s="208"/>
      <c r="L233" s="183"/>
      <c r="M233" s="209"/>
      <c r="N233" s="183"/>
      <c r="O233" s="210"/>
      <c r="P233" s="183"/>
      <c r="Q233" s="211"/>
      <c r="R233" s="183"/>
      <c r="S233" s="212"/>
      <c r="T233" s="183"/>
      <c r="U233" s="208"/>
      <c r="V233" s="183"/>
      <c r="W233" s="213"/>
      <c r="X233" s="183"/>
      <c r="Y233" s="206"/>
      <c r="Z233" s="183"/>
      <c r="AA233" s="183" t="str">
        <f t="shared" si="114"/>
        <v/>
      </c>
      <c r="AB233" s="183" t="str">
        <f t="shared" si="115"/>
        <v/>
      </c>
    </row>
    <row r="234" spans="1:28" ht="14.25" customHeight="1" x14ac:dyDescent="0.25">
      <c r="A234" s="129"/>
      <c r="B234" s="125">
        <f t="shared" si="116"/>
        <v>6</v>
      </c>
      <c r="C234" s="122">
        <f t="shared" si="117"/>
        <v>42902</v>
      </c>
      <c r="D234" s="183"/>
      <c r="E234" s="205"/>
      <c r="F234" s="183"/>
      <c r="G234" s="206"/>
      <c r="H234" s="183"/>
      <c r="I234" s="207"/>
      <c r="J234" s="183"/>
      <c r="K234" s="208"/>
      <c r="L234" s="183"/>
      <c r="M234" s="209"/>
      <c r="N234" s="183"/>
      <c r="O234" s="210"/>
      <c r="P234" s="183"/>
      <c r="Q234" s="211"/>
      <c r="R234" s="183"/>
      <c r="S234" s="212"/>
      <c r="T234" s="183"/>
      <c r="U234" s="208"/>
      <c r="V234" s="183"/>
      <c r="W234" s="213"/>
      <c r="X234" s="183"/>
      <c r="Y234" s="206"/>
      <c r="Z234" s="183"/>
      <c r="AA234" s="183" t="str">
        <f t="shared" si="114"/>
        <v/>
      </c>
      <c r="AB234" s="183" t="str">
        <f t="shared" si="115"/>
        <v/>
      </c>
    </row>
    <row r="235" spans="1:28" ht="14.25" customHeight="1" x14ac:dyDescent="0.25">
      <c r="A235" s="129"/>
      <c r="B235" s="125">
        <f t="shared" si="116"/>
        <v>7</v>
      </c>
      <c r="C235" s="122">
        <f t="shared" si="117"/>
        <v>42903</v>
      </c>
      <c r="D235" s="183"/>
      <c r="E235" s="205"/>
      <c r="F235" s="183"/>
      <c r="G235" s="206"/>
      <c r="H235" s="183"/>
      <c r="I235" s="207"/>
      <c r="J235" s="183"/>
      <c r="K235" s="208"/>
      <c r="L235" s="183"/>
      <c r="M235" s="209"/>
      <c r="N235" s="183"/>
      <c r="O235" s="210"/>
      <c r="P235" s="183"/>
      <c r="Q235" s="211"/>
      <c r="R235" s="183"/>
      <c r="S235" s="212"/>
      <c r="T235" s="183"/>
      <c r="U235" s="208"/>
      <c r="V235" s="183"/>
      <c r="W235" s="213"/>
      <c r="X235" s="183"/>
      <c r="Y235" s="206"/>
      <c r="Z235" s="183"/>
      <c r="AA235" s="183" t="str">
        <f t="shared" si="114"/>
        <v/>
      </c>
      <c r="AB235" s="183" t="str">
        <f t="shared" si="115"/>
        <v/>
      </c>
    </row>
    <row r="236" spans="1:28" ht="14.25" customHeight="1" x14ac:dyDescent="0.25">
      <c r="A236" s="129"/>
      <c r="B236" s="125">
        <f t="shared" si="116"/>
        <v>1</v>
      </c>
      <c r="C236" s="122">
        <f t="shared" si="117"/>
        <v>42904</v>
      </c>
      <c r="D236" s="183"/>
      <c r="E236" s="205"/>
      <c r="F236" s="183"/>
      <c r="G236" s="206"/>
      <c r="H236" s="183"/>
      <c r="I236" s="207"/>
      <c r="J236" s="183"/>
      <c r="K236" s="208"/>
      <c r="L236" s="183"/>
      <c r="M236" s="209"/>
      <c r="N236" s="183"/>
      <c r="O236" s="210"/>
      <c r="P236" s="183"/>
      <c r="Q236" s="211"/>
      <c r="R236" s="183"/>
      <c r="S236" s="212"/>
      <c r="T236" s="183"/>
      <c r="U236" s="208"/>
      <c r="V236" s="183"/>
      <c r="W236" s="213"/>
      <c r="X236" s="183"/>
      <c r="Y236" s="206"/>
      <c r="Z236" s="183"/>
      <c r="AA236" s="183" t="str">
        <f t="shared" si="114"/>
        <v/>
      </c>
      <c r="AB236" s="183" t="str">
        <f t="shared" si="115"/>
        <v/>
      </c>
    </row>
    <row r="237" spans="1:28" s="158" customFormat="1" ht="15" customHeight="1" x14ac:dyDescent="0.25">
      <c r="A237" s="159"/>
      <c r="B237" s="292" t="s">
        <v>23</v>
      </c>
      <c r="C237" s="291"/>
      <c r="D237" s="288">
        <f>SUM(D230:D236)</f>
        <v>0</v>
      </c>
      <c r="E237" s="289"/>
      <c r="F237" s="288">
        <f>SUM(F230:F236)</f>
        <v>0</v>
      </c>
      <c r="G237" s="289"/>
      <c r="H237" s="288">
        <f>SUM(H230:H236)</f>
        <v>0</v>
      </c>
      <c r="I237" s="289"/>
      <c r="J237" s="288">
        <f>SUM(J230:J236)</f>
        <v>0</v>
      </c>
      <c r="K237" s="289"/>
      <c r="L237" s="288">
        <f>SUM(L230:L236)</f>
        <v>0</v>
      </c>
      <c r="M237" s="289"/>
      <c r="N237" s="288">
        <f>SUM(N230:N236)</f>
        <v>0</v>
      </c>
      <c r="O237" s="289"/>
      <c r="P237" s="288">
        <f>SUM(P230:P236)</f>
        <v>0</v>
      </c>
      <c r="Q237" s="289"/>
      <c r="R237" s="288">
        <f>SUM(R230:R236)</f>
        <v>0</v>
      </c>
      <c r="S237" s="289"/>
      <c r="T237" s="288">
        <f>SUM(T230:T236)</f>
        <v>0</v>
      </c>
      <c r="U237" s="289"/>
      <c r="V237" s="288">
        <f>SUM(V230:V236)</f>
        <v>0</v>
      </c>
      <c r="W237" s="289"/>
      <c r="X237" s="288">
        <f>SUM(X230:X236)</f>
        <v>0</v>
      </c>
      <c r="Y237" s="289"/>
      <c r="Z237" s="157">
        <f>SUM(Z230:Z236)</f>
        <v>0</v>
      </c>
      <c r="AA237" s="157">
        <f>SUM(AA230:AA236)</f>
        <v>0</v>
      </c>
      <c r="AB237" s="157">
        <f>SUM(AB230:AB236)</f>
        <v>0</v>
      </c>
    </row>
    <row r="238" spans="1:28" ht="15.75" customHeight="1" x14ac:dyDescent="0.25">
      <c r="A238" s="129"/>
      <c r="B238" s="293">
        <f>SEMAINE(date_1er_jour_semaine($A$1,B229)+7)</f>
        <v>25</v>
      </c>
      <c r="C238" s="294"/>
      <c r="D238" s="238" t="s">
        <v>8</v>
      </c>
      <c r="E238" s="280" t="s">
        <v>9</v>
      </c>
      <c r="F238" s="239" t="s">
        <v>10</v>
      </c>
      <c r="G238" s="286" t="s">
        <v>9</v>
      </c>
      <c r="H238" s="240" t="s">
        <v>11</v>
      </c>
      <c r="I238" s="285" t="s">
        <v>9</v>
      </c>
      <c r="J238" s="241" t="s">
        <v>12</v>
      </c>
      <c r="K238" s="284" t="s">
        <v>9</v>
      </c>
      <c r="L238" s="242" t="s">
        <v>13</v>
      </c>
      <c r="M238" s="283" t="s">
        <v>9</v>
      </c>
      <c r="N238" s="243" t="s">
        <v>14</v>
      </c>
      <c r="O238" s="282" t="s">
        <v>9</v>
      </c>
      <c r="P238" s="244" t="s">
        <v>15</v>
      </c>
      <c r="Q238" s="277" t="s">
        <v>9</v>
      </c>
      <c r="R238" s="245" t="s">
        <v>16</v>
      </c>
      <c r="S238" s="279" t="s">
        <v>9</v>
      </c>
      <c r="T238" s="246" t="s">
        <v>17</v>
      </c>
      <c r="U238" s="287" t="s">
        <v>9</v>
      </c>
      <c r="V238" s="247" t="s">
        <v>18</v>
      </c>
      <c r="W238" s="278" t="s">
        <v>9</v>
      </c>
      <c r="X238" s="248" t="s">
        <v>19</v>
      </c>
      <c r="Y238" s="281" t="s">
        <v>9</v>
      </c>
      <c r="Z238" s="179" t="s">
        <v>20</v>
      </c>
      <c r="AA238" s="186" t="s">
        <v>21</v>
      </c>
      <c r="AB238" s="192" t="s">
        <v>22</v>
      </c>
    </row>
    <row r="239" spans="1:28" ht="14.25" customHeight="1" x14ac:dyDescent="0.25">
      <c r="A239" s="129"/>
      <c r="B239" s="125">
        <f t="shared" ref="B239:B240" si="118">WEEKDAY(C239)</f>
        <v>2</v>
      </c>
      <c r="C239" s="122">
        <f>date_1er_jour_semaine($A$1,B238)</f>
        <v>42905</v>
      </c>
      <c r="D239" s="183"/>
      <c r="E239" s="205"/>
      <c r="F239" s="183"/>
      <c r="G239" s="206"/>
      <c r="H239" s="183"/>
      <c r="I239" s="207"/>
      <c r="J239" s="183"/>
      <c r="K239" s="208"/>
      <c r="L239" s="183"/>
      <c r="M239" s="209"/>
      <c r="N239" s="183"/>
      <c r="O239" s="210"/>
      <c r="P239" s="183"/>
      <c r="Q239" s="211"/>
      <c r="R239" s="183"/>
      <c r="S239" s="212"/>
      <c r="T239" s="183"/>
      <c r="U239" s="208"/>
      <c r="V239" s="183"/>
      <c r="W239" s="213"/>
      <c r="X239" s="183"/>
      <c r="Y239" s="206"/>
      <c r="Z239" s="183"/>
      <c r="AA239" s="183" t="str">
        <f t="shared" ref="AA239:AA245" si="119">IF(SUM(D239:X239)=0,"",SUM(D239:X239))</f>
        <v/>
      </c>
      <c r="AB239" s="183" t="str">
        <f t="shared" ref="AB239:AB245" si="120">IF(SUM(Y239:AA239)=0,"",SUM(Z239,AA239))</f>
        <v/>
      </c>
    </row>
    <row r="240" spans="1:28" ht="14.25" customHeight="1" x14ac:dyDescent="0.25">
      <c r="A240" s="129"/>
      <c r="B240" s="125">
        <f t="shared" si="118"/>
        <v>3</v>
      </c>
      <c r="C240" s="122">
        <f>C239+1</f>
        <v>42906</v>
      </c>
      <c r="D240" s="183"/>
      <c r="E240" s="205"/>
      <c r="F240" s="183"/>
      <c r="G240" s="206"/>
      <c r="H240" s="183"/>
      <c r="I240" s="207"/>
      <c r="J240" s="183"/>
      <c r="K240" s="208"/>
      <c r="L240" s="183"/>
      <c r="M240" s="209"/>
      <c r="N240" s="183"/>
      <c r="O240" s="210"/>
      <c r="P240" s="183"/>
      <c r="Q240" s="211"/>
      <c r="R240" s="183"/>
      <c r="S240" s="212"/>
      <c r="T240" s="214"/>
      <c r="U240" s="208"/>
      <c r="V240" s="183"/>
      <c r="W240" s="213"/>
      <c r="X240" s="183"/>
      <c r="Y240" s="206"/>
      <c r="Z240" s="183"/>
      <c r="AA240" s="183" t="str">
        <f t="shared" si="119"/>
        <v/>
      </c>
      <c r="AB240" s="183" t="str">
        <f t="shared" si="120"/>
        <v/>
      </c>
    </row>
    <row r="241" spans="1:28" ht="14.25" customHeight="1" x14ac:dyDescent="0.25">
      <c r="A241" s="129"/>
      <c r="B241" s="125">
        <f>WEEKDAY(C241)</f>
        <v>4</v>
      </c>
      <c r="C241" s="122">
        <f>C240+1</f>
        <v>42907</v>
      </c>
      <c r="D241" s="183"/>
      <c r="E241" s="205"/>
      <c r="F241" s="183"/>
      <c r="G241" s="206"/>
      <c r="H241" s="183"/>
      <c r="I241" s="207"/>
      <c r="J241" s="183"/>
      <c r="K241" s="208"/>
      <c r="L241" s="183"/>
      <c r="M241" s="209"/>
      <c r="N241" s="183"/>
      <c r="O241" s="210"/>
      <c r="P241" s="183"/>
      <c r="Q241" s="211"/>
      <c r="R241" s="183"/>
      <c r="S241" s="212"/>
      <c r="T241" s="183"/>
      <c r="U241" s="208"/>
      <c r="V241" s="183"/>
      <c r="W241" s="213"/>
      <c r="X241" s="183"/>
      <c r="Y241" s="206"/>
      <c r="Z241" s="183"/>
      <c r="AA241" s="183" t="str">
        <f t="shared" si="119"/>
        <v/>
      </c>
      <c r="AB241" s="183" t="str">
        <f t="shared" si="120"/>
        <v/>
      </c>
    </row>
    <row r="242" spans="1:28" ht="14.25" customHeight="1" x14ac:dyDescent="0.25">
      <c r="A242" s="129"/>
      <c r="B242" s="125">
        <f t="shared" ref="B242:B245" si="121">WEEKDAY(C242)</f>
        <v>5</v>
      </c>
      <c r="C242" s="122">
        <f t="shared" ref="C242:C245" si="122">C241+1</f>
        <v>42908</v>
      </c>
      <c r="D242" s="183"/>
      <c r="E242" s="205"/>
      <c r="F242" s="183"/>
      <c r="G242" s="206"/>
      <c r="H242" s="183"/>
      <c r="I242" s="207"/>
      <c r="J242" s="183"/>
      <c r="K242" s="208"/>
      <c r="L242" s="183"/>
      <c r="M242" s="209"/>
      <c r="N242" s="183"/>
      <c r="O242" s="210"/>
      <c r="P242" s="183"/>
      <c r="Q242" s="211"/>
      <c r="R242" s="183"/>
      <c r="S242" s="212"/>
      <c r="T242" s="183"/>
      <c r="U242" s="208"/>
      <c r="V242" s="183"/>
      <c r="W242" s="213"/>
      <c r="X242" s="183"/>
      <c r="Y242" s="206"/>
      <c r="Z242" s="183"/>
      <c r="AA242" s="183" t="str">
        <f t="shared" si="119"/>
        <v/>
      </c>
      <c r="AB242" s="183" t="str">
        <f t="shared" si="120"/>
        <v/>
      </c>
    </row>
    <row r="243" spans="1:28" ht="14.25" customHeight="1" x14ac:dyDescent="0.25">
      <c r="A243" s="129"/>
      <c r="B243" s="125">
        <f t="shared" si="121"/>
        <v>6</v>
      </c>
      <c r="C243" s="122">
        <f t="shared" si="122"/>
        <v>42909</v>
      </c>
      <c r="D243" s="183"/>
      <c r="E243" s="205"/>
      <c r="F243" s="183"/>
      <c r="G243" s="206"/>
      <c r="H243" s="183"/>
      <c r="I243" s="207"/>
      <c r="J243" s="183"/>
      <c r="K243" s="208"/>
      <c r="L243" s="183"/>
      <c r="M243" s="209"/>
      <c r="N243" s="183"/>
      <c r="O243" s="210"/>
      <c r="P243" s="183"/>
      <c r="Q243" s="211"/>
      <c r="R243" s="183"/>
      <c r="S243" s="212"/>
      <c r="T243" s="183"/>
      <c r="U243" s="208"/>
      <c r="V243" s="183"/>
      <c r="W243" s="213"/>
      <c r="X243" s="183"/>
      <c r="Y243" s="206"/>
      <c r="Z243" s="183"/>
      <c r="AA243" s="183" t="str">
        <f t="shared" si="119"/>
        <v/>
      </c>
      <c r="AB243" s="183" t="str">
        <f t="shared" si="120"/>
        <v/>
      </c>
    </row>
    <row r="244" spans="1:28" ht="14.25" customHeight="1" x14ac:dyDescent="0.25">
      <c r="A244" s="129"/>
      <c r="B244" s="125">
        <f t="shared" si="121"/>
        <v>7</v>
      </c>
      <c r="C244" s="122">
        <f t="shared" si="122"/>
        <v>42910</v>
      </c>
      <c r="D244" s="183"/>
      <c r="E244" s="205"/>
      <c r="F244" s="183"/>
      <c r="G244" s="206"/>
      <c r="H244" s="183"/>
      <c r="I244" s="207"/>
      <c r="J244" s="183"/>
      <c r="K244" s="208"/>
      <c r="L244" s="183"/>
      <c r="M244" s="209"/>
      <c r="N244" s="183"/>
      <c r="O244" s="210"/>
      <c r="P244" s="183"/>
      <c r="Q244" s="211"/>
      <c r="R244" s="183"/>
      <c r="S244" s="212"/>
      <c r="T244" s="183"/>
      <c r="U244" s="208"/>
      <c r="V244" s="183"/>
      <c r="W244" s="213"/>
      <c r="X244" s="183"/>
      <c r="Y244" s="206"/>
      <c r="Z244" s="183"/>
      <c r="AA244" s="183" t="str">
        <f t="shared" si="119"/>
        <v/>
      </c>
      <c r="AB244" s="183" t="str">
        <f t="shared" si="120"/>
        <v/>
      </c>
    </row>
    <row r="245" spans="1:28" ht="14.25" customHeight="1" x14ac:dyDescent="0.25">
      <c r="A245" s="129"/>
      <c r="B245" s="125">
        <f t="shared" si="121"/>
        <v>1</v>
      </c>
      <c r="C245" s="122">
        <f t="shared" si="122"/>
        <v>42911</v>
      </c>
      <c r="D245" s="183"/>
      <c r="E245" s="205"/>
      <c r="F245" s="183"/>
      <c r="G245" s="206"/>
      <c r="H245" s="183"/>
      <c r="I245" s="207"/>
      <c r="J245" s="183"/>
      <c r="K245" s="208"/>
      <c r="L245" s="183"/>
      <c r="M245" s="209"/>
      <c r="N245" s="183"/>
      <c r="O245" s="210"/>
      <c r="P245" s="183"/>
      <c r="Q245" s="211"/>
      <c r="R245" s="183"/>
      <c r="S245" s="212"/>
      <c r="T245" s="183"/>
      <c r="U245" s="208"/>
      <c r="V245" s="183"/>
      <c r="W245" s="213"/>
      <c r="X245" s="183"/>
      <c r="Y245" s="206"/>
      <c r="Z245" s="183"/>
      <c r="AA245" s="183" t="str">
        <f t="shared" si="119"/>
        <v/>
      </c>
      <c r="AB245" s="183" t="str">
        <f t="shared" si="120"/>
        <v/>
      </c>
    </row>
    <row r="246" spans="1:28" s="158" customFormat="1" ht="15.75" customHeight="1" x14ac:dyDescent="0.25">
      <c r="A246" s="159"/>
      <c r="B246" s="292" t="s">
        <v>23</v>
      </c>
      <c r="C246" s="291"/>
      <c r="D246" s="288">
        <f>SUM(D239:D245)</f>
        <v>0</v>
      </c>
      <c r="E246" s="289"/>
      <c r="F246" s="288">
        <f>SUM(F239:F245)</f>
        <v>0</v>
      </c>
      <c r="G246" s="289"/>
      <c r="H246" s="288">
        <f>SUM(H239:H245)</f>
        <v>0</v>
      </c>
      <c r="I246" s="289"/>
      <c r="J246" s="288">
        <f>SUM(J239:J245)</f>
        <v>0</v>
      </c>
      <c r="K246" s="289"/>
      <c r="L246" s="288">
        <f>SUM(L239:L245)</f>
        <v>0</v>
      </c>
      <c r="M246" s="289"/>
      <c r="N246" s="288">
        <f>SUM(N239:N245)</f>
        <v>0</v>
      </c>
      <c r="O246" s="289"/>
      <c r="P246" s="288">
        <f>SUM(P239:P245)</f>
        <v>0</v>
      </c>
      <c r="Q246" s="289"/>
      <c r="R246" s="288">
        <f>SUM(R239:R245)</f>
        <v>0</v>
      </c>
      <c r="S246" s="289"/>
      <c r="T246" s="288">
        <f>SUM(T239:T245)</f>
        <v>0</v>
      </c>
      <c r="U246" s="289"/>
      <c r="V246" s="288">
        <f>SUM(V239:V245)</f>
        <v>0</v>
      </c>
      <c r="W246" s="289"/>
      <c r="X246" s="288">
        <f>SUM(X239:X245)</f>
        <v>0</v>
      </c>
      <c r="Y246" s="289"/>
      <c r="Z246" s="157">
        <f>SUM(Z239:Z245)</f>
        <v>0</v>
      </c>
      <c r="AA246" s="157">
        <f>SUM(AA239:AA245)</f>
        <v>0</v>
      </c>
      <c r="AB246" s="157">
        <f>SUM(AB239:AB245)</f>
        <v>0</v>
      </c>
    </row>
    <row r="247" spans="1:28" ht="15.75" customHeight="1" x14ac:dyDescent="0.25">
      <c r="A247" s="129"/>
      <c r="B247" s="293">
        <f>SEMAINE(date_1er_jour_semaine($A$1,B238)+7)</f>
        <v>26</v>
      </c>
      <c r="C247" s="294"/>
      <c r="D247" s="238" t="s">
        <v>8</v>
      </c>
      <c r="E247" s="280" t="s">
        <v>9</v>
      </c>
      <c r="F247" s="239" t="s">
        <v>10</v>
      </c>
      <c r="G247" s="286" t="s">
        <v>9</v>
      </c>
      <c r="H247" s="240" t="s">
        <v>11</v>
      </c>
      <c r="I247" s="285" t="s">
        <v>9</v>
      </c>
      <c r="J247" s="241" t="s">
        <v>12</v>
      </c>
      <c r="K247" s="284" t="s">
        <v>9</v>
      </c>
      <c r="L247" s="242" t="s">
        <v>13</v>
      </c>
      <c r="M247" s="283" t="s">
        <v>9</v>
      </c>
      <c r="N247" s="243" t="s">
        <v>14</v>
      </c>
      <c r="O247" s="282" t="s">
        <v>9</v>
      </c>
      <c r="P247" s="244" t="s">
        <v>15</v>
      </c>
      <c r="Q247" s="277" t="s">
        <v>9</v>
      </c>
      <c r="R247" s="245" t="s">
        <v>16</v>
      </c>
      <c r="S247" s="279" t="s">
        <v>9</v>
      </c>
      <c r="T247" s="246" t="s">
        <v>17</v>
      </c>
      <c r="U247" s="287" t="s">
        <v>9</v>
      </c>
      <c r="V247" s="247" t="s">
        <v>18</v>
      </c>
      <c r="W247" s="278" t="s">
        <v>9</v>
      </c>
      <c r="X247" s="248" t="s">
        <v>19</v>
      </c>
      <c r="Y247" s="281" t="s">
        <v>9</v>
      </c>
      <c r="Z247" s="179" t="s">
        <v>20</v>
      </c>
      <c r="AA247" s="186" t="s">
        <v>21</v>
      </c>
      <c r="AB247" s="192" t="s">
        <v>22</v>
      </c>
    </row>
    <row r="248" spans="1:28" ht="14.25" customHeight="1" x14ac:dyDescent="0.25">
      <c r="A248" s="129"/>
      <c r="B248" s="125">
        <f t="shared" ref="B248:B249" si="123">WEEKDAY(C248)</f>
        <v>2</v>
      </c>
      <c r="C248" s="122">
        <f>date_1er_jour_semaine($A$1,B247)</f>
        <v>42912</v>
      </c>
      <c r="D248" s="183"/>
      <c r="E248" s="205"/>
      <c r="F248" s="183"/>
      <c r="G248" s="206"/>
      <c r="H248" s="183"/>
      <c r="I248" s="207"/>
      <c r="J248" s="183"/>
      <c r="K248" s="208"/>
      <c r="L248" s="183"/>
      <c r="M248" s="209"/>
      <c r="N248" s="183"/>
      <c r="O248" s="210"/>
      <c r="P248" s="183"/>
      <c r="Q248" s="211"/>
      <c r="R248" s="183"/>
      <c r="S248" s="212"/>
      <c r="T248" s="183"/>
      <c r="U248" s="208"/>
      <c r="V248" s="183"/>
      <c r="W248" s="213"/>
      <c r="X248" s="183"/>
      <c r="Y248" s="206"/>
      <c r="Z248" s="183"/>
      <c r="AA248" s="183" t="str">
        <f t="shared" ref="AA248:AA254" si="124">IF(SUM(D248:X248)=0,"",SUM(D248:X248))</f>
        <v/>
      </c>
      <c r="AB248" s="183" t="str">
        <f t="shared" ref="AB248:AB254" si="125">IF(SUM(Y248:AA248)=0,"",SUM(Z248,AA248))</f>
        <v/>
      </c>
    </row>
    <row r="249" spans="1:28" ht="14.25" customHeight="1" x14ac:dyDescent="0.25">
      <c r="A249" s="129"/>
      <c r="B249" s="125">
        <f t="shared" si="123"/>
        <v>3</v>
      </c>
      <c r="C249" s="122">
        <f>C248+1</f>
        <v>42913</v>
      </c>
      <c r="D249" s="183"/>
      <c r="E249" s="205"/>
      <c r="F249" s="183"/>
      <c r="G249" s="206"/>
      <c r="H249" s="183"/>
      <c r="I249" s="207"/>
      <c r="J249" s="183"/>
      <c r="K249" s="208"/>
      <c r="L249" s="183"/>
      <c r="M249" s="209"/>
      <c r="N249" s="183"/>
      <c r="O249" s="210"/>
      <c r="P249" s="183"/>
      <c r="Q249" s="211"/>
      <c r="R249" s="183"/>
      <c r="S249" s="212"/>
      <c r="T249" s="214"/>
      <c r="U249" s="208"/>
      <c r="V249" s="183"/>
      <c r="W249" s="213"/>
      <c r="X249" s="183"/>
      <c r="Y249" s="206"/>
      <c r="Z249" s="183"/>
      <c r="AA249" s="183" t="str">
        <f t="shared" si="124"/>
        <v/>
      </c>
      <c r="AB249" s="183" t="str">
        <f t="shared" si="125"/>
        <v/>
      </c>
    </row>
    <row r="250" spans="1:28" ht="14.25" customHeight="1" x14ac:dyDescent="0.25">
      <c r="A250" s="129"/>
      <c r="B250" s="125">
        <f>WEEKDAY(C250)</f>
        <v>4</v>
      </c>
      <c r="C250" s="122">
        <f>C249+1</f>
        <v>42914</v>
      </c>
      <c r="D250" s="183"/>
      <c r="E250" s="205"/>
      <c r="F250" s="183"/>
      <c r="G250" s="206"/>
      <c r="H250" s="183"/>
      <c r="I250" s="207"/>
      <c r="J250" s="183"/>
      <c r="K250" s="208"/>
      <c r="L250" s="183"/>
      <c r="M250" s="209"/>
      <c r="N250" s="183"/>
      <c r="O250" s="210"/>
      <c r="P250" s="183"/>
      <c r="Q250" s="211"/>
      <c r="R250" s="183"/>
      <c r="S250" s="212"/>
      <c r="T250" s="183"/>
      <c r="U250" s="208"/>
      <c r="V250" s="183"/>
      <c r="W250" s="213"/>
      <c r="X250" s="183"/>
      <c r="Y250" s="206"/>
      <c r="Z250" s="183"/>
      <c r="AA250" s="183" t="str">
        <f t="shared" si="124"/>
        <v/>
      </c>
      <c r="AB250" s="183" t="str">
        <f t="shared" si="125"/>
        <v/>
      </c>
    </row>
    <row r="251" spans="1:28" ht="14.25" customHeight="1" x14ac:dyDescent="0.25">
      <c r="A251" s="129"/>
      <c r="B251" s="125">
        <f t="shared" ref="B251:B254" si="126">WEEKDAY(C251)</f>
        <v>5</v>
      </c>
      <c r="C251" s="122">
        <f t="shared" ref="C251:C254" si="127">C250+1</f>
        <v>42915</v>
      </c>
      <c r="D251" s="183"/>
      <c r="E251" s="205"/>
      <c r="F251" s="183"/>
      <c r="G251" s="206"/>
      <c r="H251" s="183"/>
      <c r="I251" s="207"/>
      <c r="J251" s="183"/>
      <c r="K251" s="208"/>
      <c r="L251" s="183"/>
      <c r="M251" s="209"/>
      <c r="N251" s="183"/>
      <c r="O251" s="210"/>
      <c r="P251" s="183"/>
      <c r="Q251" s="211"/>
      <c r="R251" s="183"/>
      <c r="S251" s="212"/>
      <c r="T251" s="183"/>
      <c r="U251" s="208"/>
      <c r="V251" s="183"/>
      <c r="W251" s="213"/>
      <c r="X251" s="183"/>
      <c r="Y251" s="206"/>
      <c r="Z251" s="183"/>
      <c r="AA251" s="183" t="str">
        <f t="shared" si="124"/>
        <v/>
      </c>
      <c r="AB251" s="183" t="str">
        <f t="shared" si="125"/>
        <v/>
      </c>
    </row>
    <row r="252" spans="1:28" ht="14.25" customHeight="1" x14ac:dyDescent="0.25">
      <c r="A252" s="129"/>
      <c r="B252" s="125">
        <f t="shared" si="126"/>
        <v>6</v>
      </c>
      <c r="C252" s="122">
        <f t="shared" si="127"/>
        <v>42916</v>
      </c>
      <c r="D252" s="183"/>
      <c r="E252" s="205"/>
      <c r="F252" s="183"/>
      <c r="G252" s="206"/>
      <c r="H252" s="183"/>
      <c r="I252" s="207"/>
      <c r="J252" s="183"/>
      <c r="K252" s="208"/>
      <c r="L252" s="183"/>
      <c r="M252" s="209"/>
      <c r="N252" s="183"/>
      <c r="O252" s="210"/>
      <c r="P252" s="183"/>
      <c r="Q252" s="211"/>
      <c r="R252" s="183"/>
      <c r="S252" s="212"/>
      <c r="T252" s="183"/>
      <c r="U252" s="208"/>
      <c r="V252" s="183"/>
      <c r="W252" s="213"/>
      <c r="X252" s="183"/>
      <c r="Y252" s="206"/>
      <c r="Z252" s="183"/>
      <c r="AA252" s="183" t="str">
        <f t="shared" si="124"/>
        <v/>
      </c>
      <c r="AB252" s="183" t="str">
        <f t="shared" si="125"/>
        <v/>
      </c>
    </row>
    <row r="253" spans="1:28" ht="15" customHeight="1" x14ac:dyDescent="0.25">
      <c r="A253" s="128"/>
      <c r="B253" s="125">
        <f t="shared" si="126"/>
        <v>7</v>
      </c>
      <c r="C253" s="122">
        <f t="shared" si="127"/>
        <v>42917</v>
      </c>
      <c r="D253" s="183"/>
      <c r="E253" s="205"/>
      <c r="F253" s="183"/>
      <c r="G253" s="206"/>
      <c r="H253" s="183"/>
      <c r="I253" s="207"/>
      <c r="J253" s="183"/>
      <c r="K253" s="208"/>
      <c r="L253" s="183"/>
      <c r="M253" s="209"/>
      <c r="N253" s="183"/>
      <c r="O253" s="210"/>
      <c r="P253" s="183"/>
      <c r="Q253" s="211"/>
      <c r="R253" s="183"/>
      <c r="S253" s="212"/>
      <c r="T253" s="183"/>
      <c r="U253" s="208"/>
      <c r="V253" s="183"/>
      <c r="W253" s="213"/>
      <c r="X253" s="183"/>
      <c r="Y253" s="206"/>
      <c r="Z253" s="183"/>
      <c r="AA253" s="183" t="str">
        <f t="shared" si="124"/>
        <v/>
      </c>
      <c r="AB253" s="183" t="str">
        <f t="shared" si="125"/>
        <v/>
      </c>
    </row>
    <row r="254" spans="1:28" ht="14.25" customHeight="1" x14ac:dyDescent="0.25">
      <c r="A254" s="129"/>
      <c r="B254" s="125">
        <f t="shared" si="126"/>
        <v>1</v>
      </c>
      <c r="C254" s="122">
        <f t="shared" si="127"/>
        <v>42918</v>
      </c>
      <c r="D254" s="183"/>
      <c r="E254" s="205"/>
      <c r="F254" s="183"/>
      <c r="G254" s="206"/>
      <c r="H254" s="183"/>
      <c r="I254" s="207"/>
      <c r="J254" s="183"/>
      <c r="K254" s="208"/>
      <c r="L254" s="183"/>
      <c r="M254" s="209"/>
      <c r="N254" s="183"/>
      <c r="O254" s="210"/>
      <c r="P254" s="183"/>
      <c r="Q254" s="211"/>
      <c r="R254" s="183"/>
      <c r="S254" s="212"/>
      <c r="T254" s="183"/>
      <c r="U254" s="208"/>
      <c r="V254" s="183"/>
      <c r="W254" s="213"/>
      <c r="X254" s="183"/>
      <c r="Y254" s="206"/>
      <c r="Z254" s="183"/>
      <c r="AA254" s="183" t="str">
        <f t="shared" si="124"/>
        <v/>
      </c>
      <c r="AB254" s="183" t="str">
        <f t="shared" si="125"/>
        <v/>
      </c>
    </row>
    <row r="255" spans="1:28" s="158" customFormat="1" ht="15.75" customHeight="1" x14ac:dyDescent="0.25">
      <c r="A255" s="159"/>
      <c r="B255" s="292" t="s">
        <v>23</v>
      </c>
      <c r="C255" s="291"/>
      <c r="D255" s="288">
        <f>SUM(D248:D254)</f>
        <v>0</v>
      </c>
      <c r="E255" s="289"/>
      <c r="F255" s="288">
        <f>SUM(F248:F254)</f>
        <v>0</v>
      </c>
      <c r="G255" s="289"/>
      <c r="H255" s="288">
        <f>SUM(H248:H254)</f>
        <v>0</v>
      </c>
      <c r="I255" s="289"/>
      <c r="J255" s="288">
        <f>SUM(J248:J254)</f>
        <v>0</v>
      </c>
      <c r="K255" s="289"/>
      <c r="L255" s="288">
        <f>SUM(L248:L254)</f>
        <v>0</v>
      </c>
      <c r="M255" s="289"/>
      <c r="N255" s="288">
        <f>SUM(N248:N254)</f>
        <v>0</v>
      </c>
      <c r="O255" s="289"/>
      <c r="P255" s="288">
        <f>SUM(P248:P254)</f>
        <v>0</v>
      </c>
      <c r="Q255" s="289"/>
      <c r="R255" s="288">
        <f>SUM(R248:R254)</f>
        <v>0</v>
      </c>
      <c r="S255" s="289"/>
      <c r="T255" s="288">
        <f>SUM(T248:T254)</f>
        <v>0</v>
      </c>
      <c r="U255" s="289"/>
      <c r="V255" s="288">
        <f>SUM(V248:V254)</f>
        <v>0</v>
      </c>
      <c r="W255" s="289"/>
      <c r="X255" s="288">
        <f>SUM(X248:X254)</f>
        <v>0</v>
      </c>
      <c r="Y255" s="289"/>
      <c r="Z255" s="157">
        <f>SUM(Z248:Z254)</f>
        <v>0</v>
      </c>
      <c r="AA255" s="157">
        <f>SUM(AA248:AA254)</f>
        <v>0</v>
      </c>
      <c r="AB255" s="157">
        <f>SUM(AB248:AB254)</f>
        <v>0</v>
      </c>
    </row>
    <row r="256" spans="1:28" ht="15.75" customHeight="1" x14ac:dyDescent="0.25">
      <c r="A256" s="129"/>
      <c r="B256" s="293">
        <f>SEMAINE(date_1er_jour_semaine($A$1,B247)+7)</f>
        <v>27</v>
      </c>
      <c r="C256" s="294"/>
      <c r="D256" s="238" t="s">
        <v>8</v>
      </c>
      <c r="E256" s="280" t="s">
        <v>9</v>
      </c>
      <c r="F256" s="239" t="s">
        <v>10</v>
      </c>
      <c r="G256" s="286" t="s">
        <v>9</v>
      </c>
      <c r="H256" s="240" t="s">
        <v>11</v>
      </c>
      <c r="I256" s="285" t="s">
        <v>9</v>
      </c>
      <c r="J256" s="241" t="s">
        <v>12</v>
      </c>
      <c r="K256" s="284" t="s">
        <v>9</v>
      </c>
      <c r="L256" s="242" t="s">
        <v>13</v>
      </c>
      <c r="M256" s="283" t="s">
        <v>9</v>
      </c>
      <c r="N256" s="243" t="s">
        <v>14</v>
      </c>
      <c r="O256" s="282" t="s">
        <v>9</v>
      </c>
      <c r="P256" s="244" t="s">
        <v>15</v>
      </c>
      <c r="Q256" s="277" t="s">
        <v>9</v>
      </c>
      <c r="R256" s="245" t="s">
        <v>16</v>
      </c>
      <c r="S256" s="279" t="s">
        <v>9</v>
      </c>
      <c r="T256" s="246" t="s">
        <v>17</v>
      </c>
      <c r="U256" s="287" t="s">
        <v>9</v>
      </c>
      <c r="V256" s="247" t="s">
        <v>18</v>
      </c>
      <c r="W256" s="278" t="s">
        <v>9</v>
      </c>
      <c r="X256" s="248" t="s">
        <v>19</v>
      </c>
      <c r="Y256" s="281" t="s">
        <v>9</v>
      </c>
      <c r="Z256" s="179" t="s">
        <v>20</v>
      </c>
      <c r="AA256" s="186" t="s">
        <v>21</v>
      </c>
      <c r="AB256" s="192" t="s">
        <v>22</v>
      </c>
    </row>
    <row r="257" spans="1:28" ht="14.25" customHeight="1" x14ac:dyDescent="0.25">
      <c r="A257" s="129"/>
      <c r="B257" s="125">
        <f t="shared" ref="B257:B258" si="128">WEEKDAY(C257)</f>
        <v>2</v>
      </c>
      <c r="C257" s="122">
        <f>date_1er_jour_semaine($A$1,B256)</f>
        <v>42919</v>
      </c>
      <c r="D257" s="183"/>
      <c r="E257" s="205"/>
      <c r="F257" s="183"/>
      <c r="G257" s="206"/>
      <c r="H257" s="183"/>
      <c r="I257" s="207"/>
      <c r="J257" s="183"/>
      <c r="K257" s="208"/>
      <c r="L257" s="183"/>
      <c r="M257" s="209"/>
      <c r="N257" s="183"/>
      <c r="O257" s="210"/>
      <c r="P257" s="183"/>
      <c r="Q257" s="211"/>
      <c r="R257" s="183"/>
      <c r="S257" s="212"/>
      <c r="T257" s="183"/>
      <c r="U257" s="208"/>
      <c r="V257" s="183"/>
      <c r="W257" s="213"/>
      <c r="X257" s="183"/>
      <c r="Y257" s="206"/>
      <c r="Z257" s="183"/>
      <c r="AA257" s="183" t="str">
        <f t="shared" ref="AA257:AA263" si="129">IF(SUM(D257:X257)=0,"",SUM(D257:X257))</f>
        <v/>
      </c>
      <c r="AB257" s="183" t="str">
        <f t="shared" ref="AB257:AB263" si="130">IF(SUM(Y257:AA257)=0,"",SUM(Z257,AA257))</f>
        <v/>
      </c>
    </row>
    <row r="258" spans="1:28" ht="14.25" customHeight="1" x14ac:dyDescent="0.25">
      <c r="A258" s="129"/>
      <c r="B258" s="125">
        <f t="shared" si="128"/>
        <v>3</v>
      </c>
      <c r="C258" s="122">
        <f>C257+1</f>
        <v>42920</v>
      </c>
      <c r="D258" s="183"/>
      <c r="E258" s="205"/>
      <c r="F258" s="183"/>
      <c r="G258" s="206"/>
      <c r="H258" s="183"/>
      <c r="I258" s="207"/>
      <c r="J258" s="183"/>
      <c r="K258" s="208"/>
      <c r="L258" s="183"/>
      <c r="M258" s="209"/>
      <c r="N258" s="183"/>
      <c r="O258" s="210"/>
      <c r="P258" s="183"/>
      <c r="Q258" s="211"/>
      <c r="R258" s="183"/>
      <c r="S258" s="212"/>
      <c r="T258" s="214"/>
      <c r="U258" s="208"/>
      <c r="V258" s="183"/>
      <c r="W258" s="213"/>
      <c r="X258" s="183"/>
      <c r="Y258" s="206"/>
      <c r="Z258" s="183"/>
      <c r="AA258" s="183" t="str">
        <f t="shared" si="129"/>
        <v/>
      </c>
      <c r="AB258" s="183" t="str">
        <f t="shared" si="130"/>
        <v/>
      </c>
    </row>
    <row r="259" spans="1:28" ht="14.25" customHeight="1" x14ac:dyDescent="0.25">
      <c r="A259" s="129"/>
      <c r="B259" s="125">
        <f>WEEKDAY(C259)</f>
        <v>4</v>
      </c>
      <c r="C259" s="122">
        <f>C258+1</f>
        <v>42921</v>
      </c>
      <c r="D259" s="183"/>
      <c r="E259" s="205"/>
      <c r="F259" s="183"/>
      <c r="G259" s="206"/>
      <c r="H259" s="183"/>
      <c r="I259" s="207"/>
      <c r="J259" s="183"/>
      <c r="K259" s="208"/>
      <c r="L259" s="183"/>
      <c r="M259" s="209"/>
      <c r="N259" s="183"/>
      <c r="O259" s="210"/>
      <c r="P259" s="183"/>
      <c r="Q259" s="211"/>
      <c r="R259" s="183"/>
      <c r="S259" s="212"/>
      <c r="T259" s="183"/>
      <c r="U259" s="208"/>
      <c r="V259" s="183"/>
      <c r="W259" s="213"/>
      <c r="X259" s="183"/>
      <c r="Y259" s="206"/>
      <c r="Z259" s="183"/>
      <c r="AA259" s="183" t="str">
        <f t="shared" si="129"/>
        <v/>
      </c>
      <c r="AB259" s="183" t="str">
        <f t="shared" si="130"/>
        <v/>
      </c>
    </row>
    <row r="260" spans="1:28" ht="14.25" customHeight="1" x14ac:dyDescent="0.25">
      <c r="A260" s="129"/>
      <c r="B260" s="125">
        <f t="shared" ref="B260:B263" si="131">WEEKDAY(C260)</f>
        <v>5</v>
      </c>
      <c r="C260" s="122">
        <f t="shared" ref="C260:C263" si="132">C259+1</f>
        <v>42922</v>
      </c>
      <c r="D260" s="183"/>
      <c r="E260" s="205"/>
      <c r="F260" s="183"/>
      <c r="G260" s="206"/>
      <c r="H260" s="183"/>
      <c r="I260" s="207"/>
      <c r="J260" s="183"/>
      <c r="K260" s="208"/>
      <c r="L260" s="183"/>
      <c r="M260" s="209"/>
      <c r="N260" s="183"/>
      <c r="O260" s="210"/>
      <c r="P260" s="183"/>
      <c r="Q260" s="211"/>
      <c r="R260" s="183"/>
      <c r="S260" s="212"/>
      <c r="T260" s="183"/>
      <c r="U260" s="208"/>
      <c r="V260" s="183"/>
      <c r="W260" s="213"/>
      <c r="X260" s="183"/>
      <c r="Y260" s="206"/>
      <c r="Z260" s="183"/>
      <c r="AA260" s="183" t="str">
        <f t="shared" si="129"/>
        <v/>
      </c>
      <c r="AB260" s="183" t="str">
        <f t="shared" si="130"/>
        <v/>
      </c>
    </row>
    <row r="261" spans="1:28" ht="14.25" customHeight="1" x14ac:dyDescent="0.25">
      <c r="A261" s="129"/>
      <c r="B261" s="125">
        <f t="shared" si="131"/>
        <v>6</v>
      </c>
      <c r="C261" s="122">
        <f t="shared" si="132"/>
        <v>42923</v>
      </c>
      <c r="D261" s="183"/>
      <c r="E261" s="205"/>
      <c r="F261" s="183"/>
      <c r="G261" s="206"/>
      <c r="H261" s="183"/>
      <c r="I261" s="207"/>
      <c r="J261" s="183"/>
      <c r="K261" s="208"/>
      <c r="L261" s="183"/>
      <c r="M261" s="209"/>
      <c r="N261" s="183"/>
      <c r="O261" s="210"/>
      <c r="P261" s="183"/>
      <c r="Q261" s="211"/>
      <c r="R261" s="183"/>
      <c r="S261" s="212"/>
      <c r="T261" s="183"/>
      <c r="U261" s="208"/>
      <c r="V261" s="183"/>
      <c r="W261" s="213"/>
      <c r="X261" s="183"/>
      <c r="Y261" s="206"/>
      <c r="Z261" s="183"/>
      <c r="AA261" s="183" t="str">
        <f t="shared" si="129"/>
        <v/>
      </c>
      <c r="AB261" s="183" t="str">
        <f t="shared" si="130"/>
        <v/>
      </c>
    </row>
    <row r="262" spans="1:28" ht="14.25" customHeight="1" x14ac:dyDescent="0.25">
      <c r="A262" s="129"/>
      <c r="B262" s="125">
        <f t="shared" si="131"/>
        <v>7</v>
      </c>
      <c r="C262" s="122">
        <f t="shared" si="132"/>
        <v>42924</v>
      </c>
      <c r="D262" s="183"/>
      <c r="E262" s="205"/>
      <c r="F262" s="183"/>
      <c r="G262" s="206"/>
      <c r="H262" s="183"/>
      <c r="I262" s="207"/>
      <c r="J262" s="183"/>
      <c r="K262" s="208"/>
      <c r="L262" s="183"/>
      <c r="M262" s="209"/>
      <c r="N262" s="183"/>
      <c r="O262" s="210"/>
      <c r="P262" s="183"/>
      <c r="Q262" s="211"/>
      <c r="R262" s="183"/>
      <c r="S262" s="212"/>
      <c r="T262" s="183"/>
      <c r="U262" s="208"/>
      <c r="V262" s="183"/>
      <c r="W262" s="213"/>
      <c r="X262" s="183"/>
      <c r="Y262" s="206"/>
      <c r="Z262" s="183"/>
      <c r="AA262" s="183" t="str">
        <f t="shared" si="129"/>
        <v/>
      </c>
      <c r="AB262" s="183" t="str">
        <f t="shared" si="130"/>
        <v/>
      </c>
    </row>
    <row r="263" spans="1:28" ht="14.25" customHeight="1" x14ac:dyDescent="0.25">
      <c r="A263" s="129"/>
      <c r="B263" s="125">
        <f t="shared" si="131"/>
        <v>1</v>
      </c>
      <c r="C263" s="122">
        <f t="shared" si="132"/>
        <v>42925</v>
      </c>
      <c r="D263" s="183"/>
      <c r="E263" s="205"/>
      <c r="F263" s="183"/>
      <c r="G263" s="206"/>
      <c r="H263" s="183"/>
      <c r="I263" s="207"/>
      <c r="J263" s="183"/>
      <c r="K263" s="208"/>
      <c r="L263" s="183"/>
      <c r="M263" s="209"/>
      <c r="N263" s="183"/>
      <c r="O263" s="210"/>
      <c r="P263" s="183"/>
      <c r="Q263" s="211"/>
      <c r="R263" s="183"/>
      <c r="S263" s="212"/>
      <c r="T263" s="183"/>
      <c r="U263" s="208"/>
      <c r="V263" s="183"/>
      <c r="W263" s="213"/>
      <c r="X263" s="183"/>
      <c r="Y263" s="206"/>
      <c r="Z263" s="183"/>
      <c r="AA263" s="183" t="str">
        <f t="shared" si="129"/>
        <v/>
      </c>
      <c r="AB263" s="183" t="str">
        <f t="shared" si="130"/>
        <v/>
      </c>
    </row>
    <row r="264" spans="1:28" s="158" customFormat="1" ht="15.75" customHeight="1" x14ac:dyDescent="0.25">
      <c r="A264" s="159"/>
      <c r="B264" s="292" t="s">
        <v>23</v>
      </c>
      <c r="C264" s="291"/>
      <c r="D264" s="288">
        <f>SUM(D257:D263)</f>
        <v>0</v>
      </c>
      <c r="E264" s="289"/>
      <c r="F264" s="288">
        <f>SUM(F257:F263)</f>
        <v>0</v>
      </c>
      <c r="G264" s="289"/>
      <c r="H264" s="288">
        <f>SUM(H257:H263)</f>
        <v>0</v>
      </c>
      <c r="I264" s="289"/>
      <c r="J264" s="288">
        <f>SUM(J257:J263)</f>
        <v>0</v>
      </c>
      <c r="K264" s="289"/>
      <c r="L264" s="288">
        <f>SUM(L257:L263)</f>
        <v>0</v>
      </c>
      <c r="M264" s="289"/>
      <c r="N264" s="288">
        <f>SUM(N257:N263)</f>
        <v>0</v>
      </c>
      <c r="O264" s="289"/>
      <c r="P264" s="288">
        <f>SUM(P257:P263)</f>
        <v>0</v>
      </c>
      <c r="Q264" s="289"/>
      <c r="R264" s="288">
        <f>SUM(R257:R263)</f>
        <v>0</v>
      </c>
      <c r="S264" s="289"/>
      <c r="T264" s="288">
        <f>SUM(T257:T263)</f>
        <v>0</v>
      </c>
      <c r="U264" s="289"/>
      <c r="V264" s="288">
        <f>SUM(V257:V263)</f>
        <v>0</v>
      </c>
      <c r="W264" s="289"/>
      <c r="X264" s="288">
        <f>SUM(X257:X263)</f>
        <v>0</v>
      </c>
      <c r="Y264" s="289"/>
      <c r="Z264" s="157">
        <f>SUM(Z257:Z263)</f>
        <v>0</v>
      </c>
      <c r="AA264" s="157">
        <f>SUM(AA257:AA263)</f>
        <v>0</v>
      </c>
      <c r="AB264" s="157">
        <f>SUM(AB257:AB263)</f>
        <v>0</v>
      </c>
    </row>
    <row r="265" spans="1:28" ht="15.75" customHeight="1" x14ac:dyDescent="0.25">
      <c r="A265" s="129"/>
      <c r="B265" s="293">
        <f>SEMAINE(date_1er_jour_semaine($A$1,B256)+7)</f>
        <v>28</v>
      </c>
      <c r="C265" s="294"/>
      <c r="D265" s="238" t="s">
        <v>8</v>
      </c>
      <c r="E265" s="280" t="s">
        <v>9</v>
      </c>
      <c r="F265" s="239" t="s">
        <v>10</v>
      </c>
      <c r="G265" s="286" t="s">
        <v>9</v>
      </c>
      <c r="H265" s="240" t="s">
        <v>11</v>
      </c>
      <c r="I265" s="285" t="s">
        <v>9</v>
      </c>
      <c r="J265" s="241" t="s">
        <v>12</v>
      </c>
      <c r="K265" s="284" t="s">
        <v>9</v>
      </c>
      <c r="L265" s="242" t="s">
        <v>13</v>
      </c>
      <c r="M265" s="283" t="s">
        <v>9</v>
      </c>
      <c r="N265" s="243" t="s">
        <v>14</v>
      </c>
      <c r="O265" s="282" t="s">
        <v>9</v>
      </c>
      <c r="P265" s="244" t="s">
        <v>15</v>
      </c>
      <c r="Q265" s="277" t="s">
        <v>9</v>
      </c>
      <c r="R265" s="245" t="s">
        <v>16</v>
      </c>
      <c r="S265" s="279" t="s">
        <v>9</v>
      </c>
      <c r="T265" s="246" t="s">
        <v>17</v>
      </c>
      <c r="U265" s="287" t="s">
        <v>9</v>
      </c>
      <c r="V265" s="247" t="s">
        <v>18</v>
      </c>
      <c r="W265" s="278" t="s">
        <v>9</v>
      </c>
      <c r="X265" s="248" t="s">
        <v>19</v>
      </c>
      <c r="Y265" s="281" t="s">
        <v>9</v>
      </c>
      <c r="Z265" s="179" t="s">
        <v>20</v>
      </c>
      <c r="AA265" s="186" t="s">
        <v>21</v>
      </c>
      <c r="AB265" s="192" t="s">
        <v>22</v>
      </c>
    </row>
    <row r="266" spans="1:28" ht="14.25" customHeight="1" x14ac:dyDescent="0.25">
      <c r="A266" s="129"/>
      <c r="B266" s="125">
        <f t="shared" ref="B266:B267" si="133">WEEKDAY(C266)</f>
        <v>2</v>
      </c>
      <c r="C266" s="122">
        <f>date_1er_jour_semaine($A$1,B265)</f>
        <v>42926</v>
      </c>
      <c r="D266" s="183"/>
      <c r="E266" s="205"/>
      <c r="F266" s="183"/>
      <c r="G266" s="206"/>
      <c r="H266" s="183"/>
      <c r="I266" s="207"/>
      <c r="J266" s="183"/>
      <c r="K266" s="208"/>
      <c r="L266" s="183"/>
      <c r="M266" s="209"/>
      <c r="N266" s="183"/>
      <c r="O266" s="210"/>
      <c r="P266" s="183"/>
      <c r="Q266" s="211"/>
      <c r="R266" s="183"/>
      <c r="S266" s="212"/>
      <c r="T266" s="183"/>
      <c r="U266" s="208"/>
      <c r="V266" s="183"/>
      <c r="W266" s="213"/>
      <c r="X266" s="183"/>
      <c r="Y266" s="206"/>
      <c r="Z266" s="183"/>
      <c r="AA266" s="183" t="str">
        <f t="shared" ref="AA266:AA272" si="134">IF(SUM(D266:X266)=0,"",SUM(D266:X266))</f>
        <v/>
      </c>
      <c r="AB266" s="183" t="str">
        <f t="shared" ref="AB266:AB272" si="135">IF(SUM(Y266:AA266)=0,"",SUM(Z266,AA266))</f>
        <v/>
      </c>
    </row>
    <row r="267" spans="1:28" ht="14.25" customHeight="1" x14ac:dyDescent="0.25">
      <c r="A267" s="129"/>
      <c r="B267" s="125">
        <f t="shared" si="133"/>
        <v>3</v>
      </c>
      <c r="C267" s="122">
        <f>C266+1</f>
        <v>42927</v>
      </c>
      <c r="D267" s="183"/>
      <c r="E267" s="205"/>
      <c r="F267" s="183"/>
      <c r="G267" s="206"/>
      <c r="H267" s="183"/>
      <c r="I267" s="207"/>
      <c r="J267" s="183"/>
      <c r="K267" s="208"/>
      <c r="L267" s="183"/>
      <c r="M267" s="209"/>
      <c r="N267" s="183"/>
      <c r="O267" s="210"/>
      <c r="P267" s="183"/>
      <c r="Q267" s="211"/>
      <c r="R267" s="183"/>
      <c r="S267" s="212"/>
      <c r="T267" s="214"/>
      <c r="U267" s="208"/>
      <c r="V267" s="183"/>
      <c r="W267" s="213"/>
      <c r="X267" s="183"/>
      <c r="Y267" s="206"/>
      <c r="Z267" s="183"/>
      <c r="AA267" s="183" t="str">
        <f t="shared" si="134"/>
        <v/>
      </c>
      <c r="AB267" s="183" t="str">
        <f t="shared" si="135"/>
        <v/>
      </c>
    </row>
    <row r="268" spans="1:28" ht="14.25" customHeight="1" x14ac:dyDescent="0.25">
      <c r="A268" s="129"/>
      <c r="B268" s="125">
        <f>WEEKDAY(C268)</f>
        <v>4</v>
      </c>
      <c r="C268" s="122">
        <f>C267+1</f>
        <v>42928</v>
      </c>
      <c r="D268" s="183"/>
      <c r="E268" s="205"/>
      <c r="F268" s="183"/>
      <c r="G268" s="206"/>
      <c r="H268" s="183"/>
      <c r="I268" s="207"/>
      <c r="J268" s="183"/>
      <c r="K268" s="208"/>
      <c r="L268" s="183"/>
      <c r="M268" s="209"/>
      <c r="N268" s="183"/>
      <c r="O268" s="210"/>
      <c r="P268" s="183"/>
      <c r="Q268" s="211"/>
      <c r="R268" s="183"/>
      <c r="S268" s="212"/>
      <c r="T268" s="183"/>
      <c r="U268" s="208"/>
      <c r="V268" s="183"/>
      <c r="W268" s="213"/>
      <c r="X268" s="183"/>
      <c r="Y268" s="206"/>
      <c r="Z268" s="183"/>
      <c r="AA268" s="183" t="str">
        <f t="shared" si="134"/>
        <v/>
      </c>
      <c r="AB268" s="183" t="str">
        <f t="shared" si="135"/>
        <v/>
      </c>
    </row>
    <row r="269" spans="1:28" ht="14.25" customHeight="1" x14ac:dyDescent="0.25">
      <c r="A269" s="129"/>
      <c r="B269" s="125">
        <f t="shared" ref="B269:B272" si="136">WEEKDAY(C269)</f>
        <v>5</v>
      </c>
      <c r="C269" s="122">
        <f t="shared" ref="C269:C272" si="137">C268+1</f>
        <v>42929</v>
      </c>
      <c r="D269" s="183"/>
      <c r="E269" s="205"/>
      <c r="F269" s="183"/>
      <c r="G269" s="206"/>
      <c r="H269" s="183"/>
      <c r="I269" s="207"/>
      <c r="J269" s="183"/>
      <c r="K269" s="208"/>
      <c r="L269" s="183"/>
      <c r="M269" s="209"/>
      <c r="N269" s="183"/>
      <c r="O269" s="210"/>
      <c r="P269" s="183"/>
      <c r="Q269" s="211"/>
      <c r="R269" s="183"/>
      <c r="S269" s="212"/>
      <c r="T269" s="183"/>
      <c r="U269" s="208"/>
      <c r="V269" s="183"/>
      <c r="W269" s="213"/>
      <c r="X269" s="183"/>
      <c r="Y269" s="206"/>
      <c r="Z269" s="183"/>
      <c r="AA269" s="183" t="str">
        <f t="shared" si="134"/>
        <v/>
      </c>
      <c r="AB269" s="183" t="str">
        <f t="shared" si="135"/>
        <v/>
      </c>
    </row>
    <row r="270" spans="1:28" ht="14.25" customHeight="1" x14ac:dyDescent="0.25">
      <c r="A270" s="129"/>
      <c r="B270" s="125">
        <f t="shared" si="136"/>
        <v>6</v>
      </c>
      <c r="C270" s="122">
        <f t="shared" si="137"/>
        <v>42930</v>
      </c>
      <c r="D270" s="183"/>
      <c r="E270" s="205"/>
      <c r="F270" s="183"/>
      <c r="G270" s="206"/>
      <c r="H270" s="183"/>
      <c r="I270" s="207"/>
      <c r="J270" s="183"/>
      <c r="K270" s="208"/>
      <c r="L270" s="183"/>
      <c r="M270" s="209"/>
      <c r="N270" s="183"/>
      <c r="O270" s="210"/>
      <c r="P270" s="183"/>
      <c r="Q270" s="211"/>
      <c r="R270" s="183"/>
      <c r="S270" s="212"/>
      <c r="T270" s="183"/>
      <c r="U270" s="208"/>
      <c r="V270" s="183"/>
      <c r="W270" s="213"/>
      <c r="X270" s="183"/>
      <c r="Y270" s="206"/>
      <c r="Z270" s="183"/>
      <c r="AA270" s="183" t="str">
        <f t="shared" si="134"/>
        <v/>
      </c>
      <c r="AB270" s="183" t="str">
        <f t="shared" si="135"/>
        <v/>
      </c>
    </row>
    <row r="271" spans="1:28" ht="14.25" customHeight="1" x14ac:dyDescent="0.25">
      <c r="A271" s="129"/>
      <c r="B271" s="125">
        <f t="shared" si="136"/>
        <v>7</v>
      </c>
      <c r="C271" s="122">
        <f t="shared" si="137"/>
        <v>42931</v>
      </c>
      <c r="D271" s="183"/>
      <c r="E271" s="205"/>
      <c r="F271" s="183"/>
      <c r="G271" s="206"/>
      <c r="H271" s="183"/>
      <c r="I271" s="207"/>
      <c r="J271" s="183"/>
      <c r="K271" s="208"/>
      <c r="L271" s="183"/>
      <c r="M271" s="209"/>
      <c r="N271" s="183"/>
      <c r="O271" s="210"/>
      <c r="P271" s="183"/>
      <c r="Q271" s="211"/>
      <c r="R271" s="183"/>
      <c r="S271" s="212"/>
      <c r="T271" s="183"/>
      <c r="U271" s="208"/>
      <c r="V271" s="183"/>
      <c r="W271" s="213"/>
      <c r="X271" s="183"/>
      <c r="Y271" s="206"/>
      <c r="Z271" s="183"/>
      <c r="AA271" s="183" t="str">
        <f t="shared" si="134"/>
        <v/>
      </c>
      <c r="AB271" s="183" t="str">
        <f t="shared" si="135"/>
        <v/>
      </c>
    </row>
    <row r="272" spans="1:28" ht="14.25" customHeight="1" x14ac:dyDescent="0.25">
      <c r="A272" s="129"/>
      <c r="B272" s="125">
        <f t="shared" si="136"/>
        <v>1</v>
      </c>
      <c r="C272" s="122">
        <f t="shared" si="137"/>
        <v>42932</v>
      </c>
      <c r="D272" s="183"/>
      <c r="E272" s="205"/>
      <c r="F272" s="183"/>
      <c r="G272" s="206"/>
      <c r="H272" s="183"/>
      <c r="I272" s="207"/>
      <c r="J272" s="183"/>
      <c r="K272" s="208"/>
      <c r="L272" s="183"/>
      <c r="M272" s="209"/>
      <c r="N272" s="183"/>
      <c r="O272" s="210"/>
      <c r="P272" s="183"/>
      <c r="Q272" s="211"/>
      <c r="R272" s="183"/>
      <c r="S272" s="212"/>
      <c r="T272" s="183"/>
      <c r="U272" s="208"/>
      <c r="V272" s="183"/>
      <c r="W272" s="213"/>
      <c r="X272" s="183"/>
      <c r="Y272" s="206"/>
      <c r="Z272" s="183"/>
      <c r="AA272" s="183" t="str">
        <f t="shared" si="134"/>
        <v/>
      </c>
      <c r="AB272" s="183" t="str">
        <f t="shared" si="135"/>
        <v/>
      </c>
    </row>
    <row r="273" spans="1:28" s="158" customFormat="1" ht="15.75" customHeight="1" x14ac:dyDescent="0.25">
      <c r="A273" s="159"/>
      <c r="B273" s="292" t="s">
        <v>23</v>
      </c>
      <c r="C273" s="291"/>
      <c r="D273" s="288">
        <f>SUM(D266:D272)</f>
        <v>0</v>
      </c>
      <c r="E273" s="289"/>
      <c r="F273" s="288">
        <f>SUM(F266:F272)</f>
        <v>0</v>
      </c>
      <c r="G273" s="289"/>
      <c r="H273" s="288">
        <f>SUM(H266:H272)</f>
        <v>0</v>
      </c>
      <c r="I273" s="289"/>
      <c r="J273" s="288">
        <f>SUM(J266:J272)</f>
        <v>0</v>
      </c>
      <c r="K273" s="289"/>
      <c r="L273" s="288">
        <f>SUM(L266:L272)</f>
        <v>0</v>
      </c>
      <c r="M273" s="289"/>
      <c r="N273" s="288">
        <f>SUM(N266:N272)</f>
        <v>0</v>
      </c>
      <c r="O273" s="289"/>
      <c r="P273" s="288">
        <f>SUM(P266:P272)</f>
        <v>0</v>
      </c>
      <c r="Q273" s="289"/>
      <c r="R273" s="288">
        <f>SUM(R266:R272)</f>
        <v>0</v>
      </c>
      <c r="S273" s="289"/>
      <c r="T273" s="288">
        <f>SUM(T266:T272)</f>
        <v>0</v>
      </c>
      <c r="U273" s="289"/>
      <c r="V273" s="288">
        <f>SUM(V266:V272)</f>
        <v>0</v>
      </c>
      <c r="W273" s="289"/>
      <c r="X273" s="288">
        <f>SUM(X266:X272)</f>
        <v>0</v>
      </c>
      <c r="Y273" s="289"/>
      <c r="Z273" s="157">
        <f>SUM(Z266:Z272)</f>
        <v>0</v>
      </c>
      <c r="AA273" s="157">
        <f>SUM(AA266:AA272)</f>
        <v>0</v>
      </c>
      <c r="AB273" s="157">
        <f>SUM(AB266:AB272)</f>
        <v>0</v>
      </c>
    </row>
    <row r="274" spans="1:28" ht="15.75" customHeight="1" x14ac:dyDescent="0.25">
      <c r="A274" s="129"/>
      <c r="B274" s="293">
        <f>SEMAINE(date_1er_jour_semaine($A$1,B265)+7)</f>
        <v>29</v>
      </c>
      <c r="C274" s="294"/>
      <c r="D274" s="238" t="s">
        <v>8</v>
      </c>
      <c r="E274" s="280" t="s">
        <v>9</v>
      </c>
      <c r="F274" s="239" t="s">
        <v>10</v>
      </c>
      <c r="G274" s="286" t="s">
        <v>9</v>
      </c>
      <c r="H274" s="240" t="s">
        <v>11</v>
      </c>
      <c r="I274" s="285" t="s">
        <v>9</v>
      </c>
      <c r="J274" s="241" t="s">
        <v>12</v>
      </c>
      <c r="K274" s="284" t="s">
        <v>9</v>
      </c>
      <c r="L274" s="242" t="s">
        <v>13</v>
      </c>
      <c r="M274" s="283" t="s">
        <v>9</v>
      </c>
      <c r="N274" s="243" t="s">
        <v>14</v>
      </c>
      <c r="O274" s="282" t="s">
        <v>9</v>
      </c>
      <c r="P274" s="244" t="s">
        <v>15</v>
      </c>
      <c r="Q274" s="277" t="s">
        <v>9</v>
      </c>
      <c r="R274" s="245" t="s">
        <v>16</v>
      </c>
      <c r="S274" s="279" t="s">
        <v>9</v>
      </c>
      <c r="T274" s="246" t="s">
        <v>17</v>
      </c>
      <c r="U274" s="287" t="s">
        <v>9</v>
      </c>
      <c r="V274" s="247" t="s">
        <v>18</v>
      </c>
      <c r="W274" s="278" t="s">
        <v>9</v>
      </c>
      <c r="X274" s="248" t="s">
        <v>19</v>
      </c>
      <c r="Y274" s="281" t="s">
        <v>9</v>
      </c>
      <c r="Z274" s="179" t="s">
        <v>20</v>
      </c>
      <c r="AA274" s="186" t="s">
        <v>21</v>
      </c>
      <c r="AB274" s="192" t="s">
        <v>22</v>
      </c>
    </row>
    <row r="275" spans="1:28" ht="14.25" customHeight="1" x14ac:dyDescent="0.25">
      <c r="A275" s="129"/>
      <c r="B275" s="125">
        <f t="shared" ref="B275:B276" si="138">WEEKDAY(C275)</f>
        <v>2</v>
      </c>
      <c r="C275" s="122">
        <f>date_1er_jour_semaine($A$1,B274)</f>
        <v>42933</v>
      </c>
      <c r="D275" s="183"/>
      <c r="E275" s="205"/>
      <c r="F275" s="183"/>
      <c r="G275" s="206"/>
      <c r="H275" s="183"/>
      <c r="I275" s="207"/>
      <c r="J275" s="183"/>
      <c r="K275" s="208"/>
      <c r="L275" s="183"/>
      <c r="M275" s="209"/>
      <c r="N275" s="183"/>
      <c r="O275" s="210"/>
      <c r="P275" s="183"/>
      <c r="Q275" s="211"/>
      <c r="R275" s="183"/>
      <c r="S275" s="212"/>
      <c r="T275" s="183"/>
      <c r="U275" s="208"/>
      <c r="V275" s="183"/>
      <c r="W275" s="213"/>
      <c r="X275" s="183"/>
      <c r="Y275" s="206"/>
      <c r="Z275" s="183"/>
      <c r="AA275" s="183" t="str">
        <f t="shared" ref="AA275:AA281" si="139">IF(SUM(D275:X275)=0,"",SUM(D275:X275))</f>
        <v/>
      </c>
      <c r="AB275" s="183" t="str">
        <f t="shared" ref="AB275:AB281" si="140">IF(SUM(Y275:AA275)=0,"",SUM(Z275,AA275))</f>
        <v/>
      </c>
    </row>
    <row r="276" spans="1:28" ht="14.25" customHeight="1" x14ac:dyDescent="0.25">
      <c r="A276" s="129"/>
      <c r="B276" s="125">
        <f t="shared" si="138"/>
        <v>3</v>
      </c>
      <c r="C276" s="122">
        <f>C275+1</f>
        <v>42934</v>
      </c>
      <c r="D276" s="183"/>
      <c r="E276" s="205"/>
      <c r="F276" s="183"/>
      <c r="G276" s="206"/>
      <c r="H276" s="183"/>
      <c r="I276" s="207"/>
      <c r="J276" s="183"/>
      <c r="K276" s="208"/>
      <c r="L276" s="183"/>
      <c r="M276" s="209"/>
      <c r="N276" s="183"/>
      <c r="O276" s="210"/>
      <c r="P276" s="183"/>
      <c r="Q276" s="211"/>
      <c r="R276" s="183"/>
      <c r="S276" s="212"/>
      <c r="T276" s="214"/>
      <c r="U276" s="208"/>
      <c r="V276" s="183"/>
      <c r="W276" s="213"/>
      <c r="X276" s="183"/>
      <c r="Y276" s="206"/>
      <c r="Z276" s="183"/>
      <c r="AA276" s="183" t="str">
        <f t="shared" si="139"/>
        <v/>
      </c>
      <c r="AB276" s="183" t="str">
        <f t="shared" si="140"/>
        <v/>
      </c>
    </row>
    <row r="277" spans="1:28" ht="14.25" customHeight="1" x14ac:dyDescent="0.25">
      <c r="A277" s="129"/>
      <c r="B277" s="125">
        <f>WEEKDAY(C277)</f>
        <v>4</v>
      </c>
      <c r="C277" s="122">
        <f>C276+1</f>
        <v>42935</v>
      </c>
      <c r="D277" s="183"/>
      <c r="E277" s="205"/>
      <c r="F277" s="183"/>
      <c r="G277" s="206"/>
      <c r="H277" s="183"/>
      <c r="I277" s="207"/>
      <c r="J277" s="183"/>
      <c r="K277" s="208"/>
      <c r="L277" s="183"/>
      <c r="M277" s="209"/>
      <c r="N277" s="183"/>
      <c r="O277" s="210"/>
      <c r="P277" s="183"/>
      <c r="Q277" s="211"/>
      <c r="R277" s="183"/>
      <c r="S277" s="212"/>
      <c r="T277" s="183"/>
      <c r="U277" s="208"/>
      <c r="V277" s="183"/>
      <c r="W277" s="213"/>
      <c r="X277" s="183"/>
      <c r="Y277" s="206"/>
      <c r="Z277" s="183"/>
      <c r="AA277" s="183" t="str">
        <f t="shared" si="139"/>
        <v/>
      </c>
      <c r="AB277" s="183" t="str">
        <f t="shared" si="140"/>
        <v/>
      </c>
    </row>
    <row r="278" spans="1:28" ht="14.25" customHeight="1" x14ac:dyDescent="0.25">
      <c r="A278" s="129"/>
      <c r="B278" s="125">
        <f t="shared" ref="B278:B281" si="141">WEEKDAY(C278)</f>
        <v>5</v>
      </c>
      <c r="C278" s="122">
        <f t="shared" ref="C278:C281" si="142">C277+1</f>
        <v>42936</v>
      </c>
      <c r="D278" s="183"/>
      <c r="E278" s="205"/>
      <c r="F278" s="183"/>
      <c r="G278" s="206"/>
      <c r="H278" s="183"/>
      <c r="I278" s="207"/>
      <c r="J278" s="183"/>
      <c r="K278" s="208"/>
      <c r="L278" s="183"/>
      <c r="M278" s="209"/>
      <c r="N278" s="183"/>
      <c r="O278" s="210"/>
      <c r="P278" s="183"/>
      <c r="Q278" s="211"/>
      <c r="R278" s="183"/>
      <c r="S278" s="212"/>
      <c r="T278" s="183"/>
      <c r="U278" s="208"/>
      <c r="V278" s="183"/>
      <c r="W278" s="213"/>
      <c r="X278" s="183"/>
      <c r="Y278" s="206"/>
      <c r="Z278" s="183"/>
      <c r="AA278" s="183" t="str">
        <f t="shared" si="139"/>
        <v/>
      </c>
      <c r="AB278" s="183" t="str">
        <f t="shared" si="140"/>
        <v/>
      </c>
    </row>
    <row r="279" spans="1:28" ht="14.25" customHeight="1" x14ac:dyDescent="0.25">
      <c r="A279" s="129"/>
      <c r="B279" s="125">
        <f t="shared" si="141"/>
        <v>6</v>
      </c>
      <c r="C279" s="122">
        <f t="shared" si="142"/>
        <v>42937</v>
      </c>
      <c r="D279" s="183"/>
      <c r="E279" s="205"/>
      <c r="F279" s="183"/>
      <c r="G279" s="206"/>
      <c r="H279" s="183"/>
      <c r="I279" s="207"/>
      <c r="J279" s="183"/>
      <c r="K279" s="208"/>
      <c r="L279" s="183"/>
      <c r="M279" s="209"/>
      <c r="N279" s="183"/>
      <c r="O279" s="210"/>
      <c r="P279" s="183"/>
      <c r="Q279" s="211"/>
      <c r="R279" s="183"/>
      <c r="S279" s="212"/>
      <c r="T279" s="183"/>
      <c r="U279" s="208"/>
      <c r="V279" s="183"/>
      <c r="W279" s="213"/>
      <c r="X279" s="183"/>
      <c r="Y279" s="206"/>
      <c r="Z279" s="183"/>
      <c r="AA279" s="183" t="str">
        <f t="shared" si="139"/>
        <v/>
      </c>
      <c r="AB279" s="183" t="str">
        <f t="shared" si="140"/>
        <v/>
      </c>
    </row>
    <row r="280" spans="1:28" ht="14.25" customHeight="1" x14ac:dyDescent="0.25">
      <c r="A280" s="129"/>
      <c r="B280" s="125">
        <f t="shared" si="141"/>
        <v>7</v>
      </c>
      <c r="C280" s="122">
        <f t="shared" si="142"/>
        <v>42938</v>
      </c>
      <c r="D280" s="183"/>
      <c r="E280" s="205"/>
      <c r="F280" s="183"/>
      <c r="G280" s="206"/>
      <c r="H280" s="183"/>
      <c r="I280" s="207"/>
      <c r="J280" s="183"/>
      <c r="K280" s="208"/>
      <c r="L280" s="183"/>
      <c r="M280" s="209"/>
      <c r="N280" s="183"/>
      <c r="O280" s="210"/>
      <c r="P280" s="183"/>
      <c r="Q280" s="211"/>
      <c r="R280" s="183"/>
      <c r="S280" s="212"/>
      <c r="T280" s="183"/>
      <c r="U280" s="208"/>
      <c r="V280" s="183"/>
      <c r="W280" s="213"/>
      <c r="X280" s="183"/>
      <c r="Y280" s="206"/>
      <c r="Z280" s="183"/>
      <c r="AA280" s="183" t="str">
        <f t="shared" si="139"/>
        <v/>
      </c>
      <c r="AB280" s="183" t="str">
        <f t="shared" si="140"/>
        <v/>
      </c>
    </row>
    <row r="281" spans="1:28" ht="14.25" customHeight="1" x14ac:dyDescent="0.25">
      <c r="A281" s="129"/>
      <c r="B281" s="125">
        <f t="shared" si="141"/>
        <v>1</v>
      </c>
      <c r="C281" s="122">
        <f t="shared" si="142"/>
        <v>42939</v>
      </c>
      <c r="D281" s="183"/>
      <c r="E281" s="205"/>
      <c r="F281" s="183"/>
      <c r="G281" s="206"/>
      <c r="H281" s="183"/>
      <c r="I281" s="207"/>
      <c r="J281" s="183"/>
      <c r="K281" s="208"/>
      <c r="L281" s="183"/>
      <c r="M281" s="209"/>
      <c r="N281" s="183"/>
      <c r="O281" s="210"/>
      <c r="P281" s="183"/>
      <c r="Q281" s="211"/>
      <c r="R281" s="183"/>
      <c r="S281" s="212"/>
      <c r="T281" s="183"/>
      <c r="U281" s="208"/>
      <c r="V281" s="183"/>
      <c r="W281" s="213"/>
      <c r="X281" s="183"/>
      <c r="Y281" s="206"/>
      <c r="Z281" s="183"/>
      <c r="AA281" s="183" t="str">
        <f t="shared" si="139"/>
        <v/>
      </c>
      <c r="AB281" s="183" t="str">
        <f t="shared" si="140"/>
        <v/>
      </c>
    </row>
    <row r="282" spans="1:28" s="158" customFormat="1" ht="15.75" customHeight="1" x14ac:dyDescent="0.25">
      <c r="A282" s="159"/>
      <c r="B282" s="292" t="s">
        <v>23</v>
      </c>
      <c r="C282" s="291"/>
      <c r="D282" s="288">
        <f>SUM(D275:D281)</f>
        <v>0</v>
      </c>
      <c r="E282" s="289"/>
      <c r="F282" s="288">
        <f>SUM(F275:F281)</f>
        <v>0</v>
      </c>
      <c r="G282" s="289"/>
      <c r="H282" s="288">
        <f>SUM(H275:H281)</f>
        <v>0</v>
      </c>
      <c r="I282" s="289"/>
      <c r="J282" s="288">
        <f>SUM(J275:J281)</f>
        <v>0</v>
      </c>
      <c r="K282" s="289"/>
      <c r="L282" s="288">
        <f>SUM(L275:L281)</f>
        <v>0</v>
      </c>
      <c r="M282" s="289"/>
      <c r="N282" s="288">
        <f>SUM(N275:N281)</f>
        <v>0</v>
      </c>
      <c r="O282" s="289"/>
      <c r="P282" s="288">
        <f>SUM(P275:P281)</f>
        <v>0</v>
      </c>
      <c r="Q282" s="289"/>
      <c r="R282" s="288">
        <f>SUM(R275:R281)</f>
        <v>0</v>
      </c>
      <c r="S282" s="289"/>
      <c r="T282" s="288">
        <f>SUM(T275:T281)</f>
        <v>0</v>
      </c>
      <c r="U282" s="289"/>
      <c r="V282" s="288">
        <f>SUM(V275:V281)</f>
        <v>0</v>
      </c>
      <c r="W282" s="289"/>
      <c r="X282" s="288">
        <f>SUM(X275:X281)</f>
        <v>0</v>
      </c>
      <c r="Y282" s="289"/>
      <c r="Z282" s="157">
        <f>SUM(Z275:Z281)</f>
        <v>0</v>
      </c>
      <c r="AA282" s="157">
        <f>SUM(AA275:AA281)</f>
        <v>0</v>
      </c>
      <c r="AB282" s="157">
        <f>SUM(AB275:AB281)</f>
        <v>0</v>
      </c>
    </row>
    <row r="283" spans="1:28" ht="15.75" customHeight="1" x14ac:dyDescent="0.25">
      <c r="A283" s="129"/>
      <c r="B283" s="293">
        <f>SEMAINE(date_1er_jour_semaine($A$1,B274)+7)</f>
        <v>30</v>
      </c>
      <c r="C283" s="294"/>
      <c r="D283" s="238" t="s">
        <v>8</v>
      </c>
      <c r="E283" s="280" t="s">
        <v>9</v>
      </c>
      <c r="F283" s="239" t="s">
        <v>10</v>
      </c>
      <c r="G283" s="286" t="s">
        <v>9</v>
      </c>
      <c r="H283" s="240" t="s">
        <v>11</v>
      </c>
      <c r="I283" s="285" t="s">
        <v>9</v>
      </c>
      <c r="J283" s="241" t="s">
        <v>12</v>
      </c>
      <c r="K283" s="284" t="s">
        <v>9</v>
      </c>
      <c r="L283" s="242" t="s">
        <v>13</v>
      </c>
      <c r="M283" s="283" t="s">
        <v>9</v>
      </c>
      <c r="N283" s="243" t="s">
        <v>14</v>
      </c>
      <c r="O283" s="282" t="s">
        <v>9</v>
      </c>
      <c r="P283" s="244" t="s">
        <v>15</v>
      </c>
      <c r="Q283" s="277" t="s">
        <v>9</v>
      </c>
      <c r="R283" s="245" t="s">
        <v>16</v>
      </c>
      <c r="S283" s="279" t="s">
        <v>9</v>
      </c>
      <c r="T283" s="246" t="s">
        <v>17</v>
      </c>
      <c r="U283" s="287" t="s">
        <v>9</v>
      </c>
      <c r="V283" s="247" t="s">
        <v>18</v>
      </c>
      <c r="W283" s="278" t="s">
        <v>9</v>
      </c>
      <c r="X283" s="248" t="s">
        <v>19</v>
      </c>
      <c r="Y283" s="281" t="s">
        <v>9</v>
      </c>
      <c r="Z283" s="179" t="s">
        <v>20</v>
      </c>
      <c r="AA283" s="186" t="s">
        <v>21</v>
      </c>
      <c r="AB283" s="192" t="s">
        <v>22</v>
      </c>
    </row>
    <row r="284" spans="1:28" ht="14.25" customHeight="1" x14ac:dyDescent="0.25">
      <c r="A284" s="129"/>
      <c r="B284" s="125">
        <f t="shared" ref="B284:B285" si="143">WEEKDAY(C284)</f>
        <v>2</v>
      </c>
      <c r="C284" s="122">
        <f>date_1er_jour_semaine($A$1,B283)</f>
        <v>42940</v>
      </c>
      <c r="D284" s="183"/>
      <c r="E284" s="205"/>
      <c r="F284" s="183"/>
      <c r="G284" s="206"/>
      <c r="H284" s="183"/>
      <c r="I284" s="207"/>
      <c r="J284" s="183"/>
      <c r="K284" s="208"/>
      <c r="L284" s="183"/>
      <c r="M284" s="209"/>
      <c r="N284" s="183"/>
      <c r="O284" s="210"/>
      <c r="P284" s="183"/>
      <c r="Q284" s="211"/>
      <c r="R284" s="183"/>
      <c r="S284" s="212"/>
      <c r="T284" s="183"/>
      <c r="U284" s="208"/>
      <c r="V284" s="183"/>
      <c r="W284" s="213"/>
      <c r="X284" s="183"/>
      <c r="Y284" s="206"/>
      <c r="Z284" s="183"/>
      <c r="AA284" s="183" t="str">
        <f t="shared" ref="AA284:AA290" si="144">IF(SUM(D284:X284)=0,"",SUM(D284:X284))</f>
        <v/>
      </c>
      <c r="AB284" s="183" t="str">
        <f t="shared" ref="AB284:AB290" si="145">IF(SUM(Y284:AA284)=0,"",SUM(Z284,AA284))</f>
        <v/>
      </c>
    </row>
    <row r="285" spans="1:28" ht="14.25" customHeight="1" x14ac:dyDescent="0.25">
      <c r="A285" s="129"/>
      <c r="B285" s="125">
        <f t="shared" si="143"/>
        <v>3</v>
      </c>
      <c r="C285" s="122">
        <f>C284+1</f>
        <v>42941</v>
      </c>
      <c r="D285" s="183"/>
      <c r="E285" s="205"/>
      <c r="F285" s="183"/>
      <c r="G285" s="206"/>
      <c r="H285" s="183"/>
      <c r="I285" s="207"/>
      <c r="J285" s="183"/>
      <c r="K285" s="208"/>
      <c r="L285" s="183"/>
      <c r="M285" s="209"/>
      <c r="N285" s="183"/>
      <c r="O285" s="210"/>
      <c r="P285" s="183"/>
      <c r="Q285" s="211"/>
      <c r="R285" s="183"/>
      <c r="S285" s="212"/>
      <c r="T285" s="214"/>
      <c r="U285" s="208"/>
      <c r="V285" s="183"/>
      <c r="W285" s="213"/>
      <c r="X285" s="183"/>
      <c r="Y285" s="206"/>
      <c r="Z285" s="183"/>
      <c r="AA285" s="183" t="str">
        <f t="shared" si="144"/>
        <v/>
      </c>
      <c r="AB285" s="183" t="str">
        <f t="shared" si="145"/>
        <v/>
      </c>
    </row>
    <row r="286" spans="1:28" ht="14.25" customHeight="1" x14ac:dyDescent="0.25">
      <c r="A286" s="129"/>
      <c r="B286" s="125">
        <f>WEEKDAY(C286)</f>
        <v>4</v>
      </c>
      <c r="C286" s="122">
        <f>C285+1</f>
        <v>42942</v>
      </c>
      <c r="D286" s="183"/>
      <c r="E286" s="205"/>
      <c r="F286" s="183"/>
      <c r="G286" s="206"/>
      <c r="H286" s="183"/>
      <c r="I286" s="207"/>
      <c r="J286" s="183"/>
      <c r="K286" s="208"/>
      <c r="L286" s="183"/>
      <c r="M286" s="209"/>
      <c r="N286" s="183"/>
      <c r="O286" s="210"/>
      <c r="P286" s="183"/>
      <c r="Q286" s="211"/>
      <c r="R286" s="183"/>
      <c r="S286" s="212"/>
      <c r="T286" s="183"/>
      <c r="U286" s="208"/>
      <c r="V286" s="183"/>
      <c r="W286" s="213"/>
      <c r="X286" s="183"/>
      <c r="Y286" s="206"/>
      <c r="Z286" s="183"/>
      <c r="AA286" s="183" t="str">
        <f t="shared" si="144"/>
        <v/>
      </c>
      <c r="AB286" s="183" t="str">
        <f t="shared" si="145"/>
        <v/>
      </c>
    </row>
    <row r="287" spans="1:28" ht="14.25" customHeight="1" x14ac:dyDescent="0.25">
      <c r="A287" s="129"/>
      <c r="B287" s="125">
        <f t="shared" ref="B287:B290" si="146">WEEKDAY(C287)</f>
        <v>5</v>
      </c>
      <c r="C287" s="122">
        <f t="shared" ref="C287:C290" si="147">C286+1</f>
        <v>42943</v>
      </c>
      <c r="D287" s="183"/>
      <c r="E287" s="205"/>
      <c r="F287" s="183"/>
      <c r="G287" s="206"/>
      <c r="H287" s="183"/>
      <c r="I287" s="207"/>
      <c r="J287" s="183"/>
      <c r="K287" s="208"/>
      <c r="L287" s="183"/>
      <c r="M287" s="209"/>
      <c r="N287" s="183"/>
      <c r="O287" s="210"/>
      <c r="P287" s="183"/>
      <c r="Q287" s="211"/>
      <c r="R287" s="183"/>
      <c r="S287" s="212"/>
      <c r="T287" s="183"/>
      <c r="U287" s="208"/>
      <c r="V287" s="183"/>
      <c r="W287" s="213"/>
      <c r="X287" s="183"/>
      <c r="Y287" s="206"/>
      <c r="Z287" s="183"/>
      <c r="AA287" s="183" t="str">
        <f t="shared" si="144"/>
        <v/>
      </c>
      <c r="AB287" s="183" t="str">
        <f t="shared" si="145"/>
        <v/>
      </c>
    </row>
    <row r="288" spans="1:28" ht="14.25" customHeight="1" x14ac:dyDescent="0.25">
      <c r="A288" s="129"/>
      <c r="B288" s="125">
        <f t="shared" si="146"/>
        <v>6</v>
      </c>
      <c r="C288" s="122">
        <f t="shared" si="147"/>
        <v>42944</v>
      </c>
      <c r="D288" s="183"/>
      <c r="E288" s="205"/>
      <c r="F288" s="183"/>
      <c r="G288" s="206"/>
      <c r="H288" s="183"/>
      <c r="I288" s="207"/>
      <c r="J288" s="183"/>
      <c r="K288" s="208"/>
      <c r="L288" s="183"/>
      <c r="M288" s="209"/>
      <c r="N288" s="183"/>
      <c r="O288" s="210"/>
      <c r="P288" s="183"/>
      <c r="Q288" s="211"/>
      <c r="R288" s="183"/>
      <c r="S288" s="212"/>
      <c r="T288" s="183"/>
      <c r="U288" s="208"/>
      <c r="V288" s="183"/>
      <c r="W288" s="213"/>
      <c r="X288" s="183"/>
      <c r="Y288" s="206"/>
      <c r="Z288" s="183"/>
      <c r="AA288" s="183" t="str">
        <f t="shared" si="144"/>
        <v/>
      </c>
      <c r="AB288" s="183" t="str">
        <f t="shared" si="145"/>
        <v/>
      </c>
    </row>
    <row r="289" spans="1:28" ht="14.25" customHeight="1" x14ac:dyDescent="0.25">
      <c r="A289" s="129"/>
      <c r="B289" s="125">
        <f t="shared" si="146"/>
        <v>7</v>
      </c>
      <c r="C289" s="122">
        <f t="shared" si="147"/>
        <v>42945</v>
      </c>
      <c r="D289" s="183"/>
      <c r="E289" s="205"/>
      <c r="F289" s="183"/>
      <c r="G289" s="206"/>
      <c r="H289" s="183"/>
      <c r="I289" s="207"/>
      <c r="J289" s="183"/>
      <c r="K289" s="208"/>
      <c r="L289" s="183"/>
      <c r="M289" s="209"/>
      <c r="N289" s="183"/>
      <c r="O289" s="210"/>
      <c r="P289" s="183"/>
      <c r="Q289" s="211"/>
      <c r="R289" s="183"/>
      <c r="S289" s="212"/>
      <c r="T289" s="183"/>
      <c r="U289" s="208"/>
      <c r="V289" s="183"/>
      <c r="W289" s="213"/>
      <c r="X289" s="183"/>
      <c r="Y289" s="206"/>
      <c r="Z289" s="183"/>
      <c r="AA289" s="183" t="str">
        <f t="shared" si="144"/>
        <v/>
      </c>
      <c r="AB289" s="183" t="str">
        <f t="shared" si="145"/>
        <v/>
      </c>
    </row>
    <row r="290" spans="1:28" ht="14.25" customHeight="1" x14ac:dyDescent="0.25">
      <c r="A290" s="129"/>
      <c r="B290" s="125">
        <f t="shared" si="146"/>
        <v>1</v>
      </c>
      <c r="C290" s="122">
        <f t="shared" si="147"/>
        <v>42946</v>
      </c>
      <c r="D290" s="183"/>
      <c r="E290" s="205"/>
      <c r="F290" s="183"/>
      <c r="G290" s="206"/>
      <c r="H290" s="183"/>
      <c r="I290" s="207"/>
      <c r="J290" s="183"/>
      <c r="K290" s="208"/>
      <c r="L290" s="183"/>
      <c r="M290" s="209"/>
      <c r="N290" s="183"/>
      <c r="O290" s="210"/>
      <c r="P290" s="183"/>
      <c r="Q290" s="211"/>
      <c r="R290" s="183"/>
      <c r="S290" s="212"/>
      <c r="T290" s="183"/>
      <c r="U290" s="208"/>
      <c r="V290" s="183"/>
      <c r="W290" s="213"/>
      <c r="X290" s="183"/>
      <c r="Y290" s="206"/>
      <c r="Z290" s="183"/>
      <c r="AA290" s="183" t="str">
        <f t="shared" si="144"/>
        <v/>
      </c>
      <c r="AB290" s="183" t="str">
        <f t="shared" si="145"/>
        <v/>
      </c>
    </row>
    <row r="291" spans="1:28" s="158" customFormat="1" ht="15.75" customHeight="1" x14ac:dyDescent="0.25">
      <c r="A291" s="159"/>
      <c r="B291" s="292" t="s">
        <v>23</v>
      </c>
      <c r="C291" s="291"/>
      <c r="D291" s="288">
        <f>SUM(D284:D290)</f>
        <v>0</v>
      </c>
      <c r="E291" s="289"/>
      <c r="F291" s="288">
        <f>SUM(F284:F290)</f>
        <v>0</v>
      </c>
      <c r="G291" s="289"/>
      <c r="H291" s="288">
        <f>SUM(H284:H290)</f>
        <v>0</v>
      </c>
      <c r="I291" s="289"/>
      <c r="J291" s="288">
        <f>SUM(J284:J290)</f>
        <v>0</v>
      </c>
      <c r="K291" s="289"/>
      <c r="L291" s="288">
        <f>SUM(L284:L290)</f>
        <v>0</v>
      </c>
      <c r="M291" s="289"/>
      <c r="N291" s="288">
        <f>SUM(N284:N290)</f>
        <v>0</v>
      </c>
      <c r="O291" s="289"/>
      <c r="P291" s="288">
        <f>SUM(P284:P290)</f>
        <v>0</v>
      </c>
      <c r="Q291" s="289"/>
      <c r="R291" s="288">
        <f>SUM(R284:R290)</f>
        <v>0</v>
      </c>
      <c r="S291" s="289"/>
      <c r="T291" s="288">
        <f>SUM(T284:T290)</f>
        <v>0</v>
      </c>
      <c r="U291" s="289"/>
      <c r="V291" s="288">
        <f>SUM(V284:V290)</f>
        <v>0</v>
      </c>
      <c r="W291" s="289"/>
      <c r="X291" s="288">
        <f>SUM(X284:X290)</f>
        <v>0</v>
      </c>
      <c r="Y291" s="289"/>
      <c r="Z291" s="157">
        <f>SUM(Z284:Z290)</f>
        <v>0</v>
      </c>
      <c r="AA291" s="157">
        <f>SUM(AA284:AA290)</f>
        <v>0</v>
      </c>
      <c r="AB291" s="157">
        <f>SUM(AB284:AB290)</f>
        <v>0</v>
      </c>
    </row>
    <row r="292" spans="1:28" ht="15.75" customHeight="1" x14ac:dyDescent="0.25">
      <c r="A292" s="129"/>
      <c r="B292" s="293">
        <f>SEMAINE(date_1er_jour_semaine($A$1,B283)+7)</f>
        <v>31</v>
      </c>
      <c r="C292" s="294"/>
      <c r="D292" s="238" t="s">
        <v>8</v>
      </c>
      <c r="E292" s="280" t="s">
        <v>9</v>
      </c>
      <c r="F292" s="239" t="s">
        <v>10</v>
      </c>
      <c r="G292" s="286" t="s">
        <v>9</v>
      </c>
      <c r="H292" s="240" t="s">
        <v>11</v>
      </c>
      <c r="I292" s="285" t="s">
        <v>9</v>
      </c>
      <c r="J292" s="241" t="s">
        <v>12</v>
      </c>
      <c r="K292" s="284" t="s">
        <v>9</v>
      </c>
      <c r="L292" s="242" t="s">
        <v>13</v>
      </c>
      <c r="M292" s="283" t="s">
        <v>9</v>
      </c>
      <c r="N292" s="243" t="s">
        <v>14</v>
      </c>
      <c r="O292" s="282" t="s">
        <v>9</v>
      </c>
      <c r="P292" s="244" t="s">
        <v>15</v>
      </c>
      <c r="Q292" s="277" t="s">
        <v>9</v>
      </c>
      <c r="R292" s="245" t="s">
        <v>16</v>
      </c>
      <c r="S292" s="279" t="s">
        <v>9</v>
      </c>
      <c r="T292" s="246" t="s">
        <v>17</v>
      </c>
      <c r="U292" s="287" t="s">
        <v>9</v>
      </c>
      <c r="V292" s="247" t="s">
        <v>18</v>
      </c>
      <c r="W292" s="278" t="s">
        <v>9</v>
      </c>
      <c r="X292" s="248" t="s">
        <v>19</v>
      </c>
      <c r="Y292" s="281" t="s">
        <v>9</v>
      </c>
      <c r="Z292" s="179" t="s">
        <v>20</v>
      </c>
      <c r="AA292" s="186" t="s">
        <v>21</v>
      </c>
      <c r="AB292" s="192" t="s">
        <v>22</v>
      </c>
    </row>
    <row r="293" spans="1:28" ht="14.25" customHeight="1" x14ac:dyDescent="0.25">
      <c r="A293" s="129"/>
      <c r="B293" s="125">
        <f t="shared" ref="B293:B294" si="148">WEEKDAY(C293)</f>
        <v>2</v>
      </c>
      <c r="C293" s="122">
        <f>date_1er_jour_semaine($A$1,B292)</f>
        <v>42947</v>
      </c>
      <c r="D293" s="183"/>
      <c r="E293" s="205"/>
      <c r="F293" s="183"/>
      <c r="G293" s="206"/>
      <c r="H293" s="183"/>
      <c r="I293" s="207"/>
      <c r="J293" s="183"/>
      <c r="K293" s="208"/>
      <c r="L293" s="183"/>
      <c r="M293" s="209"/>
      <c r="N293" s="183"/>
      <c r="O293" s="210"/>
      <c r="P293" s="183"/>
      <c r="Q293" s="211"/>
      <c r="R293" s="183"/>
      <c r="S293" s="212"/>
      <c r="T293" s="183"/>
      <c r="U293" s="208"/>
      <c r="V293" s="183"/>
      <c r="W293" s="213"/>
      <c r="X293" s="183"/>
      <c r="Y293" s="206"/>
      <c r="Z293" s="183"/>
      <c r="AA293" s="183" t="str">
        <f t="shared" ref="AA293:AA299" si="149">IF(SUM(D293:X293)=0,"",SUM(D293:X293))</f>
        <v/>
      </c>
      <c r="AB293" s="183" t="str">
        <f t="shared" ref="AB293:AB299" si="150">IF(SUM(Y293:AA293)=0,"",SUM(Z293,AA293))</f>
        <v/>
      </c>
    </row>
    <row r="294" spans="1:28" ht="15" customHeight="1" x14ac:dyDescent="0.25">
      <c r="A294" s="128"/>
      <c r="B294" s="125">
        <f t="shared" si="148"/>
        <v>3</v>
      </c>
      <c r="C294" s="122">
        <f>C293+1</f>
        <v>42948</v>
      </c>
      <c r="D294" s="183"/>
      <c r="E294" s="205"/>
      <c r="F294" s="183"/>
      <c r="G294" s="206"/>
      <c r="H294" s="183"/>
      <c r="I294" s="207"/>
      <c r="J294" s="183"/>
      <c r="K294" s="208"/>
      <c r="L294" s="183"/>
      <c r="M294" s="209"/>
      <c r="N294" s="183"/>
      <c r="O294" s="210"/>
      <c r="P294" s="183"/>
      <c r="Q294" s="211"/>
      <c r="R294" s="183"/>
      <c r="S294" s="212"/>
      <c r="T294" s="214"/>
      <c r="U294" s="208"/>
      <c r="V294" s="183"/>
      <c r="W294" s="213"/>
      <c r="X294" s="183"/>
      <c r="Y294" s="206"/>
      <c r="Z294" s="183"/>
      <c r="AA294" s="183" t="str">
        <f t="shared" si="149"/>
        <v/>
      </c>
      <c r="AB294" s="183" t="str">
        <f t="shared" si="150"/>
        <v/>
      </c>
    </row>
    <row r="295" spans="1:28" ht="14.25" customHeight="1" x14ac:dyDescent="0.25">
      <c r="A295" s="129"/>
      <c r="B295" s="125">
        <f>WEEKDAY(C295)</f>
        <v>4</v>
      </c>
      <c r="C295" s="122">
        <f>C294+1</f>
        <v>42949</v>
      </c>
      <c r="D295" s="183"/>
      <c r="E295" s="205"/>
      <c r="F295" s="183"/>
      <c r="G295" s="206"/>
      <c r="H295" s="183"/>
      <c r="I295" s="207"/>
      <c r="J295" s="183"/>
      <c r="K295" s="208"/>
      <c r="L295" s="183"/>
      <c r="M295" s="209"/>
      <c r="N295" s="183"/>
      <c r="O295" s="210"/>
      <c r="P295" s="183"/>
      <c r="Q295" s="211"/>
      <c r="R295" s="183"/>
      <c r="S295" s="212"/>
      <c r="T295" s="183"/>
      <c r="U295" s="208"/>
      <c r="V295" s="183"/>
      <c r="W295" s="213"/>
      <c r="X295" s="183"/>
      <c r="Y295" s="206"/>
      <c r="Z295" s="183"/>
      <c r="AA295" s="183" t="str">
        <f t="shared" si="149"/>
        <v/>
      </c>
      <c r="AB295" s="183" t="str">
        <f t="shared" si="150"/>
        <v/>
      </c>
    </row>
    <row r="296" spans="1:28" ht="14.25" customHeight="1" x14ac:dyDescent="0.25">
      <c r="A296" s="129"/>
      <c r="B296" s="125">
        <f t="shared" ref="B296:B299" si="151">WEEKDAY(C296)</f>
        <v>5</v>
      </c>
      <c r="C296" s="122">
        <f t="shared" ref="C296:C299" si="152">C295+1</f>
        <v>42950</v>
      </c>
      <c r="D296" s="183"/>
      <c r="E296" s="205"/>
      <c r="F296" s="183"/>
      <c r="G296" s="206"/>
      <c r="H296" s="183"/>
      <c r="I296" s="207"/>
      <c r="J296" s="183"/>
      <c r="K296" s="208"/>
      <c r="L296" s="183"/>
      <c r="M296" s="209"/>
      <c r="N296" s="183"/>
      <c r="O296" s="210"/>
      <c r="P296" s="183"/>
      <c r="Q296" s="211"/>
      <c r="R296" s="183"/>
      <c r="S296" s="212"/>
      <c r="T296" s="183"/>
      <c r="U296" s="208"/>
      <c r="V296" s="183"/>
      <c r="W296" s="213"/>
      <c r="X296" s="183"/>
      <c r="Y296" s="206"/>
      <c r="Z296" s="183"/>
      <c r="AA296" s="183" t="str">
        <f t="shared" si="149"/>
        <v/>
      </c>
      <c r="AB296" s="183" t="str">
        <f t="shared" si="150"/>
        <v/>
      </c>
    </row>
    <row r="297" spans="1:28" ht="14.25" customHeight="1" x14ac:dyDescent="0.25">
      <c r="A297" s="129"/>
      <c r="B297" s="125">
        <f t="shared" si="151"/>
        <v>6</v>
      </c>
      <c r="C297" s="122">
        <f t="shared" si="152"/>
        <v>42951</v>
      </c>
      <c r="D297" s="183"/>
      <c r="E297" s="205"/>
      <c r="F297" s="183"/>
      <c r="G297" s="206"/>
      <c r="H297" s="183"/>
      <c r="I297" s="207"/>
      <c r="J297" s="183"/>
      <c r="K297" s="208"/>
      <c r="L297" s="183"/>
      <c r="M297" s="209"/>
      <c r="N297" s="183"/>
      <c r="O297" s="210"/>
      <c r="P297" s="183"/>
      <c r="Q297" s="211"/>
      <c r="R297" s="183"/>
      <c r="S297" s="212"/>
      <c r="T297" s="183"/>
      <c r="U297" s="208"/>
      <c r="V297" s="183"/>
      <c r="W297" s="213"/>
      <c r="X297" s="183"/>
      <c r="Y297" s="206"/>
      <c r="Z297" s="183"/>
      <c r="AA297" s="183" t="str">
        <f t="shared" si="149"/>
        <v/>
      </c>
      <c r="AB297" s="183" t="str">
        <f t="shared" si="150"/>
        <v/>
      </c>
    </row>
    <row r="298" spans="1:28" ht="14.25" customHeight="1" x14ac:dyDescent="0.25">
      <c r="A298" s="129"/>
      <c r="B298" s="125">
        <f t="shared" si="151"/>
        <v>7</v>
      </c>
      <c r="C298" s="122">
        <f t="shared" si="152"/>
        <v>42952</v>
      </c>
      <c r="D298" s="183"/>
      <c r="E298" s="205"/>
      <c r="F298" s="183"/>
      <c r="G298" s="206"/>
      <c r="H298" s="183"/>
      <c r="I298" s="207"/>
      <c r="J298" s="183"/>
      <c r="K298" s="208"/>
      <c r="L298" s="183"/>
      <c r="M298" s="209"/>
      <c r="N298" s="183"/>
      <c r="O298" s="210"/>
      <c r="P298" s="183"/>
      <c r="Q298" s="211"/>
      <c r="R298" s="183"/>
      <c r="S298" s="212"/>
      <c r="T298" s="183"/>
      <c r="U298" s="208"/>
      <c r="V298" s="183"/>
      <c r="W298" s="213"/>
      <c r="X298" s="183"/>
      <c r="Y298" s="206"/>
      <c r="Z298" s="183"/>
      <c r="AA298" s="183" t="str">
        <f t="shared" si="149"/>
        <v/>
      </c>
      <c r="AB298" s="183" t="str">
        <f t="shared" si="150"/>
        <v/>
      </c>
    </row>
    <row r="299" spans="1:28" ht="14.25" customHeight="1" x14ac:dyDescent="0.25">
      <c r="A299" s="129"/>
      <c r="B299" s="125">
        <f t="shared" si="151"/>
        <v>1</v>
      </c>
      <c r="C299" s="122">
        <f t="shared" si="152"/>
        <v>42953</v>
      </c>
      <c r="D299" s="183"/>
      <c r="E299" s="205"/>
      <c r="F299" s="183"/>
      <c r="G299" s="206"/>
      <c r="H299" s="183"/>
      <c r="I299" s="207"/>
      <c r="J299" s="183"/>
      <c r="K299" s="208"/>
      <c r="L299" s="183"/>
      <c r="M299" s="209"/>
      <c r="N299" s="183"/>
      <c r="O299" s="210"/>
      <c r="P299" s="183"/>
      <c r="Q299" s="211"/>
      <c r="R299" s="183"/>
      <c r="S299" s="212"/>
      <c r="T299" s="183"/>
      <c r="U299" s="208"/>
      <c r="V299" s="183"/>
      <c r="W299" s="213"/>
      <c r="X299" s="183"/>
      <c r="Y299" s="206"/>
      <c r="Z299" s="183"/>
      <c r="AA299" s="183" t="str">
        <f t="shared" si="149"/>
        <v/>
      </c>
      <c r="AB299" s="183" t="str">
        <f t="shared" si="150"/>
        <v/>
      </c>
    </row>
    <row r="300" spans="1:28" s="158" customFormat="1" ht="15.75" customHeight="1" x14ac:dyDescent="0.25">
      <c r="A300" s="159"/>
      <c r="B300" s="292" t="s">
        <v>23</v>
      </c>
      <c r="C300" s="291"/>
      <c r="D300" s="288">
        <f>SUM(D293:D299)</f>
        <v>0</v>
      </c>
      <c r="E300" s="289"/>
      <c r="F300" s="288">
        <f>SUM(F293:F299)</f>
        <v>0</v>
      </c>
      <c r="G300" s="289"/>
      <c r="H300" s="288">
        <f>SUM(H293:H299)</f>
        <v>0</v>
      </c>
      <c r="I300" s="289"/>
      <c r="J300" s="288">
        <f>SUM(J293:J299)</f>
        <v>0</v>
      </c>
      <c r="K300" s="289"/>
      <c r="L300" s="288">
        <f>SUM(L293:L299)</f>
        <v>0</v>
      </c>
      <c r="M300" s="289"/>
      <c r="N300" s="288">
        <f>SUM(N293:N299)</f>
        <v>0</v>
      </c>
      <c r="O300" s="289"/>
      <c r="P300" s="288">
        <f>SUM(P293:P299)</f>
        <v>0</v>
      </c>
      <c r="Q300" s="289"/>
      <c r="R300" s="288">
        <f>SUM(R293:R299)</f>
        <v>0</v>
      </c>
      <c r="S300" s="289"/>
      <c r="T300" s="288">
        <f>SUM(T293:T299)</f>
        <v>0</v>
      </c>
      <c r="U300" s="289"/>
      <c r="V300" s="288">
        <f>SUM(V293:V299)</f>
        <v>0</v>
      </c>
      <c r="W300" s="289"/>
      <c r="X300" s="288">
        <f>SUM(X293:X299)</f>
        <v>0</v>
      </c>
      <c r="Y300" s="289"/>
      <c r="Z300" s="157">
        <f>SUM(Z293:Z299)</f>
        <v>0</v>
      </c>
      <c r="AA300" s="157">
        <f>SUM(AA293:AA299)</f>
        <v>0</v>
      </c>
      <c r="AB300" s="157">
        <f>SUM(AB293:AB299)</f>
        <v>0</v>
      </c>
    </row>
    <row r="301" spans="1:28" ht="15.75" customHeight="1" x14ac:dyDescent="0.25">
      <c r="A301" s="129"/>
      <c r="B301" s="293">
        <f>SEMAINE(date_1er_jour_semaine($A$1,B292)+7)</f>
        <v>32</v>
      </c>
      <c r="C301" s="294"/>
      <c r="D301" s="238" t="s">
        <v>8</v>
      </c>
      <c r="E301" s="280" t="s">
        <v>9</v>
      </c>
      <c r="F301" s="239" t="s">
        <v>10</v>
      </c>
      <c r="G301" s="286" t="s">
        <v>9</v>
      </c>
      <c r="H301" s="240" t="s">
        <v>11</v>
      </c>
      <c r="I301" s="285" t="s">
        <v>9</v>
      </c>
      <c r="J301" s="241" t="s">
        <v>12</v>
      </c>
      <c r="K301" s="284" t="s">
        <v>9</v>
      </c>
      <c r="L301" s="242" t="s">
        <v>13</v>
      </c>
      <c r="M301" s="283" t="s">
        <v>9</v>
      </c>
      <c r="N301" s="243" t="s">
        <v>14</v>
      </c>
      <c r="O301" s="282" t="s">
        <v>9</v>
      </c>
      <c r="P301" s="244" t="s">
        <v>15</v>
      </c>
      <c r="Q301" s="277" t="s">
        <v>9</v>
      </c>
      <c r="R301" s="245" t="s">
        <v>16</v>
      </c>
      <c r="S301" s="279" t="s">
        <v>9</v>
      </c>
      <c r="T301" s="246" t="s">
        <v>17</v>
      </c>
      <c r="U301" s="287" t="s">
        <v>9</v>
      </c>
      <c r="V301" s="247" t="s">
        <v>18</v>
      </c>
      <c r="W301" s="278" t="s">
        <v>9</v>
      </c>
      <c r="X301" s="248" t="s">
        <v>19</v>
      </c>
      <c r="Y301" s="281" t="s">
        <v>9</v>
      </c>
      <c r="Z301" s="179" t="s">
        <v>20</v>
      </c>
      <c r="AA301" s="186" t="s">
        <v>21</v>
      </c>
      <c r="AB301" s="192" t="s">
        <v>22</v>
      </c>
    </row>
    <row r="302" spans="1:28" ht="14.25" customHeight="1" x14ac:dyDescent="0.25">
      <c r="A302" s="129"/>
      <c r="B302" s="125">
        <f t="shared" ref="B302:B303" si="153">WEEKDAY(C302)</f>
        <v>2</v>
      </c>
      <c r="C302" s="122">
        <f>date_1er_jour_semaine($A$1,B301)</f>
        <v>42954</v>
      </c>
      <c r="D302" s="183"/>
      <c r="E302" s="205"/>
      <c r="F302" s="183"/>
      <c r="G302" s="206"/>
      <c r="H302" s="183"/>
      <c r="I302" s="207"/>
      <c r="J302" s="183"/>
      <c r="K302" s="208"/>
      <c r="L302" s="183"/>
      <c r="M302" s="209"/>
      <c r="N302" s="183"/>
      <c r="O302" s="210"/>
      <c r="P302" s="183"/>
      <c r="Q302" s="211"/>
      <c r="R302" s="183"/>
      <c r="S302" s="212"/>
      <c r="T302" s="183"/>
      <c r="U302" s="208"/>
      <c r="V302" s="183"/>
      <c r="W302" s="213"/>
      <c r="X302" s="183"/>
      <c r="Y302" s="206"/>
      <c r="Z302" s="183"/>
      <c r="AA302" s="183" t="str">
        <f t="shared" ref="AA302:AA308" si="154">IF(SUM(D302:X302)=0,"",SUM(D302:X302))</f>
        <v/>
      </c>
      <c r="AB302" s="183" t="str">
        <f t="shared" ref="AB302:AB308" si="155">IF(SUM(Y302:AA302)=0,"",SUM(Z302,AA302))</f>
        <v/>
      </c>
    </row>
    <row r="303" spans="1:28" ht="14.25" customHeight="1" x14ac:dyDescent="0.25">
      <c r="A303" s="129"/>
      <c r="B303" s="125">
        <f t="shared" si="153"/>
        <v>3</v>
      </c>
      <c r="C303" s="122">
        <f>C302+1</f>
        <v>42955</v>
      </c>
      <c r="D303" s="183"/>
      <c r="E303" s="205"/>
      <c r="F303" s="183"/>
      <c r="G303" s="206"/>
      <c r="H303" s="183"/>
      <c r="I303" s="207"/>
      <c r="J303" s="183"/>
      <c r="K303" s="208"/>
      <c r="L303" s="183"/>
      <c r="M303" s="209"/>
      <c r="N303" s="183"/>
      <c r="O303" s="210"/>
      <c r="P303" s="183"/>
      <c r="Q303" s="211"/>
      <c r="R303" s="183"/>
      <c r="S303" s="212"/>
      <c r="T303" s="214"/>
      <c r="U303" s="208"/>
      <c r="V303" s="183"/>
      <c r="W303" s="213"/>
      <c r="X303" s="183"/>
      <c r="Y303" s="206"/>
      <c r="Z303" s="183"/>
      <c r="AA303" s="183" t="str">
        <f t="shared" si="154"/>
        <v/>
      </c>
      <c r="AB303" s="183" t="str">
        <f t="shared" si="155"/>
        <v/>
      </c>
    </row>
    <row r="304" spans="1:28" ht="14.25" customHeight="1" x14ac:dyDescent="0.25">
      <c r="A304" s="129"/>
      <c r="B304" s="125">
        <f>WEEKDAY(C304)</f>
        <v>4</v>
      </c>
      <c r="C304" s="122">
        <f>C303+1</f>
        <v>42956</v>
      </c>
      <c r="D304" s="183"/>
      <c r="E304" s="205"/>
      <c r="F304" s="183"/>
      <c r="G304" s="206"/>
      <c r="H304" s="183"/>
      <c r="I304" s="207"/>
      <c r="J304" s="183"/>
      <c r="K304" s="208"/>
      <c r="L304" s="183"/>
      <c r="M304" s="209"/>
      <c r="N304" s="183"/>
      <c r="O304" s="210"/>
      <c r="P304" s="183"/>
      <c r="Q304" s="211"/>
      <c r="R304" s="183"/>
      <c r="S304" s="212"/>
      <c r="T304" s="183"/>
      <c r="U304" s="208"/>
      <c r="V304" s="183"/>
      <c r="W304" s="213"/>
      <c r="X304" s="183"/>
      <c r="Y304" s="206"/>
      <c r="Z304" s="183"/>
      <c r="AA304" s="183" t="str">
        <f t="shared" si="154"/>
        <v/>
      </c>
      <c r="AB304" s="183" t="str">
        <f t="shared" si="155"/>
        <v/>
      </c>
    </row>
    <row r="305" spans="1:28" ht="14.25" customHeight="1" x14ac:dyDescent="0.25">
      <c r="A305" s="129"/>
      <c r="B305" s="125">
        <f t="shared" ref="B305:B308" si="156">WEEKDAY(C305)</f>
        <v>5</v>
      </c>
      <c r="C305" s="122">
        <f t="shared" ref="C305:C308" si="157">C304+1</f>
        <v>42957</v>
      </c>
      <c r="D305" s="183"/>
      <c r="E305" s="205"/>
      <c r="F305" s="183"/>
      <c r="G305" s="206"/>
      <c r="H305" s="183"/>
      <c r="I305" s="207"/>
      <c r="J305" s="183"/>
      <c r="K305" s="208"/>
      <c r="L305" s="183"/>
      <c r="M305" s="209"/>
      <c r="N305" s="183"/>
      <c r="O305" s="210"/>
      <c r="P305" s="183"/>
      <c r="Q305" s="211"/>
      <c r="R305" s="183"/>
      <c r="S305" s="212"/>
      <c r="T305" s="183"/>
      <c r="U305" s="208"/>
      <c r="V305" s="183"/>
      <c r="W305" s="213"/>
      <c r="X305" s="183"/>
      <c r="Y305" s="206"/>
      <c r="Z305" s="183"/>
      <c r="AA305" s="183" t="str">
        <f t="shared" si="154"/>
        <v/>
      </c>
      <c r="AB305" s="183" t="str">
        <f t="shared" si="155"/>
        <v/>
      </c>
    </row>
    <row r="306" spans="1:28" ht="14.25" customHeight="1" x14ac:dyDescent="0.25">
      <c r="A306" s="129"/>
      <c r="B306" s="125">
        <f t="shared" si="156"/>
        <v>6</v>
      </c>
      <c r="C306" s="122">
        <f t="shared" si="157"/>
        <v>42958</v>
      </c>
      <c r="D306" s="183"/>
      <c r="E306" s="205"/>
      <c r="F306" s="183"/>
      <c r="G306" s="206"/>
      <c r="H306" s="183"/>
      <c r="I306" s="207"/>
      <c r="J306" s="183"/>
      <c r="K306" s="208"/>
      <c r="L306" s="183"/>
      <c r="M306" s="209"/>
      <c r="N306" s="183"/>
      <c r="O306" s="210"/>
      <c r="P306" s="183"/>
      <c r="Q306" s="211"/>
      <c r="R306" s="183"/>
      <c r="S306" s="212"/>
      <c r="T306" s="183"/>
      <c r="U306" s="208"/>
      <c r="V306" s="183"/>
      <c r="W306" s="213"/>
      <c r="X306" s="183"/>
      <c r="Y306" s="206"/>
      <c r="Z306" s="183"/>
      <c r="AA306" s="183" t="str">
        <f t="shared" si="154"/>
        <v/>
      </c>
      <c r="AB306" s="183" t="str">
        <f t="shared" si="155"/>
        <v/>
      </c>
    </row>
    <row r="307" spans="1:28" ht="14.25" customHeight="1" x14ac:dyDescent="0.25">
      <c r="A307" s="129"/>
      <c r="B307" s="125">
        <f t="shared" si="156"/>
        <v>7</v>
      </c>
      <c r="C307" s="122">
        <f t="shared" si="157"/>
        <v>42959</v>
      </c>
      <c r="D307" s="183"/>
      <c r="E307" s="205"/>
      <c r="F307" s="183"/>
      <c r="G307" s="206"/>
      <c r="H307" s="183"/>
      <c r="I307" s="207"/>
      <c r="J307" s="183"/>
      <c r="K307" s="208"/>
      <c r="L307" s="183"/>
      <c r="M307" s="209"/>
      <c r="N307" s="183"/>
      <c r="O307" s="210"/>
      <c r="P307" s="183"/>
      <c r="Q307" s="211"/>
      <c r="R307" s="183"/>
      <c r="S307" s="212"/>
      <c r="T307" s="183"/>
      <c r="U307" s="208"/>
      <c r="V307" s="183"/>
      <c r="W307" s="213"/>
      <c r="X307" s="183"/>
      <c r="Y307" s="206"/>
      <c r="Z307" s="183"/>
      <c r="AA307" s="183" t="str">
        <f t="shared" si="154"/>
        <v/>
      </c>
      <c r="AB307" s="183" t="str">
        <f t="shared" si="155"/>
        <v/>
      </c>
    </row>
    <row r="308" spans="1:28" ht="14.25" customHeight="1" x14ac:dyDescent="0.25">
      <c r="A308" s="129"/>
      <c r="B308" s="125">
        <f t="shared" si="156"/>
        <v>1</v>
      </c>
      <c r="C308" s="122">
        <f t="shared" si="157"/>
        <v>42960</v>
      </c>
      <c r="D308" s="183"/>
      <c r="E308" s="205"/>
      <c r="F308" s="183"/>
      <c r="G308" s="206"/>
      <c r="H308" s="183"/>
      <c r="I308" s="207"/>
      <c r="J308" s="183"/>
      <c r="K308" s="208"/>
      <c r="L308" s="183"/>
      <c r="M308" s="209"/>
      <c r="N308" s="183"/>
      <c r="O308" s="210"/>
      <c r="P308" s="183"/>
      <c r="Q308" s="211"/>
      <c r="R308" s="183"/>
      <c r="S308" s="212"/>
      <c r="T308" s="183"/>
      <c r="U308" s="208"/>
      <c r="V308" s="183"/>
      <c r="W308" s="213"/>
      <c r="X308" s="183"/>
      <c r="Y308" s="206"/>
      <c r="Z308" s="183"/>
      <c r="AA308" s="183" t="str">
        <f t="shared" si="154"/>
        <v/>
      </c>
      <c r="AB308" s="183" t="str">
        <f t="shared" si="155"/>
        <v/>
      </c>
    </row>
    <row r="309" spans="1:28" s="158" customFormat="1" ht="15.75" customHeight="1" x14ac:dyDescent="0.25">
      <c r="A309" s="159"/>
      <c r="B309" s="292" t="s">
        <v>23</v>
      </c>
      <c r="C309" s="291"/>
      <c r="D309" s="288">
        <f>SUM(D302:D308)</f>
        <v>0</v>
      </c>
      <c r="E309" s="289"/>
      <c r="F309" s="288">
        <f>SUM(F302:F308)</f>
        <v>0</v>
      </c>
      <c r="G309" s="289"/>
      <c r="H309" s="288">
        <f>SUM(H302:H308)</f>
        <v>0</v>
      </c>
      <c r="I309" s="289"/>
      <c r="J309" s="288">
        <f>SUM(J302:J308)</f>
        <v>0</v>
      </c>
      <c r="K309" s="289"/>
      <c r="L309" s="288">
        <f>SUM(L302:L308)</f>
        <v>0</v>
      </c>
      <c r="M309" s="289"/>
      <c r="N309" s="288">
        <f>SUM(N302:N308)</f>
        <v>0</v>
      </c>
      <c r="O309" s="289"/>
      <c r="P309" s="288">
        <f>SUM(P302:P308)</f>
        <v>0</v>
      </c>
      <c r="Q309" s="289"/>
      <c r="R309" s="288">
        <f>SUM(R302:R308)</f>
        <v>0</v>
      </c>
      <c r="S309" s="289"/>
      <c r="T309" s="288">
        <f>SUM(T302:T308)</f>
        <v>0</v>
      </c>
      <c r="U309" s="289"/>
      <c r="V309" s="288">
        <f>SUM(V302:V308)</f>
        <v>0</v>
      </c>
      <c r="W309" s="289"/>
      <c r="X309" s="288">
        <f>SUM(X302:X308)</f>
        <v>0</v>
      </c>
      <c r="Y309" s="289"/>
      <c r="Z309" s="157">
        <f>SUM(Z302:Z308)</f>
        <v>0</v>
      </c>
      <c r="AA309" s="157">
        <f>SUM(AA302:AA308)</f>
        <v>0</v>
      </c>
      <c r="AB309" s="157">
        <f>SUM(AB302:AB308)</f>
        <v>0</v>
      </c>
    </row>
    <row r="310" spans="1:28" ht="15.75" customHeight="1" x14ac:dyDescent="0.25">
      <c r="A310" s="129"/>
      <c r="B310" s="293">
        <f>SEMAINE(date_1er_jour_semaine($A$1,B301)+7)</f>
        <v>33</v>
      </c>
      <c r="C310" s="294"/>
      <c r="D310" s="238" t="s">
        <v>8</v>
      </c>
      <c r="E310" s="280" t="s">
        <v>9</v>
      </c>
      <c r="F310" s="239" t="s">
        <v>10</v>
      </c>
      <c r="G310" s="286" t="s">
        <v>9</v>
      </c>
      <c r="H310" s="240" t="s">
        <v>11</v>
      </c>
      <c r="I310" s="285" t="s">
        <v>9</v>
      </c>
      <c r="J310" s="241" t="s">
        <v>12</v>
      </c>
      <c r="K310" s="284" t="s">
        <v>9</v>
      </c>
      <c r="L310" s="242" t="s">
        <v>13</v>
      </c>
      <c r="M310" s="283" t="s">
        <v>9</v>
      </c>
      <c r="N310" s="243" t="s">
        <v>14</v>
      </c>
      <c r="O310" s="282" t="s">
        <v>9</v>
      </c>
      <c r="P310" s="244" t="s">
        <v>15</v>
      </c>
      <c r="Q310" s="277" t="s">
        <v>9</v>
      </c>
      <c r="R310" s="245" t="s">
        <v>16</v>
      </c>
      <c r="S310" s="279" t="s">
        <v>9</v>
      </c>
      <c r="T310" s="246" t="s">
        <v>17</v>
      </c>
      <c r="U310" s="287" t="s">
        <v>9</v>
      </c>
      <c r="V310" s="247" t="s">
        <v>18</v>
      </c>
      <c r="W310" s="278" t="s">
        <v>9</v>
      </c>
      <c r="X310" s="248" t="s">
        <v>19</v>
      </c>
      <c r="Y310" s="281" t="s">
        <v>9</v>
      </c>
      <c r="Z310" s="179" t="s">
        <v>20</v>
      </c>
      <c r="AA310" s="186" t="s">
        <v>21</v>
      </c>
      <c r="AB310" s="192" t="s">
        <v>22</v>
      </c>
    </row>
    <row r="311" spans="1:28" ht="14.25" customHeight="1" x14ac:dyDescent="0.25">
      <c r="A311" s="129"/>
      <c r="B311" s="125">
        <f t="shared" ref="B311:B312" si="158">WEEKDAY(C311)</f>
        <v>2</v>
      </c>
      <c r="C311" s="122">
        <f>date_1er_jour_semaine($A$1,B310)</f>
        <v>42961</v>
      </c>
      <c r="D311" s="183"/>
      <c r="E311" s="269"/>
      <c r="F311" s="183"/>
      <c r="G311" s="206"/>
      <c r="H311" s="183"/>
      <c r="I311" s="207"/>
      <c r="J311" s="183"/>
      <c r="K311" s="208"/>
      <c r="L311" s="183"/>
      <c r="M311" s="209"/>
      <c r="N311" s="183"/>
      <c r="O311" s="210"/>
      <c r="P311" s="183"/>
      <c r="Q311" s="211"/>
      <c r="R311" s="183"/>
      <c r="S311" s="212"/>
      <c r="T311" s="183"/>
      <c r="U311" s="208"/>
      <c r="V311" s="183"/>
      <c r="W311" s="213"/>
      <c r="X311" s="183"/>
      <c r="Y311" s="206"/>
      <c r="Z311" s="183"/>
      <c r="AA311" s="183" t="str">
        <f t="shared" ref="AA311:AA317" si="159">IF(SUM(D311:X311)=0,"",SUM(D311:X311))</f>
        <v/>
      </c>
      <c r="AB311" s="183" t="str">
        <f t="shared" ref="AB311:AB317" si="160">IF(SUM(Y311:AA311)=0,"",SUM(Z311,AA311))</f>
        <v/>
      </c>
    </row>
    <row r="312" spans="1:28" ht="14.25" customHeight="1" x14ac:dyDescent="0.25">
      <c r="A312" s="129"/>
      <c r="B312" s="125">
        <f t="shared" si="158"/>
        <v>3</v>
      </c>
      <c r="C312" s="122">
        <f>C311+1</f>
        <v>42962</v>
      </c>
      <c r="D312" s="183"/>
      <c r="E312" s="269"/>
      <c r="F312" s="183"/>
      <c r="G312" s="206"/>
      <c r="H312" s="183"/>
      <c r="I312" s="207"/>
      <c r="J312" s="183"/>
      <c r="K312" s="208"/>
      <c r="L312" s="183"/>
      <c r="M312" s="209"/>
      <c r="N312" s="183"/>
      <c r="O312" s="210"/>
      <c r="P312" s="183"/>
      <c r="Q312" s="211"/>
      <c r="R312" s="183"/>
      <c r="S312" s="212"/>
      <c r="T312" s="214"/>
      <c r="U312" s="208"/>
      <c r="V312" s="183"/>
      <c r="W312" s="213"/>
      <c r="X312" s="183"/>
      <c r="Y312" s="206"/>
      <c r="Z312" s="183"/>
      <c r="AA312" s="183" t="str">
        <f t="shared" si="159"/>
        <v/>
      </c>
      <c r="AB312" s="183" t="str">
        <f t="shared" si="160"/>
        <v/>
      </c>
    </row>
    <row r="313" spans="1:28" ht="14.25" customHeight="1" x14ac:dyDescent="0.25">
      <c r="A313" s="129"/>
      <c r="B313" s="125">
        <f>WEEKDAY(C313)</f>
        <v>4</v>
      </c>
      <c r="C313" s="122">
        <f>C312+1</f>
        <v>42963</v>
      </c>
      <c r="D313" s="183"/>
      <c r="E313" s="269"/>
      <c r="F313" s="183"/>
      <c r="G313" s="206"/>
      <c r="H313" s="183"/>
      <c r="I313" s="207"/>
      <c r="J313" s="183"/>
      <c r="K313" s="208"/>
      <c r="L313" s="183"/>
      <c r="M313" s="209"/>
      <c r="N313" s="183"/>
      <c r="O313" s="210"/>
      <c r="P313" s="183"/>
      <c r="Q313" s="211"/>
      <c r="R313" s="183"/>
      <c r="S313" s="212"/>
      <c r="T313" s="183"/>
      <c r="U313" s="208"/>
      <c r="V313" s="183"/>
      <c r="W313" s="213"/>
      <c r="X313" s="183"/>
      <c r="Y313" s="206"/>
      <c r="Z313" s="183"/>
      <c r="AA313" s="183" t="str">
        <f t="shared" si="159"/>
        <v/>
      </c>
      <c r="AB313" s="183" t="str">
        <f t="shared" si="160"/>
        <v/>
      </c>
    </row>
    <row r="314" spans="1:28" ht="14.25" customHeight="1" x14ac:dyDescent="0.25">
      <c r="A314" s="129"/>
      <c r="B314" s="125">
        <f t="shared" ref="B314:B317" si="161">WEEKDAY(C314)</f>
        <v>5</v>
      </c>
      <c r="C314" s="122">
        <f t="shared" ref="C314:C317" si="162">C313+1</f>
        <v>42964</v>
      </c>
      <c r="D314" s="183"/>
      <c r="E314" s="269"/>
      <c r="F314" s="183"/>
      <c r="G314" s="206"/>
      <c r="H314" s="183"/>
      <c r="I314" s="207"/>
      <c r="J314" s="183"/>
      <c r="K314" s="208"/>
      <c r="L314" s="183"/>
      <c r="M314" s="209"/>
      <c r="N314" s="183"/>
      <c r="O314" s="210"/>
      <c r="P314" s="183"/>
      <c r="Q314" s="211"/>
      <c r="R314" s="183"/>
      <c r="S314" s="212"/>
      <c r="T314" s="183"/>
      <c r="U314" s="208"/>
      <c r="V314" s="183"/>
      <c r="W314" s="213"/>
      <c r="X314" s="183"/>
      <c r="Y314" s="206"/>
      <c r="Z314" s="183"/>
      <c r="AA314" s="183" t="str">
        <f t="shared" si="159"/>
        <v/>
      </c>
      <c r="AB314" s="183" t="str">
        <f t="shared" si="160"/>
        <v/>
      </c>
    </row>
    <row r="315" spans="1:28" ht="14.25" customHeight="1" x14ac:dyDescent="0.25">
      <c r="A315" s="129"/>
      <c r="B315" s="125">
        <f t="shared" si="161"/>
        <v>6</v>
      </c>
      <c r="C315" s="122">
        <f t="shared" si="162"/>
        <v>42965</v>
      </c>
      <c r="D315" s="183"/>
      <c r="E315" s="269"/>
      <c r="F315" s="183"/>
      <c r="G315" s="206"/>
      <c r="H315" s="183"/>
      <c r="I315" s="207"/>
      <c r="J315" s="183"/>
      <c r="K315" s="208"/>
      <c r="L315" s="183"/>
      <c r="M315" s="209"/>
      <c r="N315" s="183"/>
      <c r="O315" s="210"/>
      <c r="P315" s="183"/>
      <c r="Q315" s="211"/>
      <c r="R315" s="183"/>
      <c r="S315" s="212"/>
      <c r="T315" s="183"/>
      <c r="U315" s="208"/>
      <c r="V315" s="183"/>
      <c r="W315" s="213"/>
      <c r="X315" s="183"/>
      <c r="Y315" s="206"/>
      <c r="Z315" s="183"/>
      <c r="AA315" s="183" t="str">
        <f t="shared" si="159"/>
        <v/>
      </c>
      <c r="AB315" s="183" t="str">
        <f t="shared" si="160"/>
        <v/>
      </c>
    </row>
    <row r="316" spans="1:28" ht="14.25" customHeight="1" x14ac:dyDescent="0.25">
      <c r="A316" s="129"/>
      <c r="B316" s="125">
        <f t="shared" si="161"/>
        <v>7</v>
      </c>
      <c r="C316" s="122">
        <f t="shared" si="162"/>
        <v>42966</v>
      </c>
      <c r="D316" s="183"/>
      <c r="E316" s="269"/>
      <c r="F316" s="183"/>
      <c r="G316" s="206"/>
      <c r="H316" s="183"/>
      <c r="I316" s="207"/>
      <c r="J316" s="183"/>
      <c r="K316" s="208"/>
      <c r="L316" s="183"/>
      <c r="M316" s="209"/>
      <c r="N316" s="183"/>
      <c r="O316" s="210"/>
      <c r="P316" s="183"/>
      <c r="Q316" s="211"/>
      <c r="R316" s="183"/>
      <c r="S316" s="212"/>
      <c r="T316" s="183"/>
      <c r="U316" s="208"/>
      <c r="V316" s="183"/>
      <c r="W316" s="213"/>
      <c r="X316" s="183"/>
      <c r="Y316" s="206"/>
      <c r="Z316" s="183"/>
      <c r="AA316" s="183" t="str">
        <f t="shared" si="159"/>
        <v/>
      </c>
      <c r="AB316" s="183" t="str">
        <f t="shared" si="160"/>
        <v/>
      </c>
    </row>
    <row r="317" spans="1:28" ht="14.25" customHeight="1" x14ac:dyDescent="0.25">
      <c r="A317" s="129"/>
      <c r="B317" s="125">
        <f t="shared" si="161"/>
        <v>1</v>
      </c>
      <c r="C317" s="122">
        <f t="shared" si="162"/>
        <v>42967</v>
      </c>
      <c r="D317" s="183"/>
      <c r="E317" s="269"/>
      <c r="F317" s="183"/>
      <c r="G317" s="206"/>
      <c r="H317" s="183"/>
      <c r="I317" s="207"/>
      <c r="J317" s="183"/>
      <c r="K317" s="208"/>
      <c r="L317" s="183"/>
      <c r="M317" s="209"/>
      <c r="N317" s="183"/>
      <c r="O317" s="210"/>
      <c r="P317" s="183"/>
      <c r="Q317" s="211"/>
      <c r="R317" s="183"/>
      <c r="S317" s="212"/>
      <c r="T317" s="183"/>
      <c r="U317" s="208"/>
      <c r="V317" s="183"/>
      <c r="W317" s="213"/>
      <c r="X317" s="183"/>
      <c r="Y317" s="206"/>
      <c r="Z317" s="183"/>
      <c r="AA317" s="183" t="str">
        <f t="shared" si="159"/>
        <v/>
      </c>
      <c r="AB317" s="183" t="str">
        <f t="shared" si="160"/>
        <v/>
      </c>
    </row>
    <row r="318" spans="1:28" s="158" customFormat="1" ht="15.75" customHeight="1" x14ac:dyDescent="0.25">
      <c r="A318" s="159"/>
      <c r="B318" s="292" t="s">
        <v>23</v>
      </c>
      <c r="C318" s="291"/>
      <c r="D318" s="288">
        <f>SUM(D311:D317)</f>
        <v>0</v>
      </c>
      <c r="E318" s="289"/>
      <c r="F318" s="288">
        <f>SUM(F311:F317)</f>
        <v>0</v>
      </c>
      <c r="G318" s="289"/>
      <c r="H318" s="288">
        <f>SUM(H311:H317)</f>
        <v>0</v>
      </c>
      <c r="I318" s="289"/>
      <c r="J318" s="288">
        <f>SUM(J311:J317)</f>
        <v>0</v>
      </c>
      <c r="K318" s="289"/>
      <c r="L318" s="288">
        <f>SUM(L311:L317)</f>
        <v>0</v>
      </c>
      <c r="M318" s="289"/>
      <c r="N318" s="288">
        <f>SUM(N311:N317)</f>
        <v>0</v>
      </c>
      <c r="O318" s="289"/>
      <c r="P318" s="288">
        <f>SUM(P311:P317)</f>
        <v>0</v>
      </c>
      <c r="Q318" s="289"/>
      <c r="R318" s="288">
        <f>SUM(R311:R317)</f>
        <v>0</v>
      </c>
      <c r="S318" s="289"/>
      <c r="T318" s="288">
        <f>SUM(T311:T317)</f>
        <v>0</v>
      </c>
      <c r="U318" s="289"/>
      <c r="V318" s="288">
        <f>SUM(V311:V317)</f>
        <v>0</v>
      </c>
      <c r="W318" s="289"/>
      <c r="X318" s="288">
        <f>SUM(X311:X317)</f>
        <v>0</v>
      </c>
      <c r="Y318" s="289"/>
      <c r="Z318" s="157">
        <f>SUM(Z311:Z317)</f>
        <v>0</v>
      </c>
      <c r="AA318" s="157">
        <f>SUM(AA311:AA317)</f>
        <v>0</v>
      </c>
      <c r="AB318" s="157">
        <f>SUM(AB311:AB317)</f>
        <v>0</v>
      </c>
    </row>
    <row r="319" spans="1:28" ht="15.75" customHeight="1" x14ac:dyDescent="0.25">
      <c r="A319" s="129"/>
      <c r="B319" s="293">
        <f>SEMAINE(date_1er_jour_semaine($A$1,B310)+7)</f>
        <v>34</v>
      </c>
      <c r="C319" s="294"/>
      <c r="D319" s="238" t="s">
        <v>8</v>
      </c>
      <c r="E319" s="280" t="s">
        <v>9</v>
      </c>
      <c r="F319" s="239" t="s">
        <v>10</v>
      </c>
      <c r="G319" s="286" t="s">
        <v>9</v>
      </c>
      <c r="H319" s="240" t="s">
        <v>11</v>
      </c>
      <c r="I319" s="285" t="s">
        <v>9</v>
      </c>
      <c r="J319" s="241" t="s">
        <v>12</v>
      </c>
      <c r="K319" s="284" t="s">
        <v>9</v>
      </c>
      <c r="L319" s="242" t="s">
        <v>13</v>
      </c>
      <c r="M319" s="283" t="s">
        <v>9</v>
      </c>
      <c r="N319" s="243" t="s">
        <v>14</v>
      </c>
      <c r="O319" s="282" t="s">
        <v>9</v>
      </c>
      <c r="P319" s="244" t="s">
        <v>15</v>
      </c>
      <c r="Q319" s="277" t="s">
        <v>9</v>
      </c>
      <c r="R319" s="245" t="s">
        <v>16</v>
      </c>
      <c r="S319" s="279" t="s">
        <v>9</v>
      </c>
      <c r="T319" s="246" t="s">
        <v>17</v>
      </c>
      <c r="U319" s="287" t="s">
        <v>9</v>
      </c>
      <c r="V319" s="247" t="s">
        <v>18</v>
      </c>
      <c r="W319" s="278" t="s">
        <v>9</v>
      </c>
      <c r="X319" s="248" t="s">
        <v>19</v>
      </c>
      <c r="Y319" s="281" t="s">
        <v>9</v>
      </c>
      <c r="Z319" s="179" t="s">
        <v>20</v>
      </c>
      <c r="AA319" s="186" t="s">
        <v>21</v>
      </c>
      <c r="AB319" s="192" t="s">
        <v>22</v>
      </c>
    </row>
    <row r="320" spans="1:28" ht="14.25" customHeight="1" x14ac:dyDescent="0.25">
      <c r="A320" s="129"/>
      <c r="B320" s="125">
        <f t="shared" ref="B320:B321" si="163">WEEKDAY(C320)</f>
        <v>2</v>
      </c>
      <c r="C320" s="122">
        <f>date_1er_jour_semaine($A$1,B319)</f>
        <v>42968</v>
      </c>
      <c r="D320" s="183"/>
      <c r="E320" s="205"/>
      <c r="F320" s="183"/>
      <c r="G320" s="206"/>
      <c r="H320" s="183"/>
      <c r="I320" s="207"/>
      <c r="J320" s="183"/>
      <c r="K320" s="208"/>
      <c r="L320" s="183"/>
      <c r="M320" s="209"/>
      <c r="N320" s="183"/>
      <c r="O320" s="210"/>
      <c r="P320" s="183"/>
      <c r="Q320" s="211"/>
      <c r="R320" s="183"/>
      <c r="S320" s="212"/>
      <c r="T320" s="183"/>
      <c r="U320" s="208"/>
      <c r="V320" s="183"/>
      <c r="W320" s="213"/>
      <c r="X320" s="183"/>
      <c r="Y320" s="206"/>
      <c r="Z320" s="183"/>
      <c r="AA320" s="183" t="str">
        <f t="shared" ref="AA320:AA326" si="164">IF(SUM(D320:X320)=0,"",SUM(D320:X320))</f>
        <v/>
      </c>
      <c r="AB320" s="183" t="str">
        <f t="shared" ref="AB320:AB326" si="165">IF(SUM(Y320:AA320)=0,"",SUM(Z320,AA320))</f>
        <v/>
      </c>
    </row>
    <row r="321" spans="1:28" ht="14.25" customHeight="1" x14ac:dyDescent="0.25">
      <c r="A321" s="129"/>
      <c r="B321" s="125">
        <f t="shared" si="163"/>
        <v>3</v>
      </c>
      <c r="C321" s="122">
        <f>C320+1</f>
        <v>42969</v>
      </c>
      <c r="D321" s="183"/>
      <c r="E321" s="205"/>
      <c r="F321" s="183"/>
      <c r="G321" s="206"/>
      <c r="H321" s="183"/>
      <c r="I321" s="207"/>
      <c r="J321" s="183"/>
      <c r="K321" s="208"/>
      <c r="L321" s="183"/>
      <c r="M321" s="209"/>
      <c r="N321" s="183"/>
      <c r="O321" s="210"/>
      <c r="P321" s="183"/>
      <c r="Q321" s="211"/>
      <c r="R321" s="183"/>
      <c r="S321" s="212"/>
      <c r="T321" s="214"/>
      <c r="U321" s="208"/>
      <c r="V321" s="183"/>
      <c r="W321" s="213"/>
      <c r="X321" s="183"/>
      <c r="Y321" s="206"/>
      <c r="Z321" s="183"/>
      <c r="AA321" s="183" t="str">
        <f t="shared" si="164"/>
        <v/>
      </c>
      <c r="AB321" s="183" t="str">
        <f t="shared" si="165"/>
        <v/>
      </c>
    </row>
    <row r="322" spans="1:28" ht="14.25" customHeight="1" x14ac:dyDescent="0.25">
      <c r="A322" s="129"/>
      <c r="B322" s="125">
        <f>WEEKDAY(C322)</f>
        <v>4</v>
      </c>
      <c r="C322" s="122">
        <f>C321+1</f>
        <v>42970</v>
      </c>
      <c r="D322" s="183"/>
      <c r="E322" s="205"/>
      <c r="F322" s="183"/>
      <c r="G322" s="206"/>
      <c r="H322" s="183"/>
      <c r="I322" s="207"/>
      <c r="J322" s="183"/>
      <c r="K322" s="208"/>
      <c r="L322" s="183"/>
      <c r="M322" s="209"/>
      <c r="N322" s="183"/>
      <c r="O322" s="210"/>
      <c r="P322" s="183"/>
      <c r="Q322" s="211"/>
      <c r="R322" s="183"/>
      <c r="S322" s="212"/>
      <c r="T322" s="183"/>
      <c r="U322" s="208"/>
      <c r="V322" s="183"/>
      <c r="W322" s="213"/>
      <c r="X322" s="183"/>
      <c r="Y322" s="206"/>
      <c r="Z322" s="183"/>
      <c r="AA322" s="183" t="str">
        <f t="shared" si="164"/>
        <v/>
      </c>
      <c r="AB322" s="183" t="str">
        <f t="shared" si="165"/>
        <v/>
      </c>
    </row>
    <row r="323" spans="1:28" ht="14.25" customHeight="1" x14ac:dyDescent="0.25">
      <c r="A323" s="129"/>
      <c r="B323" s="125">
        <f t="shared" ref="B323:B326" si="166">WEEKDAY(C323)</f>
        <v>5</v>
      </c>
      <c r="C323" s="122">
        <f t="shared" ref="C323:C326" si="167">C322+1</f>
        <v>42971</v>
      </c>
      <c r="D323" s="183"/>
      <c r="E323" s="205"/>
      <c r="F323" s="183"/>
      <c r="G323" s="206"/>
      <c r="H323" s="183"/>
      <c r="I323" s="207"/>
      <c r="J323" s="183"/>
      <c r="K323" s="208"/>
      <c r="L323" s="183"/>
      <c r="M323" s="209"/>
      <c r="N323" s="183"/>
      <c r="O323" s="210"/>
      <c r="P323" s="183"/>
      <c r="Q323" s="211"/>
      <c r="R323" s="183"/>
      <c r="S323" s="212"/>
      <c r="T323" s="183"/>
      <c r="U323" s="208"/>
      <c r="V323" s="183"/>
      <c r="W323" s="213"/>
      <c r="X323" s="183"/>
      <c r="Y323" s="206"/>
      <c r="Z323" s="183"/>
      <c r="AA323" s="183" t="str">
        <f t="shared" si="164"/>
        <v/>
      </c>
      <c r="AB323" s="183" t="str">
        <f t="shared" si="165"/>
        <v/>
      </c>
    </row>
    <row r="324" spans="1:28" ht="14.25" customHeight="1" x14ac:dyDescent="0.25">
      <c r="A324" s="129"/>
      <c r="B324" s="125">
        <f t="shared" si="166"/>
        <v>6</v>
      </c>
      <c r="C324" s="122">
        <f t="shared" si="167"/>
        <v>42972</v>
      </c>
      <c r="D324" s="183"/>
      <c r="E324" s="205"/>
      <c r="F324" s="183"/>
      <c r="G324" s="206"/>
      <c r="H324" s="183"/>
      <c r="I324" s="207"/>
      <c r="J324" s="183"/>
      <c r="K324" s="208"/>
      <c r="L324" s="183"/>
      <c r="M324" s="209"/>
      <c r="N324" s="183"/>
      <c r="O324" s="210"/>
      <c r="P324" s="183"/>
      <c r="Q324" s="211"/>
      <c r="R324" s="183"/>
      <c r="S324" s="212"/>
      <c r="T324" s="183"/>
      <c r="U324" s="208"/>
      <c r="V324" s="183"/>
      <c r="W324" s="213"/>
      <c r="X324" s="183"/>
      <c r="Y324" s="206"/>
      <c r="Z324" s="183"/>
      <c r="AA324" s="183" t="str">
        <f t="shared" si="164"/>
        <v/>
      </c>
      <c r="AB324" s="183" t="str">
        <f t="shared" si="165"/>
        <v/>
      </c>
    </row>
    <row r="325" spans="1:28" ht="14.25" customHeight="1" x14ac:dyDescent="0.25">
      <c r="A325" s="129"/>
      <c r="B325" s="125">
        <f t="shared" si="166"/>
        <v>7</v>
      </c>
      <c r="C325" s="122">
        <f t="shared" si="167"/>
        <v>42973</v>
      </c>
      <c r="D325" s="183"/>
      <c r="E325" s="205"/>
      <c r="F325" s="183"/>
      <c r="G325" s="206"/>
      <c r="H325" s="183"/>
      <c r="I325" s="207"/>
      <c r="J325" s="183"/>
      <c r="K325" s="208"/>
      <c r="L325" s="183"/>
      <c r="M325" s="209"/>
      <c r="N325" s="183"/>
      <c r="O325" s="210"/>
      <c r="P325" s="183"/>
      <c r="Q325" s="211"/>
      <c r="R325" s="183"/>
      <c r="S325" s="212"/>
      <c r="T325" s="183"/>
      <c r="U325" s="208"/>
      <c r="V325" s="183"/>
      <c r="W325" s="213"/>
      <c r="X325" s="183"/>
      <c r="Y325" s="206"/>
      <c r="Z325" s="183"/>
      <c r="AA325" s="183" t="str">
        <f t="shared" si="164"/>
        <v/>
      </c>
      <c r="AB325" s="183" t="str">
        <f t="shared" si="165"/>
        <v/>
      </c>
    </row>
    <row r="326" spans="1:28" ht="14.25" customHeight="1" x14ac:dyDescent="0.25">
      <c r="A326" s="129"/>
      <c r="B326" s="125">
        <f t="shared" si="166"/>
        <v>1</v>
      </c>
      <c r="C326" s="122">
        <f t="shared" si="167"/>
        <v>42974</v>
      </c>
      <c r="D326" s="183"/>
      <c r="E326" s="205"/>
      <c r="F326" s="183"/>
      <c r="G326" s="206"/>
      <c r="H326" s="183"/>
      <c r="I326" s="207"/>
      <c r="J326" s="183"/>
      <c r="K326" s="208"/>
      <c r="L326" s="183"/>
      <c r="M326" s="209"/>
      <c r="N326" s="183"/>
      <c r="O326" s="210"/>
      <c r="P326" s="183"/>
      <c r="Q326" s="211"/>
      <c r="R326" s="183"/>
      <c r="S326" s="212"/>
      <c r="T326" s="183"/>
      <c r="U326" s="208"/>
      <c r="V326" s="183"/>
      <c r="W326" s="213"/>
      <c r="X326" s="183"/>
      <c r="Y326" s="206"/>
      <c r="Z326" s="183"/>
      <c r="AA326" s="183" t="str">
        <f t="shared" si="164"/>
        <v/>
      </c>
      <c r="AB326" s="183" t="str">
        <f t="shared" si="165"/>
        <v/>
      </c>
    </row>
    <row r="327" spans="1:28" s="158" customFormat="1" ht="15.75" customHeight="1" x14ac:dyDescent="0.25">
      <c r="A327" s="159"/>
      <c r="B327" s="292" t="s">
        <v>23</v>
      </c>
      <c r="C327" s="291"/>
      <c r="D327" s="288">
        <f>SUM(D320:D326)</f>
        <v>0</v>
      </c>
      <c r="E327" s="289"/>
      <c r="F327" s="288">
        <f>SUM(F320:F326)</f>
        <v>0</v>
      </c>
      <c r="G327" s="289"/>
      <c r="H327" s="288">
        <f>SUM(H320:H326)</f>
        <v>0</v>
      </c>
      <c r="I327" s="289"/>
      <c r="J327" s="288">
        <f>SUM(J320:J326)</f>
        <v>0</v>
      </c>
      <c r="K327" s="289"/>
      <c r="L327" s="288">
        <f>SUM(L320:L326)</f>
        <v>0</v>
      </c>
      <c r="M327" s="289"/>
      <c r="N327" s="288">
        <f>SUM(N320:N326)</f>
        <v>0</v>
      </c>
      <c r="O327" s="289"/>
      <c r="P327" s="288">
        <f>SUM(P320:P326)</f>
        <v>0</v>
      </c>
      <c r="Q327" s="289"/>
      <c r="R327" s="288">
        <f>SUM(R320:R326)</f>
        <v>0</v>
      </c>
      <c r="S327" s="289"/>
      <c r="T327" s="288">
        <f>SUM(T320:T326)</f>
        <v>0</v>
      </c>
      <c r="U327" s="289"/>
      <c r="V327" s="288">
        <f>SUM(V320:V326)</f>
        <v>0</v>
      </c>
      <c r="W327" s="289"/>
      <c r="X327" s="288">
        <f>SUM(X320:X326)</f>
        <v>0</v>
      </c>
      <c r="Y327" s="289"/>
      <c r="Z327" s="157">
        <f>SUM(Z320:Z326)</f>
        <v>0</v>
      </c>
      <c r="AA327" s="157">
        <f>SUM(AA320:AA326)</f>
        <v>0</v>
      </c>
      <c r="AB327" s="157">
        <f>SUM(AB320:AB326)</f>
        <v>0</v>
      </c>
    </row>
    <row r="328" spans="1:28" ht="15.75" customHeight="1" x14ac:dyDescent="0.25">
      <c r="A328" s="129"/>
      <c r="B328" s="293">
        <f>SEMAINE(date_1er_jour_semaine($A$1,B319)+7)</f>
        <v>35</v>
      </c>
      <c r="C328" s="294"/>
      <c r="D328" s="238" t="s">
        <v>8</v>
      </c>
      <c r="E328" s="280" t="s">
        <v>9</v>
      </c>
      <c r="F328" s="239" t="s">
        <v>10</v>
      </c>
      <c r="G328" s="286" t="s">
        <v>9</v>
      </c>
      <c r="H328" s="240" t="s">
        <v>11</v>
      </c>
      <c r="I328" s="285" t="s">
        <v>9</v>
      </c>
      <c r="J328" s="241" t="s">
        <v>12</v>
      </c>
      <c r="K328" s="284" t="s">
        <v>9</v>
      </c>
      <c r="L328" s="242" t="s">
        <v>13</v>
      </c>
      <c r="M328" s="283" t="s">
        <v>9</v>
      </c>
      <c r="N328" s="243" t="s">
        <v>14</v>
      </c>
      <c r="O328" s="282" t="s">
        <v>9</v>
      </c>
      <c r="P328" s="244" t="s">
        <v>15</v>
      </c>
      <c r="Q328" s="277" t="s">
        <v>9</v>
      </c>
      <c r="R328" s="245" t="s">
        <v>16</v>
      </c>
      <c r="S328" s="279" t="s">
        <v>9</v>
      </c>
      <c r="T328" s="246" t="s">
        <v>17</v>
      </c>
      <c r="U328" s="287" t="s">
        <v>9</v>
      </c>
      <c r="V328" s="247" t="s">
        <v>18</v>
      </c>
      <c r="W328" s="278" t="s">
        <v>9</v>
      </c>
      <c r="X328" s="248" t="s">
        <v>19</v>
      </c>
      <c r="Y328" s="281" t="s">
        <v>9</v>
      </c>
      <c r="Z328" s="179" t="s">
        <v>20</v>
      </c>
      <c r="AA328" s="186" t="s">
        <v>21</v>
      </c>
      <c r="AB328" s="192" t="s">
        <v>22</v>
      </c>
    </row>
    <row r="329" spans="1:28" ht="14.25" customHeight="1" x14ac:dyDescent="0.25">
      <c r="A329" s="129"/>
      <c r="B329" s="125">
        <f t="shared" ref="B329:B330" si="168">WEEKDAY(C329)</f>
        <v>2</v>
      </c>
      <c r="C329" s="122">
        <f>date_1er_jour_semaine($A$1,B328)</f>
        <v>42975</v>
      </c>
      <c r="D329" s="183"/>
      <c r="E329" s="205"/>
      <c r="F329" s="183"/>
      <c r="G329" s="206"/>
      <c r="H329" s="183"/>
      <c r="I329" s="207"/>
      <c r="J329" s="183"/>
      <c r="K329" s="208"/>
      <c r="L329" s="183"/>
      <c r="M329" s="209"/>
      <c r="N329" s="183"/>
      <c r="O329" s="210"/>
      <c r="P329" s="183"/>
      <c r="Q329" s="211"/>
      <c r="R329" s="183"/>
      <c r="S329" s="212"/>
      <c r="T329" s="183"/>
      <c r="U329" s="208"/>
      <c r="V329" s="183"/>
      <c r="W329" s="213"/>
      <c r="X329" s="183"/>
      <c r="Y329" s="206"/>
      <c r="Z329" s="183"/>
      <c r="AA329" s="183" t="str">
        <f t="shared" ref="AA329:AA335" si="169">IF(SUM(D329:X329)=0,"",SUM(D329:X329))</f>
        <v/>
      </c>
      <c r="AB329" s="183" t="str">
        <f t="shared" ref="AB329:AB335" si="170">IF(SUM(Y329:AA329)=0,"",SUM(Z329,AA329))</f>
        <v/>
      </c>
    </row>
    <row r="330" spans="1:28" ht="14.25" customHeight="1" x14ac:dyDescent="0.25">
      <c r="A330" s="129"/>
      <c r="B330" s="125">
        <f t="shared" si="168"/>
        <v>3</v>
      </c>
      <c r="C330" s="122">
        <f>C329+1</f>
        <v>42976</v>
      </c>
      <c r="D330" s="183"/>
      <c r="E330" s="205"/>
      <c r="F330" s="183"/>
      <c r="G330" s="206"/>
      <c r="H330" s="183"/>
      <c r="I330" s="207"/>
      <c r="J330" s="183"/>
      <c r="K330" s="208"/>
      <c r="L330" s="183"/>
      <c r="M330" s="209"/>
      <c r="N330" s="183"/>
      <c r="O330" s="210"/>
      <c r="P330" s="183"/>
      <c r="Q330" s="211"/>
      <c r="R330" s="183"/>
      <c r="S330" s="212"/>
      <c r="T330" s="214"/>
      <c r="U330" s="208"/>
      <c r="V330" s="183"/>
      <c r="W330" s="213"/>
      <c r="X330" s="183"/>
      <c r="Y330" s="206"/>
      <c r="Z330" s="183"/>
      <c r="AA330" s="183" t="str">
        <f t="shared" si="169"/>
        <v/>
      </c>
      <c r="AB330" s="183" t="str">
        <f t="shared" si="170"/>
        <v/>
      </c>
    </row>
    <row r="331" spans="1:28" ht="14.25" customHeight="1" x14ac:dyDescent="0.25">
      <c r="A331" s="129"/>
      <c r="B331" s="125">
        <f>WEEKDAY(C331)</f>
        <v>4</v>
      </c>
      <c r="C331" s="122">
        <f>C330+1</f>
        <v>42977</v>
      </c>
      <c r="D331" s="183"/>
      <c r="E331" s="205"/>
      <c r="F331" s="183"/>
      <c r="G331" s="206"/>
      <c r="H331" s="183"/>
      <c r="I331" s="207"/>
      <c r="J331" s="183"/>
      <c r="K331" s="208"/>
      <c r="L331" s="183"/>
      <c r="M331" s="209"/>
      <c r="N331" s="183"/>
      <c r="O331" s="210"/>
      <c r="P331" s="183"/>
      <c r="Q331" s="211"/>
      <c r="R331" s="183"/>
      <c r="S331" s="212"/>
      <c r="T331" s="183"/>
      <c r="U331" s="208"/>
      <c r="V331" s="183"/>
      <c r="W331" s="213"/>
      <c r="X331" s="183"/>
      <c r="Y331" s="206"/>
      <c r="Z331" s="183"/>
      <c r="AA331" s="183" t="str">
        <f t="shared" si="169"/>
        <v/>
      </c>
      <c r="AB331" s="183" t="str">
        <f t="shared" si="170"/>
        <v/>
      </c>
    </row>
    <row r="332" spans="1:28" ht="14.25" customHeight="1" x14ac:dyDescent="0.25">
      <c r="A332" s="129"/>
      <c r="B332" s="125">
        <f t="shared" ref="B332:B335" si="171">WEEKDAY(C332)</f>
        <v>5</v>
      </c>
      <c r="C332" s="122">
        <f t="shared" ref="C332:C335" si="172">C331+1</f>
        <v>42978</v>
      </c>
      <c r="D332" s="183"/>
      <c r="E332" s="205"/>
      <c r="F332" s="183"/>
      <c r="G332" s="206"/>
      <c r="H332" s="183"/>
      <c r="I332" s="207"/>
      <c r="J332" s="183"/>
      <c r="K332" s="208"/>
      <c r="L332" s="183"/>
      <c r="M332" s="209"/>
      <c r="N332" s="183"/>
      <c r="O332" s="210"/>
      <c r="P332" s="183"/>
      <c r="Q332" s="211"/>
      <c r="R332" s="183"/>
      <c r="S332" s="212"/>
      <c r="T332" s="183"/>
      <c r="U332" s="208"/>
      <c r="V332" s="183"/>
      <c r="W332" s="213"/>
      <c r="X332" s="183"/>
      <c r="Y332" s="206"/>
      <c r="Z332" s="183"/>
      <c r="AA332" s="183" t="str">
        <f t="shared" si="169"/>
        <v/>
      </c>
      <c r="AB332" s="183" t="str">
        <f t="shared" si="170"/>
        <v/>
      </c>
    </row>
    <row r="333" spans="1:28" ht="15" customHeight="1" x14ac:dyDescent="0.25">
      <c r="A333" s="128"/>
      <c r="B333" s="125">
        <f t="shared" si="171"/>
        <v>6</v>
      </c>
      <c r="C333" s="122">
        <f t="shared" si="172"/>
        <v>42979</v>
      </c>
      <c r="D333" s="183"/>
      <c r="E333" s="205"/>
      <c r="F333" s="183"/>
      <c r="G333" s="206"/>
      <c r="H333" s="183"/>
      <c r="I333" s="207"/>
      <c r="J333" s="183"/>
      <c r="K333" s="208"/>
      <c r="L333" s="183"/>
      <c r="M333" s="209"/>
      <c r="N333" s="183"/>
      <c r="O333" s="210"/>
      <c r="P333" s="183"/>
      <c r="Q333" s="211"/>
      <c r="R333" s="183"/>
      <c r="S333" s="212"/>
      <c r="T333" s="183"/>
      <c r="U333" s="208"/>
      <c r="V333" s="183"/>
      <c r="W333" s="213"/>
      <c r="X333" s="183"/>
      <c r="Y333" s="206"/>
      <c r="Z333" s="183"/>
      <c r="AA333" s="183" t="str">
        <f t="shared" si="169"/>
        <v/>
      </c>
      <c r="AB333" s="183" t="str">
        <f t="shared" si="170"/>
        <v/>
      </c>
    </row>
    <row r="334" spans="1:28" ht="14.25" customHeight="1" x14ac:dyDescent="0.25">
      <c r="A334" s="129"/>
      <c r="B334" s="125">
        <f t="shared" si="171"/>
        <v>7</v>
      </c>
      <c r="C334" s="122">
        <f t="shared" si="172"/>
        <v>42980</v>
      </c>
      <c r="D334" s="183"/>
      <c r="E334" s="205"/>
      <c r="F334" s="183"/>
      <c r="G334" s="206"/>
      <c r="H334" s="183"/>
      <c r="I334" s="207"/>
      <c r="J334" s="183"/>
      <c r="K334" s="208"/>
      <c r="L334" s="183"/>
      <c r="M334" s="209"/>
      <c r="N334" s="183"/>
      <c r="O334" s="210"/>
      <c r="P334" s="183"/>
      <c r="Q334" s="211"/>
      <c r="R334" s="183"/>
      <c r="S334" s="212"/>
      <c r="T334" s="183"/>
      <c r="U334" s="208"/>
      <c r="V334" s="183"/>
      <c r="W334" s="213"/>
      <c r="X334" s="183"/>
      <c r="Y334" s="206"/>
      <c r="Z334" s="183"/>
      <c r="AA334" s="183" t="str">
        <f t="shared" si="169"/>
        <v/>
      </c>
      <c r="AB334" s="183" t="str">
        <f t="shared" si="170"/>
        <v/>
      </c>
    </row>
    <row r="335" spans="1:28" ht="14.25" customHeight="1" x14ac:dyDescent="0.25">
      <c r="A335" s="129"/>
      <c r="B335" s="125">
        <f t="shared" si="171"/>
        <v>1</v>
      </c>
      <c r="C335" s="122">
        <f t="shared" si="172"/>
        <v>42981</v>
      </c>
      <c r="D335" s="183"/>
      <c r="E335" s="205"/>
      <c r="F335" s="183"/>
      <c r="G335" s="206"/>
      <c r="H335" s="183"/>
      <c r="I335" s="207"/>
      <c r="J335" s="183"/>
      <c r="K335" s="208"/>
      <c r="L335" s="183"/>
      <c r="M335" s="209"/>
      <c r="N335" s="183"/>
      <c r="O335" s="210"/>
      <c r="P335" s="183"/>
      <c r="Q335" s="211"/>
      <c r="R335" s="183"/>
      <c r="S335" s="212"/>
      <c r="T335" s="183"/>
      <c r="U335" s="208"/>
      <c r="V335" s="183"/>
      <c r="W335" s="213"/>
      <c r="X335" s="183"/>
      <c r="Y335" s="206"/>
      <c r="Z335" s="183"/>
      <c r="AA335" s="183" t="str">
        <f t="shared" si="169"/>
        <v/>
      </c>
      <c r="AB335" s="183" t="str">
        <f t="shared" si="170"/>
        <v/>
      </c>
    </row>
    <row r="336" spans="1:28" s="158" customFormat="1" ht="15.75" customHeight="1" x14ac:dyDescent="0.25">
      <c r="A336" s="159"/>
      <c r="B336" s="292" t="s">
        <v>23</v>
      </c>
      <c r="C336" s="291"/>
      <c r="D336" s="288">
        <f>SUM(D329:D335)</f>
        <v>0</v>
      </c>
      <c r="E336" s="289"/>
      <c r="F336" s="288">
        <f>SUM(F329:F335)</f>
        <v>0</v>
      </c>
      <c r="G336" s="289"/>
      <c r="H336" s="288">
        <f>SUM(H329:H335)</f>
        <v>0</v>
      </c>
      <c r="I336" s="289"/>
      <c r="J336" s="288">
        <f>SUM(J329:J335)</f>
        <v>0</v>
      </c>
      <c r="K336" s="289"/>
      <c r="L336" s="288">
        <f>SUM(L329:L335)</f>
        <v>0</v>
      </c>
      <c r="M336" s="289"/>
      <c r="N336" s="288">
        <f>SUM(N329:N335)</f>
        <v>0</v>
      </c>
      <c r="O336" s="289"/>
      <c r="P336" s="288">
        <f>SUM(P329:P335)</f>
        <v>0</v>
      </c>
      <c r="Q336" s="289"/>
      <c r="R336" s="288">
        <f>SUM(R329:R335)</f>
        <v>0</v>
      </c>
      <c r="S336" s="289"/>
      <c r="T336" s="288">
        <f>SUM(T329:T335)</f>
        <v>0</v>
      </c>
      <c r="U336" s="289"/>
      <c r="V336" s="288">
        <f>SUM(V329:V335)</f>
        <v>0</v>
      </c>
      <c r="W336" s="289"/>
      <c r="X336" s="288">
        <f>SUM(X329:X335)</f>
        <v>0</v>
      </c>
      <c r="Y336" s="289"/>
      <c r="Z336" s="157">
        <f>SUM(Z329:Z335)</f>
        <v>0</v>
      </c>
      <c r="AA336" s="157">
        <f>SUM(AA329:AA335)</f>
        <v>0</v>
      </c>
      <c r="AB336" s="157">
        <f>SUM(AB329:AB335)</f>
        <v>0</v>
      </c>
    </row>
    <row r="337" spans="1:28" ht="15.75" customHeight="1" x14ac:dyDescent="0.25">
      <c r="A337" s="129"/>
      <c r="B337" s="293">
        <f>SEMAINE(date_1er_jour_semaine($A$1,B328)+7)</f>
        <v>36</v>
      </c>
      <c r="C337" s="294"/>
      <c r="D337" s="238" t="s">
        <v>8</v>
      </c>
      <c r="E337" s="280" t="s">
        <v>9</v>
      </c>
      <c r="F337" s="239" t="s">
        <v>10</v>
      </c>
      <c r="G337" s="286" t="s">
        <v>9</v>
      </c>
      <c r="H337" s="240" t="s">
        <v>11</v>
      </c>
      <c r="I337" s="285" t="s">
        <v>9</v>
      </c>
      <c r="J337" s="241" t="s">
        <v>12</v>
      </c>
      <c r="K337" s="284" t="s">
        <v>9</v>
      </c>
      <c r="L337" s="242" t="s">
        <v>13</v>
      </c>
      <c r="M337" s="283" t="s">
        <v>9</v>
      </c>
      <c r="N337" s="243" t="s">
        <v>14</v>
      </c>
      <c r="O337" s="282" t="s">
        <v>9</v>
      </c>
      <c r="P337" s="244" t="s">
        <v>15</v>
      </c>
      <c r="Q337" s="277" t="s">
        <v>9</v>
      </c>
      <c r="R337" s="245" t="s">
        <v>16</v>
      </c>
      <c r="S337" s="279" t="s">
        <v>9</v>
      </c>
      <c r="T337" s="246" t="s">
        <v>17</v>
      </c>
      <c r="U337" s="287" t="s">
        <v>9</v>
      </c>
      <c r="V337" s="247" t="s">
        <v>18</v>
      </c>
      <c r="W337" s="278" t="s">
        <v>9</v>
      </c>
      <c r="X337" s="248" t="s">
        <v>19</v>
      </c>
      <c r="Y337" s="281" t="s">
        <v>9</v>
      </c>
      <c r="Z337" s="179" t="s">
        <v>20</v>
      </c>
      <c r="AA337" s="186" t="s">
        <v>21</v>
      </c>
      <c r="AB337" s="192" t="s">
        <v>22</v>
      </c>
    </row>
    <row r="338" spans="1:28" ht="14.25" customHeight="1" x14ac:dyDescent="0.25">
      <c r="A338" s="129"/>
      <c r="B338" s="125">
        <f t="shared" ref="B338:B339" si="173">WEEKDAY(C338)</f>
        <v>2</v>
      </c>
      <c r="C338" s="122">
        <f>date_1er_jour_semaine($A$1,B337)</f>
        <v>42982</v>
      </c>
      <c r="D338" s="183"/>
      <c r="E338" s="205"/>
      <c r="F338" s="183"/>
      <c r="G338" s="206"/>
      <c r="H338" s="183"/>
      <c r="I338" s="207"/>
      <c r="J338" s="183"/>
      <c r="K338" s="208"/>
      <c r="L338" s="183"/>
      <c r="M338" s="209"/>
      <c r="N338" s="183"/>
      <c r="O338" s="210"/>
      <c r="P338" s="183"/>
      <c r="Q338" s="211"/>
      <c r="R338" s="183"/>
      <c r="S338" s="212"/>
      <c r="T338" s="183"/>
      <c r="U338" s="208"/>
      <c r="V338" s="183"/>
      <c r="W338" s="213"/>
      <c r="X338" s="183"/>
      <c r="Y338" s="206"/>
      <c r="Z338" s="183"/>
      <c r="AA338" s="183" t="str">
        <f t="shared" ref="AA338:AA344" si="174">IF(SUM(D338:X338)=0,"",SUM(D338:X338))</f>
        <v/>
      </c>
      <c r="AB338" s="183" t="str">
        <f t="shared" ref="AB338:AB344" si="175">IF(SUM(Y338:AA338)=0,"",SUM(Z338,AA338))</f>
        <v/>
      </c>
    </row>
    <row r="339" spans="1:28" ht="14.25" customHeight="1" x14ac:dyDescent="0.25">
      <c r="A339" s="129"/>
      <c r="B339" s="125">
        <f t="shared" si="173"/>
        <v>3</v>
      </c>
      <c r="C339" s="122">
        <f>C338+1</f>
        <v>42983</v>
      </c>
      <c r="D339" s="183"/>
      <c r="E339" s="205"/>
      <c r="F339" s="183"/>
      <c r="G339" s="206"/>
      <c r="H339" s="183"/>
      <c r="I339" s="207"/>
      <c r="J339" s="183"/>
      <c r="K339" s="208"/>
      <c r="L339" s="183"/>
      <c r="M339" s="209"/>
      <c r="N339" s="183"/>
      <c r="O339" s="210"/>
      <c r="P339" s="183"/>
      <c r="Q339" s="211"/>
      <c r="R339" s="183"/>
      <c r="S339" s="212"/>
      <c r="T339" s="214"/>
      <c r="U339" s="208"/>
      <c r="V339" s="183"/>
      <c r="W339" s="213"/>
      <c r="X339" s="183"/>
      <c r="Y339" s="206"/>
      <c r="Z339" s="183"/>
      <c r="AA339" s="183" t="str">
        <f t="shared" si="174"/>
        <v/>
      </c>
      <c r="AB339" s="183" t="str">
        <f t="shared" si="175"/>
        <v/>
      </c>
    </row>
    <row r="340" spans="1:28" ht="14.25" customHeight="1" x14ac:dyDescent="0.25">
      <c r="A340" s="129"/>
      <c r="B340" s="125">
        <f>WEEKDAY(C340)</f>
        <v>4</v>
      </c>
      <c r="C340" s="122">
        <f>C339+1</f>
        <v>42984</v>
      </c>
      <c r="D340" s="183"/>
      <c r="E340" s="205"/>
      <c r="F340" s="183"/>
      <c r="G340" s="206"/>
      <c r="H340" s="183"/>
      <c r="I340" s="207"/>
      <c r="J340" s="183"/>
      <c r="K340" s="208"/>
      <c r="L340" s="183"/>
      <c r="M340" s="209"/>
      <c r="N340" s="183"/>
      <c r="O340" s="210"/>
      <c r="P340" s="183"/>
      <c r="Q340" s="211"/>
      <c r="R340" s="183"/>
      <c r="S340" s="212"/>
      <c r="T340" s="183"/>
      <c r="U340" s="208"/>
      <c r="V340" s="183"/>
      <c r="W340" s="213"/>
      <c r="X340" s="183"/>
      <c r="Y340" s="206"/>
      <c r="Z340" s="183"/>
      <c r="AA340" s="183" t="str">
        <f t="shared" si="174"/>
        <v/>
      </c>
      <c r="AB340" s="183" t="str">
        <f t="shared" si="175"/>
        <v/>
      </c>
    </row>
    <row r="341" spans="1:28" ht="14.25" customHeight="1" x14ac:dyDescent="0.25">
      <c r="A341" s="129"/>
      <c r="B341" s="125">
        <f t="shared" ref="B341:B344" si="176">WEEKDAY(C341)</f>
        <v>5</v>
      </c>
      <c r="C341" s="122">
        <f t="shared" ref="C341:C344" si="177">C340+1</f>
        <v>42985</v>
      </c>
      <c r="D341" s="183"/>
      <c r="E341" s="205"/>
      <c r="F341" s="183"/>
      <c r="G341" s="206"/>
      <c r="H341" s="183"/>
      <c r="I341" s="207"/>
      <c r="J341" s="183"/>
      <c r="K341" s="208"/>
      <c r="L341" s="183"/>
      <c r="M341" s="209"/>
      <c r="N341" s="183"/>
      <c r="O341" s="210"/>
      <c r="P341" s="183"/>
      <c r="Q341" s="211"/>
      <c r="R341" s="183"/>
      <c r="S341" s="212"/>
      <c r="T341" s="183"/>
      <c r="U341" s="208"/>
      <c r="V341" s="183"/>
      <c r="W341" s="213"/>
      <c r="X341" s="183"/>
      <c r="Y341" s="206"/>
      <c r="Z341" s="183"/>
      <c r="AA341" s="183" t="str">
        <f t="shared" si="174"/>
        <v/>
      </c>
      <c r="AB341" s="183" t="str">
        <f t="shared" si="175"/>
        <v/>
      </c>
    </row>
    <row r="342" spans="1:28" ht="14.25" customHeight="1" x14ac:dyDescent="0.25">
      <c r="A342" s="129"/>
      <c r="B342" s="125">
        <f t="shared" si="176"/>
        <v>6</v>
      </c>
      <c r="C342" s="122">
        <f t="shared" si="177"/>
        <v>42986</v>
      </c>
      <c r="D342" s="183"/>
      <c r="E342" s="205"/>
      <c r="F342" s="183"/>
      <c r="G342" s="206"/>
      <c r="H342" s="183"/>
      <c r="I342" s="207"/>
      <c r="J342" s="183"/>
      <c r="K342" s="208"/>
      <c r="L342" s="183"/>
      <c r="M342" s="209"/>
      <c r="N342" s="183"/>
      <c r="O342" s="210"/>
      <c r="P342" s="183"/>
      <c r="Q342" s="211"/>
      <c r="R342" s="183"/>
      <c r="S342" s="212"/>
      <c r="T342" s="183"/>
      <c r="U342" s="208"/>
      <c r="V342" s="183"/>
      <c r="W342" s="213"/>
      <c r="X342" s="183"/>
      <c r="Y342" s="206"/>
      <c r="Z342" s="183"/>
      <c r="AA342" s="183" t="str">
        <f t="shared" si="174"/>
        <v/>
      </c>
      <c r="AB342" s="183" t="str">
        <f t="shared" si="175"/>
        <v/>
      </c>
    </row>
    <row r="343" spans="1:28" ht="14.25" customHeight="1" x14ac:dyDescent="0.25">
      <c r="A343" s="129"/>
      <c r="B343" s="125">
        <f t="shared" si="176"/>
        <v>7</v>
      </c>
      <c r="C343" s="122">
        <f t="shared" si="177"/>
        <v>42987</v>
      </c>
      <c r="D343" s="183"/>
      <c r="E343" s="205"/>
      <c r="F343" s="183"/>
      <c r="G343" s="206"/>
      <c r="H343" s="183"/>
      <c r="I343" s="207"/>
      <c r="J343" s="183"/>
      <c r="K343" s="208"/>
      <c r="L343" s="183"/>
      <c r="M343" s="209"/>
      <c r="N343" s="183"/>
      <c r="O343" s="210"/>
      <c r="P343" s="183"/>
      <c r="Q343" s="211"/>
      <c r="R343" s="183"/>
      <c r="S343" s="212"/>
      <c r="T343" s="183"/>
      <c r="U343" s="208"/>
      <c r="V343" s="183"/>
      <c r="W343" s="213"/>
      <c r="X343" s="183"/>
      <c r="Y343" s="206"/>
      <c r="Z343" s="183"/>
      <c r="AA343" s="183" t="str">
        <f t="shared" si="174"/>
        <v/>
      </c>
      <c r="AB343" s="183" t="str">
        <f t="shared" si="175"/>
        <v/>
      </c>
    </row>
    <row r="344" spans="1:28" ht="14.25" customHeight="1" x14ac:dyDescent="0.25">
      <c r="A344" s="129"/>
      <c r="B344" s="125">
        <f t="shared" si="176"/>
        <v>1</v>
      </c>
      <c r="C344" s="122">
        <f t="shared" si="177"/>
        <v>42988</v>
      </c>
      <c r="D344" s="183"/>
      <c r="E344" s="205"/>
      <c r="F344" s="183"/>
      <c r="G344" s="206"/>
      <c r="H344" s="183"/>
      <c r="I344" s="207"/>
      <c r="J344" s="183"/>
      <c r="K344" s="208"/>
      <c r="L344" s="183"/>
      <c r="M344" s="209"/>
      <c r="N344" s="183"/>
      <c r="O344" s="210"/>
      <c r="P344" s="183"/>
      <c r="Q344" s="211"/>
      <c r="R344" s="183"/>
      <c r="S344" s="212"/>
      <c r="T344" s="183"/>
      <c r="U344" s="208"/>
      <c r="V344" s="183"/>
      <c r="W344" s="213"/>
      <c r="X344" s="183"/>
      <c r="Y344" s="206"/>
      <c r="Z344" s="183"/>
      <c r="AA344" s="183" t="str">
        <f t="shared" si="174"/>
        <v/>
      </c>
      <c r="AB344" s="183" t="str">
        <f t="shared" si="175"/>
        <v/>
      </c>
    </row>
    <row r="345" spans="1:28" s="158" customFormat="1" ht="15.75" customHeight="1" x14ac:dyDescent="0.25">
      <c r="A345" s="159"/>
      <c r="B345" s="292" t="s">
        <v>23</v>
      </c>
      <c r="C345" s="291"/>
      <c r="D345" s="288">
        <f>SUM(D338:D344)</f>
        <v>0</v>
      </c>
      <c r="E345" s="289"/>
      <c r="F345" s="288">
        <f>SUM(F338:F344)</f>
        <v>0</v>
      </c>
      <c r="G345" s="289"/>
      <c r="H345" s="288">
        <f>SUM(H338:H344)</f>
        <v>0</v>
      </c>
      <c r="I345" s="289"/>
      <c r="J345" s="288">
        <f>SUM(J338:J344)</f>
        <v>0</v>
      </c>
      <c r="K345" s="289"/>
      <c r="L345" s="288">
        <f>SUM(L338:L344)</f>
        <v>0</v>
      </c>
      <c r="M345" s="289"/>
      <c r="N345" s="288">
        <f>SUM(N338:N344)</f>
        <v>0</v>
      </c>
      <c r="O345" s="289"/>
      <c r="P345" s="288">
        <f>SUM(P338:P344)</f>
        <v>0</v>
      </c>
      <c r="Q345" s="289"/>
      <c r="R345" s="288">
        <f>SUM(R338:R344)</f>
        <v>0</v>
      </c>
      <c r="S345" s="289"/>
      <c r="T345" s="288">
        <f>SUM(T338:T344)</f>
        <v>0</v>
      </c>
      <c r="U345" s="289"/>
      <c r="V345" s="288">
        <f>SUM(V338:V344)</f>
        <v>0</v>
      </c>
      <c r="W345" s="289"/>
      <c r="X345" s="288">
        <f>SUM(X338:X344)</f>
        <v>0</v>
      </c>
      <c r="Y345" s="289"/>
      <c r="Z345" s="157">
        <f>SUM(Z338:Z344)</f>
        <v>0</v>
      </c>
      <c r="AA345" s="157">
        <f>SUM(AA338:AA344)</f>
        <v>0</v>
      </c>
      <c r="AB345" s="157">
        <f>SUM(AB338:AB344)</f>
        <v>0</v>
      </c>
    </row>
    <row r="346" spans="1:28" ht="15.75" customHeight="1" x14ac:dyDescent="0.25">
      <c r="A346" s="129"/>
      <c r="B346" s="293">
        <f>SEMAINE(date_1er_jour_semaine($A$1,B337)+7)</f>
        <v>37</v>
      </c>
      <c r="C346" s="294"/>
      <c r="D346" s="238" t="s">
        <v>8</v>
      </c>
      <c r="E346" s="280" t="s">
        <v>9</v>
      </c>
      <c r="F346" s="239" t="s">
        <v>10</v>
      </c>
      <c r="G346" s="286" t="s">
        <v>9</v>
      </c>
      <c r="H346" s="240" t="s">
        <v>11</v>
      </c>
      <c r="I346" s="285" t="s">
        <v>9</v>
      </c>
      <c r="J346" s="241" t="s">
        <v>12</v>
      </c>
      <c r="K346" s="284" t="s">
        <v>9</v>
      </c>
      <c r="L346" s="242" t="s">
        <v>13</v>
      </c>
      <c r="M346" s="283" t="s">
        <v>9</v>
      </c>
      <c r="N346" s="243" t="s">
        <v>14</v>
      </c>
      <c r="O346" s="282" t="s">
        <v>9</v>
      </c>
      <c r="P346" s="244" t="s">
        <v>15</v>
      </c>
      <c r="Q346" s="277" t="s">
        <v>9</v>
      </c>
      <c r="R346" s="245" t="s">
        <v>16</v>
      </c>
      <c r="S346" s="279" t="s">
        <v>9</v>
      </c>
      <c r="T346" s="246" t="s">
        <v>17</v>
      </c>
      <c r="U346" s="287" t="s">
        <v>9</v>
      </c>
      <c r="V346" s="247" t="s">
        <v>18</v>
      </c>
      <c r="W346" s="278" t="s">
        <v>9</v>
      </c>
      <c r="X346" s="248" t="s">
        <v>19</v>
      </c>
      <c r="Y346" s="281" t="s">
        <v>9</v>
      </c>
      <c r="Z346" s="179" t="s">
        <v>20</v>
      </c>
      <c r="AA346" s="186" t="s">
        <v>21</v>
      </c>
      <c r="AB346" s="192" t="s">
        <v>22</v>
      </c>
    </row>
    <row r="347" spans="1:28" ht="14.25" customHeight="1" x14ac:dyDescent="0.25">
      <c r="A347" s="129"/>
      <c r="B347" s="125">
        <f t="shared" ref="B347:B348" si="178">WEEKDAY(C347)</f>
        <v>2</v>
      </c>
      <c r="C347" s="122">
        <f>date_1er_jour_semaine($A$1,B346)</f>
        <v>42989</v>
      </c>
      <c r="D347" s="183"/>
      <c r="E347" s="205"/>
      <c r="F347" s="183"/>
      <c r="G347" s="206"/>
      <c r="H347" s="183"/>
      <c r="I347" s="207"/>
      <c r="J347" s="183"/>
      <c r="K347" s="208"/>
      <c r="L347" s="183"/>
      <c r="M347" s="209"/>
      <c r="N347" s="183"/>
      <c r="O347" s="210"/>
      <c r="P347" s="183"/>
      <c r="Q347" s="211"/>
      <c r="R347" s="183"/>
      <c r="S347" s="212"/>
      <c r="T347" s="183"/>
      <c r="U347" s="208"/>
      <c r="V347" s="183"/>
      <c r="W347" s="213"/>
      <c r="X347" s="183"/>
      <c r="Y347" s="206"/>
      <c r="Z347" s="183"/>
      <c r="AA347" s="183" t="str">
        <f t="shared" ref="AA347:AA353" si="179">IF(SUM(D347:X347)=0,"",SUM(D347:X347))</f>
        <v/>
      </c>
      <c r="AB347" s="183" t="str">
        <f t="shared" ref="AB347:AB353" si="180">IF(SUM(Y347:AA347)=0,"",SUM(Z347,AA347))</f>
        <v/>
      </c>
    </row>
    <row r="348" spans="1:28" ht="14.25" customHeight="1" x14ac:dyDescent="0.25">
      <c r="A348" s="129"/>
      <c r="B348" s="125">
        <f t="shared" si="178"/>
        <v>3</v>
      </c>
      <c r="C348" s="122">
        <f>C347+1</f>
        <v>42990</v>
      </c>
      <c r="D348" s="183"/>
      <c r="E348" s="205"/>
      <c r="F348" s="183"/>
      <c r="G348" s="206"/>
      <c r="H348" s="183"/>
      <c r="I348" s="207"/>
      <c r="J348" s="183"/>
      <c r="K348" s="208"/>
      <c r="L348" s="183"/>
      <c r="M348" s="209"/>
      <c r="N348" s="183"/>
      <c r="O348" s="210"/>
      <c r="P348" s="183"/>
      <c r="Q348" s="211"/>
      <c r="R348" s="183"/>
      <c r="S348" s="212"/>
      <c r="T348" s="214"/>
      <c r="U348" s="208"/>
      <c r="V348" s="183"/>
      <c r="W348" s="213"/>
      <c r="X348" s="183"/>
      <c r="Y348" s="206"/>
      <c r="Z348" s="183"/>
      <c r="AA348" s="183" t="str">
        <f t="shared" si="179"/>
        <v/>
      </c>
      <c r="AB348" s="183" t="str">
        <f t="shared" si="180"/>
        <v/>
      </c>
    </row>
    <row r="349" spans="1:28" ht="14.25" customHeight="1" x14ac:dyDescent="0.25">
      <c r="A349" s="129"/>
      <c r="B349" s="125">
        <f>WEEKDAY(C349)</f>
        <v>4</v>
      </c>
      <c r="C349" s="122">
        <f>C348+1</f>
        <v>42991</v>
      </c>
      <c r="D349" s="183"/>
      <c r="E349" s="205"/>
      <c r="F349" s="183"/>
      <c r="G349" s="206"/>
      <c r="H349" s="183"/>
      <c r="I349" s="207"/>
      <c r="J349" s="183"/>
      <c r="K349" s="208"/>
      <c r="L349" s="183"/>
      <c r="M349" s="209"/>
      <c r="N349" s="183"/>
      <c r="O349" s="210"/>
      <c r="P349" s="183"/>
      <c r="Q349" s="211"/>
      <c r="R349" s="183"/>
      <c r="S349" s="212"/>
      <c r="T349" s="183"/>
      <c r="U349" s="208"/>
      <c r="V349" s="183"/>
      <c r="W349" s="213"/>
      <c r="X349" s="183"/>
      <c r="Y349" s="206"/>
      <c r="Z349" s="183"/>
      <c r="AA349" s="183" t="str">
        <f t="shared" si="179"/>
        <v/>
      </c>
      <c r="AB349" s="183" t="str">
        <f t="shared" si="180"/>
        <v/>
      </c>
    </row>
    <row r="350" spans="1:28" ht="14.25" customHeight="1" x14ac:dyDescent="0.25">
      <c r="A350" s="129"/>
      <c r="B350" s="125">
        <f t="shared" ref="B350:B353" si="181">WEEKDAY(C350)</f>
        <v>5</v>
      </c>
      <c r="C350" s="122">
        <f t="shared" ref="C350:C353" si="182">C349+1</f>
        <v>42992</v>
      </c>
      <c r="D350" s="183"/>
      <c r="E350" s="205"/>
      <c r="F350" s="183"/>
      <c r="G350" s="206"/>
      <c r="H350" s="183"/>
      <c r="I350" s="207"/>
      <c r="J350" s="183"/>
      <c r="K350" s="208"/>
      <c r="L350" s="183"/>
      <c r="M350" s="209"/>
      <c r="N350" s="183"/>
      <c r="O350" s="210"/>
      <c r="P350" s="183"/>
      <c r="Q350" s="211"/>
      <c r="R350" s="183"/>
      <c r="S350" s="212"/>
      <c r="T350" s="183"/>
      <c r="U350" s="208"/>
      <c r="V350" s="183"/>
      <c r="W350" s="213"/>
      <c r="X350" s="183"/>
      <c r="Y350" s="206"/>
      <c r="Z350" s="183"/>
      <c r="AA350" s="183" t="str">
        <f t="shared" si="179"/>
        <v/>
      </c>
      <c r="AB350" s="183" t="str">
        <f t="shared" si="180"/>
        <v/>
      </c>
    </row>
    <row r="351" spans="1:28" ht="14.25" customHeight="1" x14ac:dyDescent="0.25">
      <c r="A351" s="129"/>
      <c r="B351" s="125">
        <f t="shared" si="181"/>
        <v>6</v>
      </c>
      <c r="C351" s="122">
        <f t="shared" si="182"/>
        <v>42993</v>
      </c>
      <c r="D351" s="183"/>
      <c r="E351" s="205"/>
      <c r="F351" s="183"/>
      <c r="G351" s="206"/>
      <c r="H351" s="183"/>
      <c r="I351" s="207"/>
      <c r="J351" s="183"/>
      <c r="K351" s="208"/>
      <c r="L351" s="183"/>
      <c r="M351" s="209"/>
      <c r="N351" s="183"/>
      <c r="O351" s="210"/>
      <c r="P351" s="183"/>
      <c r="Q351" s="211"/>
      <c r="R351" s="183"/>
      <c r="S351" s="212"/>
      <c r="T351" s="183"/>
      <c r="U351" s="208"/>
      <c r="V351" s="183"/>
      <c r="W351" s="213"/>
      <c r="X351" s="183"/>
      <c r="Y351" s="206"/>
      <c r="Z351" s="183"/>
      <c r="AA351" s="183" t="str">
        <f t="shared" si="179"/>
        <v/>
      </c>
      <c r="AB351" s="183" t="str">
        <f t="shared" si="180"/>
        <v/>
      </c>
    </row>
    <row r="352" spans="1:28" ht="14.25" customHeight="1" x14ac:dyDescent="0.25">
      <c r="A352" s="129"/>
      <c r="B352" s="125">
        <f t="shared" si="181"/>
        <v>7</v>
      </c>
      <c r="C352" s="122">
        <f t="shared" si="182"/>
        <v>42994</v>
      </c>
      <c r="D352" s="183"/>
      <c r="E352" s="205"/>
      <c r="F352" s="183"/>
      <c r="G352" s="206"/>
      <c r="H352" s="183"/>
      <c r="I352" s="207"/>
      <c r="J352" s="183"/>
      <c r="K352" s="208"/>
      <c r="L352" s="183"/>
      <c r="M352" s="209"/>
      <c r="N352" s="183"/>
      <c r="O352" s="210"/>
      <c r="P352" s="183"/>
      <c r="Q352" s="211"/>
      <c r="R352" s="183"/>
      <c r="S352" s="212"/>
      <c r="T352" s="183"/>
      <c r="U352" s="208"/>
      <c r="V352" s="183"/>
      <c r="W352" s="213"/>
      <c r="X352" s="183"/>
      <c r="Y352" s="206"/>
      <c r="Z352" s="183"/>
      <c r="AA352" s="183" t="str">
        <f t="shared" si="179"/>
        <v/>
      </c>
      <c r="AB352" s="183" t="str">
        <f t="shared" si="180"/>
        <v/>
      </c>
    </row>
    <row r="353" spans="1:28" ht="14.25" customHeight="1" x14ac:dyDescent="0.25">
      <c r="A353" s="129"/>
      <c r="B353" s="125">
        <f t="shared" si="181"/>
        <v>1</v>
      </c>
      <c r="C353" s="122">
        <f t="shared" si="182"/>
        <v>42995</v>
      </c>
      <c r="D353" s="183"/>
      <c r="E353" s="205"/>
      <c r="F353" s="183"/>
      <c r="G353" s="206"/>
      <c r="H353" s="183"/>
      <c r="I353" s="207"/>
      <c r="J353" s="183"/>
      <c r="K353" s="208"/>
      <c r="L353" s="183"/>
      <c r="M353" s="209"/>
      <c r="N353" s="183"/>
      <c r="O353" s="210"/>
      <c r="P353" s="183"/>
      <c r="Q353" s="211"/>
      <c r="R353" s="183"/>
      <c r="S353" s="212"/>
      <c r="T353" s="183"/>
      <c r="U353" s="208"/>
      <c r="V353" s="183"/>
      <c r="W353" s="213"/>
      <c r="X353" s="183"/>
      <c r="Y353" s="206"/>
      <c r="Z353" s="183"/>
      <c r="AA353" s="183" t="str">
        <f t="shared" si="179"/>
        <v/>
      </c>
      <c r="AB353" s="183" t="str">
        <f t="shared" si="180"/>
        <v/>
      </c>
    </row>
    <row r="354" spans="1:28" s="158" customFormat="1" ht="15.75" customHeight="1" x14ac:dyDescent="0.25">
      <c r="A354" s="159"/>
      <c r="B354" s="292" t="s">
        <v>23</v>
      </c>
      <c r="C354" s="291"/>
      <c r="D354" s="288">
        <f>SUM(D347:D353)</f>
        <v>0</v>
      </c>
      <c r="E354" s="289"/>
      <c r="F354" s="288">
        <f>SUM(F347:F353)</f>
        <v>0</v>
      </c>
      <c r="G354" s="289"/>
      <c r="H354" s="288">
        <f>SUM(H347:H353)</f>
        <v>0</v>
      </c>
      <c r="I354" s="289"/>
      <c r="J354" s="288">
        <f>SUM(J347:J353)</f>
        <v>0</v>
      </c>
      <c r="K354" s="289"/>
      <c r="L354" s="288">
        <f>SUM(L347:L353)</f>
        <v>0</v>
      </c>
      <c r="M354" s="289"/>
      <c r="N354" s="288">
        <f>SUM(N347:N353)</f>
        <v>0</v>
      </c>
      <c r="O354" s="289"/>
      <c r="P354" s="288">
        <f>SUM(P347:P353)</f>
        <v>0</v>
      </c>
      <c r="Q354" s="289"/>
      <c r="R354" s="288">
        <f>SUM(R347:R353)</f>
        <v>0</v>
      </c>
      <c r="S354" s="289"/>
      <c r="T354" s="288">
        <f>SUM(T347:T353)</f>
        <v>0</v>
      </c>
      <c r="U354" s="289"/>
      <c r="V354" s="288">
        <f>SUM(V347:V353)</f>
        <v>0</v>
      </c>
      <c r="W354" s="289"/>
      <c r="X354" s="288">
        <f>SUM(X347:X353)</f>
        <v>0</v>
      </c>
      <c r="Y354" s="289"/>
      <c r="Z354" s="157">
        <f>SUM(Z347:Z353)</f>
        <v>0</v>
      </c>
      <c r="AA354" s="157">
        <f>SUM(AA347:AA353)</f>
        <v>0</v>
      </c>
      <c r="AB354" s="157">
        <f>SUM(AB347:AB353)</f>
        <v>0</v>
      </c>
    </row>
    <row r="355" spans="1:28" ht="15.75" customHeight="1" x14ac:dyDescent="0.25">
      <c r="A355" s="129"/>
      <c r="B355" s="293">
        <f>SEMAINE(date_1er_jour_semaine($A$1,B346)+7)</f>
        <v>38</v>
      </c>
      <c r="C355" s="294"/>
      <c r="D355" s="238" t="s">
        <v>8</v>
      </c>
      <c r="E355" s="280" t="s">
        <v>9</v>
      </c>
      <c r="F355" s="239" t="s">
        <v>10</v>
      </c>
      <c r="G355" s="286" t="s">
        <v>9</v>
      </c>
      <c r="H355" s="240" t="s">
        <v>11</v>
      </c>
      <c r="I355" s="285" t="s">
        <v>9</v>
      </c>
      <c r="J355" s="241" t="s">
        <v>12</v>
      </c>
      <c r="K355" s="284" t="s">
        <v>9</v>
      </c>
      <c r="L355" s="242" t="s">
        <v>13</v>
      </c>
      <c r="M355" s="283" t="s">
        <v>9</v>
      </c>
      <c r="N355" s="243" t="s">
        <v>14</v>
      </c>
      <c r="O355" s="282" t="s">
        <v>9</v>
      </c>
      <c r="P355" s="244" t="s">
        <v>15</v>
      </c>
      <c r="Q355" s="277" t="s">
        <v>9</v>
      </c>
      <c r="R355" s="245" t="s">
        <v>16</v>
      </c>
      <c r="S355" s="279" t="s">
        <v>9</v>
      </c>
      <c r="T355" s="246" t="s">
        <v>17</v>
      </c>
      <c r="U355" s="287" t="s">
        <v>9</v>
      </c>
      <c r="V355" s="247" t="s">
        <v>18</v>
      </c>
      <c r="W355" s="278" t="s">
        <v>9</v>
      </c>
      <c r="X355" s="248" t="s">
        <v>19</v>
      </c>
      <c r="Y355" s="281" t="s">
        <v>9</v>
      </c>
      <c r="Z355" s="179" t="s">
        <v>20</v>
      </c>
      <c r="AA355" s="186" t="s">
        <v>21</v>
      </c>
      <c r="AB355" s="192" t="s">
        <v>22</v>
      </c>
    </row>
    <row r="356" spans="1:28" ht="14.25" customHeight="1" x14ac:dyDescent="0.25">
      <c r="A356" s="129"/>
      <c r="B356" s="125">
        <f t="shared" ref="B356:B357" si="183">WEEKDAY(C356)</f>
        <v>2</v>
      </c>
      <c r="C356" s="122">
        <f>date_1er_jour_semaine($A$1,B355)</f>
        <v>42996</v>
      </c>
      <c r="D356" s="183"/>
      <c r="E356" s="205"/>
      <c r="F356" s="183"/>
      <c r="G356" s="206"/>
      <c r="H356" s="183"/>
      <c r="I356" s="207"/>
      <c r="J356" s="183"/>
      <c r="K356" s="208"/>
      <c r="L356" s="183"/>
      <c r="M356" s="209"/>
      <c r="N356" s="183"/>
      <c r="O356" s="210"/>
      <c r="P356" s="183"/>
      <c r="Q356" s="211"/>
      <c r="R356" s="183"/>
      <c r="S356" s="212"/>
      <c r="T356" s="183"/>
      <c r="U356" s="208"/>
      <c r="V356" s="183"/>
      <c r="W356" s="213"/>
      <c r="X356" s="183"/>
      <c r="Y356" s="206"/>
      <c r="Z356" s="183"/>
      <c r="AA356" s="183" t="str">
        <f t="shared" ref="AA356:AA362" si="184">IF(SUM(D356:X356)=0,"",SUM(D356:X356))</f>
        <v/>
      </c>
      <c r="AB356" s="183" t="str">
        <f t="shared" ref="AB356:AB362" si="185">IF(SUM(Y356:AA356)=0,"",SUM(Z356,AA356))</f>
        <v/>
      </c>
    </row>
    <row r="357" spans="1:28" ht="14.25" customHeight="1" x14ac:dyDescent="0.25">
      <c r="A357" s="129"/>
      <c r="B357" s="125">
        <f t="shared" si="183"/>
        <v>3</v>
      </c>
      <c r="C357" s="122">
        <f>C356+1</f>
        <v>42997</v>
      </c>
      <c r="D357" s="183"/>
      <c r="E357" s="205"/>
      <c r="F357" s="183"/>
      <c r="G357" s="206"/>
      <c r="H357" s="183"/>
      <c r="I357" s="207"/>
      <c r="J357" s="183"/>
      <c r="K357" s="208"/>
      <c r="L357" s="183"/>
      <c r="M357" s="209"/>
      <c r="N357" s="183"/>
      <c r="O357" s="210"/>
      <c r="P357" s="183"/>
      <c r="Q357" s="211"/>
      <c r="R357" s="183"/>
      <c r="S357" s="212"/>
      <c r="T357" s="214"/>
      <c r="U357" s="208"/>
      <c r="V357" s="183"/>
      <c r="W357" s="213"/>
      <c r="X357" s="183"/>
      <c r="Y357" s="206"/>
      <c r="Z357" s="183"/>
      <c r="AA357" s="183" t="str">
        <f t="shared" si="184"/>
        <v/>
      </c>
      <c r="AB357" s="183" t="str">
        <f t="shared" si="185"/>
        <v/>
      </c>
    </row>
    <row r="358" spans="1:28" ht="14.25" customHeight="1" x14ac:dyDescent="0.25">
      <c r="A358" s="129"/>
      <c r="B358" s="125">
        <f>WEEKDAY(C358)</f>
        <v>4</v>
      </c>
      <c r="C358" s="122">
        <f>C357+1</f>
        <v>42998</v>
      </c>
      <c r="D358" s="183"/>
      <c r="E358" s="205"/>
      <c r="F358" s="183"/>
      <c r="G358" s="206"/>
      <c r="H358" s="183"/>
      <c r="I358" s="207"/>
      <c r="J358" s="183"/>
      <c r="K358" s="208"/>
      <c r="L358" s="183"/>
      <c r="M358" s="209"/>
      <c r="N358" s="183"/>
      <c r="O358" s="210"/>
      <c r="P358" s="183"/>
      <c r="Q358" s="211"/>
      <c r="R358" s="183"/>
      <c r="S358" s="212"/>
      <c r="T358" s="183"/>
      <c r="U358" s="208"/>
      <c r="V358" s="183"/>
      <c r="W358" s="213"/>
      <c r="X358" s="183"/>
      <c r="Y358" s="206"/>
      <c r="Z358" s="183"/>
      <c r="AA358" s="183" t="str">
        <f t="shared" si="184"/>
        <v/>
      </c>
      <c r="AB358" s="183" t="str">
        <f t="shared" si="185"/>
        <v/>
      </c>
    </row>
    <row r="359" spans="1:28" ht="14.25" customHeight="1" x14ac:dyDescent="0.25">
      <c r="A359" s="129"/>
      <c r="B359" s="125">
        <f t="shared" ref="B359:B362" si="186">WEEKDAY(C359)</f>
        <v>5</v>
      </c>
      <c r="C359" s="122">
        <f t="shared" ref="C359:C362" si="187">C358+1</f>
        <v>42999</v>
      </c>
      <c r="D359" s="183"/>
      <c r="E359" s="205"/>
      <c r="F359" s="183"/>
      <c r="G359" s="206"/>
      <c r="H359" s="183"/>
      <c r="I359" s="207"/>
      <c r="J359" s="183"/>
      <c r="K359" s="208"/>
      <c r="L359" s="183"/>
      <c r="M359" s="209"/>
      <c r="N359" s="183"/>
      <c r="O359" s="210"/>
      <c r="P359" s="183"/>
      <c r="Q359" s="211"/>
      <c r="R359" s="183"/>
      <c r="S359" s="212"/>
      <c r="T359" s="183"/>
      <c r="U359" s="208"/>
      <c r="V359" s="183"/>
      <c r="W359" s="213"/>
      <c r="X359" s="183"/>
      <c r="Y359" s="206"/>
      <c r="Z359" s="183"/>
      <c r="AA359" s="183" t="str">
        <f t="shared" si="184"/>
        <v/>
      </c>
      <c r="AB359" s="183" t="str">
        <f t="shared" si="185"/>
        <v/>
      </c>
    </row>
    <row r="360" spans="1:28" ht="14.25" customHeight="1" x14ac:dyDescent="0.25">
      <c r="A360" s="129"/>
      <c r="B360" s="125">
        <f t="shared" si="186"/>
        <v>6</v>
      </c>
      <c r="C360" s="122">
        <f t="shared" si="187"/>
        <v>43000</v>
      </c>
      <c r="D360" s="183"/>
      <c r="E360" s="205"/>
      <c r="F360" s="183"/>
      <c r="G360" s="206"/>
      <c r="H360" s="183"/>
      <c r="I360" s="207"/>
      <c r="J360" s="183"/>
      <c r="K360" s="208"/>
      <c r="L360" s="183"/>
      <c r="M360" s="209"/>
      <c r="N360" s="183"/>
      <c r="O360" s="210"/>
      <c r="P360" s="183"/>
      <c r="Q360" s="211"/>
      <c r="R360" s="183"/>
      <c r="S360" s="212"/>
      <c r="T360" s="183"/>
      <c r="U360" s="208"/>
      <c r="V360" s="183"/>
      <c r="W360" s="213"/>
      <c r="X360" s="183"/>
      <c r="Y360" s="206"/>
      <c r="Z360" s="183"/>
      <c r="AA360" s="183" t="str">
        <f t="shared" si="184"/>
        <v/>
      </c>
      <c r="AB360" s="183" t="str">
        <f t="shared" si="185"/>
        <v/>
      </c>
    </row>
    <row r="361" spans="1:28" ht="14.25" customHeight="1" x14ac:dyDescent="0.25">
      <c r="A361" s="129"/>
      <c r="B361" s="125">
        <f t="shared" si="186"/>
        <v>7</v>
      </c>
      <c r="C361" s="122">
        <f t="shared" si="187"/>
        <v>43001</v>
      </c>
      <c r="D361" s="183"/>
      <c r="E361" s="205"/>
      <c r="F361" s="183"/>
      <c r="G361" s="206"/>
      <c r="H361" s="183"/>
      <c r="I361" s="207"/>
      <c r="J361" s="183"/>
      <c r="K361" s="208"/>
      <c r="L361" s="183"/>
      <c r="M361" s="209"/>
      <c r="N361" s="183"/>
      <c r="O361" s="210"/>
      <c r="P361" s="183"/>
      <c r="Q361" s="211"/>
      <c r="R361" s="183"/>
      <c r="S361" s="212"/>
      <c r="T361" s="183"/>
      <c r="U361" s="208"/>
      <c r="V361" s="183"/>
      <c r="W361" s="213"/>
      <c r="X361" s="183"/>
      <c r="Y361" s="206"/>
      <c r="Z361" s="183"/>
      <c r="AA361" s="183" t="str">
        <f t="shared" si="184"/>
        <v/>
      </c>
      <c r="AB361" s="183" t="str">
        <f t="shared" si="185"/>
        <v/>
      </c>
    </row>
    <row r="362" spans="1:28" ht="14.25" customHeight="1" x14ac:dyDescent="0.25">
      <c r="A362" s="129"/>
      <c r="B362" s="125">
        <f t="shared" si="186"/>
        <v>1</v>
      </c>
      <c r="C362" s="122">
        <f t="shared" si="187"/>
        <v>43002</v>
      </c>
      <c r="D362" s="183"/>
      <c r="E362" s="205"/>
      <c r="F362" s="183"/>
      <c r="G362" s="206"/>
      <c r="H362" s="183"/>
      <c r="I362" s="207"/>
      <c r="J362" s="183"/>
      <c r="K362" s="208"/>
      <c r="L362" s="183"/>
      <c r="M362" s="209"/>
      <c r="N362" s="183"/>
      <c r="O362" s="210"/>
      <c r="P362" s="183"/>
      <c r="Q362" s="211"/>
      <c r="R362" s="183"/>
      <c r="S362" s="212"/>
      <c r="T362" s="183"/>
      <c r="U362" s="208"/>
      <c r="V362" s="183"/>
      <c r="W362" s="213"/>
      <c r="X362" s="183"/>
      <c r="Y362" s="206"/>
      <c r="Z362" s="183"/>
      <c r="AA362" s="183" t="str">
        <f t="shared" si="184"/>
        <v/>
      </c>
      <c r="AB362" s="183" t="str">
        <f t="shared" si="185"/>
        <v/>
      </c>
    </row>
    <row r="363" spans="1:28" s="158" customFormat="1" ht="15.75" customHeight="1" x14ac:dyDescent="0.25">
      <c r="A363" s="159"/>
      <c r="B363" s="292" t="s">
        <v>23</v>
      </c>
      <c r="C363" s="291"/>
      <c r="D363" s="288">
        <f>SUM(D356:D362)</f>
        <v>0</v>
      </c>
      <c r="E363" s="289"/>
      <c r="F363" s="288">
        <f>SUM(F356:F362)</f>
        <v>0</v>
      </c>
      <c r="G363" s="289"/>
      <c r="H363" s="288">
        <f>SUM(H356:H362)</f>
        <v>0</v>
      </c>
      <c r="I363" s="289"/>
      <c r="J363" s="288">
        <f>SUM(J356:J362)</f>
        <v>0</v>
      </c>
      <c r="K363" s="289"/>
      <c r="L363" s="288">
        <f>SUM(L356:L362)</f>
        <v>0</v>
      </c>
      <c r="M363" s="289"/>
      <c r="N363" s="288">
        <f>SUM(N356:N362)</f>
        <v>0</v>
      </c>
      <c r="O363" s="289"/>
      <c r="P363" s="288">
        <f>SUM(P356:P362)</f>
        <v>0</v>
      </c>
      <c r="Q363" s="289"/>
      <c r="R363" s="288">
        <f>SUM(R356:R362)</f>
        <v>0</v>
      </c>
      <c r="S363" s="289"/>
      <c r="T363" s="288">
        <f>SUM(T356:T362)</f>
        <v>0</v>
      </c>
      <c r="U363" s="289"/>
      <c r="V363" s="288">
        <f>SUM(V356:V362)</f>
        <v>0</v>
      </c>
      <c r="W363" s="289"/>
      <c r="X363" s="288">
        <f>SUM(X356:X362)</f>
        <v>0</v>
      </c>
      <c r="Y363" s="289"/>
      <c r="Z363" s="157">
        <f>SUM(Z356:Z362)</f>
        <v>0</v>
      </c>
      <c r="AA363" s="157">
        <f>SUM(AA356:AA362)</f>
        <v>0</v>
      </c>
      <c r="AB363" s="157">
        <f>SUM(AB356:AB362)</f>
        <v>0</v>
      </c>
    </row>
    <row r="364" spans="1:28" ht="15.75" customHeight="1" x14ac:dyDescent="0.25">
      <c r="A364" s="129"/>
      <c r="B364" s="293">
        <f>SEMAINE(date_1er_jour_semaine($A$1,B355)+7)</f>
        <v>39</v>
      </c>
      <c r="C364" s="294"/>
      <c r="D364" s="238" t="s">
        <v>8</v>
      </c>
      <c r="E364" s="280" t="s">
        <v>9</v>
      </c>
      <c r="F364" s="239" t="s">
        <v>10</v>
      </c>
      <c r="G364" s="286" t="s">
        <v>9</v>
      </c>
      <c r="H364" s="240" t="s">
        <v>11</v>
      </c>
      <c r="I364" s="285" t="s">
        <v>9</v>
      </c>
      <c r="J364" s="241" t="s">
        <v>12</v>
      </c>
      <c r="K364" s="284" t="s">
        <v>9</v>
      </c>
      <c r="L364" s="242" t="s">
        <v>13</v>
      </c>
      <c r="M364" s="283" t="s">
        <v>9</v>
      </c>
      <c r="N364" s="243" t="s">
        <v>14</v>
      </c>
      <c r="O364" s="282" t="s">
        <v>9</v>
      </c>
      <c r="P364" s="244" t="s">
        <v>15</v>
      </c>
      <c r="Q364" s="277" t="s">
        <v>9</v>
      </c>
      <c r="R364" s="245" t="s">
        <v>16</v>
      </c>
      <c r="S364" s="279" t="s">
        <v>9</v>
      </c>
      <c r="T364" s="246" t="s">
        <v>17</v>
      </c>
      <c r="U364" s="287" t="s">
        <v>9</v>
      </c>
      <c r="V364" s="247" t="s">
        <v>18</v>
      </c>
      <c r="W364" s="278" t="s">
        <v>9</v>
      </c>
      <c r="X364" s="248" t="s">
        <v>19</v>
      </c>
      <c r="Y364" s="281" t="s">
        <v>9</v>
      </c>
      <c r="Z364" s="179" t="s">
        <v>20</v>
      </c>
      <c r="AA364" s="186" t="s">
        <v>21</v>
      </c>
      <c r="AB364" s="192" t="s">
        <v>22</v>
      </c>
    </row>
    <row r="365" spans="1:28" ht="14.25" customHeight="1" x14ac:dyDescent="0.25">
      <c r="A365" s="129"/>
      <c r="B365" s="125">
        <f t="shared" ref="B365:B366" si="188">WEEKDAY(C365)</f>
        <v>2</v>
      </c>
      <c r="C365" s="122">
        <f>date_1er_jour_semaine($A$1,B364)</f>
        <v>43003</v>
      </c>
      <c r="D365" s="183"/>
      <c r="E365" s="205"/>
      <c r="F365" s="183"/>
      <c r="G365" s="206"/>
      <c r="H365" s="183"/>
      <c r="I365" s="207"/>
      <c r="J365" s="183"/>
      <c r="K365" s="208"/>
      <c r="L365" s="183"/>
      <c r="M365" s="209"/>
      <c r="N365" s="183"/>
      <c r="O365" s="210"/>
      <c r="P365" s="183"/>
      <c r="Q365" s="211"/>
      <c r="R365" s="183"/>
      <c r="S365" s="212"/>
      <c r="T365" s="183"/>
      <c r="U365" s="208"/>
      <c r="V365" s="183"/>
      <c r="W365" s="213"/>
      <c r="X365" s="183"/>
      <c r="Y365" s="206"/>
      <c r="Z365" s="183"/>
      <c r="AA365" s="183" t="str">
        <f t="shared" ref="AA365:AA371" si="189">IF(SUM(D365:X365)=0,"",SUM(D365:X365))</f>
        <v/>
      </c>
      <c r="AB365" s="183" t="str">
        <f t="shared" ref="AB365:AB371" si="190">IF(SUM(Y365:AA365)=0,"",SUM(Z365,AA365))</f>
        <v/>
      </c>
    </row>
    <row r="366" spans="1:28" ht="14.25" customHeight="1" x14ac:dyDescent="0.25">
      <c r="A366" s="129"/>
      <c r="B366" s="125">
        <f t="shared" si="188"/>
        <v>3</v>
      </c>
      <c r="C366" s="122">
        <f>C365+1</f>
        <v>43004</v>
      </c>
      <c r="D366" s="183"/>
      <c r="E366" s="205"/>
      <c r="F366" s="183"/>
      <c r="G366" s="206"/>
      <c r="H366" s="183"/>
      <c r="I366" s="207"/>
      <c r="J366" s="183"/>
      <c r="K366" s="208"/>
      <c r="L366" s="183"/>
      <c r="M366" s="209"/>
      <c r="N366" s="183"/>
      <c r="O366" s="210"/>
      <c r="P366" s="183"/>
      <c r="Q366" s="211"/>
      <c r="R366" s="183"/>
      <c r="S366" s="212"/>
      <c r="T366" s="214"/>
      <c r="U366" s="208"/>
      <c r="V366" s="183"/>
      <c r="W366" s="213"/>
      <c r="X366" s="183"/>
      <c r="Y366" s="206"/>
      <c r="Z366" s="183"/>
      <c r="AA366" s="183" t="str">
        <f t="shared" si="189"/>
        <v/>
      </c>
      <c r="AB366" s="183" t="str">
        <f t="shared" si="190"/>
        <v/>
      </c>
    </row>
    <row r="367" spans="1:28" ht="14.25" customHeight="1" x14ac:dyDescent="0.25">
      <c r="A367" s="129"/>
      <c r="B367" s="125">
        <f>WEEKDAY(C367)</f>
        <v>4</v>
      </c>
      <c r="C367" s="122">
        <f>C366+1</f>
        <v>43005</v>
      </c>
      <c r="D367" s="183"/>
      <c r="E367" s="205"/>
      <c r="F367" s="183"/>
      <c r="G367" s="206"/>
      <c r="H367" s="183"/>
      <c r="I367" s="207"/>
      <c r="J367" s="183"/>
      <c r="K367" s="208"/>
      <c r="L367" s="183"/>
      <c r="M367" s="209"/>
      <c r="N367" s="183"/>
      <c r="O367" s="210"/>
      <c r="P367" s="183"/>
      <c r="Q367" s="211"/>
      <c r="R367" s="183"/>
      <c r="S367" s="212"/>
      <c r="T367" s="183"/>
      <c r="U367" s="208"/>
      <c r="V367" s="183"/>
      <c r="W367" s="213"/>
      <c r="X367" s="183"/>
      <c r="Y367" s="206"/>
      <c r="Z367" s="183"/>
      <c r="AA367" s="183" t="str">
        <f t="shared" si="189"/>
        <v/>
      </c>
      <c r="AB367" s="183" t="str">
        <f t="shared" si="190"/>
        <v/>
      </c>
    </row>
    <row r="368" spans="1:28" ht="14.25" customHeight="1" x14ac:dyDescent="0.25">
      <c r="A368" s="129"/>
      <c r="B368" s="125">
        <f t="shared" ref="B368:B371" si="191">WEEKDAY(C368)</f>
        <v>5</v>
      </c>
      <c r="C368" s="122">
        <f t="shared" ref="C368:C371" si="192">C367+1</f>
        <v>43006</v>
      </c>
      <c r="D368" s="183"/>
      <c r="E368" s="205"/>
      <c r="F368" s="183"/>
      <c r="G368" s="206"/>
      <c r="H368" s="183"/>
      <c r="I368" s="207"/>
      <c r="J368" s="183"/>
      <c r="K368" s="208"/>
      <c r="L368" s="183"/>
      <c r="M368" s="209"/>
      <c r="N368" s="183"/>
      <c r="O368" s="210"/>
      <c r="P368" s="183"/>
      <c r="Q368" s="211"/>
      <c r="R368" s="183"/>
      <c r="S368" s="212"/>
      <c r="T368" s="183"/>
      <c r="U368" s="208"/>
      <c r="V368" s="183"/>
      <c r="W368" s="213"/>
      <c r="X368" s="183"/>
      <c r="Y368" s="206"/>
      <c r="Z368" s="183"/>
      <c r="AA368" s="183" t="str">
        <f t="shared" si="189"/>
        <v/>
      </c>
      <c r="AB368" s="183" t="str">
        <f t="shared" si="190"/>
        <v/>
      </c>
    </row>
    <row r="369" spans="1:28" ht="14.25" customHeight="1" x14ac:dyDescent="0.25">
      <c r="A369" s="129"/>
      <c r="B369" s="125">
        <f t="shared" si="191"/>
        <v>6</v>
      </c>
      <c r="C369" s="122">
        <f t="shared" si="192"/>
        <v>43007</v>
      </c>
      <c r="D369" s="183"/>
      <c r="E369" s="205"/>
      <c r="F369" s="183"/>
      <c r="G369" s="206"/>
      <c r="H369" s="183"/>
      <c r="I369" s="207"/>
      <c r="J369" s="183"/>
      <c r="K369" s="208"/>
      <c r="L369" s="183"/>
      <c r="M369" s="209"/>
      <c r="N369" s="183"/>
      <c r="O369" s="210"/>
      <c r="P369" s="183"/>
      <c r="Q369" s="211"/>
      <c r="R369" s="183"/>
      <c r="S369" s="212"/>
      <c r="T369" s="183"/>
      <c r="U369" s="208"/>
      <c r="V369" s="183"/>
      <c r="W369" s="213"/>
      <c r="X369" s="183"/>
      <c r="Y369" s="206"/>
      <c r="Z369" s="183"/>
      <c r="AA369" s="183" t="str">
        <f t="shared" si="189"/>
        <v/>
      </c>
      <c r="AB369" s="183" t="str">
        <f t="shared" si="190"/>
        <v/>
      </c>
    </row>
    <row r="370" spans="1:28" ht="14.25" customHeight="1" x14ac:dyDescent="0.25">
      <c r="A370" s="129"/>
      <c r="B370" s="125">
        <f t="shared" si="191"/>
        <v>7</v>
      </c>
      <c r="C370" s="122">
        <f t="shared" si="192"/>
        <v>43008</v>
      </c>
      <c r="D370" s="183"/>
      <c r="E370" s="205"/>
      <c r="F370" s="183"/>
      <c r="G370" s="206"/>
      <c r="H370" s="183"/>
      <c r="I370" s="207"/>
      <c r="J370" s="183"/>
      <c r="K370" s="208"/>
      <c r="L370" s="183"/>
      <c r="M370" s="209"/>
      <c r="N370" s="183"/>
      <c r="O370" s="210"/>
      <c r="P370" s="183"/>
      <c r="Q370" s="211"/>
      <c r="R370" s="183"/>
      <c r="S370" s="212"/>
      <c r="T370" s="183"/>
      <c r="U370" s="208"/>
      <c r="V370" s="183"/>
      <c r="W370" s="213"/>
      <c r="X370" s="183"/>
      <c r="Y370" s="206"/>
      <c r="Z370" s="183"/>
      <c r="AA370" s="183" t="str">
        <f t="shared" si="189"/>
        <v/>
      </c>
      <c r="AB370" s="183" t="str">
        <f t="shared" si="190"/>
        <v/>
      </c>
    </row>
    <row r="371" spans="1:28" ht="15" customHeight="1" x14ac:dyDescent="0.25">
      <c r="A371" s="128"/>
      <c r="B371" s="125">
        <f t="shared" si="191"/>
        <v>1</v>
      </c>
      <c r="C371" s="122">
        <f t="shared" si="192"/>
        <v>43009</v>
      </c>
      <c r="D371" s="183"/>
      <c r="E371" s="205"/>
      <c r="F371" s="183"/>
      <c r="G371" s="206"/>
      <c r="H371" s="183"/>
      <c r="I371" s="207"/>
      <c r="J371" s="183"/>
      <c r="K371" s="208"/>
      <c r="L371" s="183"/>
      <c r="M371" s="209"/>
      <c r="N371" s="183"/>
      <c r="O371" s="210"/>
      <c r="P371" s="183"/>
      <c r="Q371" s="211"/>
      <c r="R371" s="183"/>
      <c r="S371" s="212"/>
      <c r="T371" s="183"/>
      <c r="U371" s="208"/>
      <c r="V371" s="183"/>
      <c r="W371" s="213"/>
      <c r="X371" s="183"/>
      <c r="Y371" s="206"/>
      <c r="Z371" s="183"/>
      <c r="AA371" s="183" t="str">
        <f t="shared" si="189"/>
        <v/>
      </c>
      <c r="AB371" s="183" t="str">
        <f t="shared" si="190"/>
        <v/>
      </c>
    </row>
    <row r="372" spans="1:28" s="158" customFormat="1" ht="15.75" customHeight="1" x14ac:dyDescent="0.25">
      <c r="A372" s="159"/>
      <c r="B372" s="292" t="s">
        <v>23</v>
      </c>
      <c r="C372" s="291"/>
      <c r="D372" s="288">
        <f>SUM(D365:D371)</f>
        <v>0</v>
      </c>
      <c r="E372" s="289"/>
      <c r="F372" s="288">
        <f>SUM(F365:F371)</f>
        <v>0</v>
      </c>
      <c r="G372" s="289"/>
      <c r="H372" s="288">
        <f>SUM(H365:H371)</f>
        <v>0</v>
      </c>
      <c r="I372" s="289"/>
      <c r="J372" s="288">
        <f>SUM(J365:J371)</f>
        <v>0</v>
      </c>
      <c r="K372" s="289"/>
      <c r="L372" s="288">
        <f>SUM(L365:L371)</f>
        <v>0</v>
      </c>
      <c r="M372" s="289"/>
      <c r="N372" s="288">
        <f>SUM(N365:N371)</f>
        <v>0</v>
      </c>
      <c r="O372" s="289"/>
      <c r="P372" s="288">
        <f>SUM(P365:P371)</f>
        <v>0</v>
      </c>
      <c r="Q372" s="289"/>
      <c r="R372" s="288">
        <f>SUM(R365:R371)</f>
        <v>0</v>
      </c>
      <c r="S372" s="289"/>
      <c r="T372" s="288">
        <f>SUM(T365:T371)</f>
        <v>0</v>
      </c>
      <c r="U372" s="289"/>
      <c r="V372" s="288">
        <f>SUM(V365:V371)</f>
        <v>0</v>
      </c>
      <c r="W372" s="289"/>
      <c r="X372" s="288">
        <f>SUM(X365:X371)</f>
        <v>0</v>
      </c>
      <c r="Y372" s="289"/>
      <c r="Z372" s="157">
        <f>SUM(Z365:Z371)</f>
        <v>0</v>
      </c>
      <c r="AA372" s="157">
        <f>SUM(AA365:AA371)</f>
        <v>0</v>
      </c>
      <c r="AB372" s="157">
        <f>SUM(AB365:AB371)</f>
        <v>0</v>
      </c>
    </row>
    <row r="373" spans="1:28" ht="15.75" customHeight="1" x14ac:dyDescent="0.25">
      <c r="A373" s="129"/>
      <c r="B373" s="293">
        <f>SEMAINE(date_1er_jour_semaine($A$1,B364)+7)</f>
        <v>40</v>
      </c>
      <c r="C373" s="294"/>
      <c r="D373" s="238" t="s">
        <v>8</v>
      </c>
      <c r="E373" s="280" t="s">
        <v>9</v>
      </c>
      <c r="F373" s="239" t="s">
        <v>10</v>
      </c>
      <c r="G373" s="286" t="s">
        <v>9</v>
      </c>
      <c r="H373" s="240" t="s">
        <v>11</v>
      </c>
      <c r="I373" s="285" t="s">
        <v>9</v>
      </c>
      <c r="J373" s="241" t="s">
        <v>12</v>
      </c>
      <c r="K373" s="284" t="s">
        <v>9</v>
      </c>
      <c r="L373" s="242" t="s">
        <v>13</v>
      </c>
      <c r="M373" s="283" t="s">
        <v>9</v>
      </c>
      <c r="N373" s="243" t="s">
        <v>14</v>
      </c>
      <c r="O373" s="282" t="s">
        <v>9</v>
      </c>
      <c r="P373" s="244" t="s">
        <v>15</v>
      </c>
      <c r="Q373" s="277" t="s">
        <v>9</v>
      </c>
      <c r="R373" s="245" t="s">
        <v>16</v>
      </c>
      <c r="S373" s="279" t="s">
        <v>9</v>
      </c>
      <c r="T373" s="246" t="s">
        <v>17</v>
      </c>
      <c r="U373" s="287" t="s">
        <v>9</v>
      </c>
      <c r="V373" s="247" t="s">
        <v>18</v>
      </c>
      <c r="W373" s="278" t="s">
        <v>9</v>
      </c>
      <c r="X373" s="248" t="s">
        <v>19</v>
      </c>
      <c r="Y373" s="281" t="s">
        <v>9</v>
      </c>
      <c r="Z373" s="179" t="s">
        <v>20</v>
      </c>
      <c r="AA373" s="186" t="s">
        <v>21</v>
      </c>
      <c r="AB373" s="192" t="s">
        <v>22</v>
      </c>
    </row>
    <row r="374" spans="1:28" ht="14.25" customHeight="1" x14ac:dyDescent="0.25">
      <c r="A374" s="129"/>
      <c r="B374" s="125">
        <f t="shared" ref="B374:B375" si="193">WEEKDAY(C374)</f>
        <v>2</v>
      </c>
      <c r="C374" s="122">
        <f>date_1er_jour_semaine($A$1,B373)</f>
        <v>43010</v>
      </c>
      <c r="D374" s="183"/>
      <c r="E374" s="205"/>
      <c r="F374" s="183"/>
      <c r="G374" s="206"/>
      <c r="H374" s="183"/>
      <c r="I374" s="207"/>
      <c r="J374" s="183"/>
      <c r="K374" s="208"/>
      <c r="L374" s="183"/>
      <c r="M374" s="209"/>
      <c r="N374" s="183"/>
      <c r="O374" s="210"/>
      <c r="P374" s="183"/>
      <c r="Q374" s="211"/>
      <c r="R374" s="183"/>
      <c r="S374" s="212"/>
      <c r="T374" s="183"/>
      <c r="U374" s="208"/>
      <c r="V374" s="183"/>
      <c r="W374" s="213"/>
      <c r="X374" s="183"/>
      <c r="Y374" s="206"/>
      <c r="Z374" s="183"/>
      <c r="AA374" s="183" t="str">
        <f t="shared" ref="AA374:AA380" si="194">IF(SUM(D374:X374)=0,"",SUM(D374:X374))</f>
        <v/>
      </c>
      <c r="AB374" s="183" t="str">
        <f t="shared" ref="AB374:AB380" si="195">IF(SUM(Y374:AA374)=0,"",SUM(Z374,AA374))</f>
        <v/>
      </c>
    </row>
    <row r="375" spans="1:28" ht="14.25" customHeight="1" x14ac:dyDescent="0.25">
      <c r="A375" s="129"/>
      <c r="B375" s="125">
        <f t="shared" si="193"/>
        <v>3</v>
      </c>
      <c r="C375" s="122">
        <f>C374+1</f>
        <v>43011</v>
      </c>
      <c r="D375" s="183"/>
      <c r="E375" s="205"/>
      <c r="F375" s="183"/>
      <c r="G375" s="206"/>
      <c r="H375" s="183"/>
      <c r="I375" s="207"/>
      <c r="J375" s="183"/>
      <c r="K375" s="208"/>
      <c r="L375" s="183"/>
      <c r="M375" s="209"/>
      <c r="N375" s="183"/>
      <c r="O375" s="210"/>
      <c r="P375" s="183"/>
      <c r="Q375" s="211"/>
      <c r="R375" s="183"/>
      <c r="S375" s="212"/>
      <c r="T375" s="214"/>
      <c r="U375" s="208"/>
      <c r="V375" s="183"/>
      <c r="W375" s="213"/>
      <c r="X375" s="183"/>
      <c r="Y375" s="206"/>
      <c r="Z375" s="183"/>
      <c r="AA375" s="183" t="str">
        <f t="shared" si="194"/>
        <v/>
      </c>
      <c r="AB375" s="183" t="str">
        <f t="shared" si="195"/>
        <v/>
      </c>
    </row>
    <row r="376" spans="1:28" ht="14.25" customHeight="1" x14ac:dyDescent="0.25">
      <c r="A376" s="129"/>
      <c r="B376" s="125">
        <f>WEEKDAY(C376)</f>
        <v>4</v>
      </c>
      <c r="C376" s="122">
        <f>C375+1</f>
        <v>43012</v>
      </c>
      <c r="D376" s="183"/>
      <c r="E376" s="205"/>
      <c r="F376" s="183"/>
      <c r="G376" s="206"/>
      <c r="H376" s="183"/>
      <c r="I376" s="207"/>
      <c r="J376" s="183"/>
      <c r="K376" s="208"/>
      <c r="L376" s="183"/>
      <c r="M376" s="209"/>
      <c r="N376" s="183"/>
      <c r="O376" s="210"/>
      <c r="P376" s="183"/>
      <c r="Q376" s="211"/>
      <c r="R376" s="183"/>
      <c r="S376" s="212"/>
      <c r="T376" s="183"/>
      <c r="U376" s="208"/>
      <c r="V376" s="183"/>
      <c r="W376" s="213"/>
      <c r="X376" s="183"/>
      <c r="Y376" s="206"/>
      <c r="Z376" s="183"/>
      <c r="AA376" s="183" t="str">
        <f t="shared" si="194"/>
        <v/>
      </c>
      <c r="AB376" s="183" t="str">
        <f t="shared" si="195"/>
        <v/>
      </c>
    </row>
    <row r="377" spans="1:28" ht="14.25" customHeight="1" x14ac:dyDescent="0.25">
      <c r="A377" s="129"/>
      <c r="B377" s="125">
        <f t="shared" ref="B377:B380" si="196">WEEKDAY(C377)</f>
        <v>5</v>
      </c>
      <c r="C377" s="122">
        <f t="shared" ref="C377:C380" si="197">C376+1</f>
        <v>43013</v>
      </c>
      <c r="D377" s="183"/>
      <c r="E377" s="205"/>
      <c r="F377" s="183"/>
      <c r="G377" s="206"/>
      <c r="H377" s="183"/>
      <c r="I377" s="207"/>
      <c r="J377" s="183"/>
      <c r="K377" s="208"/>
      <c r="L377" s="183"/>
      <c r="M377" s="209"/>
      <c r="N377" s="183"/>
      <c r="O377" s="210"/>
      <c r="P377" s="183"/>
      <c r="Q377" s="211"/>
      <c r="R377" s="183"/>
      <c r="S377" s="212"/>
      <c r="T377" s="183"/>
      <c r="U377" s="208"/>
      <c r="V377" s="183"/>
      <c r="W377" s="213"/>
      <c r="X377" s="183"/>
      <c r="Y377" s="206"/>
      <c r="Z377" s="183"/>
      <c r="AA377" s="183" t="str">
        <f t="shared" si="194"/>
        <v/>
      </c>
      <c r="AB377" s="183" t="str">
        <f t="shared" si="195"/>
        <v/>
      </c>
    </row>
    <row r="378" spans="1:28" ht="14.25" customHeight="1" x14ac:dyDescent="0.25">
      <c r="A378" s="129"/>
      <c r="B378" s="125">
        <f t="shared" si="196"/>
        <v>6</v>
      </c>
      <c r="C378" s="122">
        <f t="shared" si="197"/>
        <v>43014</v>
      </c>
      <c r="D378" s="183"/>
      <c r="E378" s="205"/>
      <c r="F378" s="183"/>
      <c r="G378" s="206"/>
      <c r="H378" s="183"/>
      <c r="I378" s="207"/>
      <c r="J378" s="183"/>
      <c r="K378" s="208"/>
      <c r="L378" s="183"/>
      <c r="M378" s="209"/>
      <c r="N378" s="183"/>
      <c r="O378" s="210"/>
      <c r="P378" s="183"/>
      <c r="Q378" s="211"/>
      <c r="R378" s="183"/>
      <c r="S378" s="212"/>
      <c r="T378" s="183"/>
      <c r="U378" s="208"/>
      <c r="V378" s="183"/>
      <c r="W378" s="213"/>
      <c r="X378" s="183"/>
      <c r="Y378" s="206"/>
      <c r="Z378" s="183"/>
      <c r="AA378" s="183" t="str">
        <f t="shared" si="194"/>
        <v/>
      </c>
      <c r="AB378" s="183" t="str">
        <f t="shared" si="195"/>
        <v/>
      </c>
    </row>
    <row r="379" spans="1:28" ht="14.25" customHeight="1" x14ac:dyDescent="0.25">
      <c r="A379" s="129"/>
      <c r="B379" s="125">
        <f t="shared" si="196"/>
        <v>7</v>
      </c>
      <c r="C379" s="122">
        <f t="shared" si="197"/>
        <v>43015</v>
      </c>
      <c r="D379" s="183"/>
      <c r="E379" s="205"/>
      <c r="F379" s="183"/>
      <c r="G379" s="206"/>
      <c r="H379" s="183"/>
      <c r="I379" s="207"/>
      <c r="J379" s="183"/>
      <c r="K379" s="208"/>
      <c r="L379" s="183"/>
      <c r="M379" s="209"/>
      <c r="N379" s="183"/>
      <c r="O379" s="210"/>
      <c r="P379" s="183"/>
      <c r="Q379" s="211"/>
      <c r="R379" s="183"/>
      <c r="S379" s="212"/>
      <c r="T379" s="183"/>
      <c r="U379" s="208"/>
      <c r="V379" s="183"/>
      <c r="W379" s="213"/>
      <c r="X379" s="183"/>
      <c r="Y379" s="206"/>
      <c r="Z379" s="183"/>
      <c r="AA379" s="183" t="str">
        <f t="shared" si="194"/>
        <v/>
      </c>
      <c r="AB379" s="183" t="str">
        <f t="shared" si="195"/>
        <v/>
      </c>
    </row>
    <row r="380" spans="1:28" ht="14.25" customHeight="1" x14ac:dyDescent="0.25">
      <c r="A380" s="129"/>
      <c r="B380" s="125">
        <f t="shared" si="196"/>
        <v>1</v>
      </c>
      <c r="C380" s="122">
        <f t="shared" si="197"/>
        <v>43016</v>
      </c>
      <c r="D380" s="183"/>
      <c r="E380" s="205"/>
      <c r="F380" s="183"/>
      <c r="G380" s="206"/>
      <c r="H380" s="183"/>
      <c r="I380" s="207"/>
      <c r="J380" s="183"/>
      <c r="K380" s="208"/>
      <c r="L380" s="183"/>
      <c r="M380" s="209"/>
      <c r="N380" s="183"/>
      <c r="O380" s="210"/>
      <c r="P380" s="183"/>
      <c r="Q380" s="211"/>
      <c r="R380" s="183"/>
      <c r="S380" s="212"/>
      <c r="T380" s="183"/>
      <c r="U380" s="208"/>
      <c r="V380" s="183"/>
      <c r="W380" s="213"/>
      <c r="X380" s="183"/>
      <c r="Y380" s="206"/>
      <c r="Z380" s="183"/>
      <c r="AA380" s="183" t="str">
        <f t="shared" si="194"/>
        <v/>
      </c>
      <c r="AB380" s="183" t="str">
        <f t="shared" si="195"/>
        <v/>
      </c>
    </row>
    <row r="381" spans="1:28" s="158" customFormat="1" ht="15.75" customHeight="1" x14ac:dyDescent="0.25">
      <c r="A381" s="159"/>
      <c r="B381" s="292" t="s">
        <v>23</v>
      </c>
      <c r="C381" s="291"/>
      <c r="D381" s="288">
        <f>SUM(D374:D380)</f>
        <v>0</v>
      </c>
      <c r="E381" s="289"/>
      <c r="F381" s="288">
        <f>SUM(F374:F380)</f>
        <v>0</v>
      </c>
      <c r="G381" s="289"/>
      <c r="H381" s="288">
        <f>SUM(H374:H380)</f>
        <v>0</v>
      </c>
      <c r="I381" s="289"/>
      <c r="J381" s="288">
        <f>SUM(J374:J380)</f>
        <v>0</v>
      </c>
      <c r="K381" s="289"/>
      <c r="L381" s="288">
        <f>SUM(L374:L380)</f>
        <v>0</v>
      </c>
      <c r="M381" s="289"/>
      <c r="N381" s="288">
        <f>SUM(N374:N380)</f>
        <v>0</v>
      </c>
      <c r="O381" s="289"/>
      <c r="P381" s="288">
        <f>SUM(P374:P380)</f>
        <v>0</v>
      </c>
      <c r="Q381" s="289"/>
      <c r="R381" s="288">
        <f>SUM(R374:R380)</f>
        <v>0</v>
      </c>
      <c r="S381" s="289"/>
      <c r="T381" s="288">
        <f>SUM(T374:T380)</f>
        <v>0</v>
      </c>
      <c r="U381" s="289"/>
      <c r="V381" s="288">
        <f>SUM(V374:V380)</f>
        <v>0</v>
      </c>
      <c r="W381" s="289"/>
      <c r="X381" s="288">
        <f>SUM(X374:X380)</f>
        <v>0</v>
      </c>
      <c r="Y381" s="289"/>
      <c r="Z381" s="157">
        <f>SUM(Z374:Z380)</f>
        <v>0</v>
      </c>
      <c r="AA381" s="157">
        <f>SUM(AA374:AA380)</f>
        <v>0</v>
      </c>
      <c r="AB381" s="157">
        <f>SUM(AB374:AB380)</f>
        <v>0</v>
      </c>
    </row>
    <row r="382" spans="1:28" ht="15.75" customHeight="1" x14ac:dyDescent="0.25">
      <c r="A382" s="129"/>
      <c r="B382" s="293">
        <f>SEMAINE(date_1er_jour_semaine($A$1,B373)+7)</f>
        <v>41</v>
      </c>
      <c r="C382" s="294"/>
      <c r="D382" s="238" t="s">
        <v>8</v>
      </c>
      <c r="E382" s="280" t="s">
        <v>9</v>
      </c>
      <c r="F382" s="239" t="s">
        <v>10</v>
      </c>
      <c r="G382" s="286" t="s">
        <v>9</v>
      </c>
      <c r="H382" s="240" t="s">
        <v>11</v>
      </c>
      <c r="I382" s="285" t="s">
        <v>9</v>
      </c>
      <c r="J382" s="241" t="s">
        <v>12</v>
      </c>
      <c r="K382" s="284" t="s">
        <v>9</v>
      </c>
      <c r="L382" s="242" t="s">
        <v>13</v>
      </c>
      <c r="M382" s="283" t="s">
        <v>9</v>
      </c>
      <c r="N382" s="243" t="s">
        <v>14</v>
      </c>
      <c r="O382" s="282" t="s">
        <v>9</v>
      </c>
      <c r="P382" s="244" t="s">
        <v>15</v>
      </c>
      <c r="Q382" s="277" t="s">
        <v>9</v>
      </c>
      <c r="R382" s="245" t="s">
        <v>16</v>
      </c>
      <c r="S382" s="279" t="s">
        <v>9</v>
      </c>
      <c r="T382" s="246" t="s">
        <v>17</v>
      </c>
      <c r="U382" s="287" t="s">
        <v>9</v>
      </c>
      <c r="V382" s="247" t="s">
        <v>18</v>
      </c>
      <c r="W382" s="278" t="s">
        <v>9</v>
      </c>
      <c r="X382" s="248" t="s">
        <v>19</v>
      </c>
      <c r="Y382" s="281" t="s">
        <v>9</v>
      </c>
      <c r="Z382" s="179" t="s">
        <v>20</v>
      </c>
      <c r="AA382" s="186" t="s">
        <v>21</v>
      </c>
      <c r="AB382" s="192" t="s">
        <v>22</v>
      </c>
    </row>
    <row r="383" spans="1:28" ht="14.25" customHeight="1" x14ac:dyDescent="0.25">
      <c r="A383" s="129"/>
      <c r="B383" s="125">
        <f t="shared" ref="B383:B384" si="198">WEEKDAY(C383)</f>
        <v>2</v>
      </c>
      <c r="C383" s="122">
        <f>date_1er_jour_semaine($A$1,B382)</f>
        <v>43017</v>
      </c>
      <c r="D383" s="183"/>
      <c r="E383" s="205"/>
      <c r="F383" s="183"/>
      <c r="G383" s="206"/>
      <c r="H383" s="183"/>
      <c r="I383" s="207"/>
      <c r="J383" s="183"/>
      <c r="K383" s="208"/>
      <c r="L383" s="183"/>
      <c r="M383" s="209"/>
      <c r="N383" s="183"/>
      <c r="O383" s="210"/>
      <c r="P383" s="183"/>
      <c r="Q383" s="211"/>
      <c r="R383" s="183"/>
      <c r="S383" s="212"/>
      <c r="T383" s="183"/>
      <c r="U383" s="208"/>
      <c r="V383" s="183"/>
      <c r="W383" s="213"/>
      <c r="X383" s="183"/>
      <c r="Y383" s="206"/>
      <c r="Z383" s="183"/>
      <c r="AA383" s="183" t="str">
        <f t="shared" ref="AA383:AA389" si="199">IF(SUM(D383:X383)=0,"",SUM(D383:X383))</f>
        <v/>
      </c>
      <c r="AB383" s="183" t="str">
        <f t="shared" ref="AB383:AB389" si="200">IF(SUM(Y383:AA383)=0,"",SUM(Z383,AA383))</f>
        <v/>
      </c>
    </row>
    <row r="384" spans="1:28" ht="14.25" customHeight="1" x14ac:dyDescent="0.25">
      <c r="A384" s="129"/>
      <c r="B384" s="125">
        <f t="shared" si="198"/>
        <v>3</v>
      </c>
      <c r="C384" s="122">
        <f>C383+1</f>
        <v>43018</v>
      </c>
      <c r="D384" s="183"/>
      <c r="E384" s="205"/>
      <c r="F384" s="183"/>
      <c r="G384" s="206"/>
      <c r="H384" s="183"/>
      <c r="I384" s="207"/>
      <c r="J384" s="183"/>
      <c r="K384" s="208"/>
      <c r="L384" s="183"/>
      <c r="M384" s="209"/>
      <c r="N384" s="183"/>
      <c r="O384" s="210"/>
      <c r="P384" s="183"/>
      <c r="Q384" s="211"/>
      <c r="R384" s="183"/>
      <c r="S384" s="212"/>
      <c r="T384" s="214"/>
      <c r="U384" s="208"/>
      <c r="V384" s="183"/>
      <c r="W384" s="213"/>
      <c r="X384" s="183"/>
      <c r="Y384" s="206"/>
      <c r="Z384" s="183"/>
      <c r="AA384" s="183" t="str">
        <f t="shared" si="199"/>
        <v/>
      </c>
      <c r="AB384" s="183" t="str">
        <f t="shared" si="200"/>
        <v/>
      </c>
    </row>
    <row r="385" spans="1:28" ht="14.25" customHeight="1" x14ac:dyDescent="0.25">
      <c r="A385" s="129"/>
      <c r="B385" s="125">
        <f>WEEKDAY(C385)</f>
        <v>4</v>
      </c>
      <c r="C385" s="122">
        <f>C384+1</f>
        <v>43019</v>
      </c>
      <c r="D385" s="183"/>
      <c r="E385" s="205"/>
      <c r="F385" s="183"/>
      <c r="G385" s="206"/>
      <c r="H385" s="183"/>
      <c r="I385" s="207"/>
      <c r="J385" s="183"/>
      <c r="K385" s="208"/>
      <c r="L385" s="183"/>
      <c r="M385" s="209"/>
      <c r="N385" s="183"/>
      <c r="O385" s="210"/>
      <c r="P385" s="183"/>
      <c r="Q385" s="211"/>
      <c r="R385" s="183"/>
      <c r="S385" s="212"/>
      <c r="T385" s="183"/>
      <c r="U385" s="208"/>
      <c r="V385" s="183"/>
      <c r="W385" s="213"/>
      <c r="X385" s="183"/>
      <c r="Y385" s="206"/>
      <c r="Z385" s="183"/>
      <c r="AA385" s="183" t="str">
        <f t="shared" si="199"/>
        <v/>
      </c>
      <c r="AB385" s="183" t="str">
        <f t="shared" si="200"/>
        <v/>
      </c>
    </row>
    <row r="386" spans="1:28" ht="14.25" customHeight="1" x14ac:dyDescent="0.25">
      <c r="A386" s="129"/>
      <c r="B386" s="125">
        <f t="shared" ref="B386:B389" si="201">WEEKDAY(C386)</f>
        <v>5</v>
      </c>
      <c r="C386" s="122">
        <f t="shared" ref="C386:C389" si="202">C385+1</f>
        <v>43020</v>
      </c>
      <c r="D386" s="183"/>
      <c r="E386" s="205"/>
      <c r="F386" s="183"/>
      <c r="G386" s="206"/>
      <c r="H386" s="183"/>
      <c r="I386" s="207"/>
      <c r="J386" s="183"/>
      <c r="K386" s="208"/>
      <c r="L386" s="183"/>
      <c r="M386" s="209"/>
      <c r="N386" s="183"/>
      <c r="O386" s="210"/>
      <c r="P386" s="183"/>
      <c r="Q386" s="211"/>
      <c r="R386" s="183"/>
      <c r="S386" s="212"/>
      <c r="T386" s="183"/>
      <c r="U386" s="208"/>
      <c r="V386" s="183"/>
      <c r="W386" s="213"/>
      <c r="X386" s="183"/>
      <c r="Y386" s="206"/>
      <c r="Z386" s="183"/>
      <c r="AA386" s="183" t="str">
        <f t="shared" si="199"/>
        <v/>
      </c>
      <c r="AB386" s="183" t="str">
        <f t="shared" si="200"/>
        <v/>
      </c>
    </row>
    <row r="387" spans="1:28" ht="14.25" customHeight="1" x14ac:dyDescent="0.25">
      <c r="A387" s="129"/>
      <c r="B387" s="125">
        <f t="shared" si="201"/>
        <v>6</v>
      </c>
      <c r="C387" s="122">
        <f t="shared" si="202"/>
        <v>43021</v>
      </c>
      <c r="D387" s="183"/>
      <c r="E387" s="205"/>
      <c r="F387" s="183"/>
      <c r="G387" s="206"/>
      <c r="H387" s="183"/>
      <c r="I387" s="207"/>
      <c r="J387" s="183"/>
      <c r="K387" s="208"/>
      <c r="L387" s="183"/>
      <c r="M387" s="209"/>
      <c r="N387" s="183"/>
      <c r="O387" s="210"/>
      <c r="P387" s="183"/>
      <c r="Q387" s="211"/>
      <c r="R387" s="183"/>
      <c r="S387" s="212"/>
      <c r="T387" s="183"/>
      <c r="U387" s="208"/>
      <c r="V387" s="183"/>
      <c r="W387" s="213"/>
      <c r="X387" s="183"/>
      <c r="Y387" s="206"/>
      <c r="Z387" s="183"/>
      <c r="AA387" s="183" t="str">
        <f t="shared" si="199"/>
        <v/>
      </c>
      <c r="AB387" s="183" t="str">
        <f t="shared" si="200"/>
        <v/>
      </c>
    </row>
    <row r="388" spans="1:28" ht="14.25" customHeight="1" x14ac:dyDescent="0.25">
      <c r="A388" s="129"/>
      <c r="B388" s="125">
        <f t="shared" si="201"/>
        <v>7</v>
      </c>
      <c r="C388" s="122">
        <f t="shared" si="202"/>
        <v>43022</v>
      </c>
      <c r="D388" s="183"/>
      <c r="E388" s="205"/>
      <c r="F388" s="183"/>
      <c r="G388" s="206"/>
      <c r="H388" s="183"/>
      <c r="I388" s="207"/>
      <c r="J388" s="183"/>
      <c r="K388" s="208"/>
      <c r="L388" s="183"/>
      <c r="M388" s="209"/>
      <c r="N388" s="183"/>
      <c r="O388" s="210"/>
      <c r="P388" s="183"/>
      <c r="Q388" s="211"/>
      <c r="R388" s="183"/>
      <c r="S388" s="212"/>
      <c r="T388" s="183"/>
      <c r="U388" s="208"/>
      <c r="V388" s="183"/>
      <c r="W388" s="213"/>
      <c r="X388" s="183"/>
      <c r="Y388" s="206"/>
      <c r="Z388" s="183"/>
      <c r="AA388" s="183" t="str">
        <f t="shared" si="199"/>
        <v/>
      </c>
      <c r="AB388" s="183" t="str">
        <f t="shared" si="200"/>
        <v/>
      </c>
    </row>
    <row r="389" spans="1:28" ht="14.25" customHeight="1" x14ac:dyDescent="0.25">
      <c r="A389" s="129"/>
      <c r="B389" s="125">
        <f t="shared" si="201"/>
        <v>1</v>
      </c>
      <c r="C389" s="122">
        <f t="shared" si="202"/>
        <v>43023</v>
      </c>
      <c r="D389" s="183"/>
      <c r="E389" s="205"/>
      <c r="F389" s="183"/>
      <c r="G389" s="206"/>
      <c r="H389" s="183"/>
      <c r="I389" s="207"/>
      <c r="J389" s="183"/>
      <c r="K389" s="208"/>
      <c r="L389" s="183"/>
      <c r="M389" s="209"/>
      <c r="N389" s="183"/>
      <c r="O389" s="210"/>
      <c r="P389" s="183"/>
      <c r="Q389" s="211"/>
      <c r="R389" s="183"/>
      <c r="S389" s="212"/>
      <c r="T389" s="183"/>
      <c r="U389" s="208"/>
      <c r="V389" s="183"/>
      <c r="W389" s="213"/>
      <c r="X389" s="183"/>
      <c r="Y389" s="206"/>
      <c r="Z389" s="183"/>
      <c r="AA389" s="183" t="str">
        <f t="shared" si="199"/>
        <v/>
      </c>
      <c r="AB389" s="183" t="str">
        <f t="shared" si="200"/>
        <v/>
      </c>
    </row>
    <row r="390" spans="1:28" s="158" customFormat="1" ht="15.75" customHeight="1" x14ac:dyDescent="0.25">
      <c r="A390" s="159"/>
      <c r="B390" s="292" t="s">
        <v>23</v>
      </c>
      <c r="C390" s="291"/>
      <c r="D390" s="288">
        <f>SUM(D383:D389)</f>
        <v>0</v>
      </c>
      <c r="E390" s="289"/>
      <c r="F390" s="288">
        <f>SUM(F383:F389)</f>
        <v>0</v>
      </c>
      <c r="G390" s="289"/>
      <c r="H390" s="288">
        <f>SUM(H383:H389)</f>
        <v>0</v>
      </c>
      <c r="I390" s="289"/>
      <c r="J390" s="288">
        <f>SUM(J383:J389)</f>
        <v>0</v>
      </c>
      <c r="K390" s="289"/>
      <c r="L390" s="288">
        <f>SUM(L383:L389)</f>
        <v>0</v>
      </c>
      <c r="M390" s="289"/>
      <c r="N390" s="288">
        <f>SUM(N383:N389)</f>
        <v>0</v>
      </c>
      <c r="O390" s="289"/>
      <c r="P390" s="288">
        <f>SUM(P383:P389)</f>
        <v>0</v>
      </c>
      <c r="Q390" s="289"/>
      <c r="R390" s="288">
        <f>SUM(R383:R389)</f>
        <v>0</v>
      </c>
      <c r="S390" s="289"/>
      <c r="T390" s="288">
        <f>SUM(T383:T389)</f>
        <v>0</v>
      </c>
      <c r="U390" s="289"/>
      <c r="V390" s="288">
        <f>SUM(V383:V389)</f>
        <v>0</v>
      </c>
      <c r="W390" s="289"/>
      <c r="X390" s="288">
        <f>SUM(X383:X389)</f>
        <v>0</v>
      </c>
      <c r="Y390" s="289"/>
      <c r="Z390" s="157">
        <f>SUM(Z383:Z389)</f>
        <v>0</v>
      </c>
      <c r="AA390" s="157">
        <f>SUM(AA383:AA389)</f>
        <v>0</v>
      </c>
      <c r="AB390" s="157">
        <f>SUM(AB383:AB389)</f>
        <v>0</v>
      </c>
    </row>
    <row r="391" spans="1:28" ht="15.75" customHeight="1" x14ac:dyDescent="0.25">
      <c r="A391" s="129"/>
      <c r="B391" s="293">
        <f>SEMAINE(date_1er_jour_semaine($A$1,B382)+7)</f>
        <v>42</v>
      </c>
      <c r="C391" s="294"/>
      <c r="D391" s="238" t="s">
        <v>8</v>
      </c>
      <c r="E391" s="280" t="s">
        <v>9</v>
      </c>
      <c r="F391" s="239" t="s">
        <v>10</v>
      </c>
      <c r="G391" s="286" t="s">
        <v>9</v>
      </c>
      <c r="H391" s="240" t="s">
        <v>11</v>
      </c>
      <c r="I391" s="285" t="s">
        <v>9</v>
      </c>
      <c r="J391" s="241" t="s">
        <v>12</v>
      </c>
      <c r="K391" s="284" t="s">
        <v>9</v>
      </c>
      <c r="L391" s="242" t="s">
        <v>13</v>
      </c>
      <c r="M391" s="283" t="s">
        <v>9</v>
      </c>
      <c r="N391" s="243" t="s">
        <v>14</v>
      </c>
      <c r="O391" s="282" t="s">
        <v>9</v>
      </c>
      <c r="P391" s="244" t="s">
        <v>15</v>
      </c>
      <c r="Q391" s="277" t="s">
        <v>9</v>
      </c>
      <c r="R391" s="245" t="s">
        <v>16</v>
      </c>
      <c r="S391" s="279" t="s">
        <v>9</v>
      </c>
      <c r="T391" s="246" t="s">
        <v>17</v>
      </c>
      <c r="U391" s="287" t="s">
        <v>9</v>
      </c>
      <c r="V391" s="247" t="s">
        <v>18</v>
      </c>
      <c r="W391" s="278" t="s">
        <v>9</v>
      </c>
      <c r="X391" s="248" t="s">
        <v>19</v>
      </c>
      <c r="Y391" s="281" t="s">
        <v>9</v>
      </c>
      <c r="Z391" s="179" t="s">
        <v>20</v>
      </c>
      <c r="AA391" s="186" t="s">
        <v>21</v>
      </c>
      <c r="AB391" s="192" t="s">
        <v>22</v>
      </c>
    </row>
    <row r="392" spans="1:28" ht="14.25" customHeight="1" x14ac:dyDescent="0.25">
      <c r="A392" s="129"/>
      <c r="B392" s="125">
        <f t="shared" ref="B392:B393" si="203">WEEKDAY(C392)</f>
        <v>2</v>
      </c>
      <c r="C392" s="122">
        <f>date_1er_jour_semaine($A$1,B391)</f>
        <v>43024</v>
      </c>
      <c r="D392" s="183"/>
      <c r="E392" s="205"/>
      <c r="F392" s="183"/>
      <c r="G392" s="206"/>
      <c r="H392" s="183"/>
      <c r="I392" s="207"/>
      <c r="J392" s="183"/>
      <c r="K392" s="208"/>
      <c r="L392" s="183"/>
      <c r="M392" s="209"/>
      <c r="N392" s="183"/>
      <c r="O392" s="210"/>
      <c r="P392" s="183"/>
      <c r="Q392" s="211"/>
      <c r="R392" s="183"/>
      <c r="S392" s="212"/>
      <c r="T392" s="183"/>
      <c r="U392" s="208"/>
      <c r="V392" s="183"/>
      <c r="W392" s="213"/>
      <c r="X392" s="183"/>
      <c r="Y392" s="206"/>
      <c r="Z392" s="183"/>
      <c r="AA392" s="183" t="str">
        <f t="shared" ref="AA392:AA398" si="204">IF(SUM(D392:X392)=0,"",SUM(D392:X392))</f>
        <v/>
      </c>
      <c r="AB392" s="183" t="str">
        <f t="shared" ref="AB392:AB398" si="205">IF(SUM(Y392:AA392)=0,"",SUM(Z392,AA392))</f>
        <v/>
      </c>
    </row>
    <row r="393" spans="1:28" ht="14.25" customHeight="1" x14ac:dyDescent="0.25">
      <c r="A393" s="129"/>
      <c r="B393" s="125">
        <f t="shared" si="203"/>
        <v>3</v>
      </c>
      <c r="C393" s="122">
        <f>C392+1</f>
        <v>43025</v>
      </c>
      <c r="D393" s="183"/>
      <c r="E393" s="205"/>
      <c r="F393" s="183"/>
      <c r="G393" s="206"/>
      <c r="H393" s="183"/>
      <c r="I393" s="207"/>
      <c r="J393" s="183"/>
      <c r="K393" s="208"/>
      <c r="L393" s="183"/>
      <c r="M393" s="209"/>
      <c r="N393" s="183"/>
      <c r="O393" s="210"/>
      <c r="P393" s="183"/>
      <c r="Q393" s="211"/>
      <c r="R393" s="183"/>
      <c r="S393" s="212"/>
      <c r="T393" s="214"/>
      <c r="U393" s="208"/>
      <c r="V393" s="183"/>
      <c r="W393" s="213"/>
      <c r="X393" s="183"/>
      <c r="Y393" s="206"/>
      <c r="Z393" s="183"/>
      <c r="AA393" s="183" t="str">
        <f t="shared" si="204"/>
        <v/>
      </c>
      <c r="AB393" s="183" t="str">
        <f t="shared" si="205"/>
        <v/>
      </c>
    </row>
    <row r="394" spans="1:28" ht="14.25" customHeight="1" x14ac:dyDescent="0.25">
      <c r="A394" s="129"/>
      <c r="B394" s="125">
        <f>WEEKDAY(C394)</f>
        <v>4</v>
      </c>
      <c r="C394" s="122">
        <f>C393+1</f>
        <v>43026</v>
      </c>
      <c r="D394" s="183"/>
      <c r="E394" s="205"/>
      <c r="F394" s="183"/>
      <c r="G394" s="206"/>
      <c r="H394" s="183"/>
      <c r="I394" s="207"/>
      <c r="J394" s="183"/>
      <c r="K394" s="208"/>
      <c r="L394" s="183"/>
      <c r="M394" s="209"/>
      <c r="N394" s="183"/>
      <c r="O394" s="210"/>
      <c r="P394" s="183"/>
      <c r="Q394" s="211"/>
      <c r="R394" s="183"/>
      <c r="S394" s="212"/>
      <c r="T394" s="183"/>
      <c r="U394" s="208"/>
      <c r="V394" s="183"/>
      <c r="W394" s="213"/>
      <c r="X394" s="183"/>
      <c r="Y394" s="206"/>
      <c r="Z394" s="183"/>
      <c r="AA394" s="183" t="str">
        <f t="shared" si="204"/>
        <v/>
      </c>
      <c r="AB394" s="183" t="str">
        <f t="shared" si="205"/>
        <v/>
      </c>
    </row>
    <row r="395" spans="1:28" ht="14.25" customHeight="1" x14ac:dyDescent="0.25">
      <c r="A395" s="129"/>
      <c r="B395" s="125">
        <f t="shared" ref="B395:B398" si="206">WEEKDAY(C395)</f>
        <v>5</v>
      </c>
      <c r="C395" s="122">
        <f t="shared" ref="C395:C398" si="207">C394+1</f>
        <v>43027</v>
      </c>
      <c r="D395" s="183"/>
      <c r="E395" s="205"/>
      <c r="F395" s="183"/>
      <c r="G395" s="206"/>
      <c r="H395" s="183"/>
      <c r="I395" s="207"/>
      <c r="J395" s="183"/>
      <c r="K395" s="208"/>
      <c r="L395" s="183"/>
      <c r="M395" s="209"/>
      <c r="N395" s="183"/>
      <c r="O395" s="210"/>
      <c r="P395" s="183"/>
      <c r="Q395" s="211"/>
      <c r="R395" s="183"/>
      <c r="S395" s="212"/>
      <c r="T395" s="183"/>
      <c r="U395" s="208"/>
      <c r="V395" s="183"/>
      <c r="W395" s="213"/>
      <c r="X395" s="183"/>
      <c r="Y395" s="206"/>
      <c r="Z395" s="183"/>
      <c r="AA395" s="183" t="str">
        <f t="shared" si="204"/>
        <v/>
      </c>
      <c r="AB395" s="183" t="str">
        <f t="shared" si="205"/>
        <v/>
      </c>
    </row>
    <row r="396" spans="1:28" ht="14.25" customHeight="1" x14ac:dyDescent="0.25">
      <c r="A396" s="129"/>
      <c r="B396" s="125">
        <f t="shared" si="206"/>
        <v>6</v>
      </c>
      <c r="C396" s="122">
        <f t="shared" si="207"/>
        <v>43028</v>
      </c>
      <c r="D396" s="183"/>
      <c r="E396" s="205"/>
      <c r="F396" s="183"/>
      <c r="G396" s="206"/>
      <c r="H396" s="183"/>
      <c r="I396" s="207"/>
      <c r="J396" s="183"/>
      <c r="K396" s="208"/>
      <c r="L396" s="183"/>
      <c r="M396" s="209"/>
      <c r="N396" s="183"/>
      <c r="O396" s="210"/>
      <c r="P396" s="183"/>
      <c r="Q396" s="211"/>
      <c r="R396" s="183"/>
      <c r="S396" s="212"/>
      <c r="T396" s="183"/>
      <c r="U396" s="208"/>
      <c r="V396" s="183"/>
      <c r="W396" s="213"/>
      <c r="X396" s="183"/>
      <c r="Y396" s="206"/>
      <c r="Z396" s="183"/>
      <c r="AA396" s="183" t="str">
        <f t="shared" si="204"/>
        <v/>
      </c>
      <c r="AB396" s="183" t="str">
        <f t="shared" si="205"/>
        <v/>
      </c>
    </row>
    <row r="397" spans="1:28" ht="14.25" customHeight="1" x14ac:dyDescent="0.25">
      <c r="A397" s="129"/>
      <c r="B397" s="125">
        <f t="shared" si="206"/>
        <v>7</v>
      </c>
      <c r="C397" s="122">
        <f t="shared" si="207"/>
        <v>43029</v>
      </c>
      <c r="D397" s="183"/>
      <c r="E397" s="205"/>
      <c r="F397" s="183"/>
      <c r="G397" s="206"/>
      <c r="H397" s="183"/>
      <c r="I397" s="207"/>
      <c r="J397" s="183"/>
      <c r="K397" s="208"/>
      <c r="L397" s="183"/>
      <c r="M397" s="209"/>
      <c r="N397" s="183"/>
      <c r="O397" s="210"/>
      <c r="P397" s="183"/>
      <c r="Q397" s="211"/>
      <c r="R397" s="183"/>
      <c r="S397" s="212"/>
      <c r="T397" s="183"/>
      <c r="U397" s="208"/>
      <c r="V397" s="183"/>
      <c r="W397" s="213"/>
      <c r="X397" s="183"/>
      <c r="Y397" s="206"/>
      <c r="Z397" s="183"/>
      <c r="AA397" s="183" t="str">
        <f t="shared" si="204"/>
        <v/>
      </c>
      <c r="AB397" s="183" t="str">
        <f t="shared" si="205"/>
        <v/>
      </c>
    </row>
    <row r="398" spans="1:28" ht="14.25" customHeight="1" x14ac:dyDescent="0.25">
      <c r="A398" s="129"/>
      <c r="B398" s="125">
        <f t="shared" si="206"/>
        <v>1</v>
      </c>
      <c r="C398" s="122">
        <f t="shared" si="207"/>
        <v>43030</v>
      </c>
      <c r="D398" s="183"/>
      <c r="E398" s="205"/>
      <c r="F398" s="183"/>
      <c r="G398" s="206"/>
      <c r="H398" s="183"/>
      <c r="I398" s="207"/>
      <c r="J398" s="183"/>
      <c r="K398" s="208"/>
      <c r="L398" s="183"/>
      <c r="M398" s="209"/>
      <c r="N398" s="183"/>
      <c r="O398" s="210"/>
      <c r="P398" s="183"/>
      <c r="Q398" s="211"/>
      <c r="R398" s="183"/>
      <c r="S398" s="212"/>
      <c r="T398" s="183"/>
      <c r="U398" s="208"/>
      <c r="V398" s="183"/>
      <c r="W398" s="213"/>
      <c r="X398" s="183"/>
      <c r="Y398" s="206"/>
      <c r="Z398" s="183"/>
      <c r="AA398" s="183" t="str">
        <f t="shared" si="204"/>
        <v/>
      </c>
      <c r="AB398" s="183" t="str">
        <f t="shared" si="205"/>
        <v/>
      </c>
    </row>
    <row r="399" spans="1:28" s="158" customFormat="1" ht="15.75" customHeight="1" x14ac:dyDescent="0.25">
      <c r="A399" s="159"/>
      <c r="B399" s="292" t="s">
        <v>23</v>
      </c>
      <c r="C399" s="291"/>
      <c r="D399" s="288">
        <f>SUM(D392:D398)</f>
        <v>0</v>
      </c>
      <c r="E399" s="289"/>
      <c r="F399" s="288">
        <f>SUM(F392:F398)</f>
        <v>0</v>
      </c>
      <c r="G399" s="289"/>
      <c r="H399" s="288">
        <f>SUM(H392:H398)</f>
        <v>0</v>
      </c>
      <c r="I399" s="289"/>
      <c r="J399" s="288">
        <f>SUM(J392:J398)</f>
        <v>0</v>
      </c>
      <c r="K399" s="289"/>
      <c r="L399" s="288">
        <f>SUM(L392:L398)</f>
        <v>0</v>
      </c>
      <c r="M399" s="289"/>
      <c r="N399" s="288">
        <f>SUM(N392:N398)</f>
        <v>0</v>
      </c>
      <c r="O399" s="289"/>
      <c r="P399" s="288">
        <f>SUM(P392:P398)</f>
        <v>0</v>
      </c>
      <c r="Q399" s="289"/>
      <c r="R399" s="288">
        <f>SUM(R392:R398)</f>
        <v>0</v>
      </c>
      <c r="S399" s="289"/>
      <c r="T399" s="288">
        <f>SUM(T392:T398)</f>
        <v>0</v>
      </c>
      <c r="U399" s="289"/>
      <c r="V399" s="288">
        <f>SUM(V392:V398)</f>
        <v>0</v>
      </c>
      <c r="W399" s="289"/>
      <c r="X399" s="288">
        <f>SUM(X392:X398)</f>
        <v>0</v>
      </c>
      <c r="Y399" s="289"/>
      <c r="Z399" s="157">
        <f>SUM(Z392:Z398)</f>
        <v>0</v>
      </c>
      <c r="AA399" s="157">
        <f>SUM(AA392:AA398)</f>
        <v>0</v>
      </c>
      <c r="AB399" s="157">
        <f>SUM(AB392:AB398)</f>
        <v>0</v>
      </c>
    </row>
    <row r="400" spans="1:28" ht="15.75" customHeight="1" x14ac:dyDescent="0.25">
      <c r="A400" s="129"/>
      <c r="B400" s="293">
        <f>SEMAINE(date_1er_jour_semaine($A$1,B391)+7)</f>
        <v>43</v>
      </c>
      <c r="C400" s="294"/>
      <c r="D400" s="238" t="s">
        <v>8</v>
      </c>
      <c r="E400" s="280" t="s">
        <v>9</v>
      </c>
      <c r="F400" s="239" t="s">
        <v>10</v>
      </c>
      <c r="G400" s="286" t="s">
        <v>9</v>
      </c>
      <c r="H400" s="240" t="s">
        <v>11</v>
      </c>
      <c r="I400" s="285" t="s">
        <v>9</v>
      </c>
      <c r="J400" s="241" t="s">
        <v>12</v>
      </c>
      <c r="K400" s="284" t="s">
        <v>9</v>
      </c>
      <c r="L400" s="242" t="s">
        <v>13</v>
      </c>
      <c r="M400" s="283" t="s">
        <v>9</v>
      </c>
      <c r="N400" s="243" t="s">
        <v>14</v>
      </c>
      <c r="O400" s="282" t="s">
        <v>9</v>
      </c>
      <c r="P400" s="244" t="s">
        <v>15</v>
      </c>
      <c r="Q400" s="277" t="s">
        <v>9</v>
      </c>
      <c r="R400" s="245" t="s">
        <v>16</v>
      </c>
      <c r="S400" s="279" t="s">
        <v>9</v>
      </c>
      <c r="T400" s="246" t="s">
        <v>17</v>
      </c>
      <c r="U400" s="287" t="s">
        <v>9</v>
      </c>
      <c r="V400" s="247" t="s">
        <v>18</v>
      </c>
      <c r="W400" s="278" t="s">
        <v>9</v>
      </c>
      <c r="X400" s="248" t="s">
        <v>19</v>
      </c>
      <c r="Y400" s="281" t="s">
        <v>9</v>
      </c>
      <c r="Z400" s="179" t="s">
        <v>20</v>
      </c>
      <c r="AA400" s="186" t="s">
        <v>21</v>
      </c>
      <c r="AB400" s="192" t="s">
        <v>22</v>
      </c>
    </row>
    <row r="401" spans="1:28" ht="14.25" customHeight="1" x14ac:dyDescent="0.25">
      <c r="A401" s="129"/>
      <c r="B401" s="125">
        <f t="shared" ref="B401:B402" si="208">WEEKDAY(C401)</f>
        <v>2</v>
      </c>
      <c r="C401" s="122">
        <f>date_1er_jour_semaine($A$1,B400)</f>
        <v>43031</v>
      </c>
      <c r="D401" s="183"/>
      <c r="E401" s="205"/>
      <c r="F401" s="183"/>
      <c r="G401" s="206"/>
      <c r="H401" s="183"/>
      <c r="I401" s="207"/>
      <c r="J401" s="183"/>
      <c r="K401" s="208"/>
      <c r="L401" s="183"/>
      <c r="M401" s="209"/>
      <c r="N401" s="183"/>
      <c r="O401" s="210"/>
      <c r="P401" s="183"/>
      <c r="Q401" s="211"/>
      <c r="R401" s="183"/>
      <c r="S401" s="212"/>
      <c r="T401" s="183"/>
      <c r="U401" s="208"/>
      <c r="V401" s="183"/>
      <c r="W401" s="213"/>
      <c r="X401" s="183"/>
      <c r="Y401" s="206"/>
      <c r="Z401" s="183"/>
      <c r="AA401" s="183" t="str">
        <f t="shared" ref="AA401:AA407" si="209">IF(SUM(D401:X401)=0,"",SUM(D401:X401))</f>
        <v/>
      </c>
      <c r="AB401" s="183" t="str">
        <f t="shared" ref="AB401:AB407" si="210">IF(SUM(Y401:AA401)=0,"",SUM(Z401,AA401))</f>
        <v/>
      </c>
    </row>
    <row r="402" spans="1:28" ht="14.25" customHeight="1" x14ac:dyDescent="0.25">
      <c r="A402" s="129"/>
      <c r="B402" s="125">
        <f t="shared" si="208"/>
        <v>3</v>
      </c>
      <c r="C402" s="122">
        <f>C401+1</f>
        <v>43032</v>
      </c>
      <c r="D402" s="183"/>
      <c r="E402" s="205"/>
      <c r="F402" s="183"/>
      <c r="G402" s="206"/>
      <c r="H402" s="183"/>
      <c r="I402" s="207"/>
      <c r="J402" s="183"/>
      <c r="K402" s="208"/>
      <c r="L402" s="183"/>
      <c r="M402" s="209"/>
      <c r="N402" s="183"/>
      <c r="O402" s="210"/>
      <c r="P402" s="183"/>
      <c r="Q402" s="211"/>
      <c r="R402" s="183"/>
      <c r="S402" s="212"/>
      <c r="T402" s="214"/>
      <c r="U402" s="208"/>
      <c r="V402" s="183"/>
      <c r="W402" s="213"/>
      <c r="X402" s="183"/>
      <c r="Y402" s="206"/>
      <c r="Z402" s="183"/>
      <c r="AA402" s="183" t="str">
        <f t="shared" si="209"/>
        <v/>
      </c>
      <c r="AB402" s="183" t="str">
        <f t="shared" si="210"/>
        <v/>
      </c>
    </row>
    <row r="403" spans="1:28" ht="14.25" customHeight="1" x14ac:dyDescent="0.25">
      <c r="A403" s="129"/>
      <c r="B403" s="125">
        <f>WEEKDAY(C403)</f>
        <v>4</v>
      </c>
      <c r="C403" s="122">
        <f>C402+1</f>
        <v>43033</v>
      </c>
      <c r="D403" s="183"/>
      <c r="E403" s="205"/>
      <c r="F403" s="183"/>
      <c r="G403" s="206"/>
      <c r="H403" s="183"/>
      <c r="I403" s="207"/>
      <c r="J403" s="183"/>
      <c r="K403" s="208"/>
      <c r="L403" s="183"/>
      <c r="M403" s="209"/>
      <c r="N403" s="183"/>
      <c r="O403" s="210"/>
      <c r="P403" s="183"/>
      <c r="Q403" s="211"/>
      <c r="R403" s="183"/>
      <c r="S403" s="212"/>
      <c r="T403" s="183"/>
      <c r="U403" s="208"/>
      <c r="V403" s="183"/>
      <c r="W403" s="213"/>
      <c r="X403" s="183"/>
      <c r="Y403" s="206"/>
      <c r="Z403" s="183"/>
      <c r="AA403" s="183" t="str">
        <f t="shared" si="209"/>
        <v/>
      </c>
      <c r="AB403" s="183" t="str">
        <f t="shared" si="210"/>
        <v/>
      </c>
    </row>
    <row r="404" spans="1:28" ht="14.25" customHeight="1" x14ac:dyDescent="0.25">
      <c r="A404" s="129"/>
      <c r="B404" s="125">
        <f t="shared" ref="B404:B407" si="211">WEEKDAY(C404)</f>
        <v>5</v>
      </c>
      <c r="C404" s="122">
        <f t="shared" ref="C404:C407" si="212">C403+1</f>
        <v>43034</v>
      </c>
      <c r="D404" s="183"/>
      <c r="E404" s="205"/>
      <c r="F404" s="183"/>
      <c r="G404" s="206"/>
      <c r="H404" s="183"/>
      <c r="I404" s="207"/>
      <c r="J404" s="183"/>
      <c r="K404" s="208"/>
      <c r="L404" s="183"/>
      <c r="M404" s="209"/>
      <c r="N404" s="183"/>
      <c r="O404" s="210"/>
      <c r="P404" s="183"/>
      <c r="Q404" s="211"/>
      <c r="R404" s="183"/>
      <c r="S404" s="212"/>
      <c r="T404" s="183"/>
      <c r="U404" s="208"/>
      <c r="V404" s="183"/>
      <c r="W404" s="213"/>
      <c r="X404" s="183"/>
      <c r="Y404" s="206"/>
      <c r="Z404" s="183"/>
      <c r="AA404" s="183" t="str">
        <f t="shared" si="209"/>
        <v/>
      </c>
      <c r="AB404" s="183" t="str">
        <f t="shared" si="210"/>
        <v/>
      </c>
    </row>
    <row r="405" spans="1:28" ht="14.25" customHeight="1" x14ac:dyDescent="0.25">
      <c r="A405" s="129"/>
      <c r="B405" s="125">
        <f t="shared" si="211"/>
        <v>6</v>
      </c>
      <c r="C405" s="122">
        <f t="shared" si="212"/>
        <v>43035</v>
      </c>
      <c r="D405" s="183"/>
      <c r="E405" s="205"/>
      <c r="F405" s="183"/>
      <c r="G405" s="206"/>
      <c r="H405" s="183"/>
      <c r="I405" s="207"/>
      <c r="J405" s="183"/>
      <c r="K405" s="208"/>
      <c r="L405" s="183"/>
      <c r="M405" s="209"/>
      <c r="N405" s="183"/>
      <c r="O405" s="210"/>
      <c r="P405" s="183"/>
      <c r="Q405" s="211"/>
      <c r="R405" s="183"/>
      <c r="S405" s="212"/>
      <c r="T405" s="183"/>
      <c r="U405" s="208"/>
      <c r="V405" s="183"/>
      <c r="W405" s="213"/>
      <c r="X405" s="183"/>
      <c r="Y405" s="206"/>
      <c r="Z405" s="183"/>
      <c r="AA405" s="183" t="str">
        <f t="shared" si="209"/>
        <v/>
      </c>
      <c r="AB405" s="183" t="str">
        <f t="shared" si="210"/>
        <v/>
      </c>
    </row>
    <row r="406" spans="1:28" ht="14.25" customHeight="1" x14ac:dyDescent="0.25">
      <c r="A406" s="129"/>
      <c r="B406" s="125">
        <f t="shared" si="211"/>
        <v>7</v>
      </c>
      <c r="C406" s="122">
        <f t="shared" si="212"/>
        <v>43036</v>
      </c>
      <c r="D406" s="183"/>
      <c r="E406" s="205"/>
      <c r="F406" s="183"/>
      <c r="G406" s="206"/>
      <c r="H406" s="183"/>
      <c r="I406" s="207"/>
      <c r="J406" s="183"/>
      <c r="K406" s="208"/>
      <c r="L406" s="183"/>
      <c r="M406" s="209"/>
      <c r="N406" s="183"/>
      <c r="O406" s="210"/>
      <c r="P406" s="183"/>
      <c r="Q406" s="211"/>
      <c r="R406" s="183"/>
      <c r="S406" s="212"/>
      <c r="T406" s="183"/>
      <c r="U406" s="208"/>
      <c r="V406" s="183"/>
      <c r="W406" s="213"/>
      <c r="X406" s="183"/>
      <c r="Y406" s="206"/>
      <c r="Z406" s="183"/>
      <c r="AA406" s="183" t="str">
        <f t="shared" si="209"/>
        <v/>
      </c>
      <c r="AB406" s="183" t="str">
        <f t="shared" si="210"/>
        <v/>
      </c>
    </row>
    <row r="407" spans="1:28" ht="14.25" customHeight="1" x14ac:dyDescent="0.25">
      <c r="A407" s="129"/>
      <c r="B407" s="125">
        <f t="shared" si="211"/>
        <v>1</v>
      </c>
      <c r="C407" s="122">
        <f t="shared" si="212"/>
        <v>43037</v>
      </c>
      <c r="D407" s="183"/>
      <c r="E407" s="205"/>
      <c r="F407" s="183"/>
      <c r="G407" s="206"/>
      <c r="H407" s="183"/>
      <c r="I407" s="207"/>
      <c r="J407" s="183"/>
      <c r="K407" s="208"/>
      <c r="L407" s="183"/>
      <c r="M407" s="209"/>
      <c r="N407" s="183"/>
      <c r="O407" s="210"/>
      <c r="P407" s="183"/>
      <c r="Q407" s="211"/>
      <c r="R407" s="183"/>
      <c r="S407" s="212"/>
      <c r="T407" s="183"/>
      <c r="U407" s="208"/>
      <c r="V407" s="183"/>
      <c r="W407" s="213"/>
      <c r="X407" s="183"/>
      <c r="Y407" s="206"/>
      <c r="Z407" s="183"/>
      <c r="AA407" s="183" t="str">
        <f t="shared" si="209"/>
        <v/>
      </c>
      <c r="AB407" s="183" t="str">
        <f t="shared" si="210"/>
        <v/>
      </c>
    </row>
    <row r="408" spans="1:28" s="158" customFormat="1" ht="15.75" customHeight="1" x14ac:dyDescent="0.25">
      <c r="A408" s="159"/>
      <c r="B408" s="292" t="s">
        <v>23</v>
      </c>
      <c r="C408" s="291"/>
      <c r="D408" s="288">
        <f>SUM(D401:D407)</f>
        <v>0</v>
      </c>
      <c r="E408" s="289"/>
      <c r="F408" s="288">
        <f>SUM(F401:F407)</f>
        <v>0</v>
      </c>
      <c r="G408" s="289"/>
      <c r="H408" s="288">
        <f>SUM(H401:H407)</f>
        <v>0</v>
      </c>
      <c r="I408" s="289"/>
      <c r="J408" s="288">
        <f>SUM(J401:J407)</f>
        <v>0</v>
      </c>
      <c r="K408" s="289"/>
      <c r="L408" s="288">
        <f>SUM(L401:L407)</f>
        <v>0</v>
      </c>
      <c r="M408" s="289"/>
      <c r="N408" s="288">
        <f>SUM(N401:N407)</f>
        <v>0</v>
      </c>
      <c r="O408" s="289"/>
      <c r="P408" s="288">
        <f>SUM(P401:P407)</f>
        <v>0</v>
      </c>
      <c r="Q408" s="289"/>
      <c r="R408" s="288">
        <f>SUM(R401:R407)</f>
        <v>0</v>
      </c>
      <c r="S408" s="289"/>
      <c r="T408" s="288">
        <f>SUM(T401:T407)</f>
        <v>0</v>
      </c>
      <c r="U408" s="289"/>
      <c r="V408" s="288">
        <f>SUM(V401:V407)</f>
        <v>0</v>
      </c>
      <c r="W408" s="289"/>
      <c r="X408" s="288">
        <f>SUM(X401:X407)</f>
        <v>0</v>
      </c>
      <c r="Y408" s="289"/>
      <c r="Z408" s="157">
        <f>SUM(Z401:Z407)</f>
        <v>0</v>
      </c>
      <c r="AA408" s="157">
        <f>SUM(AA401:AA407)</f>
        <v>0</v>
      </c>
      <c r="AB408" s="157">
        <f>SUM(AB401:AB407)</f>
        <v>0</v>
      </c>
    </row>
    <row r="409" spans="1:28" ht="15.75" customHeight="1" x14ac:dyDescent="0.25">
      <c r="A409" s="129"/>
      <c r="B409" s="293">
        <f>SEMAINE(date_1er_jour_semaine($A$1,B400)+7)</f>
        <v>44</v>
      </c>
      <c r="C409" s="294"/>
      <c r="D409" s="238" t="s">
        <v>8</v>
      </c>
      <c r="E409" s="280" t="s">
        <v>9</v>
      </c>
      <c r="F409" s="239" t="s">
        <v>10</v>
      </c>
      <c r="G409" s="286" t="s">
        <v>9</v>
      </c>
      <c r="H409" s="240" t="s">
        <v>11</v>
      </c>
      <c r="I409" s="285" t="s">
        <v>9</v>
      </c>
      <c r="J409" s="241" t="s">
        <v>12</v>
      </c>
      <c r="K409" s="284" t="s">
        <v>9</v>
      </c>
      <c r="L409" s="242" t="s">
        <v>13</v>
      </c>
      <c r="M409" s="283" t="s">
        <v>9</v>
      </c>
      <c r="N409" s="243" t="s">
        <v>14</v>
      </c>
      <c r="O409" s="282" t="s">
        <v>9</v>
      </c>
      <c r="P409" s="244" t="s">
        <v>15</v>
      </c>
      <c r="Q409" s="277" t="s">
        <v>9</v>
      </c>
      <c r="R409" s="245" t="s">
        <v>16</v>
      </c>
      <c r="S409" s="279" t="s">
        <v>9</v>
      </c>
      <c r="T409" s="246" t="s">
        <v>17</v>
      </c>
      <c r="U409" s="287" t="s">
        <v>9</v>
      </c>
      <c r="V409" s="247" t="s">
        <v>18</v>
      </c>
      <c r="W409" s="278" t="s">
        <v>9</v>
      </c>
      <c r="X409" s="248" t="s">
        <v>19</v>
      </c>
      <c r="Y409" s="281" t="s">
        <v>9</v>
      </c>
      <c r="Z409" s="179" t="s">
        <v>20</v>
      </c>
      <c r="AA409" s="186" t="s">
        <v>21</v>
      </c>
      <c r="AB409" s="192" t="s">
        <v>22</v>
      </c>
    </row>
    <row r="410" spans="1:28" ht="14.25" customHeight="1" x14ac:dyDescent="0.25">
      <c r="A410" s="129"/>
      <c r="B410" s="125">
        <f t="shared" ref="B410:B411" si="213">WEEKDAY(C410)</f>
        <v>2</v>
      </c>
      <c r="C410" s="122">
        <f>date_1er_jour_semaine($A$1,B409)</f>
        <v>43038</v>
      </c>
      <c r="D410" s="183"/>
      <c r="E410" s="205"/>
      <c r="F410" s="183"/>
      <c r="G410" s="206"/>
      <c r="H410" s="183"/>
      <c r="I410" s="207"/>
      <c r="J410" s="183"/>
      <c r="K410" s="208"/>
      <c r="L410" s="183"/>
      <c r="M410" s="209"/>
      <c r="N410" s="183"/>
      <c r="O410" s="210"/>
      <c r="P410" s="183"/>
      <c r="Q410" s="211"/>
      <c r="R410" s="183"/>
      <c r="S410" s="212"/>
      <c r="T410" s="183"/>
      <c r="U410" s="208"/>
      <c r="V410" s="183"/>
      <c r="W410" s="213"/>
      <c r="X410" s="183"/>
      <c r="Y410" s="206"/>
      <c r="Z410" s="183"/>
      <c r="AA410" s="183" t="str">
        <f t="shared" ref="AA410:AA416" si="214">IF(SUM(D410:X410)=0,"",SUM(D410:X410))</f>
        <v/>
      </c>
      <c r="AB410" s="183" t="str">
        <f t="shared" ref="AB410:AB416" si="215">IF(SUM(Y410:AA410)=0,"",SUM(Z410,AA410))</f>
        <v/>
      </c>
    </row>
    <row r="411" spans="1:28" ht="14.25" customHeight="1" x14ac:dyDescent="0.25">
      <c r="A411" s="138"/>
      <c r="B411" s="125">
        <f t="shared" si="213"/>
        <v>3</v>
      </c>
      <c r="C411" s="122">
        <f>C410+1</f>
        <v>43039</v>
      </c>
      <c r="D411" s="183"/>
      <c r="E411" s="205"/>
      <c r="F411" s="183"/>
      <c r="G411" s="206"/>
      <c r="H411" s="183"/>
      <c r="I411" s="207"/>
      <c r="J411" s="183"/>
      <c r="K411" s="208"/>
      <c r="L411" s="183"/>
      <c r="M411" s="209"/>
      <c r="N411" s="183"/>
      <c r="O411" s="210"/>
      <c r="P411" s="183"/>
      <c r="Q411" s="211"/>
      <c r="R411" s="183"/>
      <c r="S411" s="212"/>
      <c r="T411" s="214"/>
      <c r="U411" s="208"/>
      <c r="V411" s="183"/>
      <c r="W411" s="213"/>
      <c r="X411" s="183"/>
      <c r="Y411" s="206"/>
      <c r="Z411" s="183"/>
      <c r="AA411" s="183" t="str">
        <f t="shared" si="214"/>
        <v/>
      </c>
      <c r="AB411" s="183" t="str">
        <f t="shared" si="215"/>
        <v/>
      </c>
    </row>
    <row r="412" spans="1:28" ht="15" customHeight="1" x14ac:dyDescent="0.25">
      <c r="A412" s="131"/>
      <c r="B412" s="125">
        <f>WEEKDAY(C412)</f>
        <v>4</v>
      </c>
      <c r="C412" s="122">
        <f>C411+1</f>
        <v>43040</v>
      </c>
      <c r="D412" s="183"/>
      <c r="E412" s="205"/>
      <c r="F412" s="183"/>
      <c r="G412" s="206"/>
      <c r="H412" s="183"/>
      <c r="I412" s="207"/>
      <c r="J412" s="183"/>
      <c r="K412" s="208"/>
      <c r="L412" s="183"/>
      <c r="M412" s="209"/>
      <c r="N412" s="183"/>
      <c r="O412" s="210"/>
      <c r="P412" s="183"/>
      <c r="Q412" s="211"/>
      <c r="R412" s="183"/>
      <c r="S412" s="212"/>
      <c r="T412" s="183"/>
      <c r="U412" s="208"/>
      <c r="V412" s="183"/>
      <c r="W412" s="213"/>
      <c r="X412" s="183"/>
      <c r="Y412" s="206"/>
      <c r="Z412" s="183"/>
      <c r="AA412" s="183" t="str">
        <f t="shared" si="214"/>
        <v/>
      </c>
      <c r="AB412" s="183" t="str">
        <f t="shared" si="215"/>
        <v/>
      </c>
    </row>
    <row r="413" spans="1:28" ht="14.25" customHeight="1" x14ac:dyDescent="0.25">
      <c r="A413" s="132"/>
      <c r="B413" s="125">
        <f t="shared" ref="B413:B416" si="216">WEEKDAY(C413)</f>
        <v>5</v>
      </c>
      <c r="C413" s="122">
        <f t="shared" ref="C413:C416" si="217">C412+1</f>
        <v>43041</v>
      </c>
      <c r="D413" s="183"/>
      <c r="E413" s="205"/>
      <c r="F413" s="183"/>
      <c r="G413" s="206"/>
      <c r="H413" s="183"/>
      <c r="I413" s="207"/>
      <c r="J413" s="183"/>
      <c r="K413" s="208"/>
      <c r="L413" s="183"/>
      <c r="M413" s="209"/>
      <c r="N413" s="183"/>
      <c r="O413" s="210"/>
      <c r="P413" s="183"/>
      <c r="Q413" s="211"/>
      <c r="R413" s="183"/>
      <c r="S413" s="212"/>
      <c r="T413" s="183"/>
      <c r="U413" s="208"/>
      <c r="V413" s="183"/>
      <c r="W413" s="213"/>
      <c r="X413" s="183"/>
      <c r="Y413" s="206"/>
      <c r="Z413" s="183"/>
      <c r="AA413" s="183" t="str">
        <f t="shared" si="214"/>
        <v/>
      </c>
      <c r="AB413" s="183" t="str">
        <f t="shared" si="215"/>
        <v/>
      </c>
    </row>
    <row r="414" spans="1:28" ht="14.25" customHeight="1" x14ac:dyDescent="0.25">
      <c r="A414" s="132"/>
      <c r="B414" s="125">
        <f t="shared" si="216"/>
        <v>6</v>
      </c>
      <c r="C414" s="122">
        <f t="shared" si="217"/>
        <v>43042</v>
      </c>
      <c r="D414" s="183"/>
      <c r="E414" s="205"/>
      <c r="F414" s="183"/>
      <c r="G414" s="206"/>
      <c r="H414" s="183"/>
      <c r="I414" s="207"/>
      <c r="J414" s="183"/>
      <c r="K414" s="208"/>
      <c r="L414" s="183"/>
      <c r="M414" s="209"/>
      <c r="N414" s="183"/>
      <c r="O414" s="210"/>
      <c r="P414" s="183"/>
      <c r="Q414" s="211"/>
      <c r="R414" s="183"/>
      <c r="S414" s="212"/>
      <c r="T414" s="183"/>
      <c r="U414" s="208"/>
      <c r="V414" s="183"/>
      <c r="W414" s="213"/>
      <c r="X414" s="183"/>
      <c r="Y414" s="206"/>
      <c r="Z414" s="183"/>
      <c r="AA414" s="183" t="str">
        <f t="shared" si="214"/>
        <v/>
      </c>
      <c r="AB414" s="183" t="str">
        <f t="shared" si="215"/>
        <v/>
      </c>
    </row>
    <row r="415" spans="1:28" ht="14.25" customHeight="1" x14ac:dyDescent="0.25">
      <c r="A415" s="132"/>
      <c r="B415" s="125">
        <f t="shared" si="216"/>
        <v>7</v>
      </c>
      <c r="C415" s="122">
        <f t="shared" si="217"/>
        <v>43043</v>
      </c>
      <c r="D415" s="183"/>
      <c r="E415" s="205"/>
      <c r="F415" s="183"/>
      <c r="G415" s="206"/>
      <c r="H415" s="183"/>
      <c r="I415" s="207"/>
      <c r="J415" s="183"/>
      <c r="K415" s="208"/>
      <c r="L415" s="183"/>
      <c r="M415" s="209"/>
      <c r="N415" s="183"/>
      <c r="O415" s="210"/>
      <c r="P415" s="183"/>
      <c r="Q415" s="211"/>
      <c r="R415" s="183"/>
      <c r="S415" s="212"/>
      <c r="T415" s="183"/>
      <c r="U415" s="208"/>
      <c r="V415" s="183"/>
      <c r="W415" s="213"/>
      <c r="X415" s="183"/>
      <c r="Y415" s="206"/>
      <c r="Z415" s="183"/>
      <c r="AA415" s="183" t="str">
        <f t="shared" si="214"/>
        <v/>
      </c>
      <c r="AB415" s="183" t="str">
        <f t="shared" si="215"/>
        <v/>
      </c>
    </row>
    <row r="416" spans="1:28" ht="14.25" customHeight="1" x14ac:dyDescent="0.25">
      <c r="A416" s="132"/>
      <c r="B416" s="125">
        <f t="shared" si="216"/>
        <v>1</v>
      </c>
      <c r="C416" s="122">
        <f t="shared" si="217"/>
        <v>43044</v>
      </c>
      <c r="D416" s="183"/>
      <c r="E416" s="205"/>
      <c r="F416" s="183"/>
      <c r="G416" s="206"/>
      <c r="H416" s="183"/>
      <c r="I416" s="207"/>
      <c r="J416" s="183"/>
      <c r="K416" s="208"/>
      <c r="L416" s="183"/>
      <c r="M416" s="209"/>
      <c r="N416" s="183"/>
      <c r="O416" s="210"/>
      <c r="P416" s="183"/>
      <c r="Q416" s="211"/>
      <c r="R416" s="183"/>
      <c r="S416" s="212"/>
      <c r="T416" s="183"/>
      <c r="U416" s="208"/>
      <c r="V416" s="183"/>
      <c r="W416" s="213"/>
      <c r="X416" s="183"/>
      <c r="Y416" s="206"/>
      <c r="Z416" s="183"/>
      <c r="AA416" s="183" t="str">
        <f t="shared" si="214"/>
        <v/>
      </c>
      <c r="AB416" s="183" t="str">
        <f t="shared" si="215"/>
        <v/>
      </c>
    </row>
    <row r="417" spans="1:28" s="158" customFormat="1" ht="15.75" customHeight="1" x14ac:dyDescent="0.25">
      <c r="A417" s="199"/>
      <c r="B417" s="292" t="s">
        <v>23</v>
      </c>
      <c r="C417" s="291"/>
      <c r="D417" s="288">
        <f>SUM(D410:D416)</f>
        <v>0</v>
      </c>
      <c r="E417" s="289"/>
      <c r="F417" s="288">
        <f>SUM(F410:F416)</f>
        <v>0</v>
      </c>
      <c r="G417" s="289"/>
      <c r="H417" s="288">
        <f>SUM(H410:H416)</f>
        <v>0</v>
      </c>
      <c r="I417" s="289"/>
      <c r="J417" s="288">
        <f>SUM(J410:J416)</f>
        <v>0</v>
      </c>
      <c r="K417" s="289"/>
      <c r="L417" s="288">
        <f>SUM(L410:L416)</f>
        <v>0</v>
      </c>
      <c r="M417" s="289"/>
      <c r="N417" s="288">
        <f>SUM(N410:N416)</f>
        <v>0</v>
      </c>
      <c r="O417" s="289"/>
      <c r="P417" s="288">
        <f>SUM(P410:P416)</f>
        <v>0</v>
      </c>
      <c r="Q417" s="289"/>
      <c r="R417" s="288">
        <f>SUM(R410:R416)</f>
        <v>0</v>
      </c>
      <c r="S417" s="289"/>
      <c r="T417" s="288">
        <f>SUM(T410:T416)</f>
        <v>0</v>
      </c>
      <c r="U417" s="289"/>
      <c r="V417" s="288">
        <f>SUM(V410:V416)</f>
        <v>0</v>
      </c>
      <c r="W417" s="289"/>
      <c r="X417" s="288">
        <f>SUM(X410:X416)</f>
        <v>0</v>
      </c>
      <c r="Y417" s="289"/>
      <c r="Z417" s="157">
        <f>SUM(Z410:Z416)</f>
        <v>0</v>
      </c>
      <c r="AA417" s="157">
        <f>SUM(AA410:AA416)</f>
        <v>0</v>
      </c>
      <c r="AB417" s="157">
        <f>SUM(AB410:AB416)</f>
        <v>0</v>
      </c>
    </row>
    <row r="418" spans="1:28" ht="15.75" customHeight="1" x14ac:dyDescent="0.25">
      <c r="A418" s="132"/>
      <c r="B418" s="293">
        <f>SEMAINE(date_1er_jour_semaine($A$1,B409)+7)</f>
        <v>45</v>
      </c>
      <c r="C418" s="294"/>
      <c r="D418" s="238" t="s">
        <v>8</v>
      </c>
      <c r="E418" s="280" t="s">
        <v>9</v>
      </c>
      <c r="F418" s="239" t="s">
        <v>10</v>
      </c>
      <c r="G418" s="286" t="s">
        <v>9</v>
      </c>
      <c r="H418" s="240" t="s">
        <v>11</v>
      </c>
      <c r="I418" s="285" t="s">
        <v>9</v>
      </c>
      <c r="J418" s="241" t="s">
        <v>12</v>
      </c>
      <c r="K418" s="284" t="s">
        <v>9</v>
      </c>
      <c r="L418" s="242" t="s">
        <v>13</v>
      </c>
      <c r="M418" s="283" t="s">
        <v>9</v>
      </c>
      <c r="N418" s="243" t="s">
        <v>14</v>
      </c>
      <c r="O418" s="282" t="s">
        <v>9</v>
      </c>
      <c r="P418" s="244" t="s">
        <v>15</v>
      </c>
      <c r="Q418" s="277" t="s">
        <v>9</v>
      </c>
      <c r="R418" s="245" t="s">
        <v>16</v>
      </c>
      <c r="S418" s="279" t="s">
        <v>9</v>
      </c>
      <c r="T418" s="246" t="s">
        <v>17</v>
      </c>
      <c r="U418" s="287" t="s">
        <v>9</v>
      </c>
      <c r="V418" s="247" t="s">
        <v>18</v>
      </c>
      <c r="W418" s="278" t="s">
        <v>9</v>
      </c>
      <c r="X418" s="248" t="s">
        <v>19</v>
      </c>
      <c r="Y418" s="281" t="s">
        <v>9</v>
      </c>
      <c r="Z418" s="179" t="s">
        <v>20</v>
      </c>
      <c r="AA418" s="186" t="s">
        <v>21</v>
      </c>
      <c r="AB418" s="192" t="s">
        <v>22</v>
      </c>
    </row>
    <row r="419" spans="1:28" ht="14.25" customHeight="1" x14ac:dyDescent="0.25">
      <c r="A419" s="132"/>
      <c r="B419" s="125">
        <f t="shared" ref="B419:B420" si="218">WEEKDAY(C419)</f>
        <v>2</v>
      </c>
      <c r="C419" s="122">
        <f>date_1er_jour_semaine($A$1,B418)</f>
        <v>43045</v>
      </c>
      <c r="D419" s="183"/>
      <c r="E419" s="205"/>
      <c r="F419" s="183"/>
      <c r="G419" s="206"/>
      <c r="H419" s="183"/>
      <c r="I419" s="207"/>
      <c r="J419" s="183"/>
      <c r="K419" s="208"/>
      <c r="L419" s="183"/>
      <c r="M419" s="209"/>
      <c r="N419" s="183"/>
      <c r="O419" s="210"/>
      <c r="P419" s="183"/>
      <c r="Q419" s="211"/>
      <c r="R419" s="183"/>
      <c r="S419" s="212"/>
      <c r="T419" s="183"/>
      <c r="U419" s="208"/>
      <c r="V419" s="183"/>
      <c r="W419" s="213"/>
      <c r="X419" s="183"/>
      <c r="Y419" s="206"/>
      <c r="Z419" s="183"/>
      <c r="AA419" s="183" t="str">
        <f t="shared" ref="AA419:AA425" si="219">IF(SUM(D419:X419)=0,"",SUM(D419:X419))</f>
        <v/>
      </c>
      <c r="AB419" s="183" t="str">
        <f t="shared" ref="AB419:AB425" si="220">IF(SUM(Y419:AA419)=0,"",SUM(Z419,AA419))</f>
        <v/>
      </c>
    </row>
    <row r="420" spans="1:28" ht="14.25" customHeight="1" x14ac:dyDescent="0.25">
      <c r="A420" s="132"/>
      <c r="B420" s="125">
        <f t="shared" si="218"/>
        <v>3</v>
      </c>
      <c r="C420" s="122">
        <f>C419+1</f>
        <v>43046</v>
      </c>
      <c r="D420" s="183"/>
      <c r="E420" s="205"/>
      <c r="F420" s="183"/>
      <c r="G420" s="206"/>
      <c r="H420" s="183"/>
      <c r="I420" s="207"/>
      <c r="J420" s="183"/>
      <c r="K420" s="208"/>
      <c r="L420" s="183"/>
      <c r="M420" s="209"/>
      <c r="N420" s="183"/>
      <c r="O420" s="210"/>
      <c r="P420" s="183"/>
      <c r="Q420" s="211"/>
      <c r="R420" s="183"/>
      <c r="S420" s="212"/>
      <c r="T420" s="214"/>
      <c r="U420" s="208"/>
      <c r="V420" s="183"/>
      <c r="W420" s="213"/>
      <c r="X420" s="183"/>
      <c r="Y420" s="206"/>
      <c r="Z420" s="183"/>
      <c r="AA420" s="183" t="str">
        <f t="shared" si="219"/>
        <v/>
      </c>
      <c r="AB420" s="183" t="str">
        <f t="shared" si="220"/>
        <v/>
      </c>
    </row>
    <row r="421" spans="1:28" ht="14.25" customHeight="1" x14ac:dyDescent="0.25">
      <c r="A421" s="132"/>
      <c r="B421" s="125">
        <f>WEEKDAY(C421)</f>
        <v>4</v>
      </c>
      <c r="C421" s="122">
        <f>C420+1</f>
        <v>43047</v>
      </c>
      <c r="D421" s="183"/>
      <c r="E421" s="205"/>
      <c r="F421" s="183"/>
      <c r="G421" s="206"/>
      <c r="H421" s="183"/>
      <c r="I421" s="207"/>
      <c r="J421" s="183"/>
      <c r="K421" s="208"/>
      <c r="L421" s="183"/>
      <c r="M421" s="209"/>
      <c r="N421" s="183"/>
      <c r="O421" s="210"/>
      <c r="P421" s="183"/>
      <c r="Q421" s="211"/>
      <c r="R421" s="183"/>
      <c r="S421" s="212"/>
      <c r="T421" s="183"/>
      <c r="U421" s="208"/>
      <c r="V421" s="183"/>
      <c r="W421" s="213"/>
      <c r="X421" s="183"/>
      <c r="Y421" s="206"/>
      <c r="Z421" s="183"/>
      <c r="AA421" s="183" t="str">
        <f t="shared" si="219"/>
        <v/>
      </c>
      <c r="AB421" s="183" t="str">
        <f t="shared" si="220"/>
        <v/>
      </c>
    </row>
    <row r="422" spans="1:28" ht="14.25" customHeight="1" x14ac:dyDescent="0.25">
      <c r="A422" s="132"/>
      <c r="B422" s="125">
        <f t="shared" ref="B422:B425" si="221">WEEKDAY(C422)</f>
        <v>5</v>
      </c>
      <c r="C422" s="122">
        <f t="shared" ref="C422:C425" si="222">C421+1</f>
        <v>43048</v>
      </c>
      <c r="D422" s="183"/>
      <c r="E422" s="205"/>
      <c r="F422" s="183"/>
      <c r="G422" s="206"/>
      <c r="H422" s="183"/>
      <c r="I422" s="207"/>
      <c r="J422" s="183"/>
      <c r="K422" s="208"/>
      <c r="L422" s="183"/>
      <c r="M422" s="209"/>
      <c r="N422" s="183"/>
      <c r="O422" s="210"/>
      <c r="P422" s="183"/>
      <c r="Q422" s="211"/>
      <c r="R422" s="183"/>
      <c r="S422" s="212"/>
      <c r="T422" s="183"/>
      <c r="U422" s="208"/>
      <c r="V422" s="183"/>
      <c r="W422" s="213"/>
      <c r="X422" s="183"/>
      <c r="Y422" s="206"/>
      <c r="Z422" s="183"/>
      <c r="AA422" s="183" t="str">
        <f t="shared" si="219"/>
        <v/>
      </c>
      <c r="AB422" s="183" t="str">
        <f t="shared" si="220"/>
        <v/>
      </c>
    </row>
    <row r="423" spans="1:28" ht="14.25" customHeight="1" x14ac:dyDescent="0.25">
      <c r="A423" s="132"/>
      <c r="B423" s="125">
        <f t="shared" si="221"/>
        <v>6</v>
      </c>
      <c r="C423" s="122">
        <f t="shared" si="222"/>
        <v>43049</v>
      </c>
      <c r="D423" s="183"/>
      <c r="E423" s="205"/>
      <c r="F423" s="183"/>
      <c r="G423" s="206"/>
      <c r="H423" s="183"/>
      <c r="I423" s="207"/>
      <c r="J423" s="183"/>
      <c r="K423" s="208"/>
      <c r="L423" s="183"/>
      <c r="M423" s="209"/>
      <c r="N423" s="183"/>
      <c r="O423" s="210"/>
      <c r="P423" s="183"/>
      <c r="Q423" s="211"/>
      <c r="R423" s="183"/>
      <c r="S423" s="212"/>
      <c r="T423" s="183"/>
      <c r="U423" s="208"/>
      <c r="V423" s="183"/>
      <c r="W423" s="213"/>
      <c r="X423" s="183"/>
      <c r="Y423" s="206"/>
      <c r="Z423" s="183"/>
      <c r="AA423" s="183" t="str">
        <f t="shared" si="219"/>
        <v/>
      </c>
      <c r="AB423" s="183" t="str">
        <f t="shared" si="220"/>
        <v/>
      </c>
    </row>
    <row r="424" spans="1:28" ht="14.25" customHeight="1" x14ac:dyDescent="0.25">
      <c r="A424" s="132"/>
      <c r="B424" s="125">
        <f t="shared" si="221"/>
        <v>7</v>
      </c>
      <c r="C424" s="122">
        <f t="shared" si="222"/>
        <v>43050</v>
      </c>
      <c r="D424" s="183"/>
      <c r="E424" s="205"/>
      <c r="F424" s="183"/>
      <c r="G424" s="206"/>
      <c r="H424" s="183"/>
      <c r="I424" s="207"/>
      <c r="J424" s="183"/>
      <c r="K424" s="208"/>
      <c r="L424" s="183"/>
      <c r="M424" s="209"/>
      <c r="N424" s="183"/>
      <c r="O424" s="210"/>
      <c r="P424" s="183"/>
      <c r="Q424" s="211"/>
      <c r="R424" s="183"/>
      <c r="S424" s="212"/>
      <c r="T424" s="183"/>
      <c r="U424" s="208"/>
      <c r="V424" s="183"/>
      <c r="W424" s="213"/>
      <c r="X424" s="183"/>
      <c r="Y424" s="206"/>
      <c r="Z424" s="183"/>
      <c r="AA424" s="183" t="str">
        <f t="shared" si="219"/>
        <v/>
      </c>
      <c r="AB424" s="183" t="str">
        <f t="shared" si="220"/>
        <v/>
      </c>
    </row>
    <row r="425" spans="1:28" ht="14.25" customHeight="1" x14ac:dyDescent="0.25">
      <c r="A425" s="132"/>
      <c r="B425" s="125">
        <f t="shared" si="221"/>
        <v>1</v>
      </c>
      <c r="C425" s="122">
        <f t="shared" si="222"/>
        <v>43051</v>
      </c>
      <c r="D425" s="183"/>
      <c r="E425" s="205"/>
      <c r="F425" s="183"/>
      <c r="G425" s="206"/>
      <c r="H425" s="183"/>
      <c r="I425" s="207"/>
      <c r="J425" s="183"/>
      <c r="K425" s="208"/>
      <c r="L425" s="183"/>
      <c r="M425" s="209"/>
      <c r="N425" s="183"/>
      <c r="O425" s="210"/>
      <c r="P425" s="183"/>
      <c r="Q425" s="211"/>
      <c r="R425" s="183"/>
      <c r="S425" s="212"/>
      <c r="T425" s="183"/>
      <c r="U425" s="208"/>
      <c r="V425" s="183"/>
      <c r="W425" s="213"/>
      <c r="X425" s="183"/>
      <c r="Y425" s="206"/>
      <c r="Z425" s="183"/>
      <c r="AA425" s="183" t="str">
        <f t="shared" si="219"/>
        <v/>
      </c>
      <c r="AB425" s="183" t="str">
        <f t="shared" si="220"/>
        <v/>
      </c>
    </row>
    <row r="426" spans="1:28" s="158" customFormat="1" ht="15.75" customHeight="1" x14ac:dyDescent="0.25">
      <c r="A426" s="199"/>
      <c r="B426" s="292" t="s">
        <v>23</v>
      </c>
      <c r="C426" s="291"/>
      <c r="D426" s="288">
        <f>SUM(D419:D425)</f>
        <v>0</v>
      </c>
      <c r="E426" s="289"/>
      <c r="F426" s="288">
        <f>SUM(F419:F425)</f>
        <v>0</v>
      </c>
      <c r="G426" s="289"/>
      <c r="H426" s="288">
        <f>SUM(H419:H425)</f>
        <v>0</v>
      </c>
      <c r="I426" s="289"/>
      <c r="J426" s="288">
        <f>SUM(J419:J425)</f>
        <v>0</v>
      </c>
      <c r="K426" s="289"/>
      <c r="L426" s="288">
        <f>SUM(L419:L425)</f>
        <v>0</v>
      </c>
      <c r="M426" s="289"/>
      <c r="N426" s="288">
        <f>SUM(N419:N425)</f>
        <v>0</v>
      </c>
      <c r="O426" s="289"/>
      <c r="P426" s="288">
        <f>SUM(P419:P425)</f>
        <v>0</v>
      </c>
      <c r="Q426" s="289"/>
      <c r="R426" s="288">
        <f>SUM(R419:R425)</f>
        <v>0</v>
      </c>
      <c r="S426" s="289"/>
      <c r="T426" s="288">
        <f>SUM(T419:T425)</f>
        <v>0</v>
      </c>
      <c r="U426" s="289"/>
      <c r="V426" s="288">
        <f>SUM(V419:V425)</f>
        <v>0</v>
      </c>
      <c r="W426" s="289"/>
      <c r="X426" s="288">
        <f>SUM(X419:X425)</f>
        <v>0</v>
      </c>
      <c r="Y426" s="289"/>
      <c r="Z426" s="157">
        <f>SUM(Z419:Z425)</f>
        <v>0</v>
      </c>
      <c r="AA426" s="157">
        <f>SUM(AA419:AA425)</f>
        <v>0</v>
      </c>
      <c r="AB426" s="157">
        <f>SUM(AB419:AB425)</f>
        <v>0</v>
      </c>
    </row>
    <row r="427" spans="1:28" ht="15.75" customHeight="1" x14ac:dyDescent="0.25">
      <c r="A427" s="132"/>
      <c r="B427" s="293">
        <f>SEMAINE(date_1er_jour_semaine($A$1,B418)+7)</f>
        <v>46</v>
      </c>
      <c r="C427" s="294"/>
      <c r="D427" s="238" t="s">
        <v>8</v>
      </c>
      <c r="E427" s="280" t="s">
        <v>9</v>
      </c>
      <c r="F427" s="239" t="s">
        <v>10</v>
      </c>
      <c r="G427" s="286" t="s">
        <v>9</v>
      </c>
      <c r="H427" s="240" t="s">
        <v>11</v>
      </c>
      <c r="I427" s="285" t="s">
        <v>9</v>
      </c>
      <c r="J427" s="241" t="s">
        <v>12</v>
      </c>
      <c r="K427" s="284" t="s">
        <v>9</v>
      </c>
      <c r="L427" s="242" t="s">
        <v>13</v>
      </c>
      <c r="M427" s="283" t="s">
        <v>9</v>
      </c>
      <c r="N427" s="243" t="s">
        <v>14</v>
      </c>
      <c r="O427" s="282" t="s">
        <v>9</v>
      </c>
      <c r="P427" s="244" t="s">
        <v>15</v>
      </c>
      <c r="Q427" s="277" t="s">
        <v>9</v>
      </c>
      <c r="R427" s="245" t="s">
        <v>16</v>
      </c>
      <c r="S427" s="279" t="s">
        <v>9</v>
      </c>
      <c r="T427" s="246" t="s">
        <v>17</v>
      </c>
      <c r="U427" s="287" t="s">
        <v>9</v>
      </c>
      <c r="V427" s="247" t="s">
        <v>18</v>
      </c>
      <c r="W427" s="278" t="s">
        <v>9</v>
      </c>
      <c r="X427" s="248" t="s">
        <v>19</v>
      </c>
      <c r="Y427" s="281" t="s">
        <v>9</v>
      </c>
      <c r="Z427" s="179" t="s">
        <v>20</v>
      </c>
      <c r="AA427" s="186" t="s">
        <v>21</v>
      </c>
      <c r="AB427" s="192" t="s">
        <v>22</v>
      </c>
    </row>
    <row r="428" spans="1:28" ht="14.25" customHeight="1" x14ac:dyDescent="0.25">
      <c r="A428" s="132"/>
      <c r="B428" s="125">
        <f t="shared" ref="B428:B429" si="223">WEEKDAY(C428)</f>
        <v>2</v>
      </c>
      <c r="C428" s="122">
        <f>date_1er_jour_semaine($A$1,B427)</f>
        <v>43052</v>
      </c>
      <c r="D428" s="183"/>
      <c r="E428" s="205"/>
      <c r="F428" s="183"/>
      <c r="G428" s="206"/>
      <c r="H428" s="183"/>
      <c r="I428" s="207"/>
      <c r="J428" s="183"/>
      <c r="K428" s="208"/>
      <c r="L428" s="183"/>
      <c r="M428" s="209"/>
      <c r="N428" s="183"/>
      <c r="O428" s="210"/>
      <c r="P428" s="183"/>
      <c r="Q428" s="211"/>
      <c r="R428" s="183"/>
      <c r="S428" s="212"/>
      <c r="T428" s="183"/>
      <c r="U428" s="208"/>
      <c r="V428" s="183"/>
      <c r="W428" s="213"/>
      <c r="X428" s="183"/>
      <c r="Y428" s="206"/>
      <c r="Z428" s="183"/>
      <c r="AA428" s="183" t="str">
        <f t="shared" ref="AA428:AA434" si="224">IF(SUM(D428:X428)=0,"",SUM(D428:X428))</f>
        <v/>
      </c>
      <c r="AB428" s="183" t="str">
        <f t="shared" ref="AB428:AB434" si="225">IF(SUM(Y428:AA428)=0,"",SUM(Z428,AA428))</f>
        <v/>
      </c>
    </row>
    <row r="429" spans="1:28" ht="14.25" customHeight="1" x14ac:dyDescent="0.25">
      <c r="A429" s="132"/>
      <c r="B429" s="125">
        <f t="shared" si="223"/>
        <v>3</v>
      </c>
      <c r="C429" s="122">
        <f>C428+1</f>
        <v>43053</v>
      </c>
      <c r="D429" s="183"/>
      <c r="E429" s="205"/>
      <c r="F429" s="183"/>
      <c r="G429" s="206"/>
      <c r="H429" s="183"/>
      <c r="I429" s="207"/>
      <c r="J429" s="183"/>
      <c r="K429" s="208"/>
      <c r="L429" s="183"/>
      <c r="M429" s="209"/>
      <c r="N429" s="183"/>
      <c r="O429" s="210"/>
      <c r="P429" s="183"/>
      <c r="Q429" s="211"/>
      <c r="R429" s="183"/>
      <c r="S429" s="212"/>
      <c r="T429" s="214"/>
      <c r="U429" s="208"/>
      <c r="V429" s="183"/>
      <c r="W429" s="213"/>
      <c r="X429" s="183"/>
      <c r="Y429" s="206"/>
      <c r="Z429" s="183"/>
      <c r="AA429" s="183" t="str">
        <f t="shared" si="224"/>
        <v/>
      </c>
      <c r="AB429" s="183" t="str">
        <f t="shared" si="225"/>
        <v/>
      </c>
    </row>
    <row r="430" spans="1:28" ht="14.25" customHeight="1" x14ac:dyDescent="0.25">
      <c r="A430" s="132"/>
      <c r="B430" s="125">
        <f>WEEKDAY(C430)</f>
        <v>4</v>
      </c>
      <c r="C430" s="122">
        <f>C429+1</f>
        <v>43054</v>
      </c>
      <c r="D430" s="183"/>
      <c r="E430" s="205"/>
      <c r="F430" s="183"/>
      <c r="G430" s="206"/>
      <c r="H430" s="183"/>
      <c r="I430" s="207"/>
      <c r="J430" s="183"/>
      <c r="K430" s="208"/>
      <c r="L430" s="183"/>
      <c r="M430" s="209"/>
      <c r="N430" s="183"/>
      <c r="O430" s="210"/>
      <c r="P430" s="183"/>
      <c r="Q430" s="211"/>
      <c r="R430" s="183"/>
      <c r="S430" s="212"/>
      <c r="T430" s="183"/>
      <c r="U430" s="208"/>
      <c r="V430" s="183"/>
      <c r="W430" s="213"/>
      <c r="X430" s="183"/>
      <c r="Y430" s="206"/>
      <c r="Z430" s="183"/>
      <c r="AA430" s="183" t="str">
        <f t="shared" si="224"/>
        <v/>
      </c>
      <c r="AB430" s="183" t="str">
        <f t="shared" si="225"/>
        <v/>
      </c>
    </row>
    <row r="431" spans="1:28" ht="14.25" customHeight="1" x14ac:dyDescent="0.25">
      <c r="A431" s="132"/>
      <c r="B431" s="125">
        <f t="shared" ref="B431:B434" si="226">WEEKDAY(C431)</f>
        <v>5</v>
      </c>
      <c r="C431" s="122">
        <f t="shared" ref="C431:C434" si="227">C430+1</f>
        <v>43055</v>
      </c>
      <c r="D431" s="183"/>
      <c r="E431" s="205"/>
      <c r="F431" s="183"/>
      <c r="G431" s="206"/>
      <c r="H431" s="183"/>
      <c r="I431" s="207"/>
      <c r="J431" s="183"/>
      <c r="K431" s="208"/>
      <c r="L431" s="183"/>
      <c r="M431" s="209"/>
      <c r="N431" s="183"/>
      <c r="O431" s="210"/>
      <c r="P431" s="183"/>
      <c r="Q431" s="211"/>
      <c r="R431" s="183"/>
      <c r="S431" s="212"/>
      <c r="T431" s="183"/>
      <c r="U431" s="208"/>
      <c r="V431" s="183"/>
      <c r="W431" s="213"/>
      <c r="X431" s="183"/>
      <c r="Y431" s="206"/>
      <c r="Z431" s="183"/>
      <c r="AA431" s="183" t="str">
        <f t="shared" si="224"/>
        <v/>
      </c>
      <c r="AB431" s="183" t="str">
        <f t="shared" si="225"/>
        <v/>
      </c>
    </row>
    <row r="432" spans="1:28" ht="14.25" customHeight="1" x14ac:dyDescent="0.25">
      <c r="A432" s="132"/>
      <c r="B432" s="125">
        <f t="shared" si="226"/>
        <v>6</v>
      </c>
      <c r="C432" s="122">
        <f t="shared" si="227"/>
        <v>43056</v>
      </c>
      <c r="D432" s="183"/>
      <c r="E432" s="205"/>
      <c r="F432" s="183"/>
      <c r="G432" s="206"/>
      <c r="H432" s="183"/>
      <c r="I432" s="207"/>
      <c r="J432" s="183"/>
      <c r="K432" s="208"/>
      <c r="L432" s="183"/>
      <c r="M432" s="209"/>
      <c r="N432" s="183"/>
      <c r="O432" s="210"/>
      <c r="P432" s="183"/>
      <c r="Q432" s="211"/>
      <c r="R432" s="183"/>
      <c r="S432" s="212"/>
      <c r="T432" s="183"/>
      <c r="U432" s="208"/>
      <c r="V432" s="183"/>
      <c r="W432" s="213"/>
      <c r="X432" s="183"/>
      <c r="Y432" s="206"/>
      <c r="Z432" s="183"/>
      <c r="AA432" s="183" t="str">
        <f t="shared" si="224"/>
        <v/>
      </c>
      <c r="AB432" s="183" t="str">
        <f t="shared" si="225"/>
        <v/>
      </c>
    </row>
    <row r="433" spans="1:28" ht="14.25" customHeight="1" x14ac:dyDescent="0.25">
      <c r="A433" s="132"/>
      <c r="B433" s="125">
        <f t="shared" si="226"/>
        <v>7</v>
      </c>
      <c r="C433" s="122">
        <f t="shared" si="227"/>
        <v>43057</v>
      </c>
      <c r="D433" s="183"/>
      <c r="E433" s="205"/>
      <c r="F433" s="183"/>
      <c r="G433" s="206"/>
      <c r="H433" s="183"/>
      <c r="I433" s="207"/>
      <c r="J433" s="183"/>
      <c r="K433" s="208"/>
      <c r="L433" s="183"/>
      <c r="M433" s="209"/>
      <c r="N433" s="183"/>
      <c r="O433" s="210"/>
      <c r="P433" s="183"/>
      <c r="Q433" s="211"/>
      <c r="R433" s="183"/>
      <c r="S433" s="212"/>
      <c r="T433" s="183"/>
      <c r="U433" s="208"/>
      <c r="V433" s="183"/>
      <c r="W433" s="213"/>
      <c r="X433" s="183"/>
      <c r="Y433" s="206"/>
      <c r="Z433" s="183"/>
      <c r="AA433" s="183" t="str">
        <f t="shared" si="224"/>
        <v/>
      </c>
      <c r="AB433" s="183" t="str">
        <f t="shared" si="225"/>
        <v/>
      </c>
    </row>
    <row r="434" spans="1:28" ht="14.25" customHeight="1" x14ac:dyDescent="0.25">
      <c r="A434" s="132"/>
      <c r="B434" s="125">
        <f t="shared" si="226"/>
        <v>1</v>
      </c>
      <c r="C434" s="122">
        <f t="shared" si="227"/>
        <v>43058</v>
      </c>
      <c r="D434" s="183"/>
      <c r="E434" s="205"/>
      <c r="F434" s="183"/>
      <c r="G434" s="206"/>
      <c r="H434" s="183"/>
      <c r="I434" s="207"/>
      <c r="J434" s="183"/>
      <c r="K434" s="208"/>
      <c r="L434" s="183"/>
      <c r="M434" s="209"/>
      <c r="N434" s="183"/>
      <c r="O434" s="210"/>
      <c r="P434" s="183"/>
      <c r="Q434" s="211"/>
      <c r="R434" s="183"/>
      <c r="S434" s="212"/>
      <c r="T434" s="183"/>
      <c r="U434" s="208"/>
      <c r="V434" s="183"/>
      <c r="W434" s="213"/>
      <c r="X434" s="183"/>
      <c r="Y434" s="206"/>
      <c r="Z434" s="183"/>
      <c r="AA434" s="183" t="str">
        <f t="shared" si="224"/>
        <v/>
      </c>
      <c r="AB434" s="183" t="str">
        <f t="shared" si="225"/>
        <v/>
      </c>
    </row>
    <row r="435" spans="1:28" s="158" customFormat="1" ht="15.75" customHeight="1" x14ac:dyDescent="0.25">
      <c r="A435" s="199"/>
      <c r="B435" s="292" t="s">
        <v>23</v>
      </c>
      <c r="C435" s="291"/>
      <c r="D435" s="288">
        <f>SUM(D428:D434)</f>
        <v>0</v>
      </c>
      <c r="E435" s="289"/>
      <c r="F435" s="288">
        <f>SUM(F428:F434)</f>
        <v>0</v>
      </c>
      <c r="G435" s="289"/>
      <c r="H435" s="288">
        <f>SUM(H428:H434)</f>
        <v>0</v>
      </c>
      <c r="I435" s="289"/>
      <c r="J435" s="288">
        <f>SUM(J428:J434)</f>
        <v>0</v>
      </c>
      <c r="K435" s="289"/>
      <c r="L435" s="288">
        <f>SUM(L428:L434)</f>
        <v>0</v>
      </c>
      <c r="M435" s="289"/>
      <c r="N435" s="288">
        <f>SUM(N428:N434)</f>
        <v>0</v>
      </c>
      <c r="O435" s="289"/>
      <c r="P435" s="288">
        <f>SUM(P428:P434)</f>
        <v>0</v>
      </c>
      <c r="Q435" s="289"/>
      <c r="R435" s="288">
        <f>SUM(R428:R434)</f>
        <v>0</v>
      </c>
      <c r="S435" s="289"/>
      <c r="T435" s="288">
        <f>SUM(T428:T434)</f>
        <v>0</v>
      </c>
      <c r="U435" s="289"/>
      <c r="V435" s="288">
        <f>SUM(V428:V434)</f>
        <v>0</v>
      </c>
      <c r="W435" s="289"/>
      <c r="X435" s="288">
        <f>SUM(X428:X434)</f>
        <v>0</v>
      </c>
      <c r="Y435" s="289"/>
      <c r="Z435" s="157">
        <f>SUM(Z428:Z434)</f>
        <v>0</v>
      </c>
      <c r="AA435" s="157">
        <f>SUM(AA428:AA434)</f>
        <v>0</v>
      </c>
      <c r="AB435" s="157">
        <f>SUM(AB428:AB434)</f>
        <v>0</v>
      </c>
    </row>
    <row r="436" spans="1:28" ht="15.75" customHeight="1" x14ac:dyDescent="0.25">
      <c r="A436" s="132"/>
      <c r="B436" s="293">
        <f>SEMAINE(date_1er_jour_semaine($A$1,B427)+7)</f>
        <v>47</v>
      </c>
      <c r="C436" s="294"/>
      <c r="D436" s="238" t="s">
        <v>8</v>
      </c>
      <c r="E436" s="280" t="s">
        <v>9</v>
      </c>
      <c r="F436" s="239" t="s">
        <v>10</v>
      </c>
      <c r="G436" s="286" t="s">
        <v>9</v>
      </c>
      <c r="H436" s="240" t="s">
        <v>11</v>
      </c>
      <c r="I436" s="285" t="s">
        <v>9</v>
      </c>
      <c r="J436" s="241" t="s">
        <v>12</v>
      </c>
      <c r="K436" s="284" t="s">
        <v>9</v>
      </c>
      <c r="L436" s="242" t="s">
        <v>13</v>
      </c>
      <c r="M436" s="283" t="s">
        <v>9</v>
      </c>
      <c r="N436" s="243" t="s">
        <v>14</v>
      </c>
      <c r="O436" s="282" t="s">
        <v>9</v>
      </c>
      <c r="P436" s="244" t="s">
        <v>15</v>
      </c>
      <c r="Q436" s="277" t="s">
        <v>9</v>
      </c>
      <c r="R436" s="245" t="s">
        <v>16</v>
      </c>
      <c r="S436" s="279" t="s">
        <v>9</v>
      </c>
      <c r="T436" s="246" t="s">
        <v>17</v>
      </c>
      <c r="U436" s="287" t="s">
        <v>9</v>
      </c>
      <c r="V436" s="247" t="s">
        <v>18</v>
      </c>
      <c r="W436" s="278" t="s">
        <v>9</v>
      </c>
      <c r="X436" s="248" t="s">
        <v>19</v>
      </c>
      <c r="Y436" s="281" t="s">
        <v>9</v>
      </c>
      <c r="Z436" s="179" t="s">
        <v>20</v>
      </c>
      <c r="AA436" s="186" t="s">
        <v>21</v>
      </c>
      <c r="AB436" s="192" t="s">
        <v>22</v>
      </c>
    </row>
    <row r="437" spans="1:28" ht="14.25" customHeight="1" x14ac:dyDescent="0.25">
      <c r="A437" s="132"/>
      <c r="B437" s="125">
        <f t="shared" ref="B437:B438" si="228">WEEKDAY(C437)</f>
        <v>2</v>
      </c>
      <c r="C437" s="122">
        <f>date_1er_jour_semaine($A$1,B436)</f>
        <v>43059</v>
      </c>
      <c r="D437" s="183"/>
      <c r="E437" s="205"/>
      <c r="F437" s="183"/>
      <c r="G437" s="206"/>
      <c r="H437" s="183"/>
      <c r="I437" s="207"/>
      <c r="J437" s="183"/>
      <c r="K437" s="208"/>
      <c r="L437" s="183"/>
      <c r="M437" s="209"/>
      <c r="N437" s="183"/>
      <c r="O437" s="210"/>
      <c r="P437" s="183"/>
      <c r="Q437" s="211"/>
      <c r="R437" s="183"/>
      <c r="S437" s="212"/>
      <c r="T437" s="183"/>
      <c r="U437" s="208"/>
      <c r="V437" s="183"/>
      <c r="W437" s="213"/>
      <c r="X437" s="183"/>
      <c r="Y437" s="206"/>
      <c r="Z437" s="183"/>
      <c r="AA437" s="183" t="str">
        <f t="shared" ref="AA437:AA443" si="229">IF(SUM(D437:X437)=0,"",SUM(D437:X437))</f>
        <v/>
      </c>
      <c r="AB437" s="183" t="str">
        <f t="shared" ref="AB437:AB443" si="230">IF(SUM(Y437:AA437)=0,"",SUM(Z437,AA437))</f>
        <v/>
      </c>
    </row>
    <row r="438" spans="1:28" ht="14.25" customHeight="1" x14ac:dyDescent="0.25">
      <c r="A438" s="132"/>
      <c r="B438" s="125">
        <f t="shared" si="228"/>
        <v>3</v>
      </c>
      <c r="C438" s="122">
        <f>C437+1</f>
        <v>43060</v>
      </c>
      <c r="D438" s="183"/>
      <c r="E438" s="205"/>
      <c r="F438" s="183"/>
      <c r="G438" s="206"/>
      <c r="H438" s="183"/>
      <c r="I438" s="207"/>
      <c r="J438" s="183"/>
      <c r="K438" s="208"/>
      <c r="L438" s="183"/>
      <c r="M438" s="209"/>
      <c r="N438" s="183"/>
      <c r="O438" s="210"/>
      <c r="P438" s="183"/>
      <c r="Q438" s="211"/>
      <c r="R438" s="183"/>
      <c r="S438" s="212"/>
      <c r="T438" s="214"/>
      <c r="U438" s="208"/>
      <c r="V438" s="183"/>
      <c r="W438" s="213"/>
      <c r="X438" s="183"/>
      <c r="Y438" s="206"/>
      <c r="Z438" s="183"/>
      <c r="AA438" s="183" t="str">
        <f t="shared" si="229"/>
        <v/>
      </c>
      <c r="AB438" s="183" t="str">
        <f t="shared" si="230"/>
        <v/>
      </c>
    </row>
    <row r="439" spans="1:28" ht="14.25" customHeight="1" x14ac:dyDescent="0.25">
      <c r="A439" s="132"/>
      <c r="B439" s="125">
        <f>WEEKDAY(C439)</f>
        <v>4</v>
      </c>
      <c r="C439" s="122">
        <f>C438+1</f>
        <v>43061</v>
      </c>
      <c r="D439" s="183"/>
      <c r="E439" s="205"/>
      <c r="F439" s="183"/>
      <c r="G439" s="206"/>
      <c r="H439" s="183"/>
      <c r="I439" s="207"/>
      <c r="J439" s="183"/>
      <c r="K439" s="208"/>
      <c r="L439" s="183"/>
      <c r="M439" s="209"/>
      <c r="N439" s="183"/>
      <c r="O439" s="210"/>
      <c r="P439" s="183"/>
      <c r="Q439" s="211"/>
      <c r="R439" s="183"/>
      <c r="S439" s="212"/>
      <c r="T439" s="183"/>
      <c r="U439" s="208"/>
      <c r="V439" s="183"/>
      <c r="W439" s="213"/>
      <c r="X439" s="183"/>
      <c r="Y439" s="206"/>
      <c r="Z439" s="183"/>
      <c r="AA439" s="183" t="str">
        <f t="shared" si="229"/>
        <v/>
      </c>
      <c r="AB439" s="183" t="str">
        <f t="shared" si="230"/>
        <v/>
      </c>
    </row>
    <row r="440" spans="1:28" ht="14.25" customHeight="1" x14ac:dyDescent="0.25">
      <c r="A440" s="132"/>
      <c r="B440" s="125">
        <f t="shared" ref="B440:B443" si="231">WEEKDAY(C440)</f>
        <v>5</v>
      </c>
      <c r="C440" s="122">
        <f t="shared" ref="C440:C443" si="232">C439+1</f>
        <v>43062</v>
      </c>
      <c r="D440" s="183"/>
      <c r="E440" s="205"/>
      <c r="F440" s="183"/>
      <c r="G440" s="206"/>
      <c r="H440" s="183"/>
      <c r="I440" s="207"/>
      <c r="J440" s="183"/>
      <c r="K440" s="208"/>
      <c r="L440" s="183"/>
      <c r="M440" s="209"/>
      <c r="N440" s="183"/>
      <c r="O440" s="210"/>
      <c r="P440" s="183"/>
      <c r="Q440" s="211"/>
      <c r="R440" s="183"/>
      <c r="S440" s="212"/>
      <c r="T440" s="183"/>
      <c r="U440" s="208"/>
      <c r="V440" s="183"/>
      <c r="W440" s="213"/>
      <c r="X440" s="183"/>
      <c r="Y440" s="206"/>
      <c r="Z440" s="183"/>
      <c r="AA440" s="183" t="str">
        <f t="shared" si="229"/>
        <v/>
      </c>
      <c r="AB440" s="183" t="str">
        <f t="shared" si="230"/>
        <v/>
      </c>
    </row>
    <row r="441" spans="1:28" ht="14.25" customHeight="1" x14ac:dyDescent="0.25">
      <c r="A441" s="132"/>
      <c r="B441" s="125">
        <f t="shared" si="231"/>
        <v>6</v>
      </c>
      <c r="C441" s="122">
        <f t="shared" si="232"/>
        <v>43063</v>
      </c>
      <c r="D441" s="183"/>
      <c r="E441" s="205"/>
      <c r="F441" s="183"/>
      <c r="G441" s="206"/>
      <c r="H441" s="183"/>
      <c r="I441" s="207"/>
      <c r="J441" s="183"/>
      <c r="K441" s="208"/>
      <c r="L441" s="183"/>
      <c r="M441" s="209"/>
      <c r="N441" s="183"/>
      <c r="O441" s="210"/>
      <c r="P441" s="183"/>
      <c r="Q441" s="211"/>
      <c r="R441" s="183"/>
      <c r="S441" s="212"/>
      <c r="T441" s="183"/>
      <c r="U441" s="208"/>
      <c r="V441" s="183"/>
      <c r="W441" s="213"/>
      <c r="X441" s="183"/>
      <c r="Y441" s="206"/>
      <c r="Z441" s="183"/>
      <c r="AA441" s="183" t="str">
        <f t="shared" si="229"/>
        <v/>
      </c>
      <c r="AB441" s="183" t="str">
        <f t="shared" si="230"/>
        <v/>
      </c>
    </row>
    <row r="442" spans="1:28" ht="14.25" customHeight="1" x14ac:dyDescent="0.25">
      <c r="A442" s="132"/>
      <c r="B442" s="125">
        <f t="shared" si="231"/>
        <v>7</v>
      </c>
      <c r="C442" s="122">
        <f t="shared" si="232"/>
        <v>43064</v>
      </c>
      <c r="D442" s="183"/>
      <c r="E442" s="205"/>
      <c r="F442" s="183"/>
      <c r="G442" s="206"/>
      <c r="H442" s="183"/>
      <c r="I442" s="207"/>
      <c r="J442" s="183"/>
      <c r="K442" s="208"/>
      <c r="L442" s="183"/>
      <c r="M442" s="209"/>
      <c r="N442" s="183"/>
      <c r="O442" s="210"/>
      <c r="P442" s="183"/>
      <c r="Q442" s="211"/>
      <c r="R442" s="183"/>
      <c r="S442" s="212"/>
      <c r="T442" s="183"/>
      <c r="U442" s="208"/>
      <c r="V442" s="183"/>
      <c r="W442" s="213"/>
      <c r="X442" s="183"/>
      <c r="Y442" s="206"/>
      <c r="Z442" s="183"/>
      <c r="AA442" s="183" t="str">
        <f t="shared" si="229"/>
        <v/>
      </c>
      <c r="AB442" s="183" t="str">
        <f t="shared" si="230"/>
        <v/>
      </c>
    </row>
    <row r="443" spans="1:28" ht="14.25" customHeight="1" x14ac:dyDescent="0.25">
      <c r="A443" s="132"/>
      <c r="B443" s="125">
        <f t="shared" si="231"/>
        <v>1</v>
      </c>
      <c r="C443" s="122">
        <f t="shared" si="232"/>
        <v>43065</v>
      </c>
      <c r="D443" s="183"/>
      <c r="E443" s="205"/>
      <c r="F443" s="183"/>
      <c r="G443" s="206"/>
      <c r="H443" s="183"/>
      <c r="I443" s="207"/>
      <c r="J443" s="183"/>
      <c r="K443" s="208"/>
      <c r="L443" s="183"/>
      <c r="M443" s="209"/>
      <c r="N443" s="183"/>
      <c r="O443" s="210"/>
      <c r="P443" s="183"/>
      <c r="Q443" s="211"/>
      <c r="R443" s="183"/>
      <c r="S443" s="212"/>
      <c r="T443" s="183"/>
      <c r="U443" s="208"/>
      <c r="V443" s="183"/>
      <c r="W443" s="213"/>
      <c r="X443" s="183"/>
      <c r="Y443" s="206"/>
      <c r="Z443" s="183"/>
      <c r="AA443" s="183" t="str">
        <f t="shared" si="229"/>
        <v/>
      </c>
      <c r="AB443" s="183" t="str">
        <f t="shared" si="230"/>
        <v/>
      </c>
    </row>
    <row r="444" spans="1:28" s="158" customFormat="1" ht="15.75" customHeight="1" x14ac:dyDescent="0.25">
      <c r="A444" s="199"/>
      <c r="B444" s="292" t="s">
        <v>23</v>
      </c>
      <c r="C444" s="291"/>
      <c r="D444" s="288">
        <f>SUM(D437:D443)</f>
        <v>0</v>
      </c>
      <c r="E444" s="289"/>
      <c r="F444" s="288">
        <f>SUM(F437:F443)</f>
        <v>0</v>
      </c>
      <c r="G444" s="289"/>
      <c r="H444" s="288">
        <f>SUM(H437:H443)</f>
        <v>0</v>
      </c>
      <c r="I444" s="289"/>
      <c r="J444" s="288">
        <f>SUM(J437:J443)</f>
        <v>0</v>
      </c>
      <c r="K444" s="289"/>
      <c r="L444" s="288">
        <f>SUM(L437:L443)</f>
        <v>0</v>
      </c>
      <c r="M444" s="289"/>
      <c r="N444" s="288">
        <f>SUM(N437:N443)</f>
        <v>0</v>
      </c>
      <c r="O444" s="289"/>
      <c r="P444" s="288">
        <f>SUM(P437:P443)</f>
        <v>0</v>
      </c>
      <c r="Q444" s="289"/>
      <c r="R444" s="288">
        <f>SUM(R437:R443)</f>
        <v>0</v>
      </c>
      <c r="S444" s="289"/>
      <c r="T444" s="288">
        <f>SUM(T437:T443)</f>
        <v>0</v>
      </c>
      <c r="U444" s="289"/>
      <c r="V444" s="288">
        <f>SUM(V437:V443)</f>
        <v>0</v>
      </c>
      <c r="W444" s="289"/>
      <c r="X444" s="288">
        <f>SUM(X437:X443)</f>
        <v>0</v>
      </c>
      <c r="Y444" s="289"/>
      <c r="Z444" s="157">
        <f>SUM(Z437:Z443)</f>
        <v>0</v>
      </c>
      <c r="AA444" s="157">
        <f>SUM(AA437:AA443)</f>
        <v>0</v>
      </c>
      <c r="AB444" s="157">
        <f>SUM(AB437:AB443)</f>
        <v>0</v>
      </c>
    </row>
    <row r="445" spans="1:28" ht="15.75" customHeight="1" x14ac:dyDescent="0.25">
      <c r="A445" s="132"/>
      <c r="B445" s="293">
        <f>SEMAINE(date_1er_jour_semaine($A$1,B436)+7)</f>
        <v>48</v>
      </c>
      <c r="C445" s="294"/>
      <c r="D445" s="238" t="s">
        <v>8</v>
      </c>
      <c r="E445" s="280" t="s">
        <v>9</v>
      </c>
      <c r="F445" s="239" t="s">
        <v>10</v>
      </c>
      <c r="G445" s="286" t="s">
        <v>9</v>
      </c>
      <c r="H445" s="240" t="s">
        <v>11</v>
      </c>
      <c r="I445" s="285" t="s">
        <v>9</v>
      </c>
      <c r="J445" s="241" t="s">
        <v>12</v>
      </c>
      <c r="K445" s="284" t="s">
        <v>9</v>
      </c>
      <c r="L445" s="242" t="s">
        <v>13</v>
      </c>
      <c r="M445" s="283" t="s">
        <v>9</v>
      </c>
      <c r="N445" s="243" t="s">
        <v>14</v>
      </c>
      <c r="O445" s="282" t="s">
        <v>9</v>
      </c>
      <c r="P445" s="244" t="s">
        <v>15</v>
      </c>
      <c r="Q445" s="277" t="s">
        <v>9</v>
      </c>
      <c r="R445" s="245" t="s">
        <v>16</v>
      </c>
      <c r="S445" s="279" t="s">
        <v>9</v>
      </c>
      <c r="T445" s="246" t="s">
        <v>17</v>
      </c>
      <c r="U445" s="287" t="s">
        <v>9</v>
      </c>
      <c r="V445" s="247" t="s">
        <v>18</v>
      </c>
      <c r="W445" s="278" t="s">
        <v>9</v>
      </c>
      <c r="X445" s="248" t="s">
        <v>19</v>
      </c>
      <c r="Y445" s="281" t="s">
        <v>9</v>
      </c>
      <c r="Z445" s="179" t="s">
        <v>20</v>
      </c>
      <c r="AA445" s="186" t="s">
        <v>21</v>
      </c>
      <c r="AB445" s="192" t="s">
        <v>22</v>
      </c>
    </row>
    <row r="446" spans="1:28" ht="14.25" customHeight="1" x14ac:dyDescent="0.25">
      <c r="A446" s="132"/>
      <c r="B446" s="125">
        <f t="shared" ref="B446:B447" si="233">WEEKDAY(C446)</f>
        <v>2</v>
      </c>
      <c r="C446" s="122">
        <f>date_1er_jour_semaine($A$1,B445)</f>
        <v>43066</v>
      </c>
      <c r="D446" s="183"/>
      <c r="E446" s="205"/>
      <c r="F446" s="183"/>
      <c r="G446" s="206"/>
      <c r="H446" s="183"/>
      <c r="I446" s="207"/>
      <c r="J446" s="183"/>
      <c r="K446" s="208"/>
      <c r="L446" s="183"/>
      <c r="M446" s="209"/>
      <c r="N446" s="183"/>
      <c r="O446" s="210"/>
      <c r="P446" s="183"/>
      <c r="Q446" s="211"/>
      <c r="R446" s="183"/>
      <c r="S446" s="212"/>
      <c r="T446" s="183"/>
      <c r="U446" s="208"/>
      <c r="V446" s="183"/>
      <c r="W446" s="213"/>
      <c r="X446" s="183"/>
      <c r="Y446" s="206"/>
      <c r="Z446" s="183"/>
      <c r="AA446" s="183" t="str">
        <f t="shared" ref="AA446:AA452" si="234">IF(SUM(D446:X446)=0,"",SUM(D446:X446))</f>
        <v/>
      </c>
      <c r="AB446" s="183" t="str">
        <f t="shared" ref="AB446:AB452" si="235">IF(SUM(Y446:AA446)=0,"",SUM(Z446,AA446))</f>
        <v/>
      </c>
    </row>
    <row r="447" spans="1:28" ht="14.25" customHeight="1" x14ac:dyDescent="0.25">
      <c r="A447" s="132"/>
      <c r="B447" s="125">
        <f t="shared" si="233"/>
        <v>3</v>
      </c>
      <c r="C447" s="122">
        <f>C446+1</f>
        <v>43067</v>
      </c>
      <c r="D447" s="183"/>
      <c r="E447" s="205"/>
      <c r="F447" s="183"/>
      <c r="G447" s="206"/>
      <c r="H447" s="183"/>
      <c r="I447" s="207"/>
      <c r="J447" s="183"/>
      <c r="K447" s="208"/>
      <c r="L447" s="183"/>
      <c r="M447" s="209"/>
      <c r="N447" s="183"/>
      <c r="O447" s="210"/>
      <c r="P447" s="183"/>
      <c r="Q447" s="211"/>
      <c r="R447" s="183"/>
      <c r="S447" s="212"/>
      <c r="T447" s="214"/>
      <c r="U447" s="208"/>
      <c r="V447" s="183"/>
      <c r="W447" s="213"/>
      <c r="X447" s="183"/>
      <c r="Y447" s="206"/>
      <c r="Z447" s="183"/>
      <c r="AA447" s="183" t="str">
        <f t="shared" si="234"/>
        <v/>
      </c>
      <c r="AB447" s="183" t="str">
        <f t="shared" si="235"/>
        <v/>
      </c>
    </row>
    <row r="448" spans="1:28" ht="14.25" customHeight="1" x14ac:dyDescent="0.25">
      <c r="A448" s="132"/>
      <c r="B448" s="125">
        <f>WEEKDAY(C448)</f>
        <v>4</v>
      </c>
      <c r="C448" s="122">
        <f>C447+1</f>
        <v>43068</v>
      </c>
      <c r="D448" s="183"/>
      <c r="E448" s="205"/>
      <c r="F448" s="183"/>
      <c r="G448" s="206"/>
      <c r="H448" s="183"/>
      <c r="I448" s="207"/>
      <c r="J448" s="183"/>
      <c r="K448" s="208"/>
      <c r="L448" s="183"/>
      <c r="M448" s="209"/>
      <c r="N448" s="183"/>
      <c r="O448" s="210"/>
      <c r="P448" s="183"/>
      <c r="Q448" s="211"/>
      <c r="R448" s="183"/>
      <c r="S448" s="212"/>
      <c r="T448" s="183"/>
      <c r="U448" s="208"/>
      <c r="V448" s="183"/>
      <c r="W448" s="213"/>
      <c r="X448" s="183"/>
      <c r="Y448" s="206"/>
      <c r="Z448" s="183"/>
      <c r="AA448" s="183" t="str">
        <f t="shared" si="234"/>
        <v/>
      </c>
      <c r="AB448" s="183" t="str">
        <f t="shared" si="235"/>
        <v/>
      </c>
    </row>
    <row r="449" spans="1:28" ht="14.25" customHeight="1" x14ac:dyDescent="0.25">
      <c r="A449" s="133"/>
      <c r="B449" s="125">
        <f t="shared" ref="B449:B452" si="236">WEEKDAY(C449)</f>
        <v>5</v>
      </c>
      <c r="C449" s="122">
        <f t="shared" ref="C449:C452" si="237">C448+1</f>
        <v>43069</v>
      </c>
      <c r="D449" s="183"/>
      <c r="E449" s="205"/>
      <c r="F449" s="183"/>
      <c r="G449" s="206"/>
      <c r="H449" s="183"/>
      <c r="I449" s="207"/>
      <c r="J449" s="183"/>
      <c r="K449" s="208"/>
      <c r="L449" s="183"/>
      <c r="M449" s="209"/>
      <c r="N449" s="183"/>
      <c r="O449" s="210"/>
      <c r="P449" s="183"/>
      <c r="Q449" s="211"/>
      <c r="R449" s="183"/>
      <c r="S449" s="212"/>
      <c r="T449" s="183"/>
      <c r="U449" s="208"/>
      <c r="V449" s="183"/>
      <c r="W449" s="213"/>
      <c r="X449" s="183"/>
      <c r="Y449" s="206"/>
      <c r="Z449" s="183"/>
      <c r="AA449" s="183" t="str">
        <f t="shared" si="234"/>
        <v/>
      </c>
      <c r="AB449" s="183" t="str">
        <f t="shared" si="235"/>
        <v/>
      </c>
    </row>
    <row r="450" spans="1:28" ht="15" customHeight="1" x14ac:dyDescent="0.25">
      <c r="A450" s="134"/>
      <c r="B450" s="125">
        <f t="shared" si="236"/>
        <v>6</v>
      </c>
      <c r="C450" s="122">
        <f t="shared" si="237"/>
        <v>43070</v>
      </c>
      <c r="D450" s="183"/>
      <c r="E450" s="205"/>
      <c r="F450" s="183"/>
      <c r="G450" s="206"/>
      <c r="H450" s="183"/>
      <c r="I450" s="207"/>
      <c r="J450" s="183"/>
      <c r="K450" s="208"/>
      <c r="L450" s="183"/>
      <c r="M450" s="209"/>
      <c r="N450" s="183"/>
      <c r="O450" s="210"/>
      <c r="P450" s="183"/>
      <c r="Q450" s="211"/>
      <c r="R450" s="183"/>
      <c r="S450" s="212"/>
      <c r="T450" s="183"/>
      <c r="U450" s="208"/>
      <c r="V450" s="183"/>
      <c r="W450" s="213"/>
      <c r="X450" s="183"/>
      <c r="Y450" s="206"/>
      <c r="Z450" s="183"/>
      <c r="AA450" s="183" t="str">
        <f t="shared" si="234"/>
        <v/>
      </c>
      <c r="AB450" s="183" t="str">
        <f t="shared" si="235"/>
        <v/>
      </c>
    </row>
    <row r="451" spans="1:28" ht="14.25" customHeight="1" x14ac:dyDescent="0.25">
      <c r="A451" s="135"/>
      <c r="B451" s="125">
        <f t="shared" si="236"/>
        <v>7</v>
      </c>
      <c r="C451" s="122">
        <f t="shared" si="237"/>
        <v>43071</v>
      </c>
      <c r="D451" s="183"/>
      <c r="E451" s="205"/>
      <c r="F451" s="183"/>
      <c r="G451" s="206"/>
      <c r="H451" s="183"/>
      <c r="I451" s="207"/>
      <c r="J451" s="183"/>
      <c r="K451" s="208"/>
      <c r="L451" s="183"/>
      <c r="M451" s="209"/>
      <c r="N451" s="183"/>
      <c r="O451" s="210"/>
      <c r="P451" s="183"/>
      <c r="Q451" s="211"/>
      <c r="R451" s="183"/>
      <c r="S451" s="212"/>
      <c r="T451" s="183"/>
      <c r="U451" s="208"/>
      <c r="V451" s="183"/>
      <c r="W451" s="213"/>
      <c r="X451" s="183"/>
      <c r="Y451" s="206"/>
      <c r="Z451" s="183"/>
      <c r="AA451" s="183" t="str">
        <f t="shared" si="234"/>
        <v/>
      </c>
      <c r="AB451" s="183" t="str">
        <f t="shared" si="235"/>
        <v/>
      </c>
    </row>
    <row r="452" spans="1:28" ht="14.25" customHeight="1" x14ac:dyDescent="0.25">
      <c r="A452" s="135"/>
      <c r="B452" s="125">
        <f t="shared" si="236"/>
        <v>1</v>
      </c>
      <c r="C452" s="122">
        <f t="shared" si="237"/>
        <v>43072</v>
      </c>
      <c r="D452" s="183"/>
      <c r="E452" s="205"/>
      <c r="F452" s="183"/>
      <c r="G452" s="206"/>
      <c r="H452" s="183"/>
      <c r="I452" s="207"/>
      <c r="J452" s="183"/>
      <c r="K452" s="208"/>
      <c r="L452" s="183"/>
      <c r="M452" s="209"/>
      <c r="N452" s="183"/>
      <c r="O452" s="210"/>
      <c r="P452" s="183"/>
      <c r="Q452" s="211"/>
      <c r="R452" s="183"/>
      <c r="S452" s="212"/>
      <c r="T452" s="183"/>
      <c r="U452" s="208"/>
      <c r="V452" s="183"/>
      <c r="W452" s="213"/>
      <c r="X452" s="183"/>
      <c r="Y452" s="206"/>
      <c r="Z452" s="183"/>
      <c r="AA452" s="183" t="str">
        <f t="shared" si="234"/>
        <v/>
      </c>
      <c r="AB452" s="183" t="str">
        <f t="shared" si="235"/>
        <v/>
      </c>
    </row>
    <row r="453" spans="1:28" s="158" customFormat="1" ht="15.75" customHeight="1" x14ac:dyDescent="0.25">
      <c r="A453" s="198"/>
      <c r="B453" s="292" t="s">
        <v>23</v>
      </c>
      <c r="C453" s="291"/>
      <c r="D453" s="288">
        <f>SUM(D446:D452)</f>
        <v>0</v>
      </c>
      <c r="E453" s="289"/>
      <c r="F453" s="288">
        <f>SUM(F446:F452)</f>
        <v>0</v>
      </c>
      <c r="G453" s="289"/>
      <c r="H453" s="288">
        <f>SUM(H446:H452)</f>
        <v>0</v>
      </c>
      <c r="I453" s="289"/>
      <c r="J453" s="288">
        <f>SUM(J446:J452)</f>
        <v>0</v>
      </c>
      <c r="K453" s="289"/>
      <c r="L453" s="288">
        <f>SUM(L446:L452)</f>
        <v>0</v>
      </c>
      <c r="M453" s="289"/>
      <c r="N453" s="288">
        <f>SUM(N446:N452)</f>
        <v>0</v>
      </c>
      <c r="O453" s="289"/>
      <c r="P453" s="288">
        <f>SUM(P446:P452)</f>
        <v>0</v>
      </c>
      <c r="Q453" s="289"/>
      <c r="R453" s="288">
        <f>SUM(R446:R452)</f>
        <v>0</v>
      </c>
      <c r="S453" s="289"/>
      <c r="T453" s="288">
        <f>SUM(T446:T452)</f>
        <v>0</v>
      </c>
      <c r="U453" s="289"/>
      <c r="V453" s="288">
        <f>SUM(V446:V452)</f>
        <v>0</v>
      </c>
      <c r="W453" s="289"/>
      <c r="X453" s="288">
        <f>SUM(X446:X452)</f>
        <v>0</v>
      </c>
      <c r="Y453" s="289"/>
      <c r="Z453" s="157">
        <f>SUM(Z446:Z452)</f>
        <v>0</v>
      </c>
      <c r="AA453" s="157">
        <f>SUM(AA446:AA452)</f>
        <v>0</v>
      </c>
      <c r="AB453" s="157">
        <f>SUM(AB446:AB452)</f>
        <v>0</v>
      </c>
    </row>
    <row r="454" spans="1:28" ht="15.75" customHeight="1" x14ac:dyDescent="0.25">
      <c r="A454" s="135"/>
      <c r="B454" s="293">
        <f>SEMAINE(date_1er_jour_semaine($A$1,B445)+7)</f>
        <v>49</v>
      </c>
      <c r="C454" s="294"/>
      <c r="D454" s="238" t="s">
        <v>8</v>
      </c>
      <c r="E454" s="280" t="s">
        <v>9</v>
      </c>
      <c r="F454" s="239" t="s">
        <v>10</v>
      </c>
      <c r="G454" s="286" t="s">
        <v>9</v>
      </c>
      <c r="H454" s="240" t="s">
        <v>11</v>
      </c>
      <c r="I454" s="285" t="s">
        <v>9</v>
      </c>
      <c r="J454" s="241" t="s">
        <v>12</v>
      </c>
      <c r="K454" s="284" t="s">
        <v>9</v>
      </c>
      <c r="L454" s="242" t="s">
        <v>13</v>
      </c>
      <c r="M454" s="283" t="s">
        <v>9</v>
      </c>
      <c r="N454" s="243" t="s">
        <v>14</v>
      </c>
      <c r="O454" s="282" t="s">
        <v>9</v>
      </c>
      <c r="P454" s="244" t="s">
        <v>15</v>
      </c>
      <c r="Q454" s="277" t="s">
        <v>9</v>
      </c>
      <c r="R454" s="245" t="s">
        <v>16</v>
      </c>
      <c r="S454" s="279" t="s">
        <v>9</v>
      </c>
      <c r="T454" s="246" t="s">
        <v>17</v>
      </c>
      <c r="U454" s="287" t="s">
        <v>9</v>
      </c>
      <c r="V454" s="247" t="s">
        <v>18</v>
      </c>
      <c r="W454" s="278" t="s">
        <v>9</v>
      </c>
      <c r="X454" s="248" t="s">
        <v>19</v>
      </c>
      <c r="Y454" s="281" t="s">
        <v>9</v>
      </c>
      <c r="Z454" s="179" t="s">
        <v>20</v>
      </c>
      <c r="AA454" s="186" t="s">
        <v>21</v>
      </c>
      <c r="AB454" s="192" t="s">
        <v>22</v>
      </c>
    </row>
    <row r="455" spans="1:28" ht="14.25" customHeight="1" x14ac:dyDescent="0.25">
      <c r="A455" s="135"/>
      <c r="B455" s="125">
        <f t="shared" ref="B455:B456" si="238">WEEKDAY(C455)</f>
        <v>2</v>
      </c>
      <c r="C455" s="122">
        <f>date_1er_jour_semaine($A$1,B454)</f>
        <v>43073</v>
      </c>
      <c r="D455" s="183"/>
      <c r="E455" s="205"/>
      <c r="F455" s="183"/>
      <c r="G455" s="206"/>
      <c r="H455" s="183"/>
      <c r="I455" s="207"/>
      <c r="J455" s="183"/>
      <c r="K455" s="208"/>
      <c r="L455" s="183"/>
      <c r="M455" s="209"/>
      <c r="N455" s="183"/>
      <c r="O455" s="210"/>
      <c r="P455" s="183"/>
      <c r="Q455" s="211"/>
      <c r="R455" s="183"/>
      <c r="S455" s="212"/>
      <c r="T455" s="183"/>
      <c r="U455" s="208"/>
      <c r="V455" s="183"/>
      <c r="W455" s="213"/>
      <c r="X455" s="183"/>
      <c r="Y455" s="206"/>
      <c r="Z455" s="183"/>
      <c r="AA455" s="183" t="str">
        <f t="shared" ref="AA455:AA461" si="239">IF(SUM(D455:X455)=0,"",SUM(D455:X455))</f>
        <v/>
      </c>
      <c r="AB455" s="183" t="str">
        <f t="shared" ref="AB455:AB461" si="240">IF(SUM(Y455:AA455)=0,"",SUM(Z455,AA455))</f>
        <v/>
      </c>
    </row>
    <row r="456" spans="1:28" ht="14.25" customHeight="1" x14ac:dyDescent="0.25">
      <c r="A456" s="135"/>
      <c r="B456" s="125">
        <f t="shared" si="238"/>
        <v>3</v>
      </c>
      <c r="C456" s="122">
        <f>C455+1</f>
        <v>43074</v>
      </c>
      <c r="D456" s="183"/>
      <c r="E456" s="205"/>
      <c r="F456" s="183"/>
      <c r="G456" s="206"/>
      <c r="H456" s="183"/>
      <c r="I456" s="207"/>
      <c r="J456" s="183"/>
      <c r="K456" s="208"/>
      <c r="L456" s="183"/>
      <c r="M456" s="209"/>
      <c r="N456" s="183"/>
      <c r="O456" s="210"/>
      <c r="P456" s="183"/>
      <c r="Q456" s="211"/>
      <c r="R456" s="183"/>
      <c r="S456" s="212"/>
      <c r="T456" s="214"/>
      <c r="U456" s="208"/>
      <c r="V456" s="183"/>
      <c r="W456" s="213"/>
      <c r="X456" s="183"/>
      <c r="Y456" s="206"/>
      <c r="Z456" s="183"/>
      <c r="AA456" s="183" t="str">
        <f t="shared" si="239"/>
        <v/>
      </c>
      <c r="AB456" s="183" t="str">
        <f t="shared" si="240"/>
        <v/>
      </c>
    </row>
    <row r="457" spans="1:28" ht="14.25" customHeight="1" x14ac:dyDescent="0.25">
      <c r="A457" s="135"/>
      <c r="B457" s="125">
        <f>WEEKDAY(C457)</f>
        <v>4</v>
      </c>
      <c r="C457" s="122">
        <f>C456+1</f>
        <v>43075</v>
      </c>
      <c r="D457" s="183"/>
      <c r="E457" s="205"/>
      <c r="F457" s="183"/>
      <c r="G457" s="206"/>
      <c r="H457" s="183"/>
      <c r="I457" s="207"/>
      <c r="J457" s="183"/>
      <c r="K457" s="208"/>
      <c r="L457" s="183"/>
      <c r="M457" s="209"/>
      <c r="N457" s="183"/>
      <c r="O457" s="210"/>
      <c r="P457" s="183"/>
      <c r="Q457" s="211"/>
      <c r="R457" s="183"/>
      <c r="S457" s="212"/>
      <c r="T457" s="183"/>
      <c r="U457" s="208"/>
      <c r="V457" s="183"/>
      <c r="W457" s="213"/>
      <c r="X457" s="183"/>
      <c r="Y457" s="206"/>
      <c r="Z457" s="183"/>
      <c r="AA457" s="183" t="str">
        <f t="shared" si="239"/>
        <v/>
      </c>
      <c r="AB457" s="183" t="str">
        <f t="shared" si="240"/>
        <v/>
      </c>
    </row>
    <row r="458" spans="1:28" ht="14.25" customHeight="1" x14ac:dyDescent="0.25">
      <c r="A458" s="135"/>
      <c r="B458" s="125">
        <f t="shared" ref="B458:B461" si="241">WEEKDAY(C458)</f>
        <v>5</v>
      </c>
      <c r="C458" s="122">
        <f t="shared" ref="C458:C461" si="242">C457+1</f>
        <v>43076</v>
      </c>
      <c r="D458" s="183"/>
      <c r="E458" s="205"/>
      <c r="F458" s="183"/>
      <c r="G458" s="206"/>
      <c r="H458" s="183"/>
      <c r="I458" s="207"/>
      <c r="J458" s="183"/>
      <c r="K458" s="208"/>
      <c r="L458" s="183"/>
      <c r="M458" s="209"/>
      <c r="N458" s="183"/>
      <c r="O458" s="210"/>
      <c r="P458" s="183"/>
      <c r="Q458" s="211"/>
      <c r="R458" s="183"/>
      <c r="S458" s="212"/>
      <c r="T458" s="183"/>
      <c r="U458" s="208"/>
      <c r="V458" s="183"/>
      <c r="W458" s="213"/>
      <c r="X458" s="183"/>
      <c r="Y458" s="206"/>
      <c r="Z458" s="183"/>
      <c r="AA458" s="183" t="str">
        <f t="shared" si="239"/>
        <v/>
      </c>
      <c r="AB458" s="183" t="str">
        <f t="shared" si="240"/>
        <v/>
      </c>
    </row>
    <row r="459" spans="1:28" ht="14.25" customHeight="1" x14ac:dyDescent="0.25">
      <c r="A459" s="135"/>
      <c r="B459" s="125">
        <f t="shared" si="241"/>
        <v>6</v>
      </c>
      <c r="C459" s="122">
        <f t="shared" si="242"/>
        <v>43077</v>
      </c>
      <c r="D459" s="183"/>
      <c r="E459" s="205"/>
      <c r="F459" s="183"/>
      <c r="G459" s="206"/>
      <c r="H459" s="183"/>
      <c r="I459" s="207"/>
      <c r="J459" s="183"/>
      <c r="K459" s="208"/>
      <c r="L459" s="183"/>
      <c r="M459" s="209"/>
      <c r="N459" s="183"/>
      <c r="O459" s="210"/>
      <c r="P459" s="183"/>
      <c r="Q459" s="211"/>
      <c r="R459" s="183"/>
      <c r="S459" s="212"/>
      <c r="T459" s="183"/>
      <c r="U459" s="208"/>
      <c r="V459" s="183"/>
      <c r="W459" s="213"/>
      <c r="X459" s="183"/>
      <c r="Y459" s="206"/>
      <c r="Z459" s="183"/>
      <c r="AA459" s="183" t="str">
        <f t="shared" si="239"/>
        <v/>
      </c>
      <c r="AB459" s="183" t="str">
        <f t="shared" si="240"/>
        <v/>
      </c>
    </row>
    <row r="460" spans="1:28" ht="14.25" customHeight="1" x14ac:dyDescent="0.25">
      <c r="A460" s="135"/>
      <c r="B460" s="125">
        <f t="shared" si="241"/>
        <v>7</v>
      </c>
      <c r="C460" s="122">
        <f t="shared" si="242"/>
        <v>43078</v>
      </c>
      <c r="D460" s="183"/>
      <c r="E460" s="205"/>
      <c r="F460" s="183"/>
      <c r="G460" s="206"/>
      <c r="H460" s="183"/>
      <c r="I460" s="207"/>
      <c r="J460" s="183"/>
      <c r="K460" s="208"/>
      <c r="L460" s="183"/>
      <c r="M460" s="209"/>
      <c r="N460" s="183"/>
      <c r="O460" s="210"/>
      <c r="P460" s="183"/>
      <c r="Q460" s="211"/>
      <c r="R460" s="183"/>
      <c r="S460" s="212"/>
      <c r="T460" s="183"/>
      <c r="U460" s="208"/>
      <c r="V460" s="183"/>
      <c r="W460" s="213"/>
      <c r="X460" s="183"/>
      <c r="Y460" s="206"/>
      <c r="Z460" s="183"/>
      <c r="AA460" s="183" t="str">
        <f t="shared" si="239"/>
        <v/>
      </c>
      <c r="AB460" s="183" t="str">
        <f t="shared" si="240"/>
        <v/>
      </c>
    </row>
    <row r="461" spans="1:28" ht="14.25" customHeight="1" x14ac:dyDescent="0.25">
      <c r="A461" s="135"/>
      <c r="B461" s="125">
        <f t="shared" si="241"/>
        <v>1</v>
      </c>
      <c r="C461" s="122">
        <f t="shared" si="242"/>
        <v>43079</v>
      </c>
      <c r="D461" s="183"/>
      <c r="E461" s="205"/>
      <c r="F461" s="183"/>
      <c r="G461" s="206"/>
      <c r="H461" s="183"/>
      <c r="I461" s="207"/>
      <c r="J461" s="183"/>
      <c r="K461" s="208"/>
      <c r="L461" s="183"/>
      <c r="M461" s="209"/>
      <c r="N461" s="183"/>
      <c r="O461" s="210"/>
      <c r="P461" s="183"/>
      <c r="Q461" s="211"/>
      <c r="R461" s="183"/>
      <c r="S461" s="212"/>
      <c r="T461" s="183"/>
      <c r="U461" s="208"/>
      <c r="V461" s="183"/>
      <c r="W461" s="213"/>
      <c r="X461" s="183"/>
      <c r="Y461" s="206"/>
      <c r="Z461" s="183"/>
      <c r="AA461" s="183" t="str">
        <f t="shared" si="239"/>
        <v/>
      </c>
      <c r="AB461" s="183" t="str">
        <f t="shared" si="240"/>
        <v/>
      </c>
    </row>
    <row r="462" spans="1:28" s="158" customFormat="1" ht="15.75" customHeight="1" x14ac:dyDescent="0.25">
      <c r="A462" s="198"/>
      <c r="B462" s="292" t="s">
        <v>23</v>
      </c>
      <c r="C462" s="291"/>
      <c r="D462" s="288">
        <f>SUM(D455:D461)</f>
        <v>0</v>
      </c>
      <c r="E462" s="289"/>
      <c r="F462" s="288">
        <f>SUM(F455:F461)</f>
        <v>0</v>
      </c>
      <c r="G462" s="289"/>
      <c r="H462" s="288">
        <f>SUM(H455:H461)</f>
        <v>0</v>
      </c>
      <c r="I462" s="289"/>
      <c r="J462" s="288">
        <f>SUM(J455:J461)</f>
        <v>0</v>
      </c>
      <c r="K462" s="289"/>
      <c r="L462" s="288">
        <f>SUM(L455:L461)</f>
        <v>0</v>
      </c>
      <c r="M462" s="289"/>
      <c r="N462" s="288">
        <f>SUM(N455:N461)</f>
        <v>0</v>
      </c>
      <c r="O462" s="289"/>
      <c r="P462" s="288">
        <f>SUM(P455:P461)</f>
        <v>0</v>
      </c>
      <c r="Q462" s="289"/>
      <c r="R462" s="288">
        <f>SUM(R455:R461)</f>
        <v>0</v>
      </c>
      <c r="S462" s="289"/>
      <c r="T462" s="288">
        <f>SUM(T455:T461)</f>
        <v>0</v>
      </c>
      <c r="U462" s="289"/>
      <c r="V462" s="288">
        <f>SUM(V455:V461)</f>
        <v>0</v>
      </c>
      <c r="W462" s="289"/>
      <c r="X462" s="288">
        <f>SUM(X455:X461)</f>
        <v>0</v>
      </c>
      <c r="Y462" s="289"/>
      <c r="Z462" s="157">
        <f>SUM(Z455:Z461)</f>
        <v>0</v>
      </c>
      <c r="AA462" s="157">
        <f>SUM(AA455:AA461)</f>
        <v>0</v>
      </c>
      <c r="AB462" s="157">
        <f>SUM(AB455:AB461)</f>
        <v>0</v>
      </c>
    </row>
    <row r="463" spans="1:28" ht="15.75" customHeight="1" x14ac:dyDescent="0.25">
      <c r="A463" s="135"/>
      <c r="B463" s="293">
        <f>SEMAINE(date_1er_jour_semaine($A$1,B454)+7)</f>
        <v>50</v>
      </c>
      <c r="C463" s="294"/>
      <c r="D463" s="238" t="s">
        <v>8</v>
      </c>
      <c r="E463" s="280" t="s">
        <v>9</v>
      </c>
      <c r="F463" s="239" t="s">
        <v>10</v>
      </c>
      <c r="G463" s="286" t="s">
        <v>9</v>
      </c>
      <c r="H463" s="240" t="s">
        <v>11</v>
      </c>
      <c r="I463" s="285" t="s">
        <v>9</v>
      </c>
      <c r="J463" s="241" t="s">
        <v>12</v>
      </c>
      <c r="K463" s="284" t="s">
        <v>9</v>
      </c>
      <c r="L463" s="242" t="s">
        <v>13</v>
      </c>
      <c r="M463" s="283" t="s">
        <v>9</v>
      </c>
      <c r="N463" s="243" t="s">
        <v>14</v>
      </c>
      <c r="O463" s="282" t="s">
        <v>9</v>
      </c>
      <c r="P463" s="244" t="s">
        <v>15</v>
      </c>
      <c r="Q463" s="277" t="s">
        <v>9</v>
      </c>
      <c r="R463" s="245" t="s">
        <v>16</v>
      </c>
      <c r="S463" s="279" t="s">
        <v>9</v>
      </c>
      <c r="T463" s="246" t="s">
        <v>17</v>
      </c>
      <c r="U463" s="287" t="s">
        <v>9</v>
      </c>
      <c r="V463" s="247" t="s">
        <v>18</v>
      </c>
      <c r="W463" s="278" t="s">
        <v>9</v>
      </c>
      <c r="X463" s="248" t="s">
        <v>19</v>
      </c>
      <c r="Y463" s="281" t="s">
        <v>9</v>
      </c>
      <c r="Z463" s="179" t="s">
        <v>20</v>
      </c>
      <c r="AA463" s="186" t="s">
        <v>21</v>
      </c>
      <c r="AB463" s="192" t="s">
        <v>22</v>
      </c>
    </row>
    <row r="464" spans="1:28" ht="14.25" customHeight="1" x14ac:dyDescent="0.25">
      <c r="A464" s="135"/>
      <c r="B464" s="125">
        <f t="shared" ref="B464:B465" si="243">WEEKDAY(C464)</f>
        <v>2</v>
      </c>
      <c r="C464" s="122">
        <f>date_1er_jour_semaine($A$1,B463)</f>
        <v>43080</v>
      </c>
      <c r="D464" s="183"/>
      <c r="E464" s="205"/>
      <c r="F464" s="183"/>
      <c r="G464" s="206"/>
      <c r="H464" s="183"/>
      <c r="I464" s="207"/>
      <c r="J464" s="183"/>
      <c r="K464" s="208"/>
      <c r="L464" s="183"/>
      <c r="M464" s="209"/>
      <c r="N464" s="183"/>
      <c r="O464" s="210"/>
      <c r="P464" s="183"/>
      <c r="Q464" s="211"/>
      <c r="R464" s="183"/>
      <c r="S464" s="212"/>
      <c r="T464" s="183"/>
      <c r="U464" s="208"/>
      <c r="V464" s="183"/>
      <c r="W464" s="213"/>
      <c r="X464" s="183"/>
      <c r="Y464" s="206"/>
      <c r="Z464" s="183"/>
      <c r="AA464" s="183" t="str">
        <f t="shared" ref="AA464:AA470" si="244">IF(SUM(D464:X464)=0,"",SUM(D464:X464))</f>
        <v/>
      </c>
      <c r="AB464" s="183" t="str">
        <f t="shared" ref="AB464:AB470" si="245">IF(SUM(Y464:AA464)=0,"",SUM(Z464,AA464))</f>
        <v/>
      </c>
    </row>
    <row r="465" spans="1:28" ht="14.25" customHeight="1" x14ac:dyDescent="0.25">
      <c r="A465" s="135"/>
      <c r="B465" s="125">
        <f t="shared" si="243"/>
        <v>3</v>
      </c>
      <c r="C465" s="122">
        <f>C464+1</f>
        <v>43081</v>
      </c>
      <c r="D465" s="183"/>
      <c r="E465" s="205"/>
      <c r="F465" s="183"/>
      <c r="G465" s="206"/>
      <c r="H465" s="183"/>
      <c r="I465" s="207"/>
      <c r="J465" s="183"/>
      <c r="K465" s="208"/>
      <c r="L465" s="183"/>
      <c r="M465" s="209"/>
      <c r="N465" s="183"/>
      <c r="O465" s="210"/>
      <c r="P465" s="183"/>
      <c r="Q465" s="211"/>
      <c r="R465" s="183"/>
      <c r="S465" s="212"/>
      <c r="T465" s="214"/>
      <c r="U465" s="208"/>
      <c r="V465" s="183"/>
      <c r="W465" s="213"/>
      <c r="X465" s="183"/>
      <c r="Y465" s="206"/>
      <c r="Z465" s="183"/>
      <c r="AA465" s="183" t="str">
        <f t="shared" si="244"/>
        <v/>
      </c>
      <c r="AB465" s="183" t="str">
        <f t="shared" si="245"/>
        <v/>
      </c>
    </row>
    <row r="466" spans="1:28" ht="14.25" customHeight="1" x14ac:dyDescent="0.25">
      <c r="A466" s="135"/>
      <c r="B466" s="125">
        <f>WEEKDAY(C466)</f>
        <v>4</v>
      </c>
      <c r="C466" s="122">
        <f>C465+1</f>
        <v>43082</v>
      </c>
      <c r="D466" s="183"/>
      <c r="E466" s="205"/>
      <c r="F466" s="183"/>
      <c r="G466" s="206"/>
      <c r="H466" s="183"/>
      <c r="I466" s="207"/>
      <c r="J466" s="183"/>
      <c r="K466" s="208"/>
      <c r="L466" s="183"/>
      <c r="M466" s="209"/>
      <c r="N466" s="183"/>
      <c r="O466" s="210"/>
      <c r="P466" s="183"/>
      <c r="Q466" s="211"/>
      <c r="R466" s="183"/>
      <c r="S466" s="212"/>
      <c r="T466" s="183"/>
      <c r="U466" s="208"/>
      <c r="V466" s="183"/>
      <c r="W466" s="213"/>
      <c r="X466" s="183"/>
      <c r="Y466" s="206"/>
      <c r="Z466" s="183"/>
      <c r="AA466" s="183" t="str">
        <f t="shared" si="244"/>
        <v/>
      </c>
      <c r="AB466" s="183" t="str">
        <f t="shared" si="245"/>
        <v/>
      </c>
    </row>
    <row r="467" spans="1:28" ht="14.25" customHeight="1" x14ac:dyDescent="0.25">
      <c r="A467" s="135"/>
      <c r="B467" s="125">
        <f t="shared" ref="B467:B470" si="246">WEEKDAY(C467)</f>
        <v>5</v>
      </c>
      <c r="C467" s="122">
        <f t="shared" ref="C467:C470" si="247">C466+1</f>
        <v>43083</v>
      </c>
      <c r="D467" s="183"/>
      <c r="E467" s="205"/>
      <c r="F467" s="183"/>
      <c r="G467" s="206"/>
      <c r="H467" s="183"/>
      <c r="I467" s="207"/>
      <c r="J467" s="183"/>
      <c r="K467" s="208"/>
      <c r="L467" s="183"/>
      <c r="M467" s="209"/>
      <c r="N467" s="183"/>
      <c r="O467" s="210"/>
      <c r="P467" s="183"/>
      <c r="Q467" s="211"/>
      <c r="R467" s="183"/>
      <c r="S467" s="212"/>
      <c r="T467" s="183"/>
      <c r="U467" s="208"/>
      <c r="V467" s="183"/>
      <c r="W467" s="213"/>
      <c r="X467" s="183"/>
      <c r="Y467" s="206"/>
      <c r="Z467" s="183"/>
      <c r="AA467" s="183" t="str">
        <f t="shared" si="244"/>
        <v/>
      </c>
      <c r="AB467" s="183" t="str">
        <f t="shared" si="245"/>
        <v/>
      </c>
    </row>
    <row r="468" spans="1:28" ht="14.25" customHeight="1" x14ac:dyDescent="0.25">
      <c r="A468" s="135"/>
      <c r="B468" s="125">
        <f t="shared" si="246"/>
        <v>6</v>
      </c>
      <c r="C468" s="122">
        <f t="shared" si="247"/>
        <v>43084</v>
      </c>
      <c r="D468" s="183"/>
      <c r="E468" s="205"/>
      <c r="F468" s="183"/>
      <c r="G468" s="206"/>
      <c r="H468" s="183"/>
      <c r="I468" s="207"/>
      <c r="J468" s="183"/>
      <c r="K468" s="208"/>
      <c r="L468" s="183"/>
      <c r="M468" s="209"/>
      <c r="N468" s="183"/>
      <c r="O468" s="210"/>
      <c r="P468" s="183"/>
      <c r="Q468" s="211"/>
      <c r="R468" s="183"/>
      <c r="S468" s="212"/>
      <c r="T468" s="183"/>
      <c r="U468" s="208"/>
      <c r="V468" s="183"/>
      <c r="W468" s="213"/>
      <c r="X468" s="183"/>
      <c r="Y468" s="206"/>
      <c r="Z468" s="183"/>
      <c r="AA468" s="183" t="str">
        <f t="shared" si="244"/>
        <v/>
      </c>
      <c r="AB468" s="183" t="str">
        <f t="shared" si="245"/>
        <v/>
      </c>
    </row>
    <row r="469" spans="1:28" ht="14.25" customHeight="1" x14ac:dyDescent="0.25">
      <c r="A469" s="135"/>
      <c r="B469" s="125">
        <f t="shared" si="246"/>
        <v>7</v>
      </c>
      <c r="C469" s="122">
        <f t="shared" si="247"/>
        <v>43085</v>
      </c>
      <c r="D469" s="183"/>
      <c r="E469" s="205"/>
      <c r="F469" s="183"/>
      <c r="G469" s="206"/>
      <c r="H469" s="183"/>
      <c r="I469" s="207"/>
      <c r="J469" s="183"/>
      <c r="K469" s="208"/>
      <c r="L469" s="183"/>
      <c r="M469" s="209"/>
      <c r="N469" s="183"/>
      <c r="O469" s="210"/>
      <c r="P469" s="183"/>
      <c r="Q469" s="211"/>
      <c r="R469" s="183"/>
      <c r="S469" s="212"/>
      <c r="T469" s="183"/>
      <c r="U469" s="208"/>
      <c r="V469" s="183"/>
      <c r="W469" s="213"/>
      <c r="X469" s="183"/>
      <c r="Y469" s="206"/>
      <c r="Z469" s="183"/>
      <c r="AA469" s="183" t="str">
        <f t="shared" si="244"/>
        <v/>
      </c>
      <c r="AB469" s="183" t="str">
        <f t="shared" si="245"/>
        <v/>
      </c>
    </row>
    <row r="470" spans="1:28" ht="14.25" customHeight="1" x14ac:dyDescent="0.25">
      <c r="A470" s="135"/>
      <c r="B470" s="125">
        <f t="shared" si="246"/>
        <v>1</v>
      </c>
      <c r="C470" s="122">
        <f t="shared" si="247"/>
        <v>43086</v>
      </c>
      <c r="D470" s="183"/>
      <c r="E470" s="205"/>
      <c r="F470" s="183"/>
      <c r="G470" s="206"/>
      <c r="H470" s="183"/>
      <c r="I470" s="207"/>
      <c r="J470" s="183"/>
      <c r="K470" s="208"/>
      <c r="L470" s="183"/>
      <c r="M470" s="209"/>
      <c r="N470" s="183"/>
      <c r="O470" s="210"/>
      <c r="P470" s="183"/>
      <c r="Q470" s="211"/>
      <c r="R470" s="183"/>
      <c r="S470" s="212"/>
      <c r="T470" s="183"/>
      <c r="U470" s="208"/>
      <c r="V470" s="183"/>
      <c r="W470" s="213"/>
      <c r="X470" s="183"/>
      <c r="Y470" s="206"/>
      <c r="Z470" s="183"/>
      <c r="AA470" s="183" t="str">
        <f t="shared" si="244"/>
        <v/>
      </c>
      <c r="AB470" s="183" t="str">
        <f t="shared" si="245"/>
        <v/>
      </c>
    </row>
    <row r="471" spans="1:28" s="158" customFormat="1" ht="15.75" customHeight="1" x14ac:dyDescent="0.25">
      <c r="A471" s="198"/>
      <c r="B471" s="292" t="s">
        <v>23</v>
      </c>
      <c r="C471" s="291"/>
      <c r="D471" s="288">
        <f>SUM(D464:D470)</f>
        <v>0</v>
      </c>
      <c r="E471" s="289"/>
      <c r="F471" s="288">
        <f>SUM(F464:F470)</f>
        <v>0</v>
      </c>
      <c r="G471" s="289"/>
      <c r="H471" s="288">
        <f>SUM(H464:H470)</f>
        <v>0</v>
      </c>
      <c r="I471" s="289"/>
      <c r="J471" s="288">
        <f>SUM(J464:J470)</f>
        <v>0</v>
      </c>
      <c r="K471" s="289"/>
      <c r="L471" s="288">
        <f>SUM(L464:L470)</f>
        <v>0</v>
      </c>
      <c r="M471" s="289"/>
      <c r="N471" s="288">
        <f>SUM(N464:N470)</f>
        <v>0</v>
      </c>
      <c r="O471" s="289"/>
      <c r="P471" s="288">
        <f>SUM(P464:P470)</f>
        <v>0</v>
      </c>
      <c r="Q471" s="289"/>
      <c r="R471" s="288">
        <f>SUM(R464:R470)</f>
        <v>0</v>
      </c>
      <c r="S471" s="289"/>
      <c r="T471" s="288">
        <f>SUM(T464:T470)</f>
        <v>0</v>
      </c>
      <c r="U471" s="289"/>
      <c r="V471" s="288">
        <f>SUM(V464:V470)</f>
        <v>0</v>
      </c>
      <c r="W471" s="289"/>
      <c r="X471" s="288">
        <f>SUM(X464:X470)</f>
        <v>0</v>
      </c>
      <c r="Y471" s="289"/>
      <c r="Z471" s="157">
        <f>SUM(Z464:Z470)</f>
        <v>0</v>
      </c>
      <c r="AA471" s="157">
        <f>SUM(AA464:AA470)</f>
        <v>0</v>
      </c>
      <c r="AB471" s="157">
        <f>SUM(AB464:AB470)</f>
        <v>0</v>
      </c>
    </row>
    <row r="472" spans="1:28" ht="15.75" customHeight="1" x14ac:dyDescent="0.25">
      <c r="A472" s="135"/>
      <c r="B472" s="293">
        <f>SEMAINE(date_1er_jour_semaine($A$1,B463)+7)</f>
        <v>51</v>
      </c>
      <c r="C472" s="294"/>
      <c r="D472" s="238" t="s">
        <v>8</v>
      </c>
      <c r="E472" s="280" t="s">
        <v>9</v>
      </c>
      <c r="F472" s="239" t="s">
        <v>10</v>
      </c>
      <c r="G472" s="286" t="s">
        <v>9</v>
      </c>
      <c r="H472" s="240" t="s">
        <v>11</v>
      </c>
      <c r="I472" s="285" t="s">
        <v>9</v>
      </c>
      <c r="J472" s="241" t="s">
        <v>12</v>
      </c>
      <c r="K472" s="284" t="s">
        <v>9</v>
      </c>
      <c r="L472" s="242" t="s">
        <v>13</v>
      </c>
      <c r="M472" s="283" t="s">
        <v>9</v>
      </c>
      <c r="N472" s="243" t="s">
        <v>14</v>
      </c>
      <c r="O472" s="282" t="s">
        <v>9</v>
      </c>
      <c r="P472" s="244" t="s">
        <v>15</v>
      </c>
      <c r="Q472" s="277" t="s">
        <v>9</v>
      </c>
      <c r="R472" s="245" t="s">
        <v>16</v>
      </c>
      <c r="S472" s="279" t="s">
        <v>9</v>
      </c>
      <c r="T472" s="246" t="s">
        <v>17</v>
      </c>
      <c r="U472" s="287" t="s">
        <v>9</v>
      </c>
      <c r="V472" s="247" t="s">
        <v>18</v>
      </c>
      <c r="W472" s="278" t="s">
        <v>9</v>
      </c>
      <c r="X472" s="248" t="s">
        <v>19</v>
      </c>
      <c r="Y472" s="281" t="s">
        <v>9</v>
      </c>
      <c r="Z472" s="179" t="s">
        <v>20</v>
      </c>
      <c r="AA472" s="186" t="s">
        <v>21</v>
      </c>
      <c r="AB472" s="192" t="s">
        <v>22</v>
      </c>
    </row>
    <row r="473" spans="1:28" ht="14.25" customHeight="1" x14ac:dyDescent="0.25">
      <c r="A473" s="135"/>
      <c r="B473" s="125">
        <f t="shared" ref="B473:B474" si="248">WEEKDAY(C473)</f>
        <v>2</v>
      </c>
      <c r="C473" s="126">
        <f>date_1er_jour_semaine($A$1,B472)</f>
        <v>43087</v>
      </c>
      <c r="D473" s="183"/>
      <c r="E473" s="205"/>
      <c r="F473" s="183"/>
      <c r="G473" s="206"/>
      <c r="H473" s="183"/>
      <c r="I473" s="207"/>
      <c r="J473" s="183"/>
      <c r="K473" s="208"/>
      <c r="L473" s="183"/>
      <c r="M473" s="209"/>
      <c r="N473" s="183"/>
      <c r="O473" s="210"/>
      <c r="P473" s="183"/>
      <c r="Q473" s="211"/>
      <c r="R473" s="183"/>
      <c r="S473" s="212"/>
      <c r="T473" s="183"/>
      <c r="U473" s="208"/>
      <c r="V473" s="183"/>
      <c r="W473" s="213"/>
      <c r="X473" s="183"/>
      <c r="Y473" s="206"/>
      <c r="Z473" s="183"/>
      <c r="AA473" s="183" t="str">
        <f t="shared" ref="AA473:AA479" si="249">IF(SUM(D473:X473)=0,"",SUM(D473:X473))</f>
        <v/>
      </c>
      <c r="AB473" s="183" t="str">
        <f t="shared" ref="AB473:AB479" si="250">IF(SUM(Y473:AA473)=0,"",SUM(Z473,AA473))</f>
        <v/>
      </c>
    </row>
    <row r="474" spans="1:28" ht="14.25" customHeight="1" x14ac:dyDescent="0.25">
      <c r="A474" s="135"/>
      <c r="B474" s="125">
        <f t="shared" si="248"/>
        <v>3</v>
      </c>
      <c r="C474" s="127">
        <f>C473+1</f>
        <v>43088</v>
      </c>
      <c r="D474" s="183"/>
      <c r="E474" s="205"/>
      <c r="F474" s="183"/>
      <c r="G474" s="206"/>
      <c r="H474" s="183"/>
      <c r="I474" s="207"/>
      <c r="J474" s="183"/>
      <c r="K474" s="208"/>
      <c r="L474" s="183"/>
      <c r="M474" s="209"/>
      <c r="N474" s="183"/>
      <c r="O474" s="210"/>
      <c r="P474" s="183"/>
      <c r="Q474" s="211"/>
      <c r="R474" s="183"/>
      <c r="S474" s="212"/>
      <c r="T474" s="214"/>
      <c r="U474" s="208"/>
      <c r="V474" s="183"/>
      <c r="W474" s="213"/>
      <c r="X474" s="183"/>
      <c r="Y474" s="206"/>
      <c r="Z474" s="183"/>
      <c r="AA474" s="183" t="str">
        <f t="shared" si="249"/>
        <v/>
      </c>
      <c r="AB474" s="183" t="str">
        <f t="shared" si="250"/>
        <v/>
      </c>
    </row>
    <row r="475" spans="1:28" ht="14.25" customHeight="1" x14ac:dyDescent="0.25">
      <c r="A475" s="135"/>
      <c r="B475" s="125">
        <f>WEEKDAY(C475)</f>
        <v>4</v>
      </c>
      <c r="C475" s="122">
        <f>C474+1</f>
        <v>43089</v>
      </c>
      <c r="D475" s="183"/>
      <c r="E475" s="205"/>
      <c r="F475" s="183"/>
      <c r="G475" s="206"/>
      <c r="H475" s="183"/>
      <c r="I475" s="207"/>
      <c r="J475" s="183"/>
      <c r="K475" s="208"/>
      <c r="L475" s="183"/>
      <c r="M475" s="209"/>
      <c r="N475" s="183"/>
      <c r="O475" s="210"/>
      <c r="P475" s="183"/>
      <c r="Q475" s="211"/>
      <c r="R475" s="183"/>
      <c r="S475" s="212"/>
      <c r="T475" s="183"/>
      <c r="U475" s="208"/>
      <c r="V475" s="183"/>
      <c r="W475" s="213"/>
      <c r="X475" s="183"/>
      <c r="Y475" s="206"/>
      <c r="Z475" s="183"/>
      <c r="AA475" s="183" t="str">
        <f t="shared" si="249"/>
        <v/>
      </c>
      <c r="AB475" s="183" t="str">
        <f t="shared" si="250"/>
        <v/>
      </c>
    </row>
    <row r="476" spans="1:28" ht="14.25" customHeight="1" x14ac:dyDescent="0.25">
      <c r="A476" s="135"/>
      <c r="B476" s="125">
        <f t="shared" ref="B476:B479" si="251">WEEKDAY(C476)</f>
        <v>5</v>
      </c>
      <c r="C476" s="122">
        <f t="shared" ref="C476:C479" si="252">C475+1</f>
        <v>43090</v>
      </c>
      <c r="D476" s="183"/>
      <c r="E476" s="205"/>
      <c r="F476" s="183"/>
      <c r="G476" s="206"/>
      <c r="H476" s="183"/>
      <c r="I476" s="207"/>
      <c r="J476" s="183"/>
      <c r="K476" s="208"/>
      <c r="L476" s="183"/>
      <c r="M476" s="209"/>
      <c r="N476" s="183"/>
      <c r="O476" s="210"/>
      <c r="P476" s="183"/>
      <c r="Q476" s="211"/>
      <c r="R476" s="183"/>
      <c r="S476" s="212"/>
      <c r="T476" s="183"/>
      <c r="U476" s="208"/>
      <c r="V476" s="183"/>
      <c r="W476" s="213"/>
      <c r="X476" s="183"/>
      <c r="Y476" s="206"/>
      <c r="Z476" s="183"/>
      <c r="AA476" s="183" t="str">
        <f t="shared" si="249"/>
        <v/>
      </c>
      <c r="AB476" s="183" t="str">
        <f t="shared" si="250"/>
        <v/>
      </c>
    </row>
    <row r="477" spans="1:28" ht="14.25" customHeight="1" x14ac:dyDescent="0.25">
      <c r="A477" s="135"/>
      <c r="B477" s="125">
        <f t="shared" si="251"/>
        <v>6</v>
      </c>
      <c r="C477" s="122">
        <f t="shared" si="252"/>
        <v>43091</v>
      </c>
      <c r="D477" s="183"/>
      <c r="E477" s="205"/>
      <c r="F477" s="183"/>
      <c r="G477" s="206"/>
      <c r="H477" s="183"/>
      <c r="I477" s="207"/>
      <c r="J477" s="183"/>
      <c r="K477" s="208"/>
      <c r="L477" s="183"/>
      <c r="M477" s="209"/>
      <c r="N477" s="183"/>
      <c r="O477" s="210"/>
      <c r="P477" s="183"/>
      <c r="Q477" s="211"/>
      <c r="R477" s="183"/>
      <c r="S477" s="212"/>
      <c r="T477" s="183"/>
      <c r="U477" s="208"/>
      <c r="V477" s="183"/>
      <c r="W477" s="213"/>
      <c r="X477" s="183"/>
      <c r="Y477" s="206"/>
      <c r="Z477" s="183"/>
      <c r="AA477" s="183" t="str">
        <f t="shared" si="249"/>
        <v/>
      </c>
      <c r="AB477" s="183" t="str">
        <f t="shared" si="250"/>
        <v/>
      </c>
    </row>
    <row r="478" spans="1:28" ht="14.25" customHeight="1" x14ac:dyDescent="0.25">
      <c r="A478" s="135"/>
      <c r="B478" s="125">
        <f t="shared" si="251"/>
        <v>7</v>
      </c>
      <c r="C478" s="122">
        <f t="shared" si="252"/>
        <v>43092</v>
      </c>
      <c r="D478" s="183"/>
      <c r="E478" s="205"/>
      <c r="F478" s="183"/>
      <c r="G478" s="206"/>
      <c r="H478" s="183"/>
      <c r="I478" s="207"/>
      <c r="J478" s="183"/>
      <c r="K478" s="208"/>
      <c r="L478" s="183"/>
      <c r="M478" s="209"/>
      <c r="N478" s="183"/>
      <c r="O478" s="210"/>
      <c r="P478" s="183"/>
      <c r="Q478" s="211"/>
      <c r="R478" s="183"/>
      <c r="S478" s="212"/>
      <c r="T478" s="183"/>
      <c r="U478" s="208"/>
      <c r="V478" s="183"/>
      <c r="W478" s="213"/>
      <c r="X478" s="183"/>
      <c r="Y478" s="206"/>
      <c r="Z478" s="183"/>
      <c r="AA478" s="183" t="str">
        <f t="shared" si="249"/>
        <v/>
      </c>
      <c r="AB478" s="183" t="str">
        <f t="shared" si="250"/>
        <v/>
      </c>
    </row>
    <row r="479" spans="1:28" ht="14.25" customHeight="1" x14ac:dyDescent="0.25">
      <c r="A479" s="135"/>
      <c r="B479" s="125">
        <f t="shared" si="251"/>
        <v>1</v>
      </c>
      <c r="C479" s="122">
        <f t="shared" si="252"/>
        <v>43093</v>
      </c>
      <c r="D479" s="183"/>
      <c r="E479" s="205"/>
      <c r="F479" s="183"/>
      <c r="G479" s="206"/>
      <c r="H479" s="183"/>
      <c r="I479" s="207"/>
      <c r="J479" s="183"/>
      <c r="K479" s="208"/>
      <c r="L479" s="183"/>
      <c r="M479" s="209"/>
      <c r="N479" s="183"/>
      <c r="O479" s="210"/>
      <c r="P479" s="183"/>
      <c r="Q479" s="211"/>
      <c r="R479" s="183"/>
      <c r="S479" s="212"/>
      <c r="T479" s="183"/>
      <c r="U479" s="208"/>
      <c r="V479" s="183"/>
      <c r="W479" s="213"/>
      <c r="X479" s="183"/>
      <c r="Y479" s="206"/>
      <c r="Z479" s="183"/>
      <c r="AA479" s="183" t="str">
        <f t="shared" si="249"/>
        <v/>
      </c>
      <c r="AB479" s="183" t="str">
        <f t="shared" si="250"/>
        <v/>
      </c>
    </row>
    <row r="480" spans="1:28" s="158" customFormat="1" ht="15.75" customHeight="1" x14ac:dyDescent="0.25">
      <c r="A480" s="198"/>
      <c r="B480" s="292" t="s">
        <v>23</v>
      </c>
      <c r="C480" s="291"/>
      <c r="D480" s="288">
        <f>SUM(D473:D479)</f>
        <v>0</v>
      </c>
      <c r="E480" s="289"/>
      <c r="F480" s="288">
        <f>SUM(F473:F479)</f>
        <v>0</v>
      </c>
      <c r="G480" s="289"/>
      <c r="H480" s="288">
        <f>SUM(H473:H479)</f>
        <v>0</v>
      </c>
      <c r="I480" s="289"/>
      <c r="J480" s="288">
        <f>SUM(J473:J479)</f>
        <v>0</v>
      </c>
      <c r="K480" s="289"/>
      <c r="L480" s="288">
        <f>SUM(L473:L479)</f>
        <v>0</v>
      </c>
      <c r="M480" s="289"/>
      <c r="N480" s="288">
        <f>SUM(N473:N479)</f>
        <v>0</v>
      </c>
      <c r="O480" s="289"/>
      <c r="P480" s="288">
        <f>SUM(P473:P479)</f>
        <v>0</v>
      </c>
      <c r="Q480" s="289"/>
      <c r="R480" s="288">
        <f>SUM(R473:R479)</f>
        <v>0</v>
      </c>
      <c r="S480" s="289"/>
      <c r="T480" s="288">
        <f>SUM(T473:T479)</f>
        <v>0</v>
      </c>
      <c r="U480" s="289"/>
      <c r="V480" s="288">
        <f>SUM(V473:V479)</f>
        <v>0</v>
      </c>
      <c r="W480" s="289"/>
      <c r="X480" s="288">
        <f>SUM(X473:X479)</f>
        <v>0</v>
      </c>
      <c r="Y480" s="289"/>
      <c r="Z480" s="157">
        <f>SUM(Z473:Z479)</f>
        <v>0</v>
      </c>
      <c r="AA480" s="157">
        <f>SUM(AA473:AA479)</f>
        <v>0</v>
      </c>
      <c r="AB480" s="157">
        <f>SUM(AB473:AB479)</f>
        <v>0</v>
      </c>
    </row>
    <row r="481" spans="1:28" ht="15.75" customHeight="1" x14ac:dyDescent="0.25">
      <c r="A481" s="135"/>
      <c r="B481" s="293">
        <f>SEMAINE(date_1er_jour_semaine($A$1,B472)+7)</f>
        <v>52</v>
      </c>
      <c r="C481" s="294"/>
      <c r="D481" s="238" t="s">
        <v>8</v>
      </c>
      <c r="E481" s="280" t="s">
        <v>9</v>
      </c>
      <c r="F481" s="239" t="s">
        <v>10</v>
      </c>
      <c r="G481" s="286" t="s">
        <v>9</v>
      </c>
      <c r="H481" s="240" t="s">
        <v>11</v>
      </c>
      <c r="I481" s="285" t="s">
        <v>9</v>
      </c>
      <c r="J481" s="241" t="s">
        <v>12</v>
      </c>
      <c r="K481" s="284" t="s">
        <v>9</v>
      </c>
      <c r="L481" s="242" t="s">
        <v>13</v>
      </c>
      <c r="M481" s="283" t="s">
        <v>9</v>
      </c>
      <c r="N481" s="243" t="s">
        <v>14</v>
      </c>
      <c r="O481" s="282" t="s">
        <v>9</v>
      </c>
      <c r="P481" s="244" t="s">
        <v>15</v>
      </c>
      <c r="Q481" s="277" t="s">
        <v>9</v>
      </c>
      <c r="R481" s="245" t="s">
        <v>16</v>
      </c>
      <c r="S481" s="279" t="s">
        <v>9</v>
      </c>
      <c r="T481" s="246" t="s">
        <v>17</v>
      </c>
      <c r="U481" s="287" t="s">
        <v>9</v>
      </c>
      <c r="V481" s="247" t="s">
        <v>18</v>
      </c>
      <c r="W481" s="278" t="s">
        <v>9</v>
      </c>
      <c r="X481" s="248" t="s">
        <v>19</v>
      </c>
      <c r="Y481" s="281" t="s">
        <v>9</v>
      </c>
      <c r="Z481" s="179" t="s">
        <v>20</v>
      </c>
      <c r="AA481" s="186" t="s">
        <v>21</v>
      </c>
      <c r="AB481" s="192" t="s">
        <v>22</v>
      </c>
    </row>
    <row r="482" spans="1:28" ht="14.25" customHeight="1" x14ac:dyDescent="0.25">
      <c r="A482" s="135"/>
      <c r="B482" s="125">
        <f t="shared" ref="B482" si="253">WEEKDAY(C482)</f>
        <v>2</v>
      </c>
      <c r="C482" s="122">
        <f>date_1er_jour_semaine($A$1,B481)</f>
        <v>43094</v>
      </c>
      <c r="D482" s="183"/>
      <c r="E482" s="205"/>
      <c r="F482" s="183"/>
      <c r="G482" s="206"/>
      <c r="H482" s="183"/>
      <c r="I482" s="207"/>
      <c r="J482" s="183"/>
      <c r="K482" s="208"/>
      <c r="L482" s="183"/>
      <c r="M482" s="209"/>
      <c r="N482" s="183"/>
      <c r="O482" s="210"/>
      <c r="P482" s="183"/>
      <c r="Q482" s="211"/>
      <c r="R482" s="183"/>
      <c r="S482" s="212"/>
      <c r="T482" s="183"/>
      <c r="U482" s="208"/>
      <c r="V482" s="183"/>
      <c r="W482" s="213"/>
      <c r="X482" s="183"/>
      <c r="Y482" s="206"/>
      <c r="Z482" s="183"/>
      <c r="AA482" s="183" t="str">
        <f t="shared" ref="AA482:AA488" si="254">IF(SUM(D482:X482)=0,"",SUM(D482:X482))</f>
        <v/>
      </c>
      <c r="AB482" s="183" t="str">
        <f t="shared" ref="AB482:AB488" si="255">IF(SUM(Y482:AA482)=0,"",SUM(Z482,AA482))</f>
        <v/>
      </c>
    </row>
    <row r="483" spans="1:28" ht="14.25" customHeight="1" x14ac:dyDescent="0.25">
      <c r="A483" s="135"/>
      <c r="B483" s="125">
        <f>WEEKDAY(C483)</f>
        <v>3</v>
      </c>
      <c r="C483" s="122">
        <f>C482+1</f>
        <v>43095</v>
      </c>
      <c r="D483" s="183"/>
      <c r="E483" s="205"/>
      <c r="F483" s="183"/>
      <c r="G483" s="206"/>
      <c r="H483" s="183"/>
      <c r="I483" s="207"/>
      <c r="J483" s="183"/>
      <c r="K483" s="208"/>
      <c r="L483" s="183"/>
      <c r="M483" s="209"/>
      <c r="N483" s="183"/>
      <c r="O483" s="210"/>
      <c r="P483" s="183"/>
      <c r="Q483" s="211"/>
      <c r="R483" s="183"/>
      <c r="S483" s="212"/>
      <c r="T483" s="214"/>
      <c r="U483" s="208"/>
      <c r="V483" s="183"/>
      <c r="W483" s="213"/>
      <c r="X483" s="183"/>
      <c r="Y483" s="206"/>
      <c r="Z483" s="183"/>
      <c r="AA483" s="183" t="str">
        <f t="shared" si="254"/>
        <v/>
      </c>
      <c r="AB483" s="183" t="str">
        <f t="shared" si="255"/>
        <v/>
      </c>
    </row>
    <row r="484" spans="1:28" ht="14.25" customHeight="1" x14ac:dyDescent="0.25">
      <c r="A484" s="135"/>
      <c r="B484" s="125">
        <f>WEEKDAY(C484)</f>
        <v>4</v>
      </c>
      <c r="C484" s="122">
        <f>C483+1</f>
        <v>43096</v>
      </c>
      <c r="D484" s="183"/>
      <c r="E484" s="205"/>
      <c r="F484" s="183"/>
      <c r="G484" s="206"/>
      <c r="H484" s="183"/>
      <c r="I484" s="207"/>
      <c r="J484" s="183"/>
      <c r="K484" s="208"/>
      <c r="L484" s="183"/>
      <c r="M484" s="209"/>
      <c r="N484" s="183"/>
      <c r="O484" s="210"/>
      <c r="P484" s="183"/>
      <c r="Q484" s="211"/>
      <c r="R484" s="183"/>
      <c r="S484" s="212"/>
      <c r="T484" s="183"/>
      <c r="U484" s="208"/>
      <c r="V484" s="183"/>
      <c r="W484" s="213"/>
      <c r="X484" s="183"/>
      <c r="Y484" s="206"/>
      <c r="Z484" s="183"/>
      <c r="AA484" s="183" t="str">
        <f t="shared" si="254"/>
        <v/>
      </c>
      <c r="AB484" s="183" t="str">
        <f t="shared" si="255"/>
        <v/>
      </c>
    </row>
    <row r="485" spans="1:28" ht="14.25" customHeight="1" x14ac:dyDescent="0.25">
      <c r="A485" s="135"/>
      <c r="B485" s="125">
        <f t="shared" ref="B485:B488" si="256">WEEKDAY(C485)</f>
        <v>5</v>
      </c>
      <c r="C485" s="122">
        <f t="shared" ref="C485:C488" si="257">C484+1</f>
        <v>43097</v>
      </c>
      <c r="D485" s="183"/>
      <c r="E485" s="205"/>
      <c r="F485" s="183"/>
      <c r="G485" s="206"/>
      <c r="H485" s="183"/>
      <c r="I485" s="207"/>
      <c r="J485" s="183"/>
      <c r="K485" s="208"/>
      <c r="L485" s="183"/>
      <c r="M485" s="209"/>
      <c r="N485" s="183"/>
      <c r="O485" s="210"/>
      <c r="P485" s="183"/>
      <c r="Q485" s="211"/>
      <c r="R485" s="183"/>
      <c r="S485" s="212"/>
      <c r="T485" s="183"/>
      <c r="U485" s="208"/>
      <c r="V485" s="183"/>
      <c r="W485" s="213"/>
      <c r="X485" s="183"/>
      <c r="Y485" s="206"/>
      <c r="Z485" s="183"/>
      <c r="AA485" s="183" t="str">
        <f t="shared" si="254"/>
        <v/>
      </c>
      <c r="AB485" s="183" t="str">
        <f t="shared" si="255"/>
        <v/>
      </c>
    </row>
    <row r="486" spans="1:28" ht="14.25" customHeight="1" x14ac:dyDescent="0.25">
      <c r="A486" s="135"/>
      <c r="B486" s="125">
        <f t="shared" si="256"/>
        <v>6</v>
      </c>
      <c r="C486" s="122">
        <f t="shared" si="257"/>
        <v>43098</v>
      </c>
      <c r="D486" s="183"/>
      <c r="E486" s="205"/>
      <c r="F486" s="183"/>
      <c r="G486" s="206"/>
      <c r="H486" s="183"/>
      <c r="I486" s="207"/>
      <c r="J486" s="183"/>
      <c r="K486" s="208"/>
      <c r="L486" s="183"/>
      <c r="M486" s="209"/>
      <c r="N486" s="183"/>
      <c r="O486" s="210"/>
      <c r="P486" s="183"/>
      <c r="Q486" s="211"/>
      <c r="R486" s="183"/>
      <c r="S486" s="212"/>
      <c r="T486" s="183"/>
      <c r="U486" s="208"/>
      <c r="V486" s="183"/>
      <c r="W486" s="213"/>
      <c r="X486" s="183"/>
      <c r="Y486" s="206"/>
      <c r="Z486" s="183"/>
      <c r="AA486" s="183" t="str">
        <f t="shared" si="254"/>
        <v/>
      </c>
      <c r="AB486" s="183" t="str">
        <f t="shared" si="255"/>
        <v/>
      </c>
    </row>
    <row r="487" spans="1:28" ht="14.25" customHeight="1" x14ac:dyDescent="0.25">
      <c r="A487" s="135"/>
      <c r="B487" s="125">
        <f t="shared" si="256"/>
        <v>7</v>
      </c>
      <c r="C487" s="122">
        <f t="shared" si="257"/>
        <v>43099</v>
      </c>
      <c r="D487" s="183"/>
      <c r="E487" s="205"/>
      <c r="F487" s="183"/>
      <c r="G487" s="206"/>
      <c r="H487" s="183"/>
      <c r="I487" s="207"/>
      <c r="J487" s="183"/>
      <c r="K487" s="208"/>
      <c r="L487" s="183"/>
      <c r="M487" s="209"/>
      <c r="N487" s="183"/>
      <c r="O487" s="210"/>
      <c r="P487" s="183"/>
      <c r="Q487" s="211"/>
      <c r="R487" s="183"/>
      <c r="S487" s="212"/>
      <c r="T487" s="183"/>
      <c r="U487" s="208"/>
      <c r="V487" s="183"/>
      <c r="W487" s="213"/>
      <c r="X487" s="183"/>
      <c r="Y487" s="206"/>
      <c r="Z487" s="183"/>
      <c r="AA487" s="183" t="str">
        <f t="shared" si="254"/>
        <v/>
      </c>
      <c r="AB487" s="183" t="str">
        <f t="shared" si="255"/>
        <v/>
      </c>
    </row>
    <row r="488" spans="1:28" ht="14.25" customHeight="1" x14ac:dyDescent="0.25">
      <c r="A488" s="135"/>
      <c r="B488" s="125">
        <f t="shared" si="256"/>
        <v>1</v>
      </c>
      <c r="C488" s="122">
        <f t="shared" si="257"/>
        <v>43100</v>
      </c>
      <c r="D488" s="183"/>
      <c r="E488" s="205"/>
      <c r="F488" s="183"/>
      <c r="G488" s="206"/>
      <c r="H488" s="183"/>
      <c r="I488" s="207"/>
      <c r="J488" s="183"/>
      <c r="K488" s="208"/>
      <c r="L488" s="183"/>
      <c r="M488" s="209"/>
      <c r="N488" s="183"/>
      <c r="O488" s="210"/>
      <c r="P488" s="183"/>
      <c r="Q488" s="211"/>
      <c r="R488" s="183"/>
      <c r="S488" s="212"/>
      <c r="T488" s="183"/>
      <c r="U488" s="208"/>
      <c r="V488" s="183"/>
      <c r="W488" s="213"/>
      <c r="X488" s="183"/>
      <c r="Y488" s="206"/>
      <c r="Z488" s="183"/>
      <c r="AA488" s="183" t="str">
        <f t="shared" si="254"/>
        <v/>
      </c>
      <c r="AB488" s="183" t="str">
        <f t="shared" si="255"/>
        <v/>
      </c>
    </row>
    <row r="489" spans="1:28" s="158" customFormat="1" ht="17.25" customHeight="1" x14ac:dyDescent="0.25">
      <c r="A489" s="197"/>
      <c r="B489" s="292" t="s">
        <v>23</v>
      </c>
      <c r="C489" s="291"/>
      <c r="D489" s="288">
        <f>SUM(D482:D488)</f>
        <v>0</v>
      </c>
      <c r="E489" s="289"/>
      <c r="F489" s="288">
        <f>SUM(F482:F488)</f>
        <v>0</v>
      </c>
      <c r="G489" s="289"/>
      <c r="H489" s="288">
        <f>SUM(H482:H488)</f>
        <v>0</v>
      </c>
      <c r="I489" s="289"/>
      <c r="J489" s="288">
        <f>SUM(J482:J488)</f>
        <v>0</v>
      </c>
      <c r="K489" s="289"/>
      <c r="L489" s="288">
        <f>SUM(L482:L488)</f>
        <v>0</v>
      </c>
      <c r="M489" s="289"/>
      <c r="N489" s="288">
        <f>SUM(N482:N488)</f>
        <v>0</v>
      </c>
      <c r="O489" s="289"/>
      <c r="P489" s="288">
        <f>SUM(P482:P488)</f>
        <v>0</v>
      </c>
      <c r="Q489" s="289"/>
      <c r="R489" s="288">
        <f>SUM(R482:R488)</f>
        <v>0</v>
      </c>
      <c r="S489" s="289"/>
      <c r="T489" s="288">
        <f>SUM(T482:T488)</f>
        <v>0</v>
      </c>
      <c r="U489" s="289"/>
      <c r="V489" s="288">
        <f>SUM(V482:V488)</f>
        <v>0</v>
      </c>
      <c r="W489" s="289"/>
      <c r="X489" s="288">
        <f>SUM(X482:X488)</f>
        <v>0</v>
      </c>
      <c r="Y489" s="289"/>
      <c r="Z489" s="157">
        <f>SUM(Z482:Z488)</f>
        <v>0</v>
      </c>
      <c r="AA489" s="157">
        <f>SUM(AA482:AA488)</f>
        <v>0</v>
      </c>
      <c r="AB489" s="157">
        <f>SUM(AB482:AB488)</f>
        <v>0</v>
      </c>
    </row>
    <row r="490" spans="1:28" ht="15.75" customHeight="1" x14ac:dyDescent="0.25">
      <c r="A490" s="357">
        <f>A1+1</f>
        <v>2018</v>
      </c>
      <c r="B490" s="293">
        <f>SEMAINE(date_1er_jour_semaine($A$1,B481)+7)</f>
        <v>1</v>
      </c>
      <c r="C490" s="294"/>
      <c r="D490" s="238" t="s">
        <v>8</v>
      </c>
      <c r="E490" s="280" t="s">
        <v>9</v>
      </c>
      <c r="F490" s="239" t="s">
        <v>10</v>
      </c>
      <c r="G490" s="286" t="s">
        <v>9</v>
      </c>
      <c r="H490" s="240" t="s">
        <v>11</v>
      </c>
      <c r="I490" s="285" t="s">
        <v>9</v>
      </c>
      <c r="J490" s="241" t="s">
        <v>12</v>
      </c>
      <c r="K490" s="284" t="s">
        <v>9</v>
      </c>
      <c r="L490" s="242" t="s">
        <v>13</v>
      </c>
      <c r="M490" s="283" t="s">
        <v>9</v>
      </c>
      <c r="N490" s="243" t="s">
        <v>14</v>
      </c>
      <c r="O490" s="282" t="s">
        <v>9</v>
      </c>
      <c r="P490" s="244" t="s">
        <v>15</v>
      </c>
      <c r="Q490" s="277" t="s">
        <v>9</v>
      </c>
      <c r="R490" s="245" t="s">
        <v>16</v>
      </c>
      <c r="S490" s="279" t="s">
        <v>9</v>
      </c>
      <c r="T490" s="246" t="s">
        <v>17</v>
      </c>
      <c r="U490" s="287" t="s">
        <v>9</v>
      </c>
      <c r="V490" s="247" t="s">
        <v>18</v>
      </c>
      <c r="W490" s="278" t="s">
        <v>9</v>
      </c>
      <c r="X490" s="248" t="s">
        <v>19</v>
      </c>
      <c r="Y490" s="281" t="s">
        <v>9</v>
      </c>
      <c r="Z490" s="179" t="s">
        <v>20</v>
      </c>
      <c r="AA490" s="186" t="s">
        <v>21</v>
      </c>
      <c r="AB490" s="192" t="s">
        <v>22</v>
      </c>
    </row>
    <row r="491" spans="1:28" ht="14.25" customHeight="1" x14ac:dyDescent="0.25">
      <c r="A491" s="358"/>
      <c r="B491" s="125">
        <f t="shared" ref="B491:B492" si="258">WEEKDAY(C491)</f>
        <v>2</v>
      </c>
      <c r="C491" s="122">
        <f>C488+1</f>
        <v>43101</v>
      </c>
      <c r="D491" s="183"/>
      <c r="E491" s="205"/>
      <c r="F491" s="183"/>
      <c r="G491" s="206"/>
      <c r="H491" s="183"/>
      <c r="I491" s="207"/>
      <c r="J491" s="183"/>
      <c r="K491" s="208"/>
      <c r="L491" s="183"/>
      <c r="M491" s="209"/>
      <c r="N491" s="183"/>
      <c r="O491" s="210"/>
      <c r="P491" s="183"/>
      <c r="Q491" s="211"/>
      <c r="R491" s="183"/>
      <c r="S491" s="212"/>
      <c r="T491" s="183"/>
      <c r="U491" s="208"/>
      <c r="V491" s="183"/>
      <c r="W491" s="213"/>
      <c r="X491" s="183"/>
      <c r="Y491" s="206"/>
      <c r="Z491" s="183"/>
      <c r="AA491" s="183" t="str">
        <f t="shared" ref="AA491:AA497" si="259">IF(SUM(D491:X491)=0,"",SUM(D491:X491))</f>
        <v/>
      </c>
      <c r="AB491" s="183" t="str">
        <f t="shared" ref="AB491:AB497" si="260">IF(SUM(Y491:AA491)=0,"",SUM(Z491,AA491))</f>
        <v/>
      </c>
    </row>
    <row r="492" spans="1:28" ht="14.25" customHeight="1" x14ac:dyDescent="0.25">
      <c r="A492" s="358"/>
      <c r="B492" s="125">
        <f t="shared" si="258"/>
        <v>3</v>
      </c>
      <c r="C492" s="122">
        <f>C491+1</f>
        <v>43102</v>
      </c>
      <c r="D492" s="183"/>
      <c r="E492" s="205"/>
      <c r="F492" s="183"/>
      <c r="G492" s="206"/>
      <c r="H492" s="183"/>
      <c r="I492" s="207"/>
      <c r="J492" s="183"/>
      <c r="K492" s="208"/>
      <c r="L492" s="183"/>
      <c r="M492" s="209"/>
      <c r="N492" s="183"/>
      <c r="O492" s="210"/>
      <c r="P492" s="183"/>
      <c r="Q492" s="211"/>
      <c r="R492" s="183"/>
      <c r="S492" s="212"/>
      <c r="T492" s="214"/>
      <c r="U492" s="208"/>
      <c r="V492" s="183"/>
      <c r="W492" s="213"/>
      <c r="X492" s="183"/>
      <c r="Y492" s="206"/>
      <c r="Z492" s="183"/>
      <c r="AA492" s="183" t="str">
        <f t="shared" si="259"/>
        <v/>
      </c>
      <c r="AB492" s="183" t="str">
        <f t="shared" si="260"/>
        <v/>
      </c>
    </row>
    <row r="493" spans="1:28" ht="14.25" customHeight="1" x14ac:dyDescent="0.25">
      <c r="A493" s="358"/>
      <c r="B493" s="125">
        <f>WEEKDAY(C493)</f>
        <v>4</v>
      </c>
      <c r="C493" s="122">
        <f t="shared" ref="C493:C497" si="261">C492+1</f>
        <v>43103</v>
      </c>
      <c r="D493" s="183"/>
      <c r="E493" s="205"/>
      <c r="F493" s="183"/>
      <c r="G493" s="206"/>
      <c r="H493" s="183"/>
      <c r="I493" s="207"/>
      <c r="J493" s="183"/>
      <c r="K493" s="208"/>
      <c r="L493" s="183"/>
      <c r="M493" s="209"/>
      <c r="N493" s="183"/>
      <c r="O493" s="210"/>
      <c r="P493" s="183"/>
      <c r="Q493" s="211"/>
      <c r="R493" s="183"/>
      <c r="S493" s="212"/>
      <c r="T493" s="183"/>
      <c r="U493" s="208"/>
      <c r="V493" s="183"/>
      <c r="W493" s="213"/>
      <c r="X493" s="183"/>
      <c r="Y493" s="206"/>
      <c r="Z493" s="183"/>
      <c r="AA493" s="183" t="str">
        <f t="shared" si="259"/>
        <v/>
      </c>
      <c r="AB493" s="183" t="str">
        <f t="shared" si="260"/>
        <v/>
      </c>
    </row>
    <row r="494" spans="1:28" ht="14.25" customHeight="1" x14ac:dyDescent="0.25">
      <c r="A494" s="358"/>
      <c r="B494" s="125">
        <f t="shared" ref="B494:B497" si="262">WEEKDAY(C494)</f>
        <v>5</v>
      </c>
      <c r="C494" s="122">
        <f t="shared" si="261"/>
        <v>43104</v>
      </c>
      <c r="D494" s="183"/>
      <c r="E494" s="205"/>
      <c r="F494" s="183"/>
      <c r="G494" s="206"/>
      <c r="H494" s="183"/>
      <c r="I494" s="207"/>
      <c r="J494" s="183"/>
      <c r="K494" s="208"/>
      <c r="L494" s="183"/>
      <c r="M494" s="209"/>
      <c r="N494" s="183"/>
      <c r="O494" s="210"/>
      <c r="P494" s="183"/>
      <c r="Q494" s="211"/>
      <c r="R494" s="183"/>
      <c r="S494" s="212"/>
      <c r="T494" s="183"/>
      <c r="U494" s="208"/>
      <c r="V494" s="183"/>
      <c r="W494" s="213"/>
      <c r="X494" s="183"/>
      <c r="Y494" s="206"/>
      <c r="Z494" s="183"/>
      <c r="AA494" s="183" t="str">
        <f t="shared" si="259"/>
        <v/>
      </c>
      <c r="AB494" s="183" t="str">
        <f t="shared" si="260"/>
        <v/>
      </c>
    </row>
    <row r="495" spans="1:28" ht="14.25" customHeight="1" x14ac:dyDescent="0.25">
      <c r="A495" s="358"/>
      <c r="B495" s="125">
        <f t="shared" si="262"/>
        <v>6</v>
      </c>
      <c r="C495" s="122">
        <f t="shared" si="261"/>
        <v>43105</v>
      </c>
      <c r="D495" s="183"/>
      <c r="E495" s="205"/>
      <c r="F495" s="183"/>
      <c r="G495" s="206"/>
      <c r="H495" s="183"/>
      <c r="I495" s="207"/>
      <c r="J495" s="183"/>
      <c r="K495" s="208"/>
      <c r="L495" s="183"/>
      <c r="M495" s="209"/>
      <c r="N495" s="183"/>
      <c r="O495" s="210"/>
      <c r="P495" s="183"/>
      <c r="Q495" s="211"/>
      <c r="R495" s="183"/>
      <c r="S495" s="212"/>
      <c r="T495" s="183"/>
      <c r="U495" s="208"/>
      <c r="V495" s="183"/>
      <c r="W495" s="213"/>
      <c r="X495" s="183"/>
      <c r="Y495" s="206"/>
      <c r="Z495" s="183"/>
      <c r="AA495" s="183" t="str">
        <f t="shared" si="259"/>
        <v/>
      </c>
      <c r="AB495" s="183" t="str">
        <f t="shared" si="260"/>
        <v/>
      </c>
    </row>
    <row r="496" spans="1:28" ht="14.25" customHeight="1" x14ac:dyDescent="0.25">
      <c r="A496" s="358"/>
      <c r="B496" s="125">
        <f t="shared" si="262"/>
        <v>7</v>
      </c>
      <c r="C496" s="122">
        <f t="shared" si="261"/>
        <v>43106</v>
      </c>
      <c r="D496" s="183"/>
      <c r="E496" s="205"/>
      <c r="F496" s="183"/>
      <c r="G496" s="206"/>
      <c r="H496" s="183"/>
      <c r="I496" s="207"/>
      <c r="J496" s="183"/>
      <c r="K496" s="208"/>
      <c r="L496" s="183"/>
      <c r="M496" s="209"/>
      <c r="N496" s="183"/>
      <c r="O496" s="210"/>
      <c r="P496" s="183"/>
      <c r="Q496" s="211"/>
      <c r="R496" s="183"/>
      <c r="S496" s="212"/>
      <c r="T496" s="183"/>
      <c r="U496" s="208"/>
      <c r="V496" s="183"/>
      <c r="W496" s="213"/>
      <c r="X496" s="183"/>
      <c r="Y496" s="206"/>
      <c r="Z496" s="183"/>
      <c r="AA496" s="183" t="str">
        <f t="shared" si="259"/>
        <v/>
      </c>
      <c r="AB496" s="183" t="str">
        <f t="shared" si="260"/>
        <v/>
      </c>
    </row>
    <row r="497" spans="1:28" ht="14.25" customHeight="1" x14ac:dyDescent="0.25">
      <c r="A497" s="358"/>
      <c r="B497" s="125">
        <f t="shared" si="262"/>
        <v>1</v>
      </c>
      <c r="C497" s="122">
        <f t="shared" si="261"/>
        <v>43107</v>
      </c>
      <c r="D497" s="183"/>
      <c r="E497" s="205"/>
      <c r="F497" s="183"/>
      <c r="G497" s="206"/>
      <c r="H497" s="183"/>
      <c r="I497" s="207"/>
      <c r="J497" s="183"/>
      <c r="K497" s="208"/>
      <c r="L497" s="183"/>
      <c r="M497" s="209"/>
      <c r="N497" s="183"/>
      <c r="O497" s="210"/>
      <c r="P497" s="183"/>
      <c r="Q497" s="211"/>
      <c r="R497" s="183"/>
      <c r="S497" s="212"/>
      <c r="T497" s="183"/>
      <c r="U497" s="208"/>
      <c r="V497" s="183"/>
      <c r="W497" s="213"/>
      <c r="X497" s="183"/>
      <c r="Y497" s="206"/>
      <c r="Z497" s="183"/>
      <c r="AA497" s="183" t="str">
        <f t="shared" si="259"/>
        <v/>
      </c>
      <c r="AB497" s="183" t="str">
        <f t="shared" si="260"/>
        <v/>
      </c>
    </row>
    <row r="498" spans="1:28" s="100" customFormat="1" ht="17.25" customHeight="1" x14ac:dyDescent="0.25">
      <c r="A498" s="358"/>
      <c r="B498" s="331" t="s">
        <v>23</v>
      </c>
      <c r="C498" s="332"/>
      <c r="D498" s="329">
        <f>SUM(D491:D497)</f>
        <v>0</v>
      </c>
      <c r="E498" s="330"/>
      <c r="F498" s="329">
        <f>SUM(F491:F497)</f>
        <v>0</v>
      </c>
      <c r="G498" s="330"/>
      <c r="H498" s="329">
        <f>SUM(H491:H497)</f>
        <v>0</v>
      </c>
      <c r="I498" s="330"/>
      <c r="J498" s="329">
        <f>SUM(J491:J497)</f>
        <v>0</v>
      </c>
      <c r="K498" s="330"/>
      <c r="L498" s="329">
        <f>SUM(L491:L497)</f>
        <v>0</v>
      </c>
      <c r="M498" s="330"/>
      <c r="N498" s="329">
        <f>SUM(N491:N497)</f>
        <v>0</v>
      </c>
      <c r="O498" s="330"/>
      <c r="P498" s="329">
        <f>SUM(P491:P497)</f>
        <v>0</v>
      </c>
      <c r="Q498" s="330"/>
      <c r="R498" s="329">
        <f>SUM(R491:R497)</f>
        <v>0</v>
      </c>
      <c r="S498" s="330"/>
      <c r="T498" s="329">
        <f>SUM(T491:T497)</f>
        <v>0</v>
      </c>
      <c r="U498" s="330"/>
      <c r="V498" s="329">
        <f>SUM(V491:V497)</f>
        <v>0</v>
      </c>
      <c r="W498" s="330"/>
      <c r="X498" s="329">
        <f>SUM(X491:X497)</f>
        <v>0</v>
      </c>
      <c r="Y498" s="330"/>
      <c r="Z498" s="178">
        <f>SUM(Z491:Z497)</f>
        <v>0</v>
      </c>
      <c r="AA498" s="178">
        <f>SUM(AA491:AA497)</f>
        <v>0</v>
      </c>
      <c r="AB498" s="178">
        <f>SUM(AB491:AB497)</f>
        <v>0</v>
      </c>
    </row>
    <row r="499" spans="1:28" s="100" customFormat="1" ht="17.25" customHeight="1" x14ac:dyDescent="0.25">
      <c r="A499" s="359"/>
      <c r="B499" s="360" t="s">
        <v>138</v>
      </c>
      <c r="C499" s="361"/>
      <c r="D499" s="362" t="s">
        <v>8</v>
      </c>
      <c r="E499" s="363"/>
      <c r="F499" s="364" t="s">
        <v>10</v>
      </c>
      <c r="G499" s="365"/>
      <c r="H499" s="366" t="s">
        <v>11</v>
      </c>
      <c r="I499" s="367"/>
      <c r="J499" s="368" t="s">
        <v>12</v>
      </c>
      <c r="K499" s="369"/>
      <c r="L499" s="370" t="s">
        <v>13</v>
      </c>
      <c r="M499" s="371"/>
      <c r="N499" s="372" t="s">
        <v>14</v>
      </c>
      <c r="O499" s="373"/>
      <c r="P499" s="374" t="s">
        <v>15</v>
      </c>
      <c r="Q499" s="375"/>
      <c r="R499" s="376" t="s">
        <v>16</v>
      </c>
      <c r="S499" s="377"/>
      <c r="T499" s="378" t="s">
        <v>17</v>
      </c>
      <c r="U499" s="379"/>
      <c r="V499" s="380" t="s">
        <v>18</v>
      </c>
      <c r="W499" s="381"/>
      <c r="X499" s="382" t="s">
        <v>19</v>
      </c>
      <c r="Y499" s="383"/>
      <c r="Z499" s="179" t="s">
        <v>20</v>
      </c>
      <c r="AA499" s="186" t="s">
        <v>21</v>
      </c>
      <c r="AB499" s="192" t="s">
        <v>22</v>
      </c>
    </row>
    <row r="500" spans="1:28" s="102" customFormat="1" ht="18" customHeight="1" x14ac:dyDescent="0.25">
      <c r="A500" s="101"/>
      <c r="B500" s="333" t="s">
        <v>122</v>
      </c>
      <c r="C500" s="333"/>
      <c r="D500" s="338">
        <f>SUMPRODUCT(($C$14:$C$498&gt;=DATE($A$1,1,1)*1)*($C$14:$C$498&lt;=DATE($A$1,1,31)*1),(D14:D498))</f>
        <v>0</v>
      </c>
      <c r="E500" s="338"/>
      <c r="F500" s="338">
        <f t="shared" ref="F500" si="263">SUMPRODUCT(($C$14:$C$498&gt;=DATE($A$1,1,1)*1)*($C$14:$C$498&lt;=DATE($A$1,1,31)*1),(F14:F498))</f>
        <v>0</v>
      </c>
      <c r="G500" s="338"/>
      <c r="H500" s="338">
        <f t="shared" ref="H500" si="264">SUMPRODUCT(($C$14:$C$498&gt;=DATE($A$1,1,1)*1)*($C$14:$C$498&lt;=DATE($A$1,1,31)*1),(H14:H498))</f>
        <v>0</v>
      </c>
      <c r="I500" s="338"/>
      <c r="J500" s="338">
        <f t="shared" ref="J500" si="265">SUMPRODUCT(($C$14:$C$498&gt;=DATE($A$1,1,1)*1)*($C$14:$C$498&lt;=DATE($A$1,1,31)*1),(J14:J498))</f>
        <v>0</v>
      </c>
      <c r="K500" s="338"/>
      <c r="L500" s="338">
        <f t="shared" ref="L500" si="266">SUMPRODUCT(($C$14:$C$498&gt;=DATE($A$1,1,1)*1)*($C$14:$C$498&lt;=DATE($A$1,1,31)*1),(L14:L498))</f>
        <v>0</v>
      </c>
      <c r="M500" s="338"/>
      <c r="N500" s="338">
        <f t="shared" ref="N500" si="267">SUMPRODUCT(($C$14:$C$498&gt;=DATE($A$1,1,1)*1)*($C$14:$C$498&lt;=DATE($A$1,1,31)*1),(N14:N498))</f>
        <v>0</v>
      </c>
      <c r="O500" s="338"/>
      <c r="P500" s="338">
        <f t="shared" ref="P500" si="268">SUMPRODUCT(($C$14:$C$498&gt;=DATE($A$1,1,1)*1)*($C$14:$C$498&lt;=DATE($A$1,1,31)*1),(P14:P498))</f>
        <v>0</v>
      </c>
      <c r="Q500" s="338"/>
      <c r="R500" s="338">
        <f t="shared" ref="R500" si="269">SUMPRODUCT(($C$14:$C$498&gt;=DATE($A$1,1,1)*1)*($C$14:$C$498&lt;=DATE($A$1,1,31)*1),(R14:R498))</f>
        <v>0</v>
      </c>
      <c r="S500" s="338"/>
      <c r="T500" s="338">
        <f t="shared" ref="T500" si="270">SUMPRODUCT(($C$14:$C$498&gt;=DATE($A$1,1,1)*1)*($C$14:$C$498&lt;=DATE($A$1,1,31)*1),(T14:T498))</f>
        <v>0</v>
      </c>
      <c r="U500" s="338"/>
      <c r="V500" s="338">
        <f t="shared" ref="V500" si="271">SUMPRODUCT(($C$14:$C$498&gt;=DATE($A$1,1,1)*1)*($C$14:$C$498&lt;=DATE($A$1,1,31)*1),(V14:V498))</f>
        <v>0</v>
      </c>
      <c r="W500" s="338"/>
      <c r="X500" s="338">
        <f t="shared" ref="X500" si="272">SUMPRODUCT(($C$14:$C$498&gt;=DATE($A$1,1,1)*1)*($C$14:$C$498&lt;=DATE($A$1,1,31)*1),(X14:X498))</f>
        <v>0</v>
      </c>
      <c r="Y500" s="338"/>
      <c r="Z500" s="202">
        <f>SUMPRODUCT(($C$14:$C$498&gt;="1/01/2017"*1)*($C$14:$C$498&lt;="31/01/2017"*1),(Z14:Z498))</f>
        <v>0</v>
      </c>
      <c r="AA500" s="202">
        <f>SUMPRODUCT(($C$14:$C$498&gt;="1/01/2017"*1)*($C$14:$C$498&lt;="31/01/2017"*1),(AA14:AA498))</f>
        <v>0</v>
      </c>
      <c r="AB500" s="202">
        <f>SUMPRODUCT(($C$14:$C$498&gt;="1/01/2017"*1)*($C$14:$C$498&lt;="31/01/2017"*1),(AB14:AB498))</f>
        <v>0</v>
      </c>
    </row>
    <row r="501" spans="1:28" s="102" customFormat="1" ht="18" hidden="1" customHeight="1" x14ac:dyDescent="0.25">
      <c r="A501" s="101"/>
      <c r="B501" s="334" t="s">
        <v>135</v>
      </c>
      <c r="C501" s="334"/>
      <c r="D501" s="339">
        <f>SUMPRODUCT(($C$13:$C$497&gt;=DATE($A$1,2,1)*1)*($C$13:$C$497&lt;=DATE($A$1,2,28)*1),(D13:D497))</f>
        <v>0</v>
      </c>
      <c r="E501" s="340"/>
      <c r="F501" s="339">
        <f>SUMPRODUCT(($C$13:$C$497&gt;="1/02/2017"*1)*($C$13:$C$497&lt;="28/02/2017"*1),(F13:F497))</f>
        <v>0</v>
      </c>
      <c r="G501" s="340"/>
      <c r="H501" s="339">
        <f>SUMPRODUCT(($C$13:$C$497&gt;="1/02/2017"*1)*($C$13:$C$497&lt;="28/02/2017"*1),(H13:H497))</f>
        <v>0</v>
      </c>
      <c r="I501" s="340"/>
      <c r="J501" s="339">
        <f>SUMPRODUCT(($C$13:$C$497&gt;="1/02/2017"*1)*($C$13:$C$497&lt;="28/02/2017"*1),(J13:J497))</f>
        <v>0</v>
      </c>
      <c r="K501" s="340"/>
      <c r="L501" s="339">
        <f>SUMPRODUCT(($C$13:$C$497&gt;="1/02/2017"*1)*($C$13:$C$497&lt;="28/02/2017"*1),(L13:L497))</f>
        <v>0</v>
      </c>
      <c r="M501" s="340"/>
      <c r="N501" s="339">
        <f>SUMPRODUCT(($C$13:$C$497&gt;="1/02/2017"*1)*($C$13:$C$497&lt;="28/02/2017"*1),(N13:N497))</f>
        <v>0.16666666666666666</v>
      </c>
      <c r="O501" s="340"/>
      <c r="P501" s="339">
        <f>SUMPRODUCT(($C$13:$C$497&gt;="1/02/2017"*1)*($C$13:$C$497&lt;="28/02/2017"*1),(P13:P497))</f>
        <v>0</v>
      </c>
      <c r="Q501" s="340"/>
      <c r="R501" s="339">
        <f>SUMPRODUCT(($C$13:$C$497&gt;="1/02/2017"*1)*($C$13:$C$497&lt;="28/02/2017"*1),(R13:R497))</f>
        <v>0</v>
      </c>
      <c r="S501" s="340"/>
      <c r="T501" s="339">
        <f>SUMPRODUCT(($C$13:$C$497&gt;="1/02/2017"*1)*($C$13:$C$497&lt;="28/02/2017"*1),(T13:T497))</f>
        <v>0.16666666666666666</v>
      </c>
      <c r="U501" s="340"/>
      <c r="V501" s="339">
        <f>SUMPRODUCT(($C$13:$C$497&gt;="1/02/2017"*1)*($C$13:$C$497&lt;="28/02/2017"*1),(V13:V497))</f>
        <v>0</v>
      </c>
      <c r="W501" s="340"/>
      <c r="X501" s="339">
        <f>SUMPRODUCT(($C$13:$C$497&gt;="1/02/2017"*1)*($C$13:$C$497&lt;="28/02/2017"*1),(X13:X497))</f>
        <v>0</v>
      </c>
      <c r="Y501" s="340"/>
      <c r="Z501" s="180">
        <f>SUMPRODUCT(($C$13:$C$497&gt;="1/02/2017"*1)*($C$13:$C$497&lt;="28/02/2017"*1),(Z13:Z497))</f>
        <v>0</v>
      </c>
      <c r="AA501" s="180">
        <f>SUMPRODUCT(($C$13:$C$497&gt;="1/02/2017"*1)*($C$13:$C$497&lt;="28/02/2017"*1),(AA13:AA497))</f>
        <v>0.33333333333333331</v>
      </c>
      <c r="AB501" s="180">
        <f>SUMPRODUCT(($C$13:$C$497&gt;="1/02/2017"*1)*($C$13:$C$497&lt;="28/02/2017"*1),(AB13:AB497))</f>
        <v>0.33333333333333331</v>
      </c>
    </row>
    <row r="502" spans="1:28" s="102" customFormat="1" ht="18" hidden="1" customHeight="1" x14ac:dyDescent="0.25">
      <c r="A502" s="101"/>
      <c r="B502" s="337" t="s">
        <v>134</v>
      </c>
      <c r="C502" s="337"/>
      <c r="D502" s="346">
        <f>SUMPRODUCT(($C$14:$C$498&gt;=DATE($A$1,2,1)*1)*($C$14:$C$498&lt;=DATE($A$1,2,29)*1),(D14:D498))</f>
        <v>0</v>
      </c>
      <c r="E502" s="347"/>
      <c r="F502" s="346" t="e">
        <f>SUMPRODUCT(($C$14:$C$498&gt;="1/02/2017"*1)*($C$14:$C$498&lt;="29/02/2017"*1),(F14:F498))</f>
        <v>#VALUE!</v>
      </c>
      <c r="G502" s="347"/>
      <c r="H502" s="346" t="e">
        <f>SUMPRODUCT(($C$14:$C$498&gt;="1/02/2017"*1)*($C$14:$C$498&lt;="29/02/2017"*1),(H14:H498))</f>
        <v>#VALUE!</v>
      </c>
      <c r="I502" s="347"/>
      <c r="J502" s="346" t="e">
        <f>SUMPRODUCT(($C$14:$C$498&gt;="1/02/2017"*1)*($C$14:$C$498&lt;="29/02/2017"*1),(J14:J498))</f>
        <v>#VALUE!</v>
      </c>
      <c r="K502" s="347"/>
      <c r="L502" s="346" t="e">
        <f>SUMPRODUCT(($C$14:$C$498&gt;="1/02/2017"*1)*($C$14:$C$498&lt;="29/02/2017"*1),(L14:L498))</f>
        <v>#VALUE!</v>
      </c>
      <c r="M502" s="347"/>
      <c r="N502" s="346" t="e">
        <f>SUMPRODUCT(($C$14:$C$498&gt;="1/02/2017"*1)*($C$14:$C$498&lt;="29/02/2017"*1),(N14:N498))</f>
        <v>#VALUE!</v>
      </c>
      <c r="O502" s="347"/>
      <c r="P502" s="346" t="e">
        <f>SUMPRODUCT(($C$14:$C$498&gt;="1/02/2017"*1)*($C$14:$C$498&lt;="29/02/2017"*1),(P14:P498))</f>
        <v>#VALUE!</v>
      </c>
      <c r="Q502" s="347"/>
      <c r="R502" s="346" t="e">
        <f>SUMPRODUCT(($C$14:$C$498&gt;="1/02/2017"*1)*($C$14:$C$498&lt;="29/02/2017"*1),(R14:R498))</f>
        <v>#VALUE!</v>
      </c>
      <c r="S502" s="347"/>
      <c r="T502" s="346" t="e">
        <f>SUMPRODUCT(($C$14:$C$498&gt;="1/02/2017"*1)*($C$14:$C$498&lt;="29/02/2017"*1),(T14:T498))</f>
        <v>#VALUE!</v>
      </c>
      <c r="U502" s="347"/>
      <c r="V502" s="346" t="e">
        <f>SUMPRODUCT(($C$14:$C$498&gt;="1/02/2017"*1)*($C$14:$C$498&lt;="29/02/2017"*1),(V14:V498))</f>
        <v>#VALUE!</v>
      </c>
      <c r="W502" s="347"/>
      <c r="X502" s="346" t="e">
        <f>SUMPRODUCT(($C$14:$C$498&gt;="1/02/2017"*1)*($C$14:$C$498&lt;="29/02/2017"*1),(X14:X498))</f>
        <v>#VALUE!</v>
      </c>
      <c r="Y502" s="347"/>
      <c r="Z502" s="181" t="e">
        <f>SUMPRODUCT(($C$14:$C$498&gt;="1/02/2017"*1)*($C$14:$C$498&lt;="29/02/2017"*1),(Z14:Z498))</f>
        <v>#VALUE!</v>
      </c>
      <c r="AA502" s="181" t="e">
        <f>SUMPRODUCT(($C$14:$C$498&gt;="1/02/2017"*1)*($C$14:$C$498&lt;="29/02/2017"*1),(AA14:AA498))</f>
        <v>#VALUE!</v>
      </c>
      <c r="AB502" s="181" t="e">
        <f>SUMPRODUCT(($C$14:$C$498&gt;="1/02/2017"*1)*($C$14:$C$498&lt;="29/02/2017"*1),(AB14:AB498))</f>
        <v>#VALUE!</v>
      </c>
    </row>
    <row r="503" spans="1:28" s="104" customFormat="1" ht="18" customHeight="1" x14ac:dyDescent="0.25">
      <c r="A503" s="103"/>
      <c r="B503" s="336" t="s">
        <v>123</v>
      </c>
      <c r="C503" s="336"/>
      <c r="D503" s="348">
        <f>IFERROR(D502,D501)</f>
        <v>0</v>
      </c>
      <c r="E503" s="349"/>
      <c r="F503" s="348">
        <f>IFERROR(F502,F501)</f>
        <v>0</v>
      </c>
      <c r="G503" s="349"/>
      <c r="H503" s="348">
        <f>IFERROR(H502,H501)</f>
        <v>0</v>
      </c>
      <c r="I503" s="349"/>
      <c r="J503" s="348">
        <f>IFERROR(J502,J501)</f>
        <v>0</v>
      </c>
      <c r="K503" s="349"/>
      <c r="L503" s="348">
        <f>IFERROR(L502,L501)</f>
        <v>0</v>
      </c>
      <c r="M503" s="349"/>
      <c r="N503" s="348">
        <f>IFERROR(N502,N501)</f>
        <v>0.16666666666666666</v>
      </c>
      <c r="O503" s="349"/>
      <c r="P503" s="348">
        <f>IFERROR(P502,P501)</f>
        <v>0</v>
      </c>
      <c r="Q503" s="349"/>
      <c r="R503" s="348">
        <f>IFERROR(R502,R501)</f>
        <v>0</v>
      </c>
      <c r="S503" s="349"/>
      <c r="T503" s="348">
        <f>IFERROR(T502,T501)</f>
        <v>0.16666666666666666</v>
      </c>
      <c r="U503" s="349"/>
      <c r="V503" s="348">
        <f>IFERROR(V502,V501)</f>
        <v>0</v>
      </c>
      <c r="W503" s="349"/>
      <c r="X503" s="348">
        <f>IFERROR(X502,X501)</f>
        <v>0</v>
      </c>
      <c r="Y503" s="349"/>
      <c r="Z503" s="203">
        <f>IFERROR(Z502,Z501)</f>
        <v>0</v>
      </c>
      <c r="AA503" s="203">
        <f t="shared" ref="AA503:AB503" si="273">IFERROR(AA502,AA501)</f>
        <v>0.33333333333333331</v>
      </c>
      <c r="AB503" s="203">
        <f t="shared" si="273"/>
        <v>0.33333333333333331</v>
      </c>
    </row>
    <row r="504" spans="1:28" s="102" customFormat="1" ht="18" customHeight="1" x14ac:dyDescent="0.25">
      <c r="A504" s="101"/>
      <c r="B504" s="335" t="s">
        <v>124</v>
      </c>
      <c r="C504" s="335"/>
      <c r="D504" s="341">
        <f>SUMPRODUCT(($C$14:$C$498&gt;=DATE($A$1,3,1)*1)*($C$14:$C$498&lt;=DATE($A$1,3,31)*1),(D14:D498))</f>
        <v>0</v>
      </c>
      <c r="E504" s="342"/>
      <c r="F504" s="341">
        <f t="shared" ref="F504" si="274">SUMPRODUCT(($C$14:$C$498&gt;=DATE($A$1,3,1)*1)*($C$14:$C$498&lt;=DATE($A$1,3,31)*1),(F14:F498))</f>
        <v>0</v>
      </c>
      <c r="G504" s="342"/>
      <c r="H504" s="341">
        <f t="shared" ref="H504" si="275">SUMPRODUCT(($C$14:$C$498&gt;=DATE($A$1,3,1)*1)*($C$14:$C$498&lt;=DATE($A$1,3,31)*1),(H14:H498))</f>
        <v>0</v>
      </c>
      <c r="I504" s="342"/>
      <c r="J504" s="341">
        <f t="shared" ref="J504" si="276">SUMPRODUCT(($C$14:$C$498&gt;=DATE($A$1,3,1)*1)*($C$14:$C$498&lt;=DATE($A$1,3,31)*1),(J14:J498))</f>
        <v>0</v>
      </c>
      <c r="K504" s="342"/>
      <c r="L504" s="341">
        <f t="shared" ref="L504" si="277">SUMPRODUCT(($C$14:$C$498&gt;=DATE($A$1,3,1)*1)*($C$14:$C$498&lt;=DATE($A$1,3,31)*1),(L14:L498))</f>
        <v>0</v>
      </c>
      <c r="M504" s="342"/>
      <c r="N504" s="341">
        <f t="shared" ref="N504" si="278">SUMPRODUCT(($C$14:$C$498&gt;=DATE($A$1,3,1)*1)*($C$14:$C$498&lt;=DATE($A$1,3,31)*1),(N14:N498))</f>
        <v>0</v>
      </c>
      <c r="O504" s="342"/>
      <c r="P504" s="341">
        <f t="shared" ref="P504" si="279">SUMPRODUCT(($C$14:$C$498&gt;=DATE($A$1,3,1)*1)*($C$14:$C$498&lt;=DATE($A$1,3,31)*1),(P14:P498))</f>
        <v>0</v>
      </c>
      <c r="Q504" s="342"/>
      <c r="R504" s="341">
        <f t="shared" ref="R504" si="280">SUMPRODUCT(($C$14:$C$498&gt;=DATE($A$1,3,1)*1)*($C$14:$C$498&lt;=DATE($A$1,3,31)*1),(R14:R498))</f>
        <v>0</v>
      </c>
      <c r="S504" s="342"/>
      <c r="T504" s="341">
        <f t="shared" ref="T504" si="281">SUMPRODUCT(($C$14:$C$498&gt;=DATE($A$1,3,1)*1)*($C$14:$C$498&lt;=DATE($A$1,3,31)*1),(T14:T498))</f>
        <v>0</v>
      </c>
      <c r="U504" s="342"/>
      <c r="V504" s="341">
        <f t="shared" ref="V504" si="282">SUMPRODUCT(($C$14:$C$498&gt;=DATE($A$1,3,1)*1)*($C$14:$C$498&lt;=DATE($A$1,3,31)*1),(V14:V498))</f>
        <v>0</v>
      </c>
      <c r="W504" s="342"/>
      <c r="X504" s="341">
        <f t="shared" ref="X504" si="283">SUMPRODUCT(($C$14:$C$498&gt;=DATE($A$1,3,1)*1)*($C$14:$C$498&lt;=DATE($A$1,3,31)*1),(X14:X498))</f>
        <v>0</v>
      </c>
      <c r="Y504" s="342"/>
      <c r="Z504" s="202">
        <f>SUMPRODUCT(($C$14:$C$498&gt;="1/03/2017"*1)*($C$14:$C$498&lt;="31/03/2017"*1),(Z14:Z498))</f>
        <v>0</v>
      </c>
      <c r="AA504" s="202">
        <f>SUMPRODUCT(($C$14:$C$498&gt;="1/03/2017"*1)*($C$14:$C$498&lt;="31/03/2017"*1),(AA14:AA498))</f>
        <v>0</v>
      </c>
      <c r="AB504" s="202">
        <f>SUMPRODUCT(($C$14:$C$498&gt;="1/03/2017"*1)*($C$14:$C$498&lt;="31/03/2017"*1),(AB14:AB498))</f>
        <v>0</v>
      </c>
    </row>
    <row r="505" spans="1:28" s="104" customFormat="1" ht="18" customHeight="1" x14ac:dyDescent="0.25">
      <c r="A505" s="103"/>
      <c r="B505" s="336" t="s">
        <v>125</v>
      </c>
      <c r="C505" s="336"/>
      <c r="D505" s="343">
        <f>SUMPRODUCT(($C$14:$C$498&gt;=DATE($A$1,4,1)*1)*($C$14:$C$498&lt;=DATE($A$1,4,31)*1),(D14:D498))</f>
        <v>0</v>
      </c>
      <c r="E505" s="344"/>
      <c r="F505" s="343">
        <f t="shared" ref="F505" si="284">SUMPRODUCT(($C$14:$C$498&gt;=DATE($A$1,4,1)*1)*($C$14:$C$498&lt;=DATE($A$1,4,31)*1),(F14:F498))</f>
        <v>0</v>
      </c>
      <c r="G505" s="344"/>
      <c r="H505" s="343">
        <f t="shared" ref="H505" si="285">SUMPRODUCT(($C$14:$C$498&gt;=DATE($A$1,4,1)*1)*($C$14:$C$498&lt;=DATE($A$1,4,31)*1),(H14:H498))</f>
        <v>0</v>
      </c>
      <c r="I505" s="344"/>
      <c r="J505" s="343">
        <f t="shared" ref="J505" si="286">SUMPRODUCT(($C$14:$C$498&gt;=DATE($A$1,4,1)*1)*($C$14:$C$498&lt;=DATE($A$1,4,31)*1),(J14:J498))</f>
        <v>0</v>
      </c>
      <c r="K505" s="344"/>
      <c r="L505" s="343">
        <f t="shared" ref="L505" si="287">SUMPRODUCT(($C$14:$C$498&gt;=DATE($A$1,4,1)*1)*($C$14:$C$498&lt;=DATE($A$1,4,31)*1),(L14:L498))</f>
        <v>0</v>
      </c>
      <c r="M505" s="344"/>
      <c r="N505" s="343">
        <f t="shared" ref="N505" si="288">SUMPRODUCT(($C$14:$C$498&gt;=DATE($A$1,4,1)*1)*($C$14:$C$498&lt;=DATE($A$1,4,31)*1),(N14:N498))</f>
        <v>0</v>
      </c>
      <c r="O505" s="344"/>
      <c r="P505" s="343">
        <f t="shared" ref="P505" si="289">SUMPRODUCT(($C$14:$C$498&gt;=DATE($A$1,4,1)*1)*($C$14:$C$498&lt;=DATE($A$1,4,31)*1),(P14:P498))</f>
        <v>0</v>
      </c>
      <c r="Q505" s="344"/>
      <c r="R505" s="343">
        <f t="shared" ref="R505" si="290">SUMPRODUCT(($C$14:$C$498&gt;=DATE($A$1,4,1)*1)*($C$14:$C$498&lt;=DATE($A$1,4,31)*1),(R14:R498))</f>
        <v>0</v>
      </c>
      <c r="S505" s="344"/>
      <c r="T505" s="343">
        <f t="shared" ref="T505" si="291">SUMPRODUCT(($C$14:$C$498&gt;=DATE($A$1,4,1)*1)*($C$14:$C$498&lt;=DATE($A$1,4,31)*1),(T14:T498))</f>
        <v>0</v>
      </c>
      <c r="U505" s="344"/>
      <c r="V505" s="343">
        <f t="shared" ref="V505" si="292">SUMPRODUCT(($C$14:$C$498&gt;=DATE($A$1,4,1)*1)*($C$14:$C$498&lt;=DATE($A$1,4,31)*1),(V14:V498))</f>
        <v>0</v>
      </c>
      <c r="W505" s="344"/>
      <c r="X505" s="343">
        <f t="shared" ref="X505" si="293">SUMPRODUCT(($C$14:$C$498&gt;=DATE($A$1,4,1)*1)*($C$14:$C$498&lt;=DATE($A$1,4,31)*1),(X14:X498))</f>
        <v>0</v>
      </c>
      <c r="Y505" s="344"/>
      <c r="Z505" s="203">
        <f>SUMPRODUCT(($C$14:$C$498&gt;="1/04/2017"*1)*($C$14:$C$498&lt;="30/04/2017"*1),(Z14:Z498))</f>
        <v>0</v>
      </c>
      <c r="AA505" s="203">
        <f>SUMPRODUCT(($C$14:$C$498&gt;="1/04/2017"*1)*($C$14:$C$498&lt;="30/04/2017"*1),(AA14:AA498))</f>
        <v>0</v>
      </c>
      <c r="AB505" s="203">
        <f>SUMPRODUCT(($C$14:$C$498&gt;="1/04/2017"*1)*($C$14:$C$498&lt;="30/04/2017"*1),(AB14:AB498))</f>
        <v>0</v>
      </c>
    </row>
    <row r="506" spans="1:28" s="102" customFormat="1" ht="18" customHeight="1" x14ac:dyDescent="0.25">
      <c r="A506" s="101"/>
      <c r="B506" s="335" t="s">
        <v>126</v>
      </c>
      <c r="C506" s="335"/>
      <c r="D506" s="341">
        <f>SUMPRODUCT(($C$14:$C$498&gt;=DATE($A$1,5,1)*1)*($C$14:$C$498&lt;=DATE($A$1,5,31)*1),(D14:D498))</f>
        <v>0</v>
      </c>
      <c r="E506" s="342"/>
      <c r="F506" s="341">
        <f t="shared" ref="F506" si="294">SUMPRODUCT(($C$14:$C$498&gt;=DATE($A$1,5,1)*1)*($C$14:$C$498&lt;=DATE($A$1,5,31)*1),(F14:F498))</f>
        <v>0</v>
      </c>
      <c r="G506" s="342"/>
      <c r="H506" s="341">
        <f t="shared" ref="H506" si="295">SUMPRODUCT(($C$14:$C$498&gt;=DATE($A$1,5,1)*1)*($C$14:$C$498&lt;=DATE($A$1,5,31)*1),(H14:H498))</f>
        <v>0</v>
      </c>
      <c r="I506" s="342"/>
      <c r="J506" s="341">
        <f t="shared" ref="J506" si="296">SUMPRODUCT(($C$14:$C$498&gt;=DATE($A$1,5,1)*1)*($C$14:$C$498&lt;=DATE($A$1,5,31)*1),(J14:J498))</f>
        <v>0</v>
      </c>
      <c r="K506" s="342"/>
      <c r="L506" s="341">
        <f t="shared" ref="L506" si="297">SUMPRODUCT(($C$14:$C$498&gt;=DATE($A$1,5,1)*1)*($C$14:$C$498&lt;=DATE($A$1,5,31)*1),(L14:L498))</f>
        <v>0</v>
      </c>
      <c r="M506" s="342"/>
      <c r="N506" s="341">
        <f t="shared" ref="N506" si="298">SUMPRODUCT(($C$14:$C$498&gt;=DATE($A$1,5,1)*1)*($C$14:$C$498&lt;=DATE($A$1,5,31)*1),(N14:N498))</f>
        <v>0</v>
      </c>
      <c r="O506" s="342"/>
      <c r="P506" s="341">
        <f t="shared" ref="P506" si="299">SUMPRODUCT(($C$14:$C$498&gt;=DATE($A$1,5,1)*1)*($C$14:$C$498&lt;=DATE($A$1,5,31)*1),(P14:P498))</f>
        <v>0</v>
      </c>
      <c r="Q506" s="342"/>
      <c r="R506" s="341">
        <f t="shared" ref="R506" si="300">SUMPRODUCT(($C$14:$C$498&gt;=DATE($A$1,5,1)*1)*($C$14:$C$498&lt;=DATE($A$1,5,31)*1),(R14:R498))</f>
        <v>0</v>
      </c>
      <c r="S506" s="342"/>
      <c r="T506" s="341">
        <f t="shared" ref="T506" si="301">SUMPRODUCT(($C$14:$C$498&gt;=DATE($A$1,5,1)*1)*($C$14:$C$498&lt;=DATE($A$1,5,31)*1),(T14:T498))</f>
        <v>0</v>
      </c>
      <c r="U506" s="342"/>
      <c r="V506" s="341">
        <f t="shared" ref="V506" si="302">SUMPRODUCT(($C$14:$C$498&gt;=DATE($A$1,5,1)*1)*($C$14:$C$498&lt;=DATE($A$1,5,31)*1),(V14:V498))</f>
        <v>0</v>
      </c>
      <c r="W506" s="342"/>
      <c r="X506" s="341">
        <f t="shared" ref="X506" si="303">SUMPRODUCT(($C$14:$C$498&gt;=DATE($A$1,5,1)*1)*($C$14:$C$498&lt;=DATE($A$1,5,31)*1),(X14:X498))</f>
        <v>0</v>
      </c>
      <c r="Y506" s="342"/>
      <c r="Z506" s="202">
        <f>SUMPRODUCT(($C$14:$C$498&gt;="1/05/2017"*1)*($C$14:$C$498&lt;="31/05/2017"*1),(Z14:Z498))</f>
        <v>0</v>
      </c>
      <c r="AA506" s="202">
        <f>SUMPRODUCT(($C$14:$C$498&gt;="1/05/2017"*1)*($C$14:$C$498&lt;="31/05/2017"*1),(AA14:AA498))</f>
        <v>0</v>
      </c>
      <c r="AB506" s="202">
        <f>SUMPRODUCT(($C$14:$C$498&gt;="1/05/2017"*1)*($C$14:$C$498&lt;="31/05/2017"*1),(AB14:AB498))</f>
        <v>0</v>
      </c>
    </row>
    <row r="507" spans="1:28" s="104" customFormat="1" ht="18" customHeight="1" x14ac:dyDescent="0.25">
      <c r="A507" s="103"/>
      <c r="B507" s="336" t="s">
        <v>127</v>
      </c>
      <c r="C507" s="336"/>
      <c r="D507" s="343">
        <f>SUMPRODUCT(($C$14:$C$498&gt;=DATE($A$1,6,1)*1)*($C$14:$C$498&lt;=DATE($A$1,6,31)*1),(D14:D498))</f>
        <v>0</v>
      </c>
      <c r="E507" s="344"/>
      <c r="F507" s="343">
        <f t="shared" ref="F507" si="304">SUMPRODUCT(($C$14:$C$498&gt;=DATE($A$1,6,1)*1)*($C$14:$C$498&lt;=DATE($A$1,6,31)*1),(F14:F498))</f>
        <v>0</v>
      </c>
      <c r="G507" s="344"/>
      <c r="H507" s="343">
        <f t="shared" ref="H507" si="305">SUMPRODUCT(($C$14:$C$498&gt;=DATE($A$1,6,1)*1)*($C$14:$C$498&lt;=DATE($A$1,6,31)*1),(H14:H498))</f>
        <v>0</v>
      </c>
      <c r="I507" s="344"/>
      <c r="J507" s="343">
        <f t="shared" ref="J507" si="306">SUMPRODUCT(($C$14:$C$498&gt;=DATE($A$1,6,1)*1)*($C$14:$C$498&lt;=DATE($A$1,6,31)*1),(J14:J498))</f>
        <v>0</v>
      </c>
      <c r="K507" s="344"/>
      <c r="L507" s="343">
        <f t="shared" ref="L507" si="307">SUMPRODUCT(($C$14:$C$498&gt;=DATE($A$1,6,1)*1)*($C$14:$C$498&lt;=DATE($A$1,6,31)*1),(L14:L498))</f>
        <v>0</v>
      </c>
      <c r="M507" s="344"/>
      <c r="N507" s="343">
        <f t="shared" ref="N507" si="308">SUMPRODUCT(($C$14:$C$498&gt;=DATE($A$1,6,1)*1)*($C$14:$C$498&lt;=DATE($A$1,6,31)*1),(N14:N498))</f>
        <v>0</v>
      </c>
      <c r="O507" s="344"/>
      <c r="P507" s="343">
        <f t="shared" ref="P507" si="309">SUMPRODUCT(($C$14:$C$498&gt;=DATE($A$1,6,1)*1)*($C$14:$C$498&lt;=DATE($A$1,6,31)*1),(P14:P498))</f>
        <v>0</v>
      </c>
      <c r="Q507" s="344"/>
      <c r="R507" s="343">
        <f t="shared" ref="R507" si="310">SUMPRODUCT(($C$14:$C$498&gt;=DATE($A$1,6,1)*1)*($C$14:$C$498&lt;=DATE($A$1,6,31)*1),(R14:R498))</f>
        <v>0</v>
      </c>
      <c r="S507" s="344"/>
      <c r="T507" s="343">
        <f t="shared" ref="T507" si="311">SUMPRODUCT(($C$14:$C$498&gt;=DATE($A$1,6,1)*1)*($C$14:$C$498&lt;=DATE($A$1,6,31)*1),(T14:T498))</f>
        <v>0</v>
      </c>
      <c r="U507" s="344"/>
      <c r="V507" s="343">
        <f t="shared" ref="V507" si="312">SUMPRODUCT(($C$14:$C$498&gt;=DATE($A$1,6,1)*1)*($C$14:$C$498&lt;=DATE($A$1,6,31)*1),(V14:V498))</f>
        <v>0</v>
      </c>
      <c r="W507" s="344"/>
      <c r="X507" s="343">
        <f t="shared" ref="X507" si="313">SUMPRODUCT(($C$14:$C$498&gt;=DATE($A$1,6,1)*1)*($C$14:$C$498&lt;=DATE($A$1,6,31)*1),(X14:X498))</f>
        <v>0</v>
      </c>
      <c r="Y507" s="344"/>
      <c r="Z507" s="203">
        <f>SUMPRODUCT(($C$14:$C$498&gt;="1/06/2017"*1)*($C$14:$C$498&lt;="30/06/2017"*1),(Z14:Z498))</f>
        <v>0</v>
      </c>
      <c r="AA507" s="203">
        <f>SUMPRODUCT(($C$14:$C$498&gt;="1/06/2017"*1)*($C$14:$C$498&lt;="30/06/2017"*1),(AA14:AA498))</f>
        <v>0</v>
      </c>
      <c r="AB507" s="203">
        <f>SUMPRODUCT(($C$14:$C$498&gt;="1/06/2017"*1)*($C$14:$C$498&lt;="30/06/2017"*1),(AB14:AB498))</f>
        <v>0</v>
      </c>
    </row>
    <row r="508" spans="1:28" s="102" customFormat="1" ht="18" customHeight="1" x14ac:dyDescent="0.25">
      <c r="A508" s="101"/>
      <c r="B508" s="335" t="s">
        <v>128</v>
      </c>
      <c r="C508" s="335"/>
      <c r="D508" s="341">
        <f>SUMPRODUCT(($C$14:$C$498&gt;=DATE($A$1,7,1)*1)*($C$14:$C$498&lt;=DATE($A$1,7,31)*1),(D14:D498))</f>
        <v>0</v>
      </c>
      <c r="E508" s="342"/>
      <c r="F508" s="341">
        <f t="shared" ref="F508" si="314">SUMPRODUCT(($C$14:$C$498&gt;=DATE($A$1,7,1)*1)*($C$14:$C$498&lt;=DATE($A$1,7,31)*1),(F14:F498))</f>
        <v>0</v>
      </c>
      <c r="G508" s="342"/>
      <c r="H508" s="341">
        <f t="shared" ref="H508" si="315">SUMPRODUCT(($C$14:$C$498&gt;=DATE($A$1,7,1)*1)*($C$14:$C$498&lt;=DATE($A$1,7,31)*1),(H14:H498))</f>
        <v>0</v>
      </c>
      <c r="I508" s="342"/>
      <c r="J508" s="341">
        <f t="shared" ref="J508" si="316">SUMPRODUCT(($C$14:$C$498&gt;=DATE($A$1,7,1)*1)*($C$14:$C$498&lt;=DATE($A$1,7,31)*1),(J14:J498))</f>
        <v>0</v>
      </c>
      <c r="K508" s="342"/>
      <c r="L508" s="341">
        <f t="shared" ref="L508" si="317">SUMPRODUCT(($C$14:$C$498&gt;=DATE($A$1,7,1)*1)*($C$14:$C$498&lt;=DATE($A$1,7,31)*1),(L14:L498))</f>
        <v>0</v>
      </c>
      <c r="M508" s="342"/>
      <c r="N508" s="341">
        <f t="shared" ref="N508" si="318">SUMPRODUCT(($C$14:$C$498&gt;=DATE($A$1,7,1)*1)*($C$14:$C$498&lt;=DATE($A$1,7,31)*1),(N14:N498))</f>
        <v>0</v>
      </c>
      <c r="O508" s="342"/>
      <c r="P508" s="341">
        <f t="shared" ref="P508" si="319">SUMPRODUCT(($C$14:$C$498&gt;=DATE($A$1,7,1)*1)*($C$14:$C$498&lt;=DATE($A$1,7,31)*1),(P14:P498))</f>
        <v>0</v>
      </c>
      <c r="Q508" s="342"/>
      <c r="R508" s="341">
        <f t="shared" ref="R508" si="320">SUMPRODUCT(($C$14:$C$498&gt;=DATE($A$1,7,1)*1)*($C$14:$C$498&lt;=DATE($A$1,7,31)*1),(R14:R498))</f>
        <v>0</v>
      </c>
      <c r="S508" s="342"/>
      <c r="T508" s="341">
        <f t="shared" ref="T508" si="321">SUMPRODUCT(($C$14:$C$498&gt;=DATE($A$1,7,1)*1)*($C$14:$C$498&lt;=DATE($A$1,7,31)*1),(T14:T498))</f>
        <v>0</v>
      </c>
      <c r="U508" s="342"/>
      <c r="V508" s="341">
        <f t="shared" ref="V508" si="322">SUMPRODUCT(($C$14:$C$498&gt;=DATE($A$1,7,1)*1)*($C$14:$C$498&lt;=DATE($A$1,7,31)*1),(V14:V498))</f>
        <v>0</v>
      </c>
      <c r="W508" s="342"/>
      <c r="X508" s="341">
        <f t="shared" ref="X508" si="323">SUMPRODUCT(($C$14:$C$498&gt;=DATE($A$1,7,1)*1)*($C$14:$C$498&lt;=DATE($A$1,7,31)*1),(X14:X498))</f>
        <v>0</v>
      </c>
      <c r="Y508" s="342"/>
      <c r="Z508" s="202">
        <f>SUMPRODUCT(($C$14:$C$498&gt;="1/07/2017"*1)*($C$14:$C$498&lt;="31/07/2017"*1),(Z14:Z498))</f>
        <v>0</v>
      </c>
      <c r="AA508" s="202">
        <f>SUMPRODUCT(($C$14:$C$498&gt;="1/07/2017"*1)*($C$14:$C$498&lt;="31/07/2017"*1),(AA14:AA498))</f>
        <v>0</v>
      </c>
      <c r="AB508" s="202">
        <f>SUMPRODUCT(($C$14:$C$498&gt;="1/07/2017"*1)*($C$14:$C$498&lt;="31/07/2017"*1),(AB14:AB498))</f>
        <v>0</v>
      </c>
    </row>
    <row r="509" spans="1:28" s="104" customFormat="1" ht="18" customHeight="1" x14ac:dyDescent="0.25">
      <c r="A509" s="103"/>
      <c r="B509" s="336" t="s">
        <v>129</v>
      </c>
      <c r="C509" s="336"/>
      <c r="D509" s="343">
        <f>SUMPRODUCT(($C$14:$C$498&gt;=DATE($A$1,8,1)*1)*($C$14:$C$498&lt;=DATE($A$1,8,31)*1),(D14:D498))</f>
        <v>0</v>
      </c>
      <c r="E509" s="344"/>
      <c r="F509" s="343">
        <f t="shared" ref="F509" si="324">SUMPRODUCT(($C$14:$C$498&gt;=DATE($A$1,8,1)*1)*($C$14:$C$498&lt;=DATE($A$1,8,31)*1),(F14:F498))</f>
        <v>0</v>
      </c>
      <c r="G509" s="344"/>
      <c r="H509" s="343">
        <f t="shared" ref="H509" si="325">SUMPRODUCT(($C$14:$C$498&gt;=DATE($A$1,8,1)*1)*($C$14:$C$498&lt;=DATE($A$1,8,31)*1),(H14:H498))</f>
        <v>0</v>
      </c>
      <c r="I509" s="344"/>
      <c r="J509" s="343">
        <f t="shared" ref="J509" si="326">SUMPRODUCT(($C$14:$C$498&gt;=DATE($A$1,8,1)*1)*($C$14:$C$498&lt;=DATE($A$1,8,31)*1),(J14:J498))</f>
        <v>0</v>
      </c>
      <c r="K509" s="344"/>
      <c r="L509" s="343">
        <f t="shared" ref="L509" si="327">SUMPRODUCT(($C$14:$C$498&gt;=DATE($A$1,8,1)*1)*($C$14:$C$498&lt;=DATE($A$1,8,31)*1),(L14:L498))</f>
        <v>0</v>
      </c>
      <c r="M509" s="344"/>
      <c r="N509" s="343">
        <f t="shared" ref="N509" si="328">SUMPRODUCT(($C$14:$C$498&gt;=DATE($A$1,8,1)*1)*($C$14:$C$498&lt;=DATE($A$1,8,31)*1),(N14:N498))</f>
        <v>0</v>
      </c>
      <c r="O509" s="344"/>
      <c r="P509" s="343">
        <f t="shared" ref="P509" si="329">SUMPRODUCT(($C$14:$C$498&gt;=DATE($A$1,8,1)*1)*($C$14:$C$498&lt;=DATE($A$1,8,31)*1),(P14:P498))</f>
        <v>0</v>
      </c>
      <c r="Q509" s="344"/>
      <c r="R509" s="343">
        <f t="shared" ref="R509" si="330">SUMPRODUCT(($C$14:$C$498&gt;=DATE($A$1,8,1)*1)*($C$14:$C$498&lt;=DATE($A$1,8,31)*1),(R14:R498))</f>
        <v>0</v>
      </c>
      <c r="S509" s="344"/>
      <c r="T509" s="343">
        <f t="shared" ref="T509" si="331">SUMPRODUCT(($C$14:$C$498&gt;=DATE($A$1,8,1)*1)*($C$14:$C$498&lt;=DATE($A$1,8,31)*1),(T14:T498))</f>
        <v>0</v>
      </c>
      <c r="U509" s="344"/>
      <c r="V509" s="343">
        <f t="shared" ref="V509" si="332">SUMPRODUCT(($C$14:$C$498&gt;=DATE($A$1,8,1)*1)*($C$14:$C$498&lt;=DATE($A$1,8,31)*1),(V14:V498))</f>
        <v>0</v>
      </c>
      <c r="W509" s="344"/>
      <c r="X509" s="343">
        <f t="shared" ref="X509" si="333">SUMPRODUCT(($C$14:$C$498&gt;=DATE($A$1,8,1)*1)*($C$14:$C$498&lt;=DATE($A$1,8,31)*1),(X14:X498))</f>
        <v>0</v>
      </c>
      <c r="Y509" s="344"/>
      <c r="Z509" s="203">
        <f>SUMPRODUCT(($C$14:$C$498&gt;="1/08/2017"*1)*($C$14:$C$498&lt;="31/08/2017"*1),(Z14:Z498))</f>
        <v>0</v>
      </c>
      <c r="AA509" s="203">
        <f>SUMPRODUCT(($C$14:$C$498&gt;="1/08/2017"*1)*($C$14:$C$498&lt;="31/08/2017"*1),(AA14:AA498))</f>
        <v>0</v>
      </c>
      <c r="AB509" s="203">
        <f>SUMPRODUCT(($C$14:$C$498&gt;="1/08/2017"*1)*($C$14:$C$498&lt;="31/08/2017"*1),(AB14:AB498))</f>
        <v>0</v>
      </c>
    </row>
    <row r="510" spans="1:28" s="102" customFormat="1" ht="18" customHeight="1" x14ac:dyDescent="0.25">
      <c r="A510" s="101"/>
      <c r="B510" s="335" t="s">
        <v>130</v>
      </c>
      <c r="C510" s="335"/>
      <c r="D510" s="341">
        <f>SUMPRODUCT(($C$14:$C$498=DATE($A$1,9,1)*1)*($C$14:$C$498&lt;=DATE($A$1,9,31)*1),(D14:D498))</f>
        <v>0</v>
      </c>
      <c r="E510" s="342"/>
      <c r="F510" s="341">
        <f t="shared" ref="F510" si="334">SUMPRODUCT(($C$14:$C$498=DATE($A$1,9,1)*1)*($C$14:$C$498&lt;=DATE($A$1,9,31)*1),(F14:F498))</f>
        <v>0</v>
      </c>
      <c r="G510" s="342"/>
      <c r="H510" s="341">
        <f t="shared" ref="H510" si="335">SUMPRODUCT(($C$14:$C$498=DATE($A$1,9,1)*1)*($C$14:$C$498&lt;=DATE($A$1,9,31)*1),(H14:H498))</f>
        <v>0</v>
      </c>
      <c r="I510" s="342"/>
      <c r="J510" s="341">
        <f t="shared" ref="J510" si="336">SUMPRODUCT(($C$14:$C$498=DATE($A$1,9,1)*1)*($C$14:$C$498&lt;=DATE($A$1,9,31)*1),(J14:J498))</f>
        <v>0</v>
      </c>
      <c r="K510" s="342"/>
      <c r="L510" s="341">
        <f t="shared" ref="L510" si="337">SUMPRODUCT(($C$14:$C$498=DATE($A$1,9,1)*1)*($C$14:$C$498&lt;=DATE($A$1,9,31)*1),(L14:L498))</f>
        <v>0</v>
      </c>
      <c r="M510" s="342"/>
      <c r="N510" s="341">
        <f t="shared" ref="N510" si="338">SUMPRODUCT(($C$14:$C$498=DATE($A$1,9,1)*1)*($C$14:$C$498&lt;=DATE($A$1,9,31)*1),(N14:N498))</f>
        <v>0</v>
      </c>
      <c r="O510" s="342"/>
      <c r="P510" s="341">
        <f t="shared" ref="P510" si="339">SUMPRODUCT(($C$14:$C$498=DATE($A$1,9,1)*1)*($C$14:$C$498&lt;=DATE($A$1,9,31)*1),(P14:P498))</f>
        <v>0</v>
      </c>
      <c r="Q510" s="342"/>
      <c r="R510" s="341">
        <f t="shared" ref="R510" si="340">SUMPRODUCT(($C$14:$C$498=DATE($A$1,9,1)*1)*($C$14:$C$498&lt;=DATE($A$1,9,31)*1),(R14:R498))</f>
        <v>0</v>
      </c>
      <c r="S510" s="342"/>
      <c r="T510" s="341">
        <f t="shared" ref="T510" si="341">SUMPRODUCT(($C$14:$C$498=DATE($A$1,9,1)*1)*($C$14:$C$498&lt;=DATE($A$1,9,31)*1),(T14:T498))</f>
        <v>0</v>
      </c>
      <c r="U510" s="342"/>
      <c r="V510" s="341">
        <f t="shared" ref="V510" si="342">SUMPRODUCT(($C$14:$C$498=DATE($A$1,9,1)*1)*($C$14:$C$498&lt;=DATE($A$1,9,31)*1),(V14:V498))</f>
        <v>0</v>
      </c>
      <c r="W510" s="342"/>
      <c r="X510" s="341">
        <f t="shared" ref="X510" si="343">SUMPRODUCT(($C$14:$C$498=DATE($A$1,9,1)*1)*($C$14:$C$498&lt;=DATE($A$1,9,31)*1),(X14:X498))</f>
        <v>0</v>
      </c>
      <c r="Y510" s="342"/>
      <c r="Z510" s="202">
        <f>SUMPRODUCT(($C$14:$C$498&gt;="1/09/2017"*1)*($C$14:$C$498&lt;="30/09/2017"*1),(Z14:Z498))</f>
        <v>0</v>
      </c>
      <c r="AA510" s="202">
        <f>SUMPRODUCT(($C$14:$C$498&gt;="1/09/2017"*1)*($C$14:$C$498&lt;="30/09/2017"*1),(AA14:AA498))</f>
        <v>0</v>
      </c>
      <c r="AB510" s="202">
        <f>SUMPRODUCT(($C$14:$C$498&gt;="1/09/2017"*1)*($C$14:$C$498&lt;="30/09/2017"*1),(AB14:AB498))</f>
        <v>0</v>
      </c>
    </row>
    <row r="511" spans="1:28" s="104" customFormat="1" ht="18" customHeight="1" x14ac:dyDescent="0.25">
      <c r="A511" s="103"/>
      <c r="B511" s="336" t="s">
        <v>131</v>
      </c>
      <c r="C511" s="336"/>
      <c r="D511" s="343">
        <f>SUMPRODUCT(($C$14:$C$498&gt;=DATE($A$1,10,1)*1)*($C$14:$C$498&lt;=DATE($A$1,10,31)*1),(D14:D498))</f>
        <v>0</v>
      </c>
      <c r="E511" s="344"/>
      <c r="F511" s="343">
        <f t="shared" ref="F511" si="344">SUMPRODUCT(($C$14:$C$498&gt;=DATE($A$1,10,1)*1)*($C$14:$C$498&lt;=DATE($A$1,10,31)*1),(F14:F498))</f>
        <v>0</v>
      </c>
      <c r="G511" s="344"/>
      <c r="H511" s="343">
        <f t="shared" ref="H511" si="345">SUMPRODUCT(($C$14:$C$498&gt;=DATE($A$1,10,1)*1)*($C$14:$C$498&lt;=DATE($A$1,10,31)*1),(H14:H498))</f>
        <v>0</v>
      </c>
      <c r="I511" s="344"/>
      <c r="J511" s="343">
        <f t="shared" ref="J511" si="346">SUMPRODUCT(($C$14:$C$498&gt;=DATE($A$1,10,1)*1)*($C$14:$C$498&lt;=DATE($A$1,10,31)*1),(J14:J498))</f>
        <v>0</v>
      </c>
      <c r="K511" s="344"/>
      <c r="L511" s="343">
        <f t="shared" ref="L511" si="347">SUMPRODUCT(($C$14:$C$498&gt;=DATE($A$1,10,1)*1)*($C$14:$C$498&lt;=DATE($A$1,10,31)*1),(L14:L498))</f>
        <v>0</v>
      </c>
      <c r="M511" s="344"/>
      <c r="N511" s="343">
        <f t="shared" ref="N511" si="348">SUMPRODUCT(($C$14:$C$498&gt;=DATE($A$1,10,1)*1)*($C$14:$C$498&lt;=DATE($A$1,10,31)*1),(N14:N498))</f>
        <v>0</v>
      </c>
      <c r="O511" s="344"/>
      <c r="P511" s="343">
        <f t="shared" ref="P511" si="349">SUMPRODUCT(($C$14:$C$498&gt;=DATE($A$1,10,1)*1)*($C$14:$C$498&lt;=DATE($A$1,10,31)*1),(P14:P498))</f>
        <v>0</v>
      </c>
      <c r="Q511" s="344"/>
      <c r="R511" s="343">
        <f t="shared" ref="R511" si="350">SUMPRODUCT(($C$14:$C$498&gt;=DATE($A$1,10,1)*1)*($C$14:$C$498&lt;=DATE($A$1,10,31)*1),(R14:R498))</f>
        <v>0</v>
      </c>
      <c r="S511" s="344"/>
      <c r="T511" s="343">
        <f t="shared" ref="T511" si="351">SUMPRODUCT(($C$14:$C$498&gt;=DATE($A$1,10,1)*1)*($C$14:$C$498&lt;=DATE($A$1,10,31)*1),(T14:T498))</f>
        <v>0</v>
      </c>
      <c r="U511" s="344"/>
      <c r="V511" s="343">
        <f t="shared" ref="V511" si="352">SUMPRODUCT(($C$14:$C$498&gt;=DATE($A$1,10,1)*1)*($C$14:$C$498&lt;=DATE($A$1,10,31)*1),(V14:V498))</f>
        <v>0</v>
      </c>
      <c r="W511" s="344"/>
      <c r="X511" s="343">
        <f t="shared" ref="X511" si="353">SUMPRODUCT(($C$14:$C$498&gt;=DATE($A$1,10,1)*1)*($C$14:$C$498&lt;=DATE($A$1,10,31)*1),(X14:X498))</f>
        <v>0</v>
      </c>
      <c r="Y511" s="344"/>
      <c r="Z511" s="203">
        <f>SUMPRODUCT(($C$14:$C$498&gt;="1/10/2017"*1)*($C$14:$C$498&lt;="31/10/2017"*1),(Z14:Z498))</f>
        <v>0</v>
      </c>
      <c r="AA511" s="203">
        <f>SUMPRODUCT(($C$14:$C$498&gt;="1/10/2017"*1)*($C$14:$C$498&lt;="31/10/2017"*1),(AA14:AA498))</f>
        <v>0</v>
      </c>
      <c r="AB511" s="203">
        <f>SUMPRODUCT(($C$14:$C$498&gt;="1/10/2017"*1)*($C$14:$C$498&lt;="31/10/2017"*1),(AB14:AB498))</f>
        <v>0</v>
      </c>
    </row>
    <row r="512" spans="1:28" s="102" customFormat="1" ht="18" customHeight="1" x14ac:dyDescent="0.25">
      <c r="A512" s="101"/>
      <c r="B512" s="335" t="s">
        <v>132</v>
      </c>
      <c r="C512" s="335"/>
      <c r="D512" s="341">
        <f>SUMPRODUCT(($C$14:$C$498&gt;=DATE($A$1,11,1)*1)*($C$14:$C$498&lt;=DATE($A$1,11,31)*1),(D14:D498))</f>
        <v>0</v>
      </c>
      <c r="E512" s="342"/>
      <c r="F512" s="341">
        <f t="shared" ref="F512" si="354">SUMPRODUCT(($C$14:$C$498&gt;=DATE($A$1,11,1)*1)*($C$14:$C$498&lt;=DATE($A$1,11,31)*1),(F14:F498))</f>
        <v>0</v>
      </c>
      <c r="G512" s="342"/>
      <c r="H512" s="341">
        <f t="shared" ref="H512" si="355">SUMPRODUCT(($C$14:$C$498&gt;=DATE($A$1,11,1)*1)*($C$14:$C$498&lt;=DATE($A$1,11,31)*1),(H14:H498))</f>
        <v>0</v>
      </c>
      <c r="I512" s="342"/>
      <c r="J512" s="341">
        <f t="shared" ref="J512" si="356">SUMPRODUCT(($C$14:$C$498&gt;=DATE($A$1,11,1)*1)*($C$14:$C$498&lt;=DATE($A$1,11,31)*1),(J14:J498))</f>
        <v>0</v>
      </c>
      <c r="K512" s="342"/>
      <c r="L512" s="341">
        <f t="shared" ref="L512" si="357">SUMPRODUCT(($C$14:$C$498&gt;=DATE($A$1,11,1)*1)*($C$14:$C$498&lt;=DATE($A$1,11,31)*1),(L14:L498))</f>
        <v>0</v>
      </c>
      <c r="M512" s="342"/>
      <c r="N512" s="341">
        <f t="shared" ref="N512" si="358">SUMPRODUCT(($C$14:$C$498&gt;=DATE($A$1,11,1)*1)*($C$14:$C$498&lt;=DATE($A$1,11,31)*1),(N14:N498))</f>
        <v>0</v>
      </c>
      <c r="O512" s="342"/>
      <c r="P512" s="341">
        <f t="shared" ref="P512" si="359">SUMPRODUCT(($C$14:$C$498&gt;=DATE($A$1,11,1)*1)*($C$14:$C$498&lt;=DATE($A$1,11,31)*1),(P14:P498))</f>
        <v>0</v>
      </c>
      <c r="Q512" s="342"/>
      <c r="R512" s="341">
        <f t="shared" ref="R512" si="360">SUMPRODUCT(($C$14:$C$498&gt;=DATE($A$1,11,1)*1)*($C$14:$C$498&lt;=DATE($A$1,11,31)*1),(R14:R498))</f>
        <v>0</v>
      </c>
      <c r="S512" s="342"/>
      <c r="T512" s="341">
        <f t="shared" ref="T512" si="361">SUMPRODUCT(($C$14:$C$498&gt;=DATE($A$1,11,1)*1)*($C$14:$C$498&lt;=DATE($A$1,11,31)*1),(T14:T498))</f>
        <v>0</v>
      </c>
      <c r="U512" s="342"/>
      <c r="V512" s="341">
        <f t="shared" ref="V512" si="362">SUMPRODUCT(($C$14:$C$498&gt;=DATE($A$1,11,1)*1)*($C$14:$C$498&lt;=DATE($A$1,11,31)*1),(V14:V498))</f>
        <v>0</v>
      </c>
      <c r="W512" s="342"/>
      <c r="X512" s="341">
        <f t="shared" ref="X512" si="363">SUMPRODUCT(($C$14:$C$498&gt;=DATE($A$1,11,1)*1)*($C$14:$C$498&lt;=DATE($A$1,11,31)*1),(X14:X498))</f>
        <v>0</v>
      </c>
      <c r="Y512" s="342"/>
      <c r="Z512" s="202">
        <f>SUMPRODUCT(($C$14:$C$498&gt;="1/11/2017"*1)*($C$14:$C$498&lt;="30/11/2017"*1),(Z14:Z498))</f>
        <v>0</v>
      </c>
      <c r="AA512" s="202">
        <f>SUMPRODUCT(($C$14:$C$498&gt;="1/11/2017"*1)*($C$14:$C$498&lt;="30/11/2017"*1),(AA14:AA498))</f>
        <v>0</v>
      </c>
      <c r="AB512" s="202">
        <f>SUMPRODUCT(($C$14:$C$498&gt;="1/11/2017"*1)*($C$14:$C$498&lt;="30/11/2017"*1),(AB14:AB498))</f>
        <v>0</v>
      </c>
    </row>
    <row r="513" spans="1:28" s="105" customFormat="1" ht="18" customHeight="1" thickBot="1" x14ac:dyDescent="0.3">
      <c r="A513" s="103"/>
      <c r="B513" s="336" t="s">
        <v>133</v>
      </c>
      <c r="C513" s="336"/>
      <c r="D513" s="345">
        <f>SUMPRODUCT(($C$14:$C$498&gt;=DATE($A$1,12,1)*1)*($C$14:$C$498&lt;=DATE($A$1,12,31)*1),(D14:D498))</f>
        <v>0</v>
      </c>
      <c r="E513" s="345"/>
      <c r="F513" s="345">
        <f>SUMPRODUCT(($C$14:$C$498&gt;=DATE($A$1,12,1)*1)*($C$14:$C$498&lt;=DATE($A$1,12,31)*1),(F14:F498))</f>
        <v>0</v>
      </c>
      <c r="G513" s="345"/>
      <c r="H513" s="345">
        <f t="shared" ref="H513" si="364">SUMPRODUCT(($C$14:$C$498&gt;=DATE($A$1,12,1)*1)*($C$14:$C$498&lt;=DATE($A$1,12,31)*1),(H14:H498))</f>
        <v>0</v>
      </c>
      <c r="I513" s="345"/>
      <c r="J513" s="345">
        <f t="shared" ref="J513" si="365">SUMPRODUCT(($C$14:$C$498&gt;=DATE($A$1,12,1)*1)*($C$14:$C$498&lt;=DATE($A$1,12,31)*1),(J14:J498))</f>
        <v>0</v>
      </c>
      <c r="K513" s="345"/>
      <c r="L513" s="345">
        <f t="shared" ref="L513" si="366">SUMPRODUCT(($C$14:$C$498&gt;=DATE($A$1,12,1)*1)*($C$14:$C$498&lt;=DATE($A$1,12,31)*1),(L14:L498))</f>
        <v>0</v>
      </c>
      <c r="M513" s="345"/>
      <c r="N513" s="345">
        <f t="shared" ref="N513" si="367">SUMPRODUCT(($C$14:$C$498&gt;=DATE($A$1,12,1)*1)*($C$14:$C$498&lt;=DATE($A$1,12,31)*1),(N14:N498))</f>
        <v>0</v>
      </c>
      <c r="O513" s="345"/>
      <c r="P513" s="345">
        <f t="shared" ref="P513" si="368">SUMPRODUCT(($C$14:$C$498&gt;=DATE($A$1,12,1)*1)*($C$14:$C$498&lt;=DATE($A$1,12,31)*1),(P14:P498))</f>
        <v>0</v>
      </c>
      <c r="Q513" s="345"/>
      <c r="R513" s="345">
        <f t="shared" ref="R513" si="369">SUMPRODUCT(($C$14:$C$498&gt;=DATE($A$1,12,1)*1)*($C$14:$C$498&lt;=DATE($A$1,12,31)*1),(R14:R498))</f>
        <v>0</v>
      </c>
      <c r="S513" s="345"/>
      <c r="T513" s="345">
        <f t="shared" ref="T513" si="370">SUMPRODUCT(($C$14:$C$498&gt;=DATE($A$1,12,1)*1)*($C$14:$C$498&lt;=DATE($A$1,12,31)*1),(T14:T498))</f>
        <v>0</v>
      </c>
      <c r="U513" s="345"/>
      <c r="V513" s="345">
        <f t="shared" ref="V513" si="371">SUMPRODUCT(($C$14:$C$498&gt;=DATE($A$1,12,1)*1)*($C$14:$C$498&lt;=DATE($A$1,12,31)*1),(V14:V498))</f>
        <v>0</v>
      </c>
      <c r="W513" s="345"/>
      <c r="X513" s="345">
        <f t="shared" ref="X513" si="372">SUMPRODUCT(($C$14:$C$498&gt;=DATE($A$1,12,1)*1)*($C$14:$C$498&lt;=DATE($A$1,12,31)*1),(X14:X498))</f>
        <v>0</v>
      </c>
      <c r="Y513" s="345"/>
      <c r="Z513" s="203">
        <f>SUMPRODUCT(($C$14:$C$498&gt;="1/12/2017"*1)*($C$14:$C$498&lt;="31/12/2017"*1),(Z14:Z498))</f>
        <v>0</v>
      </c>
      <c r="AA513" s="203">
        <f>SUMPRODUCT(($C$14:$C$498&gt;="1/12/2017"*1)*($C$14:$C$498&lt;="31/12/2017"*1),(AA14:AA498))</f>
        <v>0</v>
      </c>
      <c r="AB513" s="194">
        <f>SUMPRODUCT(($C$14:$C$498&gt;="1/12/2017"*1)*($C$14:$C$498&lt;="31/12/2017"*1),(AB14:AB498))</f>
        <v>0</v>
      </c>
    </row>
    <row r="514" spans="1:28" s="107" customFormat="1" ht="30" customHeight="1" thickTop="1" thickBot="1" x14ac:dyDescent="0.3">
      <c r="A514" s="106"/>
      <c r="B514" s="384" t="str">
        <f>"TOTAL "&amp;A1</f>
        <v>TOTAL 2017</v>
      </c>
      <c r="C514" s="385"/>
      <c r="D514" s="350">
        <f>SUM(D500,D503:E513)</f>
        <v>0</v>
      </c>
      <c r="E514" s="350"/>
      <c r="F514" s="350">
        <f>SUM(F500,F503:G513)</f>
        <v>0</v>
      </c>
      <c r="G514" s="350"/>
      <c r="H514" s="350">
        <f t="shared" ref="H514" si="373">SUM(H500,H503:I513)</f>
        <v>0</v>
      </c>
      <c r="I514" s="350"/>
      <c r="J514" s="350">
        <f t="shared" ref="J514" si="374">SUM(J500,J503:K513)</f>
        <v>0</v>
      </c>
      <c r="K514" s="350"/>
      <c r="L514" s="350">
        <f t="shared" ref="L514" si="375">SUM(L500,L503:M513)</f>
        <v>0</v>
      </c>
      <c r="M514" s="350"/>
      <c r="N514" s="350">
        <f t="shared" ref="N514" si="376">SUM(N500,N503:O513)</f>
        <v>0.16666666666666666</v>
      </c>
      <c r="O514" s="350"/>
      <c r="P514" s="350">
        <f t="shared" ref="P514" si="377">SUM(P500,P503:Q513)</f>
        <v>0</v>
      </c>
      <c r="Q514" s="350"/>
      <c r="R514" s="350">
        <f t="shared" ref="R514" si="378">SUM(R500,R503:S513)</f>
        <v>0</v>
      </c>
      <c r="S514" s="350"/>
      <c r="T514" s="350">
        <f t="shared" ref="T514" si="379">SUM(T500,T503:U513)</f>
        <v>0.16666666666666666</v>
      </c>
      <c r="U514" s="350"/>
      <c r="V514" s="350">
        <f t="shared" ref="V514" si="380">SUM(V500,V503:W513)</f>
        <v>0</v>
      </c>
      <c r="W514" s="350"/>
      <c r="X514" s="350">
        <f>SUM(X500,X503:Y513)</f>
        <v>0</v>
      </c>
      <c r="Y514" s="350"/>
      <c r="Z514" s="204">
        <f>SUM(Z500,Z503:Z513)</f>
        <v>0</v>
      </c>
      <c r="AA514" s="188">
        <f t="shared" ref="AA514:AB514" si="381">SUM(AA500,AA503:AA513)</f>
        <v>0.33333333333333331</v>
      </c>
      <c r="AB514" s="195">
        <f t="shared" si="381"/>
        <v>0.33333333333333331</v>
      </c>
    </row>
    <row r="515" spans="1:28" ht="61.5" customHeight="1" thickTop="1" x14ac:dyDescent="0.25">
      <c r="A515" s="70"/>
      <c r="B515" s="270"/>
      <c r="C515" s="271"/>
      <c r="D515" s="272"/>
      <c r="E515" s="273"/>
      <c r="F515" s="272"/>
      <c r="G515" s="273"/>
      <c r="H515" s="272"/>
      <c r="I515" s="273"/>
      <c r="J515" s="272"/>
      <c r="K515" s="273"/>
      <c r="L515" s="272"/>
      <c r="M515" s="273"/>
      <c r="N515" s="272"/>
      <c r="O515" s="273"/>
      <c r="P515" s="272"/>
      <c r="Q515" s="273"/>
      <c r="R515" s="272"/>
      <c r="S515" s="273"/>
      <c r="T515" s="272"/>
      <c r="U515" s="273"/>
      <c r="V515" s="272"/>
      <c r="W515" s="273"/>
      <c r="X515" s="272"/>
      <c r="Y515" s="273"/>
      <c r="Z515" s="272"/>
      <c r="AA515" s="272"/>
      <c r="AB515" s="272"/>
    </row>
    <row r="516" spans="1:28" ht="43.5" customHeight="1" x14ac:dyDescent="0.25">
      <c r="A516" s="70"/>
      <c r="B516" s="270"/>
      <c r="C516" s="271"/>
      <c r="D516" s="272"/>
      <c r="E516" s="273"/>
      <c r="F516" s="272"/>
      <c r="G516" s="273"/>
      <c r="H516" s="272"/>
      <c r="I516" s="273"/>
      <c r="J516" s="272"/>
      <c r="K516" s="273"/>
      <c r="L516" s="272"/>
      <c r="M516" s="273"/>
      <c r="N516" s="272"/>
      <c r="O516" s="273"/>
      <c r="P516" s="272"/>
      <c r="Q516" s="273"/>
      <c r="R516" s="272"/>
      <c r="S516" s="273"/>
      <c r="T516" s="272"/>
      <c r="U516" s="273"/>
      <c r="V516" s="272"/>
      <c r="W516" s="273"/>
      <c r="X516" s="274"/>
      <c r="Y516" s="275"/>
      <c r="Z516" s="274"/>
      <c r="AA516" s="272"/>
      <c r="AB516" s="196" t="s">
        <v>137</v>
      </c>
    </row>
    <row r="517" spans="1:28" ht="14.25" customHeight="1" x14ac:dyDescent="0.25">
      <c r="A517" s="70"/>
      <c r="B517" s="71"/>
      <c r="X517" s="176"/>
      <c r="Y517" s="150"/>
      <c r="Z517" s="176"/>
    </row>
    <row r="518" spans="1:28" ht="14.25" customHeight="1" x14ac:dyDescent="0.25">
      <c r="A518" s="70"/>
      <c r="B518" s="71"/>
      <c r="X518" s="176"/>
      <c r="Y518" s="150"/>
      <c r="Z518" s="176"/>
    </row>
    <row r="519" spans="1:28" ht="14.25" customHeight="1" x14ac:dyDescent="0.25">
      <c r="A519" s="70"/>
      <c r="B519" s="71"/>
      <c r="X519" s="176"/>
      <c r="Y519" s="150"/>
      <c r="Z519" s="176"/>
    </row>
    <row r="520" spans="1:28" ht="14.25" customHeight="1" x14ac:dyDescent="0.25">
      <c r="A520" s="70"/>
      <c r="B520" s="71"/>
      <c r="X520" s="176"/>
      <c r="Y520" s="150"/>
      <c r="Z520" s="176"/>
    </row>
    <row r="521" spans="1:28" ht="14.25" customHeight="1" x14ac:dyDescent="0.25">
      <c r="A521" s="70"/>
      <c r="B521" s="71"/>
      <c r="X521" s="176"/>
      <c r="Y521" s="150"/>
      <c r="Z521" s="176"/>
    </row>
    <row r="522" spans="1:28" ht="14.25" customHeight="1" x14ac:dyDescent="0.25">
      <c r="A522" s="70"/>
      <c r="B522" s="71"/>
      <c r="X522" s="176"/>
      <c r="Y522" s="150"/>
      <c r="Z522" s="176"/>
    </row>
    <row r="523" spans="1:28" ht="14.25" customHeight="1" x14ac:dyDescent="0.25">
      <c r="A523" s="70"/>
      <c r="B523" s="71"/>
      <c r="X523" s="176"/>
      <c r="Y523" s="150"/>
      <c r="Z523" s="176"/>
    </row>
    <row r="524" spans="1:28" ht="14.25" customHeight="1" x14ac:dyDescent="0.25">
      <c r="A524" s="70"/>
      <c r="B524" s="71"/>
      <c r="X524" s="176"/>
      <c r="Y524" s="150"/>
      <c r="Z524" s="176"/>
    </row>
    <row r="525" spans="1:28" ht="14.25" customHeight="1" x14ac:dyDescent="0.25">
      <c r="X525" s="176"/>
      <c r="Y525" s="150"/>
      <c r="Z525" s="176"/>
    </row>
    <row r="526" spans="1:28" ht="14.25" customHeight="1" x14ac:dyDescent="0.25">
      <c r="X526" s="176"/>
      <c r="Y526" s="150"/>
      <c r="Z526" s="176"/>
    </row>
  </sheetData>
  <sheetProtection algorithmName="SHA-512" hashValue="S2SfzT1fepZgwQzmVXb/cQOCWTntg1cFCI2IkkNDf8L7sXgyudHOm3s+7FE7SmBPBmDlGEO6sLI6fcWI2TFGzg==" saltValue="SmS0SxCZ+zS7IxT+OU7PEg==" spinCount="100000" sheet="1" objects="1" scenarios="1" insertRows="0"/>
  <sortState ref="A1:AC504">
    <sortCondition ref="B17:B23" customList="Lun.,Mar.,Mer.,Jeu.,Ven.,Sam.,Dim."/>
  </sortState>
  <dataConsolidate/>
  <customSheetViews>
    <customSheetView guid="{7FEE5DBE-DE58-414B-96B4-1DFFF4275923}" scale="59" showGridLines="0" hiddenRows="1" topLeftCell="M40">
      <selection activeCell="O86" sqref="O86"/>
      <pageMargins left="0.19685" right="0.19685" top="0.19685" bottom="0.19685" header="0.31496099999999999" footer="0.31496099999999999"/>
      <pageSetup scale="90" orientation="landscape" r:id="rId1"/>
      <headerFooter>
        <oddFooter>&amp;C&amp;"Helvetica,Regular"&amp;12&amp;K000000&amp;P</oddFooter>
      </headerFooter>
    </customSheetView>
    <customSheetView guid="{B28A596C-AD45-40BB-9C91-45E267A1E363}" scale="85" showGridLines="0" hiddenRows="1" topLeftCell="A26">
      <selection activeCell="F40" sqref="F40:G40"/>
      <pageMargins left="0.19685" right="0.19685" top="0.19685" bottom="0.19685" header="0.31496099999999999" footer="0.31496099999999999"/>
      <pageSetup scale="90" orientation="landscape" r:id="rId2"/>
      <headerFooter>
        <oddFooter>&amp;C&amp;"Helvetica,Regular"&amp;12&amp;K000000&amp;P</oddFooter>
      </headerFooter>
    </customSheetView>
  </customSheetViews>
  <mergeCells count="909">
    <mergeCell ref="C1:AB4"/>
    <mergeCell ref="B1:B4"/>
    <mergeCell ref="A490:A499"/>
    <mergeCell ref="T514:U514"/>
    <mergeCell ref="X514:Y514"/>
    <mergeCell ref="B499:C499"/>
    <mergeCell ref="D499:E499"/>
    <mergeCell ref="F499:G499"/>
    <mergeCell ref="H499:I499"/>
    <mergeCell ref="J499:K499"/>
    <mergeCell ref="L499:M499"/>
    <mergeCell ref="N499:O499"/>
    <mergeCell ref="P499:Q499"/>
    <mergeCell ref="R499:S499"/>
    <mergeCell ref="T499:U499"/>
    <mergeCell ref="V499:W499"/>
    <mergeCell ref="X499:Y499"/>
    <mergeCell ref="B514:C514"/>
    <mergeCell ref="D514:E514"/>
    <mergeCell ref="F514:G514"/>
    <mergeCell ref="H514:I514"/>
    <mergeCell ref="J514:K514"/>
    <mergeCell ref="L514:M514"/>
    <mergeCell ref="N514:O514"/>
    <mergeCell ref="P514:Q514"/>
    <mergeCell ref="R514:S514"/>
    <mergeCell ref="D502:E502"/>
    <mergeCell ref="B503:C503"/>
    <mergeCell ref="F502:G502"/>
    <mergeCell ref="V500:W500"/>
    <mergeCell ref="D503:E503"/>
    <mergeCell ref="H502:I502"/>
    <mergeCell ref="F503:G503"/>
    <mergeCell ref="H503:I503"/>
    <mergeCell ref="J503:K503"/>
    <mergeCell ref="J502:K502"/>
    <mergeCell ref="L502:M502"/>
    <mergeCell ref="L503:M503"/>
    <mergeCell ref="N502:O502"/>
    <mergeCell ref="N503:O503"/>
    <mergeCell ref="P502:Q502"/>
    <mergeCell ref="P503:Q503"/>
    <mergeCell ref="R502:S502"/>
    <mergeCell ref="R503:S503"/>
    <mergeCell ref="T502:U502"/>
    <mergeCell ref="T503:U503"/>
    <mergeCell ref="V502:W502"/>
    <mergeCell ref="V514:W514"/>
    <mergeCell ref="X500:Y500"/>
    <mergeCell ref="X501:Y501"/>
    <mergeCell ref="X504:Y504"/>
    <mergeCell ref="X505:Y505"/>
    <mergeCell ref="X506:Y506"/>
    <mergeCell ref="X507:Y507"/>
    <mergeCell ref="X508:Y508"/>
    <mergeCell ref="X509:Y509"/>
    <mergeCell ref="X510:Y510"/>
    <mergeCell ref="X511:Y511"/>
    <mergeCell ref="X512:Y512"/>
    <mergeCell ref="X513:Y513"/>
    <mergeCell ref="X502:Y502"/>
    <mergeCell ref="X503:Y503"/>
    <mergeCell ref="T511:U511"/>
    <mergeCell ref="T512:U512"/>
    <mergeCell ref="T513:U513"/>
    <mergeCell ref="V501:W501"/>
    <mergeCell ref="V504:W504"/>
    <mergeCell ref="V505:W505"/>
    <mergeCell ref="V506:W506"/>
    <mergeCell ref="V507:W507"/>
    <mergeCell ref="V508:W508"/>
    <mergeCell ref="V509:W509"/>
    <mergeCell ref="V510:W510"/>
    <mergeCell ref="V511:W511"/>
    <mergeCell ref="V512:W512"/>
    <mergeCell ref="V513:W513"/>
    <mergeCell ref="V503:W503"/>
    <mergeCell ref="T500:U500"/>
    <mergeCell ref="T501:U501"/>
    <mergeCell ref="T504:U504"/>
    <mergeCell ref="T505:U505"/>
    <mergeCell ref="T506:U506"/>
    <mergeCell ref="T507:U507"/>
    <mergeCell ref="T508:U508"/>
    <mergeCell ref="T509:U509"/>
    <mergeCell ref="T510:U510"/>
    <mergeCell ref="P511:Q511"/>
    <mergeCell ref="P512:Q512"/>
    <mergeCell ref="P513:Q513"/>
    <mergeCell ref="R500:S500"/>
    <mergeCell ref="R501:S501"/>
    <mergeCell ref="R504:S504"/>
    <mergeCell ref="R505:S505"/>
    <mergeCell ref="R506:S506"/>
    <mergeCell ref="R507:S507"/>
    <mergeCell ref="R508:S508"/>
    <mergeCell ref="R509:S509"/>
    <mergeCell ref="R510:S510"/>
    <mergeCell ref="R511:S511"/>
    <mergeCell ref="R512:S512"/>
    <mergeCell ref="R513:S513"/>
    <mergeCell ref="P500:Q500"/>
    <mergeCell ref="P501:Q501"/>
    <mergeCell ref="P504:Q504"/>
    <mergeCell ref="P505:Q505"/>
    <mergeCell ref="P506:Q506"/>
    <mergeCell ref="P507:Q507"/>
    <mergeCell ref="P508:Q508"/>
    <mergeCell ref="P509:Q509"/>
    <mergeCell ref="P510:Q510"/>
    <mergeCell ref="J513:K513"/>
    <mergeCell ref="L513:M513"/>
    <mergeCell ref="J512:K512"/>
    <mergeCell ref="L512:M512"/>
    <mergeCell ref="J500:K500"/>
    <mergeCell ref="L500:M500"/>
    <mergeCell ref="N500:O500"/>
    <mergeCell ref="N501:O501"/>
    <mergeCell ref="N504:O504"/>
    <mergeCell ref="N505:O505"/>
    <mergeCell ref="N506:O506"/>
    <mergeCell ref="N507:O507"/>
    <mergeCell ref="N508:O508"/>
    <mergeCell ref="N509:O509"/>
    <mergeCell ref="N510:O510"/>
    <mergeCell ref="N511:O511"/>
    <mergeCell ref="N512:O512"/>
    <mergeCell ref="N513:O513"/>
    <mergeCell ref="J508:K508"/>
    <mergeCell ref="L508:M508"/>
    <mergeCell ref="J509:K509"/>
    <mergeCell ref="L509:M509"/>
    <mergeCell ref="J510:K510"/>
    <mergeCell ref="L510:M510"/>
    <mergeCell ref="J511:K511"/>
    <mergeCell ref="L511:M511"/>
    <mergeCell ref="J501:K501"/>
    <mergeCell ref="L501:M501"/>
    <mergeCell ref="J504:K504"/>
    <mergeCell ref="L504:M504"/>
    <mergeCell ref="J505:K505"/>
    <mergeCell ref="L505:M505"/>
    <mergeCell ref="J506:K506"/>
    <mergeCell ref="L506:M506"/>
    <mergeCell ref="J507:K507"/>
    <mergeCell ref="L507:M507"/>
    <mergeCell ref="F510:G510"/>
    <mergeCell ref="F511:G511"/>
    <mergeCell ref="F512:G512"/>
    <mergeCell ref="F513:G513"/>
    <mergeCell ref="H501:I501"/>
    <mergeCell ref="H504:I504"/>
    <mergeCell ref="H505:I505"/>
    <mergeCell ref="H506:I506"/>
    <mergeCell ref="H507:I507"/>
    <mergeCell ref="H508:I508"/>
    <mergeCell ref="H509:I509"/>
    <mergeCell ref="H510:I510"/>
    <mergeCell ref="H511:I511"/>
    <mergeCell ref="H512:I512"/>
    <mergeCell ref="H513:I513"/>
    <mergeCell ref="B511:C511"/>
    <mergeCell ref="B512:C512"/>
    <mergeCell ref="B513:C513"/>
    <mergeCell ref="D500:E500"/>
    <mergeCell ref="F500:G500"/>
    <mergeCell ref="H500:I500"/>
    <mergeCell ref="D501:E501"/>
    <mergeCell ref="D504:E504"/>
    <mergeCell ref="D505:E505"/>
    <mergeCell ref="D506:E506"/>
    <mergeCell ref="D507:E507"/>
    <mergeCell ref="D508:E508"/>
    <mergeCell ref="D509:E509"/>
    <mergeCell ref="D510:E510"/>
    <mergeCell ref="D511:E511"/>
    <mergeCell ref="D512:E512"/>
    <mergeCell ref="D513:E513"/>
    <mergeCell ref="F501:G501"/>
    <mergeCell ref="F504:G504"/>
    <mergeCell ref="F505:G505"/>
    <mergeCell ref="F506:G506"/>
    <mergeCell ref="F507:G507"/>
    <mergeCell ref="F508:G508"/>
    <mergeCell ref="F509:G509"/>
    <mergeCell ref="B500:C500"/>
    <mergeCell ref="B501:C501"/>
    <mergeCell ref="B504:C504"/>
    <mergeCell ref="B505:C505"/>
    <mergeCell ref="B506:C506"/>
    <mergeCell ref="B507:C507"/>
    <mergeCell ref="B508:C508"/>
    <mergeCell ref="B509:C509"/>
    <mergeCell ref="B510:C510"/>
    <mergeCell ref="B502:C502"/>
    <mergeCell ref="P498:Q498"/>
    <mergeCell ref="R498:S498"/>
    <mergeCell ref="T498:U498"/>
    <mergeCell ref="V498:W498"/>
    <mergeCell ref="X498:Y498"/>
    <mergeCell ref="B490:C490"/>
    <mergeCell ref="B498:C498"/>
    <mergeCell ref="D498:E498"/>
    <mergeCell ref="F498:G498"/>
    <mergeCell ref="H498:I498"/>
    <mergeCell ref="J498:K498"/>
    <mergeCell ref="L498:M498"/>
    <mergeCell ref="N498:O498"/>
    <mergeCell ref="X480:Y480"/>
    <mergeCell ref="D489:E489"/>
    <mergeCell ref="F489:G489"/>
    <mergeCell ref="H489:I489"/>
    <mergeCell ref="J489:K489"/>
    <mergeCell ref="L489:M489"/>
    <mergeCell ref="N489:O489"/>
    <mergeCell ref="P489:Q489"/>
    <mergeCell ref="R489:S489"/>
    <mergeCell ref="T489:U489"/>
    <mergeCell ref="V489:W489"/>
    <mergeCell ref="X489:Y489"/>
    <mergeCell ref="D480:E480"/>
    <mergeCell ref="F480:G480"/>
    <mergeCell ref="H480:I480"/>
    <mergeCell ref="J480:K480"/>
    <mergeCell ref="L480:M480"/>
    <mergeCell ref="N480:O480"/>
    <mergeCell ref="P480:Q480"/>
    <mergeCell ref="R480:S480"/>
    <mergeCell ref="T480:U480"/>
    <mergeCell ref="V480:W480"/>
    <mergeCell ref="P471:Q471"/>
    <mergeCell ref="R471:S471"/>
    <mergeCell ref="T471:U471"/>
    <mergeCell ref="V471:W471"/>
    <mergeCell ref="X471:Y471"/>
    <mergeCell ref="D462:E462"/>
    <mergeCell ref="F462:G462"/>
    <mergeCell ref="H462:I462"/>
    <mergeCell ref="J462:K462"/>
    <mergeCell ref="L462:M462"/>
    <mergeCell ref="N462:O462"/>
    <mergeCell ref="P462:Q462"/>
    <mergeCell ref="R462:S462"/>
    <mergeCell ref="T462:U462"/>
    <mergeCell ref="V462:W462"/>
    <mergeCell ref="X462:Y462"/>
    <mergeCell ref="D471:E471"/>
    <mergeCell ref="F471:G471"/>
    <mergeCell ref="H471:I471"/>
    <mergeCell ref="J471:K471"/>
    <mergeCell ref="L471:M471"/>
    <mergeCell ref="N471:O471"/>
    <mergeCell ref="V444:W444"/>
    <mergeCell ref="X444:Y444"/>
    <mergeCell ref="D453:E453"/>
    <mergeCell ref="F453:G453"/>
    <mergeCell ref="H453:I453"/>
    <mergeCell ref="J453:K453"/>
    <mergeCell ref="L453:M453"/>
    <mergeCell ref="N453:O453"/>
    <mergeCell ref="P453:Q453"/>
    <mergeCell ref="R453:S453"/>
    <mergeCell ref="T453:U453"/>
    <mergeCell ref="V453:W453"/>
    <mergeCell ref="X453:Y453"/>
    <mergeCell ref="D444:E444"/>
    <mergeCell ref="F444:G444"/>
    <mergeCell ref="H444:I444"/>
    <mergeCell ref="J444:K444"/>
    <mergeCell ref="L444:M444"/>
    <mergeCell ref="N444:O444"/>
    <mergeCell ref="P444:Q444"/>
    <mergeCell ref="R444:S444"/>
    <mergeCell ref="T444:U444"/>
    <mergeCell ref="V426:W426"/>
    <mergeCell ref="X426:Y426"/>
    <mergeCell ref="D435:E435"/>
    <mergeCell ref="F435:G435"/>
    <mergeCell ref="H435:I435"/>
    <mergeCell ref="J435:K435"/>
    <mergeCell ref="L435:M435"/>
    <mergeCell ref="N435:O435"/>
    <mergeCell ref="P435:Q435"/>
    <mergeCell ref="R435:S435"/>
    <mergeCell ref="T435:U435"/>
    <mergeCell ref="V435:W435"/>
    <mergeCell ref="X435:Y435"/>
    <mergeCell ref="D426:E426"/>
    <mergeCell ref="F426:G426"/>
    <mergeCell ref="H426:I426"/>
    <mergeCell ref="J426:K426"/>
    <mergeCell ref="L426:M426"/>
    <mergeCell ref="N426:O426"/>
    <mergeCell ref="P426:Q426"/>
    <mergeCell ref="R426:S426"/>
    <mergeCell ref="T426:U426"/>
    <mergeCell ref="V408:W408"/>
    <mergeCell ref="X408:Y408"/>
    <mergeCell ref="D417:E417"/>
    <mergeCell ref="F417:G417"/>
    <mergeCell ref="H417:I417"/>
    <mergeCell ref="J417:K417"/>
    <mergeCell ref="L417:M417"/>
    <mergeCell ref="N417:O417"/>
    <mergeCell ref="P417:Q417"/>
    <mergeCell ref="R417:S417"/>
    <mergeCell ref="T417:U417"/>
    <mergeCell ref="V417:W417"/>
    <mergeCell ref="X417:Y417"/>
    <mergeCell ref="D408:E408"/>
    <mergeCell ref="F408:G408"/>
    <mergeCell ref="H408:I408"/>
    <mergeCell ref="J408:K408"/>
    <mergeCell ref="L408:M408"/>
    <mergeCell ref="N408:O408"/>
    <mergeCell ref="P408:Q408"/>
    <mergeCell ref="R408:S408"/>
    <mergeCell ref="T408:U408"/>
    <mergeCell ref="V390:W390"/>
    <mergeCell ref="X390:Y390"/>
    <mergeCell ref="D399:E399"/>
    <mergeCell ref="F399:G399"/>
    <mergeCell ref="H399:I399"/>
    <mergeCell ref="J399:K399"/>
    <mergeCell ref="L399:M399"/>
    <mergeCell ref="N399:O399"/>
    <mergeCell ref="P399:Q399"/>
    <mergeCell ref="R399:S399"/>
    <mergeCell ref="T399:U399"/>
    <mergeCell ref="V399:W399"/>
    <mergeCell ref="X399:Y399"/>
    <mergeCell ref="D390:E390"/>
    <mergeCell ref="F390:G390"/>
    <mergeCell ref="H390:I390"/>
    <mergeCell ref="J390:K390"/>
    <mergeCell ref="L390:M390"/>
    <mergeCell ref="N390:O390"/>
    <mergeCell ref="P390:Q390"/>
    <mergeCell ref="R390:S390"/>
    <mergeCell ref="T390:U390"/>
    <mergeCell ref="V372:W372"/>
    <mergeCell ref="X372:Y372"/>
    <mergeCell ref="D381:E381"/>
    <mergeCell ref="F381:G381"/>
    <mergeCell ref="H381:I381"/>
    <mergeCell ref="J381:K381"/>
    <mergeCell ref="L381:M381"/>
    <mergeCell ref="N381:O381"/>
    <mergeCell ref="P381:Q381"/>
    <mergeCell ref="R381:S381"/>
    <mergeCell ref="T381:U381"/>
    <mergeCell ref="V381:W381"/>
    <mergeCell ref="X381:Y381"/>
    <mergeCell ref="D372:E372"/>
    <mergeCell ref="F372:G372"/>
    <mergeCell ref="H372:I372"/>
    <mergeCell ref="J372:K372"/>
    <mergeCell ref="L372:M372"/>
    <mergeCell ref="N372:O372"/>
    <mergeCell ref="P372:Q372"/>
    <mergeCell ref="R372:S372"/>
    <mergeCell ref="T372:U372"/>
    <mergeCell ref="V354:W354"/>
    <mergeCell ref="X354:Y354"/>
    <mergeCell ref="D363:E363"/>
    <mergeCell ref="F363:G363"/>
    <mergeCell ref="H363:I363"/>
    <mergeCell ref="J363:K363"/>
    <mergeCell ref="L363:M363"/>
    <mergeCell ref="N363:O363"/>
    <mergeCell ref="P363:Q363"/>
    <mergeCell ref="R363:S363"/>
    <mergeCell ref="T363:U363"/>
    <mergeCell ref="V363:W363"/>
    <mergeCell ref="X363:Y363"/>
    <mergeCell ref="D354:E354"/>
    <mergeCell ref="F354:G354"/>
    <mergeCell ref="H354:I354"/>
    <mergeCell ref="J354:K354"/>
    <mergeCell ref="L354:M354"/>
    <mergeCell ref="N354:O354"/>
    <mergeCell ref="P354:Q354"/>
    <mergeCell ref="R354:S354"/>
    <mergeCell ref="T354:U354"/>
    <mergeCell ref="X327:Y327"/>
    <mergeCell ref="D345:E345"/>
    <mergeCell ref="F345:G345"/>
    <mergeCell ref="H345:I345"/>
    <mergeCell ref="J345:K345"/>
    <mergeCell ref="L345:M345"/>
    <mergeCell ref="N345:O345"/>
    <mergeCell ref="P345:Q345"/>
    <mergeCell ref="R345:S345"/>
    <mergeCell ref="T345:U345"/>
    <mergeCell ref="V345:W345"/>
    <mergeCell ref="X345:Y345"/>
    <mergeCell ref="D336:E336"/>
    <mergeCell ref="F336:G336"/>
    <mergeCell ref="H336:I336"/>
    <mergeCell ref="J336:K336"/>
    <mergeCell ref="L336:M336"/>
    <mergeCell ref="N336:O336"/>
    <mergeCell ref="P336:Q336"/>
    <mergeCell ref="R336:S336"/>
    <mergeCell ref="T336:U336"/>
    <mergeCell ref="V336:W336"/>
    <mergeCell ref="X336:Y336"/>
    <mergeCell ref="F327:G327"/>
    <mergeCell ref="H327:I327"/>
    <mergeCell ref="J327:K327"/>
    <mergeCell ref="L327:M327"/>
    <mergeCell ref="N327:O327"/>
    <mergeCell ref="P327:Q327"/>
    <mergeCell ref="R327:S327"/>
    <mergeCell ref="T327:U327"/>
    <mergeCell ref="V327:W327"/>
    <mergeCell ref="V309:W309"/>
    <mergeCell ref="X309:Y309"/>
    <mergeCell ref="D318:E318"/>
    <mergeCell ref="F318:G318"/>
    <mergeCell ref="H318:I318"/>
    <mergeCell ref="J318:K318"/>
    <mergeCell ref="L318:M318"/>
    <mergeCell ref="N318:O318"/>
    <mergeCell ref="P318:Q318"/>
    <mergeCell ref="R318:S318"/>
    <mergeCell ref="T318:U318"/>
    <mergeCell ref="V318:W318"/>
    <mergeCell ref="X318:Y318"/>
    <mergeCell ref="D309:E309"/>
    <mergeCell ref="F309:G309"/>
    <mergeCell ref="H309:I309"/>
    <mergeCell ref="J309:K309"/>
    <mergeCell ref="L309:M309"/>
    <mergeCell ref="N309:O309"/>
    <mergeCell ref="P309:Q309"/>
    <mergeCell ref="R309:S309"/>
    <mergeCell ref="T309:U309"/>
    <mergeCell ref="V291:W291"/>
    <mergeCell ref="X291:Y291"/>
    <mergeCell ref="D300:E300"/>
    <mergeCell ref="F300:G300"/>
    <mergeCell ref="H300:I300"/>
    <mergeCell ref="J300:K300"/>
    <mergeCell ref="L300:M300"/>
    <mergeCell ref="N300:O300"/>
    <mergeCell ref="P300:Q300"/>
    <mergeCell ref="R300:S300"/>
    <mergeCell ref="T300:U300"/>
    <mergeCell ref="V300:W300"/>
    <mergeCell ref="X300:Y300"/>
    <mergeCell ref="D291:E291"/>
    <mergeCell ref="F291:G291"/>
    <mergeCell ref="H291:I291"/>
    <mergeCell ref="J291:K291"/>
    <mergeCell ref="L291:M291"/>
    <mergeCell ref="N291:O291"/>
    <mergeCell ref="P291:Q291"/>
    <mergeCell ref="R291:S291"/>
    <mergeCell ref="T291:U291"/>
    <mergeCell ref="V273:W273"/>
    <mergeCell ref="X273:Y273"/>
    <mergeCell ref="D282:E282"/>
    <mergeCell ref="F282:G282"/>
    <mergeCell ref="H282:I282"/>
    <mergeCell ref="J282:K282"/>
    <mergeCell ref="L282:M282"/>
    <mergeCell ref="N282:O282"/>
    <mergeCell ref="P282:Q282"/>
    <mergeCell ref="R282:S282"/>
    <mergeCell ref="T282:U282"/>
    <mergeCell ref="V282:W282"/>
    <mergeCell ref="X282:Y282"/>
    <mergeCell ref="D273:E273"/>
    <mergeCell ref="F273:G273"/>
    <mergeCell ref="H273:I273"/>
    <mergeCell ref="J273:K273"/>
    <mergeCell ref="L273:M273"/>
    <mergeCell ref="N273:O273"/>
    <mergeCell ref="P273:Q273"/>
    <mergeCell ref="R273:S273"/>
    <mergeCell ref="T273:U273"/>
    <mergeCell ref="V255:W255"/>
    <mergeCell ref="X255:Y255"/>
    <mergeCell ref="D264:E264"/>
    <mergeCell ref="F264:G264"/>
    <mergeCell ref="H264:I264"/>
    <mergeCell ref="J264:K264"/>
    <mergeCell ref="L264:M264"/>
    <mergeCell ref="N264:O264"/>
    <mergeCell ref="P264:Q264"/>
    <mergeCell ref="R264:S264"/>
    <mergeCell ref="T264:U264"/>
    <mergeCell ref="V264:W264"/>
    <mergeCell ref="X264:Y264"/>
    <mergeCell ref="D255:E255"/>
    <mergeCell ref="F255:G255"/>
    <mergeCell ref="H255:I255"/>
    <mergeCell ref="J255:K255"/>
    <mergeCell ref="L255:M255"/>
    <mergeCell ref="N255:O255"/>
    <mergeCell ref="P255:Q255"/>
    <mergeCell ref="R255:S255"/>
    <mergeCell ref="T255:U255"/>
    <mergeCell ref="V237:W237"/>
    <mergeCell ref="X237:Y237"/>
    <mergeCell ref="D246:E246"/>
    <mergeCell ref="F246:G246"/>
    <mergeCell ref="H246:I246"/>
    <mergeCell ref="J246:K246"/>
    <mergeCell ref="L246:M246"/>
    <mergeCell ref="N246:O246"/>
    <mergeCell ref="P246:Q246"/>
    <mergeCell ref="R246:S246"/>
    <mergeCell ref="T246:U246"/>
    <mergeCell ref="V246:W246"/>
    <mergeCell ref="X246:Y246"/>
    <mergeCell ref="D237:E237"/>
    <mergeCell ref="F237:G237"/>
    <mergeCell ref="H237:I237"/>
    <mergeCell ref="J237:K237"/>
    <mergeCell ref="L237:M237"/>
    <mergeCell ref="N237:O237"/>
    <mergeCell ref="P237:Q237"/>
    <mergeCell ref="R237:S237"/>
    <mergeCell ref="T237:U237"/>
    <mergeCell ref="V219:W219"/>
    <mergeCell ref="X219:Y219"/>
    <mergeCell ref="D228:E228"/>
    <mergeCell ref="F228:G228"/>
    <mergeCell ref="H228:I228"/>
    <mergeCell ref="J228:K228"/>
    <mergeCell ref="L228:M228"/>
    <mergeCell ref="N228:O228"/>
    <mergeCell ref="P228:Q228"/>
    <mergeCell ref="R228:S228"/>
    <mergeCell ref="T228:U228"/>
    <mergeCell ref="V228:W228"/>
    <mergeCell ref="X228:Y228"/>
    <mergeCell ref="D219:E219"/>
    <mergeCell ref="F219:G219"/>
    <mergeCell ref="H219:I219"/>
    <mergeCell ref="J219:K219"/>
    <mergeCell ref="L219:M219"/>
    <mergeCell ref="N219:O219"/>
    <mergeCell ref="P219:Q219"/>
    <mergeCell ref="R219:S219"/>
    <mergeCell ref="T219:U219"/>
    <mergeCell ref="V201:W201"/>
    <mergeCell ref="X201:Y201"/>
    <mergeCell ref="D210:E210"/>
    <mergeCell ref="F210:G210"/>
    <mergeCell ref="H210:I210"/>
    <mergeCell ref="J210:K210"/>
    <mergeCell ref="L210:M210"/>
    <mergeCell ref="N210:O210"/>
    <mergeCell ref="P210:Q210"/>
    <mergeCell ref="R210:S210"/>
    <mergeCell ref="T210:U210"/>
    <mergeCell ref="V210:W210"/>
    <mergeCell ref="X210:Y210"/>
    <mergeCell ref="D201:E201"/>
    <mergeCell ref="F201:G201"/>
    <mergeCell ref="H201:I201"/>
    <mergeCell ref="J201:K201"/>
    <mergeCell ref="L201:M201"/>
    <mergeCell ref="N201:O201"/>
    <mergeCell ref="P201:Q201"/>
    <mergeCell ref="R201:S201"/>
    <mergeCell ref="T201:U201"/>
    <mergeCell ref="T165:U165"/>
    <mergeCell ref="V183:W183"/>
    <mergeCell ref="X183:Y183"/>
    <mergeCell ref="D192:E192"/>
    <mergeCell ref="F192:G192"/>
    <mergeCell ref="H192:I192"/>
    <mergeCell ref="J192:K192"/>
    <mergeCell ref="L192:M192"/>
    <mergeCell ref="N192:O192"/>
    <mergeCell ref="P192:Q192"/>
    <mergeCell ref="R192:S192"/>
    <mergeCell ref="T192:U192"/>
    <mergeCell ref="V192:W192"/>
    <mergeCell ref="X192:Y192"/>
    <mergeCell ref="D183:E183"/>
    <mergeCell ref="F183:G183"/>
    <mergeCell ref="H183:I183"/>
    <mergeCell ref="J183:K183"/>
    <mergeCell ref="L183:M183"/>
    <mergeCell ref="N183:O183"/>
    <mergeCell ref="P183:Q183"/>
    <mergeCell ref="R183:S183"/>
    <mergeCell ref="T183:U183"/>
    <mergeCell ref="V156:W156"/>
    <mergeCell ref="V147:W147"/>
    <mergeCell ref="X147:Y147"/>
    <mergeCell ref="V165:W165"/>
    <mergeCell ref="X165:Y165"/>
    <mergeCell ref="D174:E174"/>
    <mergeCell ref="F174:G174"/>
    <mergeCell ref="H174:I174"/>
    <mergeCell ref="J174:K174"/>
    <mergeCell ref="L174:M174"/>
    <mergeCell ref="N174:O174"/>
    <mergeCell ref="P174:Q174"/>
    <mergeCell ref="R174:S174"/>
    <mergeCell ref="T174:U174"/>
    <mergeCell ref="V174:W174"/>
    <mergeCell ref="X174:Y174"/>
    <mergeCell ref="D165:E165"/>
    <mergeCell ref="F165:G165"/>
    <mergeCell ref="H165:I165"/>
    <mergeCell ref="J165:K165"/>
    <mergeCell ref="L165:M165"/>
    <mergeCell ref="N165:O165"/>
    <mergeCell ref="P165:Q165"/>
    <mergeCell ref="R165:S165"/>
    <mergeCell ref="T147:U147"/>
    <mergeCell ref="F156:G156"/>
    <mergeCell ref="H156:I156"/>
    <mergeCell ref="J156:K156"/>
    <mergeCell ref="L156:M156"/>
    <mergeCell ref="N156:O156"/>
    <mergeCell ref="P156:Q156"/>
    <mergeCell ref="R156:S156"/>
    <mergeCell ref="T156:U156"/>
    <mergeCell ref="D102:E102"/>
    <mergeCell ref="F102:G102"/>
    <mergeCell ref="H102:I102"/>
    <mergeCell ref="J102:K102"/>
    <mergeCell ref="L102:M102"/>
    <mergeCell ref="N102:O102"/>
    <mergeCell ref="P102:Q102"/>
    <mergeCell ref="R102:S102"/>
    <mergeCell ref="T102:U102"/>
    <mergeCell ref="V102:W102"/>
    <mergeCell ref="X102:Y102"/>
    <mergeCell ref="R21:S21"/>
    <mergeCell ref="T21:U21"/>
    <mergeCell ref="V21:W21"/>
    <mergeCell ref="X21:Y21"/>
    <mergeCell ref="D39:E39"/>
    <mergeCell ref="F39:G39"/>
    <mergeCell ref="H39:I39"/>
    <mergeCell ref="J39:K39"/>
    <mergeCell ref="L39:M39"/>
    <mergeCell ref="N39:O39"/>
    <mergeCell ref="P39:Q39"/>
    <mergeCell ref="R39:S39"/>
    <mergeCell ref="T39:U39"/>
    <mergeCell ref="V39:W39"/>
    <mergeCell ref="X39:Y39"/>
    <mergeCell ref="F21:G21"/>
    <mergeCell ref="H21:I21"/>
    <mergeCell ref="J21:K21"/>
    <mergeCell ref="L21:M21"/>
    <mergeCell ref="N21:O21"/>
    <mergeCell ref="P21:Q21"/>
    <mergeCell ref="P40:Q40"/>
    <mergeCell ref="A1:A4"/>
    <mergeCell ref="B13:C13"/>
    <mergeCell ref="A5:B11"/>
    <mergeCell ref="B39:C39"/>
    <mergeCell ref="B22:C22"/>
    <mergeCell ref="B40:C40"/>
    <mergeCell ref="B31:C31"/>
    <mergeCell ref="B30:C30"/>
    <mergeCell ref="C5:AB11"/>
    <mergeCell ref="D30:E30"/>
    <mergeCell ref="F30:G30"/>
    <mergeCell ref="H30:I30"/>
    <mergeCell ref="J30:K30"/>
    <mergeCell ref="L30:M30"/>
    <mergeCell ref="N30:O30"/>
    <mergeCell ref="P30:Q30"/>
    <mergeCell ref="R30:S30"/>
    <mergeCell ref="T30:U30"/>
    <mergeCell ref="V30:W30"/>
    <mergeCell ref="X30:Y30"/>
    <mergeCell ref="D21:E21"/>
    <mergeCell ref="B12:C12"/>
    <mergeCell ref="V40:W40"/>
    <mergeCell ref="A14:A19"/>
    <mergeCell ref="B391:C391"/>
    <mergeCell ref="R40:S40"/>
    <mergeCell ref="B273:C273"/>
    <mergeCell ref="B282:C282"/>
    <mergeCell ref="B291:C291"/>
    <mergeCell ref="B300:C300"/>
    <mergeCell ref="B103:C103"/>
    <mergeCell ref="B49:C49"/>
    <mergeCell ref="B175:C175"/>
    <mergeCell ref="B166:C166"/>
    <mergeCell ref="B238:C238"/>
    <mergeCell ref="B220:C220"/>
    <mergeCell ref="B372:C372"/>
    <mergeCell ref="B364:C364"/>
    <mergeCell ref="B363:C363"/>
    <mergeCell ref="B355:C355"/>
    <mergeCell ref="B354:C354"/>
    <mergeCell ref="B346:C346"/>
    <mergeCell ref="B345:C345"/>
    <mergeCell ref="D156:E156"/>
    <mergeCell ref="D327:E327"/>
    <mergeCell ref="B120:C120"/>
    <mergeCell ref="B111:C111"/>
    <mergeCell ref="B102:C102"/>
    <mergeCell ref="B436:C436"/>
    <mergeCell ref="D40:E40"/>
    <mergeCell ref="B48:C48"/>
    <mergeCell ref="B427:C427"/>
    <mergeCell ref="B480:C480"/>
    <mergeCell ref="B246:C246"/>
    <mergeCell ref="B58:C58"/>
    <mergeCell ref="B21:C21"/>
    <mergeCell ref="B112:C112"/>
    <mergeCell ref="B57:C57"/>
    <mergeCell ref="B139:C139"/>
    <mergeCell ref="B148:C148"/>
    <mergeCell ref="B130:C130"/>
    <mergeCell ref="B121:C121"/>
    <mergeCell ref="D48:E48"/>
    <mergeCell ref="B255:C255"/>
    <mergeCell ref="B183:C183"/>
    <mergeCell ref="B210:C210"/>
    <mergeCell ref="B337:C337"/>
    <mergeCell ref="B309:C309"/>
    <mergeCell ref="B327:C327"/>
    <mergeCell ref="B319:C319"/>
    <mergeCell ref="B318:C318"/>
    <mergeCell ref="B310:C310"/>
    <mergeCell ref="F48:G48"/>
    <mergeCell ref="H48:I48"/>
    <mergeCell ref="J48:K48"/>
    <mergeCell ref="L48:M48"/>
    <mergeCell ref="N48:O48"/>
    <mergeCell ref="B138:C138"/>
    <mergeCell ref="B129:C129"/>
    <mergeCell ref="X40:Y40"/>
    <mergeCell ref="N40:O40"/>
    <mergeCell ref="L40:M40"/>
    <mergeCell ref="J40:K40"/>
    <mergeCell ref="H40:I40"/>
    <mergeCell ref="F40:G40"/>
    <mergeCell ref="T40:U40"/>
    <mergeCell ref="P48:Q48"/>
    <mergeCell ref="D129:E129"/>
    <mergeCell ref="F129:G129"/>
    <mergeCell ref="H129:I129"/>
    <mergeCell ref="J129:K129"/>
    <mergeCell ref="L129:M129"/>
    <mergeCell ref="N129:O129"/>
    <mergeCell ref="P129:Q129"/>
    <mergeCell ref="N111:O111"/>
    <mergeCell ref="V111:W111"/>
    <mergeCell ref="B301:C301"/>
    <mergeCell ref="B292:C292"/>
    <mergeCell ref="B283:C283"/>
    <mergeCell ref="R48:S48"/>
    <mergeCell ref="T48:U48"/>
    <mergeCell ref="V48:W48"/>
    <mergeCell ref="X48:Y48"/>
    <mergeCell ref="D57:E57"/>
    <mergeCell ref="F57:G57"/>
    <mergeCell ref="H57:I57"/>
    <mergeCell ref="J57:K57"/>
    <mergeCell ref="L57:M57"/>
    <mergeCell ref="N57:O57"/>
    <mergeCell ref="P57:Q57"/>
    <mergeCell ref="R57:S57"/>
    <mergeCell ref="T57:U57"/>
    <mergeCell ref="V57:W57"/>
    <mergeCell ref="X57:Y57"/>
    <mergeCell ref="N138:O138"/>
    <mergeCell ref="P138:Q138"/>
    <mergeCell ref="R138:S138"/>
    <mergeCell ref="T138:U138"/>
    <mergeCell ref="B274:C274"/>
    <mergeCell ref="B265:C265"/>
    <mergeCell ref="B489:C489"/>
    <mergeCell ref="B481:C481"/>
    <mergeCell ref="B472:C472"/>
    <mergeCell ref="B471:C471"/>
    <mergeCell ref="B462:C462"/>
    <mergeCell ref="B454:C454"/>
    <mergeCell ref="B453:C453"/>
    <mergeCell ref="B336:C336"/>
    <mergeCell ref="B328:C328"/>
    <mergeCell ref="B445:C445"/>
    <mergeCell ref="B444:C444"/>
    <mergeCell ref="B435:C435"/>
    <mergeCell ref="B426:C426"/>
    <mergeCell ref="B418:C418"/>
    <mergeCell ref="B417:C417"/>
    <mergeCell ref="B408:C408"/>
    <mergeCell ref="B399:C399"/>
    <mergeCell ref="B390:C390"/>
    <mergeCell ref="B409:C409"/>
    <mergeCell ref="B400:C400"/>
    <mergeCell ref="B382:C382"/>
    <mergeCell ref="B381:C381"/>
    <mergeCell ref="B373:C373"/>
    <mergeCell ref="B463:C463"/>
    <mergeCell ref="B264:C264"/>
    <mergeCell ref="B256:C256"/>
    <mergeCell ref="B247:C247"/>
    <mergeCell ref="B237:C237"/>
    <mergeCell ref="B229:C229"/>
    <mergeCell ref="B228:C228"/>
    <mergeCell ref="B219:C219"/>
    <mergeCell ref="J111:K111"/>
    <mergeCell ref="L111:M111"/>
    <mergeCell ref="B211:C211"/>
    <mergeCell ref="B202:C202"/>
    <mergeCell ref="D147:E147"/>
    <mergeCell ref="F147:G147"/>
    <mergeCell ref="H147:I147"/>
    <mergeCell ref="J147:K147"/>
    <mergeCell ref="L147:M147"/>
    <mergeCell ref="X129:Y129"/>
    <mergeCell ref="D138:E138"/>
    <mergeCell ref="B201:C201"/>
    <mergeCell ref="B193:C193"/>
    <mergeCell ref="B192:C192"/>
    <mergeCell ref="B184:C184"/>
    <mergeCell ref="B174:C174"/>
    <mergeCell ref="B165:C165"/>
    <mergeCell ref="B157:C157"/>
    <mergeCell ref="B156:C156"/>
    <mergeCell ref="B147:C147"/>
    <mergeCell ref="X138:Y138"/>
    <mergeCell ref="R129:S129"/>
    <mergeCell ref="T129:U129"/>
    <mergeCell ref="F138:G138"/>
    <mergeCell ref="H138:I138"/>
    <mergeCell ref="J138:K138"/>
    <mergeCell ref="L138:M138"/>
    <mergeCell ref="V129:W129"/>
    <mergeCell ref="V138:W138"/>
    <mergeCell ref="X156:Y156"/>
    <mergeCell ref="N147:O147"/>
    <mergeCell ref="P147:Q147"/>
    <mergeCell ref="R147:S147"/>
    <mergeCell ref="X111:Y111"/>
    <mergeCell ref="D120:E120"/>
    <mergeCell ref="F120:G120"/>
    <mergeCell ref="H120:I120"/>
    <mergeCell ref="J120:K120"/>
    <mergeCell ref="L120:M120"/>
    <mergeCell ref="N120:O120"/>
    <mergeCell ref="P120:Q120"/>
    <mergeCell ref="R120:S120"/>
    <mergeCell ref="T120:U120"/>
    <mergeCell ref="V120:W120"/>
    <mergeCell ref="X120:Y120"/>
    <mergeCell ref="D111:E111"/>
    <mergeCell ref="P111:Q111"/>
    <mergeCell ref="R111:S111"/>
    <mergeCell ref="T111:U111"/>
    <mergeCell ref="F111:G111"/>
    <mergeCell ref="H111:I111"/>
    <mergeCell ref="D66:E66"/>
    <mergeCell ref="D75:E75"/>
    <mergeCell ref="D84:E84"/>
    <mergeCell ref="D93:E93"/>
    <mergeCell ref="B66:C66"/>
    <mergeCell ref="B75:C75"/>
    <mergeCell ref="B84:C84"/>
    <mergeCell ref="B93:C93"/>
    <mergeCell ref="F66:G66"/>
    <mergeCell ref="H66:I66"/>
    <mergeCell ref="J66:K66"/>
    <mergeCell ref="L66:M66"/>
    <mergeCell ref="N66:O66"/>
    <mergeCell ref="F75:G75"/>
    <mergeCell ref="F84:G84"/>
    <mergeCell ref="F93:G93"/>
    <mergeCell ref="H75:I75"/>
    <mergeCell ref="H84:I84"/>
    <mergeCell ref="H93:I93"/>
    <mergeCell ref="J75:K75"/>
    <mergeCell ref="J84:K84"/>
    <mergeCell ref="J93:K93"/>
    <mergeCell ref="L75:M75"/>
    <mergeCell ref="L84:M84"/>
    <mergeCell ref="L93:M93"/>
    <mergeCell ref="N75:O75"/>
    <mergeCell ref="X66:Y66"/>
    <mergeCell ref="X75:Y75"/>
    <mergeCell ref="X84:Y84"/>
    <mergeCell ref="X93:Y93"/>
    <mergeCell ref="T66:U66"/>
    <mergeCell ref="T75:U75"/>
    <mergeCell ref="T84:U84"/>
    <mergeCell ref="T93:U93"/>
    <mergeCell ref="N84:O84"/>
    <mergeCell ref="V93:W93"/>
    <mergeCell ref="V66:W66"/>
    <mergeCell ref="V75:W75"/>
    <mergeCell ref="V84:W84"/>
    <mergeCell ref="P75:Q75"/>
    <mergeCell ref="R75:S75"/>
    <mergeCell ref="P84:Q84"/>
    <mergeCell ref="N93:O93"/>
    <mergeCell ref="P93:Q93"/>
    <mergeCell ref="R93:S93"/>
    <mergeCell ref="R84:S84"/>
    <mergeCell ref="P66:Q66"/>
    <mergeCell ref="R66:S66"/>
  </mergeCells>
  <conditionalFormatting sqref="F139:U139 F148:U148 F157:U157 F166:U166 F175:U175 F184:U184 F193:U193 F202:U202 F211:U211 F220:U220 F229:U229 F238:U238 F247:U247 F256:U256 F265:U265 F274:U274 F283:U283 F292:U292 F301:U301 F310:U310 F319:U319 F328:U328 F337:U337 F346:U346 F355:U355 F364:U364 F373:U373 F382:U382 F391:U391 F400:U400 F409:U409 F418:U418 F427:U427 F436:U436 F445:U445 F454:U454 F463:U463 F472:U472 F481:U481 F103:U103 F112:U112 F121:U121 F130:U130 F67:U67 F76:U76 F85:U85 F94:U94 F490:U490 F13:U13 F22:U22 F31:U31 F49:U49 F58:U58 F499:U499">
    <cfRule type="cellIs" dxfId="589" priority="1675" stopIfTrue="1" operator="equal">
      <formula>"Divers"</formula>
    </cfRule>
    <cfRule type="cellIs" dxfId="588" priority="1676" stopIfTrue="1" operator="equal">
      <formula>"FORM"</formula>
    </cfRule>
    <cfRule type="cellIs" dxfId="587" priority="1677" stopIfTrue="1" operator="equal">
      <formula>"RTT"</formula>
    </cfRule>
    <cfRule type="cellIs" dxfId="586" priority="1678" stopIfTrue="1" operator="equal">
      <formula>"M"</formula>
    </cfRule>
    <cfRule type="containsText" dxfId="585" priority="1679" stopIfTrue="1" operator="containsText" text="CA">
      <formula>NOT(ISERROR(FIND(UPPER("CA"),UPPER(F13))))</formula>
      <formula>"CA"</formula>
    </cfRule>
    <cfRule type="cellIs" dxfId="584" priority="1680" stopIfTrue="1" operator="equal">
      <formula>"Divers"</formula>
    </cfRule>
    <cfRule type="cellIs" dxfId="583" priority="1681" stopIfTrue="1" operator="equal">
      <formula>"FORM"</formula>
    </cfRule>
    <cfRule type="cellIs" dxfId="582" priority="1682" stopIfTrue="1" operator="equal">
      <formula>"RTT"</formula>
    </cfRule>
    <cfRule type="cellIs" dxfId="581" priority="1683" stopIfTrue="1" operator="equal">
      <formula>"M"</formula>
    </cfRule>
    <cfRule type="containsText" dxfId="580" priority="1684" stopIfTrue="1" operator="containsText" text="CA">
      <formula>NOT(ISERROR(FIND(UPPER("CA"),UPPER(F13))))</formula>
      <formula>"CA"</formula>
    </cfRule>
    <cfRule type="cellIs" dxfId="579" priority="1685" stopIfTrue="1" operator="equal">
      <formula>"Divers"</formula>
    </cfRule>
    <cfRule type="cellIs" dxfId="578" priority="1686" stopIfTrue="1" operator="equal">
      <formula>"FORM"</formula>
    </cfRule>
    <cfRule type="cellIs" dxfId="577" priority="1687" stopIfTrue="1" operator="equal">
      <formula>"RTT"</formula>
    </cfRule>
    <cfRule type="cellIs" dxfId="576" priority="1688" stopIfTrue="1" operator="equal">
      <formula>"M"</formula>
    </cfRule>
    <cfRule type="containsText" dxfId="575" priority="1689" stopIfTrue="1" operator="containsText" text="CA">
      <formula>NOT(ISERROR(FIND(UPPER("CA"),UPPER(F13))))</formula>
      <formula>"CA"</formula>
    </cfRule>
    <cfRule type="cellIs" dxfId="574" priority="1690" stopIfTrue="1" operator="equal">
      <formula>"Divers"</formula>
    </cfRule>
    <cfRule type="cellIs" dxfId="573" priority="1691" stopIfTrue="1" operator="equal">
      <formula>"FORM"</formula>
    </cfRule>
    <cfRule type="cellIs" dxfId="572" priority="1692" stopIfTrue="1" operator="equal">
      <formula>"RTT"</formula>
    </cfRule>
    <cfRule type="cellIs" dxfId="571" priority="1693" stopIfTrue="1" operator="equal">
      <formula>"M"</formula>
    </cfRule>
    <cfRule type="containsText" dxfId="570" priority="1694" stopIfTrue="1" operator="containsText" text="CA">
      <formula>NOT(ISERROR(FIND(UPPER("CA"),UPPER(F13))))</formula>
      <formula>"CA"</formula>
    </cfRule>
  </conditionalFormatting>
  <conditionalFormatting sqref="D337:D339 D20:F21 F95 E61:E65 D455:F462 D98:F102 D95:E97 D95:D101 D104:F111 D113:F120 D122:F129 D131:F138 D140:F147 D149:F156 D158:F165 D167:F174 D176:F183 D185:F192 D194:F201 D203:F210 D212:F219 D221:F228 D230:F237 D239:F246 D248:F255 D257:F264 D266:F273 D275:F282 D284:F291 D293:F300 D302:F309 D311:F318 D320:F327 D329:F336 D338:F345 D347:F354 D356:F363 D365:F372 D374:F381 D383:F390 D392:F399 D401:F408 D410:F417 D419:F426 D428:F435 D437:F444 D446:F453 D464:D471 F464:F471 D464:E470 D473:F480 D482:F489 F14:F20 D14:D22 E20:F22 D26:F59 D24:F24 E82:E83 D77:F80 F75 D61:D66 F61:F66 D75 D82:D84 F82:F84 D86:F89 D91:D93 F91:F93 E91:E92">
    <cfRule type="cellIs" dxfId="569" priority="1695" stopIfTrue="1" operator="equal">
      <formula>"Divers"</formula>
    </cfRule>
    <cfRule type="cellIs" dxfId="568" priority="1695" stopIfTrue="1" operator="equal">
      <formula>"FORM"</formula>
    </cfRule>
    <cfRule type="cellIs" dxfId="567" priority="1695" stopIfTrue="1" operator="equal">
      <formula>"RTT"</formula>
    </cfRule>
    <cfRule type="cellIs" dxfId="566" priority="1695" stopIfTrue="1" operator="equal">
      <formula>"M"</formula>
    </cfRule>
    <cfRule type="containsText" dxfId="565" priority="1695" stopIfTrue="1" operator="containsText" text="CA">
      <formula>NOT(ISERROR(FIND(UPPER("CA"),UPPER(Z14))))</formula>
      <formula>"CA"</formula>
    </cfRule>
  </conditionalFormatting>
  <conditionalFormatting sqref="E76:T76 E85:T85 S94:T94 E103:T103 E112:T112 E121:T121 E130:T130 E139:T139 E148:T148 E157:T157 D238 D391 W391:X391 E166:T166 E175:T175 E184:T184 E193:T193 E202:T202 E211:T211 E220:T220 E229:T229 E247:T247 E256:T256 E265:T265 E274:T274 E283:T283 E292:T292 E301:T301 E310:T310 E319:T319 E328:T328 E337:T337 E355:T355 E364:T364 E373:T373 E382:T382 E400:T400 E409:T409 E418:T418 E427:T427 E436:T436 E445:T445 E454:T454 E463:T463 E472:T472 E481:T481 Y238:AA238">
    <cfRule type="cellIs" dxfId="564" priority="1696" stopIfTrue="1" operator="equal">
      <formula>"Divers"</formula>
    </cfRule>
    <cfRule type="cellIs" dxfId="563" priority="1696" stopIfTrue="1" operator="equal">
      <formula>"FORM"</formula>
    </cfRule>
    <cfRule type="cellIs" dxfId="562" priority="1696" stopIfTrue="1" operator="equal">
      <formula>"RTT"</formula>
    </cfRule>
    <cfRule type="cellIs" dxfId="561" priority="1696" stopIfTrue="1" operator="equal">
      <formula>"M"</formula>
    </cfRule>
    <cfRule type="containsText" dxfId="560" priority="1696" stopIfTrue="1" operator="containsText" text="CA">
      <formula>NOT(ISERROR(FIND(UPPER("CA"),UPPER(E76))))</formula>
      <formula>"CA"</formula>
    </cfRule>
    <cfRule type="cellIs" dxfId="559" priority="1696" stopIfTrue="1" operator="equal">
      <formula>"Divers"</formula>
    </cfRule>
    <cfRule type="cellIs" dxfId="558" priority="1696" stopIfTrue="1" operator="equal">
      <formula>"FORM"</formula>
    </cfRule>
    <cfRule type="cellIs" dxfId="557" priority="1696" stopIfTrue="1" operator="equal">
      <formula>"RTT"</formula>
    </cfRule>
    <cfRule type="cellIs" dxfId="556" priority="1696" stopIfTrue="1" operator="equal">
      <formula>"M"</formula>
    </cfRule>
    <cfRule type="containsText" dxfId="555" priority="1696" stopIfTrue="1" operator="containsText" text="CA">
      <formula>NOT(ISERROR(FIND(UPPER("CA"),UPPER(E76))))</formula>
      <formula>"CA"</formula>
    </cfRule>
  </conditionalFormatting>
  <conditionalFormatting sqref="E337:R337 E346:T346 U391:V391 E94:R94">
    <cfRule type="cellIs" dxfId="554" priority="1697" stopIfTrue="1" operator="equal">
      <formula>"Divers"</formula>
    </cfRule>
    <cfRule type="cellIs" dxfId="553" priority="1697" stopIfTrue="1" operator="equal">
      <formula>"FORM"</formula>
    </cfRule>
    <cfRule type="cellIs" dxfId="552" priority="1697" stopIfTrue="1" operator="equal">
      <formula>"RTT"</formula>
    </cfRule>
    <cfRule type="cellIs" dxfId="551" priority="1697" stopIfTrue="1" operator="equal">
      <formula>"M"</formula>
    </cfRule>
    <cfRule type="containsText" dxfId="550" priority="1697" stopIfTrue="1" operator="containsText" text="CA">
      <formula>NOT(ISERROR(FIND(UPPER("CA"),UPPER(E94))))</formula>
      <formula>"CA"</formula>
    </cfRule>
    <cfRule type="cellIs" dxfId="549" priority="1697" stopIfTrue="1" operator="equal">
      <formula>"Divers"</formula>
    </cfRule>
    <cfRule type="cellIs" dxfId="548" priority="1697" stopIfTrue="1" operator="equal">
      <formula>"FORM"</formula>
    </cfRule>
    <cfRule type="cellIs" dxfId="547" priority="1697" stopIfTrue="1" operator="equal">
      <formula>"RTT"</formula>
    </cfRule>
    <cfRule type="cellIs" dxfId="546" priority="1697" stopIfTrue="1" operator="equal">
      <formula>"M"</formula>
    </cfRule>
    <cfRule type="containsText" dxfId="545" priority="1697" stopIfTrue="1" operator="containsText" text="CA">
      <formula>NOT(ISERROR(FIND(UPPER("CA"),UPPER(E94))))</formula>
      <formula>"CA"</formula>
    </cfRule>
    <cfRule type="cellIs" dxfId="544" priority="1697" stopIfTrue="1" operator="equal">
      <formula>"Divers"</formula>
    </cfRule>
    <cfRule type="cellIs" dxfId="543" priority="1697" stopIfTrue="1" operator="equal">
      <formula>"FORM"</formula>
    </cfRule>
    <cfRule type="cellIs" dxfId="542" priority="1697" stopIfTrue="1" operator="equal">
      <formula>"RTT"</formula>
    </cfRule>
    <cfRule type="cellIs" dxfId="541" priority="1697" stopIfTrue="1" operator="equal">
      <formula>"M"</formula>
    </cfRule>
    <cfRule type="containsText" dxfId="540" priority="1697" stopIfTrue="1" operator="containsText" text="CA">
      <formula>NOT(ISERROR(FIND(UPPER("CA"),UPPER(E94))))</formula>
      <formula>"CA"</formula>
    </cfRule>
  </conditionalFormatting>
  <conditionalFormatting sqref="E238:R238">
    <cfRule type="cellIs" dxfId="539" priority="1698" stopIfTrue="1" operator="equal">
      <formula>"Divers"</formula>
    </cfRule>
    <cfRule type="cellIs" dxfId="538" priority="1698" stopIfTrue="1" operator="equal">
      <formula>"FORM"</formula>
    </cfRule>
    <cfRule type="cellIs" dxfId="537" priority="1698" stopIfTrue="1" operator="equal">
      <formula>"RTT"</formula>
    </cfRule>
    <cfRule type="cellIs" dxfId="536" priority="1698" stopIfTrue="1" operator="equal">
      <formula>"M"</formula>
    </cfRule>
    <cfRule type="containsText" dxfId="535" priority="1698" stopIfTrue="1" operator="containsText" text="CA">
      <formula>NOT(ISERROR(FIND(UPPER("CA"),UPPER(E238))))</formula>
      <formula>"CA"</formula>
    </cfRule>
    <cfRule type="cellIs" dxfId="534" priority="1698" stopIfTrue="1" operator="equal">
      <formula>"Divers"</formula>
    </cfRule>
    <cfRule type="cellIs" dxfId="533" priority="1698" stopIfTrue="1" operator="equal">
      <formula>"FORM"</formula>
    </cfRule>
    <cfRule type="cellIs" dxfId="532" priority="1698" stopIfTrue="1" operator="equal">
      <formula>"RTT"</formula>
    </cfRule>
    <cfRule type="cellIs" dxfId="531" priority="1698" stopIfTrue="1" operator="equal">
      <formula>"M"</formula>
    </cfRule>
    <cfRule type="containsText" dxfId="530" priority="1698" stopIfTrue="1" operator="containsText" text="CA">
      <formula>NOT(ISERROR(FIND(UPPER("CA"),UPPER(E238))))</formula>
      <formula>"CA"</formula>
    </cfRule>
    <cfRule type="cellIs" dxfId="529" priority="1698" stopIfTrue="1" operator="equal">
      <formula>"Divers"</formula>
    </cfRule>
    <cfRule type="cellIs" dxfId="528" priority="1698" stopIfTrue="1" operator="equal">
      <formula>"FORM"</formula>
    </cfRule>
    <cfRule type="cellIs" dxfId="527" priority="1698" stopIfTrue="1" operator="equal">
      <formula>"RTT"</formula>
    </cfRule>
    <cfRule type="cellIs" dxfId="526" priority="1698" stopIfTrue="1" operator="equal">
      <formula>"M"</formula>
    </cfRule>
    <cfRule type="containsText" dxfId="525" priority="1698" stopIfTrue="1" operator="containsText" text="CA">
      <formula>NOT(ISERROR(FIND(UPPER("CA"),UPPER(E238))))</formula>
      <formula>"CA"</formula>
    </cfRule>
    <cfRule type="cellIs" dxfId="524" priority="1698" stopIfTrue="1" operator="equal">
      <formula>"Divers"</formula>
    </cfRule>
    <cfRule type="cellIs" dxfId="523" priority="1698" stopIfTrue="1" operator="equal">
      <formula>"FORM"</formula>
    </cfRule>
    <cfRule type="cellIs" dxfId="522" priority="1698" stopIfTrue="1" operator="equal">
      <formula>"RTT"</formula>
    </cfRule>
    <cfRule type="cellIs" dxfId="521" priority="1698" stopIfTrue="1" operator="equal">
      <formula>"M"</formula>
    </cfRule>
    <cfRule type="containsText" dxfId="520" priority="1698" stopIfTrue="1" operator="containsText" text="CA">
      <formula>NOT(ISERROR(FIND(UPPER("CA"),UPPER(E238))))</formula>
      <formula>"CA"</formula>
    </cfRule>
    <cfRule type="cellIs" dxfId="519" priority="1698" stopIfTrue="1" operator="equal">
      <formula>"Divers"</formula>
    </cfRule>
    <cfRule type="cellIs" dxfId="518" priority="1698" stopIfTrue="1" operator="equal">
      <formula>"FORM"</formula>
    </cfRule>
    <cfRule type="cellIs" dxfId="517" priority="1698" stopIfTrue="1" operator="equal">
      <formula>"RTT"</formula>
    </cfRule>
    <cfRule type="cellIs" dxfId="516" priority="1698" stopIfTrue="1" operator="equal">
      <formula>"M"</formula>
    </cfRule>
    <cfRule type="containsText" dxfId="515" priority="1699" stopIfTrue="1" operator="containsText" text="CA">
      <formula>NOT(ISERROR(FIND(UPPER("CA"),UPPER(E238))))</formula>
      <formula>"CA"</formula>
    </cfRule>
    <cfRule type="cellIs" dxfId="514" priority="1700" stopIfTrue="1" operator="equal">
      <formula>"Divers"</formula>
    </cfRule>
    <cfRule type="cellIs" dxfId="513" priority="1701" stopIfTrue="1" operator="equal">
      <formula>"FORM"</formula>
    </cfRule>
    <cfRule type="cellIs" dxfId="512" priority="1702" stopIfTrue="1" operator="equal">
      <formula>"RTT"</formula>
    </cfRule>
    <cfRule type="cellIs" dxfId="511" priority="1703" stopIfTrue="1" operator="equal">
      <formula>"M"</formula>
    </cfRule>
    <cfRule type="containsText" dxfId="510" priority="1704" stopIfTrue="1" operator="containsText" text="CA">
      <formula>NOT(ISERROR(FIND(UPPER("CA"),UPPER(E238))))</formula>
      <formula>"CA"</formula>
    </cfRule>
  </conditionalFormatting>
  <conditionalFormatting sqref="E391:R391">
    <cfRule type="cellIs" dxfId="509" priority="1705" stopIfTrue="1" operator="equal">
      <formula>"Divers"</formula>
    </cfRule>
    <cfRule type="cellIs" dxfId="508" priority="1705" stopIfTrue="1" operator="equal">
      <formula>"FORM"</formula>
    </cfRule>
    <cfRule type="cellIs" dxfId="507" priority="1705" stopIfTrue="1" operator="equal">
      <formula>"RTT"</formula>
    </cfRule>
    <cfRule type="cellIs" dxfId="506" priority="1705" stopIfTrue="1" operator="equal">
      <formula>"M"</formula>
    </cfRule>
    <cfRule type="containsText" dxfId="505" priority="1705" stopIfTrue="1" operator="containsText" text="CA">
      <formula>NOT(ISERROR(FIND(UPPER("CA"),UPPER(E391))))</formula>
      <formula>"CA"</formula>
    </cfRule>
    <cfRule type="cellIs" dxfId="504" priority="1705" stopIfTrue="1" operator="equal">
      <formula>"Divers"</formula>
    </cfRule>
    <cfRule type="cellIs" dxfId="503" priority="1705" stopIfTrue="1" operator="equal">
      <formula>"FORM"</formula>
    </cfRule>
    <cfRule type="cellIs" dxfId="502" priority="1705" stopIfTrue="1" operator="equal">
      <formula>"RTT"</formula>
    </cfRule>
    <cfRule type="cellIs" dxfId="501" priority="1705" stopIfTrue="1" operator="equal">
      <formula>"M"</formula>
    </cfRule>
    <cfRule type="containsText" dxfId="500" priority="1705" stopIfTrue="1" operator="containsText" text="CA">
      <formula>NOT(ISERROR(FIND(UPPER("CA"),UPPER(E391))))</formula>
      <formula>"CA"</formula>
    </cfRule>
    <cfRule type="cellIs" dxfId="499" priority="1705" stopIfTrue="1" operator="equal">
      <formula>"Divers"</formula>
    </cfRule>
    <cfRule type="cellIs" dxfId="498" priority="1705" stopIfTrue="1" operator="equal">
      <formula>"FORM"</formula>
    </cfRule>
    <cfRule type="cellIs" dxfId="497" priority="1705" stopIfTrue="1" operator="equal">
      <formula>"RTT"</formula>
    </cfRule>
    <cfRule type="cellIs" dxfId="496" priority="1705" stopIfTrue="1" operator="equal">
      <formula>"M"</formula>
    </cfRule>
    <cfRule type="containsText" dxfId="495" priority="1705" stopIfTrue="1" operator="containsText" text="CA">
      <formula>NOT(ISERROR(FIND(UPPER("CA"),UPPER(E391))))</formula>
      <formula>"CA"</formula>
    </cfRule>
    <cfRule type="cellIs" dxfId="494" priority="1705" stopIfTrue="1" operator="equal">
      <formula>"Divers"</formula>
    </cfRule>
    <cfRule type="cellIs" dxfId="493" priority="1705" stopIfTrue="1" operator="equal">
      <formula>"FORM"</formula>
    </cfRule>
    <cfRule type="cellIs" dxfId="492" priority="1705" stopIfTrue="1" operator="equal">
      <formula>"RTT"</formula>
    </cfRule>
    <cfRule type="cellIs" dxfId="491" priority="1705" stopIfTrue="1" operator="equal">
      <formula>"M"</formula>
    </cfRule>
    <cfRule type="containsText" dxfId="490" priority="1705" stopIfTrue="1" operator="containsText" text="CA">
      <formula>NOT(ISERROR(FIND(UPPER("CA"),UPPER(E391))))</formula>
      <formula>"CA"</formula>
    </cfRule>
    <cfRule type="cellIs" dxfId="489" priority="1705" stopIfTrue="1" operator="equal">
      <formula>"Divers"</formula>
    </cfRule>
    <cfRule type="cellIs" dxfId="488" priority="1705" stopIfTrue="1" operator="equal">
      <formula>"FORM"</formula>
    </cfRule>
    <cfRule type="cellIs" dxfId="487" priority="1705" stopIfTrue="1" operator="equal">
      <formula>"RTT"</formula>
    </cfRule>
    <cfRule type="cellIs" dxfId="486" priority="1705" stopIfTrue="1" operator="equal">
      <formula>"M"</formula>
    </cfRule>
    <cfRule type="containsText" dxfId="485" priority="1705" stopIfTrue="1" operator="containsText" text="CA">
      <formula>NOT(ISERROR(FIND(UPPER("CA"),UPPER(E391))))</formula>
      <formula>"CA"</formula>
    </cfRule>
  </conditionalFormatting>
  <conditionalFormatting sqref="S391:T391">
    <cfRule type="cellIs" dxfId="484" priority="1706" stopIfTrue="1" operator="equal">
      <formula>"Divers"</formula>
    </cfRule>
    <cfRule type="cellIs" dxfId="483" priority="1706" stopIfTrue="1" operator="equal">
      <formula>"FORM"</formula>
    </cfRule>
    <cfRule type="cellIs" dxfId="482" priority="1706" stopIfTrue="1" operator="equal">
      <formula>"RTT"</formula>
    </cfRule>
    <cfRule type="cellIs" dxfId="481" priority="1706" stopIfTrue="1" operator="equal">
      <formula>"M"</formula>
    </cfRule>
    <cfRule type="containsText" dxfId="480" priority="1706" stopIfTrue="1" operator="containsText" text="CA">
      <formula>NOT(ISERROR(FIND(UPPER("CA"),UPPER(S391))))</formula>
      <formula>"CA"</formula>
    </cfRule>
    <cfRule type="cellIs" dxfId="479" priority="1706" stopIfTrue="1" operator="equal">
      <formula>"Divers"</formula>
    </cfRule>
    <cfRule type="cellIs" dxfId="478" priority="1706" stopIfTrue="1" operator="equal">
      <formula>"FORM"</formula>
    </cfRule>
    <cfRule type="cellIs" dxfId="477" priority="1706" stopIfTrue="1" operator="equal">
      <formula>"RTT"</formula>
    </cfRule>
    <cfRule type="cellIs" dxfId="476" priority="1706" stopIfTrue="1" operator="equal">
      <formula>"M"</formula>
    </cfRule>
    <cfRule type="containsText" dxfId="475" priority="1706" stopIfTrue="1" operator="containsText" text="CA">
      <formula>NOT(ISERROR(FIND(UPPER("CA"),UPPER(S391))))</formula>
      <formula>"CA"</formula>
    </cfRule>
    <cfRule type="cellIs" dxfId="474" priority="1706" stopIfTrue="1" operator="equal">
      <formula>"Divers"</formula>
    </cfRule>
    <cfRule type="cellIs" dxfId="473" priority="1706" stopIfTrue="1" operator="equal">
      <formula>"FORM"</formula>
    </cfRule>
    <cfRule type="cellIs" dxfId="472" priority="1706" stopIfTrue="1" operator="equal">
      <formula>"RTT"</formula>
    </cfRule>
    <cfRule type="cellIs" dxfId="471" priority="1706" stopIfTrue="1" operator="equal">
      <formula>"M"</formula>
    </cfRule>
    <cfRule type="containsText" dxfId="470" priority="1706" stopIfTrue="1" operator="containsText" text="CA">
      <formula>NOT(ISERROR(FIND(UPPER("CA"),UPPER(S391))))</formula>
      <formula>"CA"</formula>
    </cfRule>
    <cfRule type="cellIs" dxfId="469" priority="1706" stopIfTrue="1" operator="equal">
      <formula>"Divers"</formula>
    </cfRule>
    <cfRule type="cellIs" dxfId="468" priority="1706" stopIfTrue="1" operator="equal">
      <formula>"Divers"</formula>
    </cfRule>
    <cfRule type="cellIs" dxfId="467" priority="1706" stopIfTrue="1" operator="equal">
      <formula>"FORM"</formula>
    </cfRule>
    <cfRule type="cellIs" dxfId="466" priority="1706" stopIfTrue="1" operator="equal">
      <formula>"FORM"</formula>
    </cfRule>
    <cfRule type="cellIs" dxfId="465" priority="1706" stopIfTrue="1" operator="equal">
      <formula>"RTT"</formula>
    </cfRule>
    <cfRule type="cellIs" dxfId="464" priority="1706" stopIfTrue="1" operator="equal">
      <formula>"RTT"</formula>
    </cfRule>
    <cfRule type="cellIs" dxfId="463" priority="1706" stopIfTrue="1" operator="equal">
      <formula>"M"</formula>
    </cfRule>
    <cfRule type="cellIs" dxfId="462" priority="1706" stopIfTrue="1" operator="equal">
      <formula>"M"</formula>
    </cfRule>
    <cfRule type="containsText" dxfId="461" priority="1706" stopIfTrue="1" operator="containsText" text="CA">
      <formula>NOT(ISERROR(FIND(UPPER("CA"),UPPER(S391))))</formula>
      <formula>"CA"</formula>
    </cfRule>
    <cfRule type="containsText" dxfId="460" priority="1706" stopIfTrue="1" operator="containsText" text="CA">
      <formula>NOT(ISERROR(FIND(UPPER("CA"),UPPER(S391))))</formula>
      <formula>"CA"</formula>
    </cfRule>
  </conditionalFormatting>
  <conditionalFormatting sqref="Y391:AB391">
    <cfRule type="cellIs" dxfId="459" priority="1707" stopIfTrue="1" operator="equal">
      <formula>"Divers"</formula>
    </cfRule>
    <cfRule type="cellIs" dxfId="458" priority="1707" stopIfTrue="1" operator="equal">
      <formula>"FORM"</formula>
    </cfRule>
    <cfRule type="cellIs" dxfId="457" priority="1707" stopIfTrue="1" operator="equal">
      <formula>"RTT"</formula>
    </cfRule>
    <cfRule type="cellIs" dxfId="456" priority="1707" stopIfTrue="1" operator="equal">
      <formula>"M"</formula>
    </cfRule>
    <cfRule type="containsText" dxfId="455" priority="1707" stopIfTrue="1" operator="containsText" text="CA">
      <formula>NOT(ISERROR(FIND(UPPER("CA"),UPPER(Y391))))</formula>
      <formula>"CA"</formula>
    </cfRule>
    <cfRule type="cellIs" dxfId="454" priority="1707" stopIfTrue="1" operator="equal">
      <formula>"Divers"</formula>
    </cfRule>
    <cfRule type="cellIs" dxfId="453" priority="1707" stopIfTrue="1" operator="equal">
      <formula>"Divers"</formula>
    </cfRule>
    <cfRule type="cellIs" dxfId="452" priority="1707" stopIfTrue="1" operator="equal">
      <formula>"FORM"</formula>
    </cfRule>
    <cfRule type="cellIs" dxfId="451" priority="1707" stopIfTrue="1" operator="equal">
      <formula>"FORM"</formula>
    </cfRule>
    <cfRule type="cellIs" dxfId="450" priority="1707" stopIfTrue="1" operator="equal">
      <formula>"RTT"</formula>
    </cfRule>
    <cfRule type="cellIs" dxfId="449" priority="1707" stopIfTrue="1" operator="equal">
      <formula>"RTT"</formula>
    </cfRule>
    <cfRule type="cellIs" dxfId="448" priority="1707" stopIfTrue="1" operator="equal">
      <formula>"M"</formula>
    </cfRule>
    <cfRule type="cellIs" dxfId="447" priority="1707" stopIfTrue="1" operator="equal">
      <formula>"M"</formula>
    </cfRule>
    <cfRule type="containsText" dxfId="446" priority="1707" stopIfTrue="1" operator="containsText" text="CA">
      <formula>NOT(ISERROR(FIND(UPPER("CA"),UPPER(Y391))))</formula>
      <formula>"CA"</formula>
    </cfRule>
    <cfRule type="containsText" dxfId="445" priority="1707" stopIfTrue="1" operator="containsText" text="CA">
      <formula>NOT(ISERROR(FIND(UPPER("CA"),UPPER(Y391))))</formula>
      <formula>"CA"</formula>
    </cfRule>
  </conditionalFormatting>
  <conditionalFormatting sqref="E238:T238">
    <cfRule type="cellIs" dxfId="444" priority="1500" stopIfTrue="1" operator="equal">
      <formula>"Divers"</formula>
    </cfRule>
    <cfRule type="cellIs" dxfId="443" priority="1501" stopIfTrue="1" operator="equal">
      <formula>"FORM"</formula>
    </cfRule>
    <cfRule type="cellIs" dxfId="442" priority="1502" stopIfTrue="1" operator="equal">
      <formula>"RTT"</formula>
    </cfRule>
    <cfRule type="cellIs" dxfId="441" priority="1503" stopIfTrue="1" operator="equal">
      <formula>"M"</formula>
    </cfRule>
    <cfRule type="containsText" dxfId="440" priority="1504" stopIfTrue="1" operator="containsText" text="CA">
      <formula>NOT(ISERROR(FIND(UPPER("CA"),UPPER(F238))))</formula>
      <formula>"CA"</formula>
    </cfRule>
    <cfRule type="cellIs" dxfId="439" priority="1505" stopIfTrue="1" operator="equal">
      <formula>"Divers"</formula>
    </cfRule>
    <cfRule type="cellIs" dxfId="438" priority="1506" stopIfTrue="1" operator="equal">
      <formula>"FORM"</formula>
    </cfRule>
    <cfRule type="cellIs" dxfId="437" priority="1507" stopIfTrue="1" operator="equal">
      <formula>"RTT"</formula>
    </cfRule>
    <cfRule type="cellIs" dxfId="436" priority="1508" stopIfTrue="1" operator="equal">
      <formula>"M"</formula>
    </cfRule>
    <cfRule type="containsText" dxfId="435" priority="1509" stopIfTrue="1" operator="containsText" text="CA">
      <formula>NOT(ISERROR(FIND(UPPER("CA"),UPPER(F238))))</formula>
      <formula>"CA"</formula>
    </cfRule>
  </conditionalFormatting>
  <conditionalFormatting sqref="E346:T346">
    <cfRule type="cellIs" dxfId="434" priority="1450" stopIfTrue="1" operator="equal">
      <formula>"Divers"</formula>
    </cfRule>
    <cfRule type="cellIs" dxfId="433" priority="1451" stopIfTrue="1" operator="equal">
      <formula>"FORM"</formula>
    </cfRule>
    <cfRule type="cellIs" dxfId="432" priority="1452" stopIfTrue="1" operator="equal">
      <formula>"RTT"</formula>
    </cfRule>
    <cfRule type="cellIs" dxfId="431" priority="1453" stopIfTrue="1" operator="equal">
      <formula>"M"</formula>
    </cfRule>
    <cfRule type="containsText" dxfId="430" priority="1454" stopIfTrue="1" operator="containsText" text="CA">
      <formula>NOT(ISERROR(FIND(UPPER("CA"),UPPER(F346))))</formula>
      <formula>"CA"</formula>
    </cfRule>
    <cfRule type="cellIs" dxfId="429" priority="1455" stopIfTrue="1" operator="equal">
      <formula>"Divers"</formula>
    </cfRule>
    <cfRule type="cellIs" dxfId="428" priority="1456" stopIfTrue="1" operator="equal">
      <formula>"FORM"</formula>
    </cfRule>
    <cfRule type="cellIs" dxfId="427" priority="1457" stopIfTrue="1" operator="equal">
      <formula>"RTT"</formula>
    </cfRule>
    <cfRule type="cellIs" dxfId="426" priority="1458" stopIfTrue="1" operator="equal">
      <formula>"M"</formula>
    </cfRule>
    <cfRule type="containsText" dxfId="425" priority="1459" stopIfTrue="1" operator="containsText" text="CA">
      <formula>NOT(ISERROR(FIND(UPPER("CA"),UPPER(F346))))</formula>
      <formula>"CA"</formula>
    </cfRule>
  </conditionalFormatting>
  <conditionalFormatting sqref="E391:T391">
    <cfRule type="cellIs" dxfId="424" priority="1355" stopIfTrue="1" operator="equal">
      <formula>"Divers"</formula>
    </cfRule>
    <cfRule type="cellIs" dxfId="423" priority="1356" stopIfTrue="1" operator="equal">
      <formula>"FORM"</formula>
    </cfRule>
    <cfRule type="cellIs" dxfId="422" priority="1357" stopIfTrue="1" operator="equal">
      <formula>"RTT"</formula>
    </cfRule>
    <cfRule type="cellIs" dxfId="421" priority="1358" stopIfTrue="1" operator="equal">
      <formula>"M"</formula>
    </cfRule>
    <cfRule type="containsText" dxfId="420" priority="1359" stopIfTrue="1" operator="containsText" text="CA">
      <formula>NOT(ISERROR(FIND(UPPER("CA"),UPPER(F391))))</formula>
      <formula>"CA"</formula>
    </cfRule>
    <cfRule type="cellIs" dxfId="419" priority="1360" stopIfTrue="1" operator="equal">
      <formula>"Divers"</formula>
    </cfRule>
    <cfRule type="cellIs" dxfId="418" priority="1361" stopIfTrue="1" operator="equal">
      <formula>"FORM"</formula>
    </cfRule>
    <cfRule type="cellIs" dxfId="417" priority="1362" stopIfTrue="1" operator="equal">
      <formula>"RTT"</formula>
    </cfRule>
    <cfRule type="cellIs" dxfId="416" priority="1363" stopIfTrue="1" operator="equal">
      <formula>"M"</formula>
    </cfRule>
    <cfRule type="containsText" dxfId="415" priority="1364" stopIfTrue="1" operator="containsText" text="CA">
      <formula>NOT(ISERROR(FIND(UPPER("CA"),UPPER(F391))))</formula>
      <formula>"CA"</formula>
    </cfRule>
  </conditionalFormatting>
  <conditionalFormatting sqref="Y139:AB139 Y148:AB148 Y157:AB157 Y166:AB166 Y175:AB175 Y184:AB184 Y193:AB193 Y202:AB202 Y211:AB211 Y220:AB220 Y229:AB229 Y247:AB247 Y256:AB256 Y265:AB265 Y274:AB274 Y283:AB283 Y292:AB292 Y301:AB301 Y310:AB310 Y319:AB319 Y328:AB328 Y337:AB337 Y346:AB346 Y355:AB355 Y364:AB364 Y373:AB373 Y382:AB382 Y400:AB400 Y409:AB409 Y418:AB418 Y427:AB427 Y436:AB436 Y445:AB445 Y454:AB454 Y463:AB463 Y472:AB472 Y481:AB481 U238:AB238 Y391:AB391 G140:AB140 G141:R147 U141:AB141 S142:AB147 G149:AB149 G150:R156 U150:AB150 S151:AB156 G158:AB158 G159:R165 U159:AB159 S160:AB165 G167:AB167 G168:R174 U168:AB168 S169:AB174 G176:AB176 G177:R183 U177:AB177 S178:AB183 G185:AB185 G186:R192 U186:AB186 S187:AB192 G194:AB194 G195:R201 U195:AB195 S196:AB201 G203:AB203 G204:R210 U204:AB204 S205:AB210 G212:AB212 G213:R219 U213:AB213 S214:AB219 G221:AB221 G222:R228 U222:AB222 S223:AB228 G230:AB230 G231:R237 U231:AB231 S232:AB237 G239:AB239 G240:R246 U240:AB240 S241:AB246 G248:AB248 G249:R255 U249:AB249 S250:AB255 G257:AB257 G258:R264 U258:AB258 S259:AB264 G266:AB266 G267:R273 U267:AB267 S268:AB273 G275:AB275 G276:R282 U276:AB276 S277:AB282 G284:AB284 G285:R291 U285:AB285 S286:AB291 G293:AB293 G294:R300 U294:AB294 S295:AB300 G302:AB302 G303:R309 U303:AB303 S304:AB309 G311:AB311 G312:R318 U312:AB312 S313:AB318 G320:AB320 G321:R327 U321:AB321 S322:AB327 G329:AB329 G330:R336 U330:AB330 S331:AB336 G338:AB338 G339:R344 U339:AB339 G347:AB347 G348:R354 U348:AB348 S349:AB354 G356:AB356 G357:R363 U357:AB357 S358:AB363 G365:AB365 G366:R372 U366:AB366 S367:AB372 G374:AB374 G375:R381 U375:AB375 S376:AB381 G383:AB383 G384:R390 U384:AB384 S385:AB390 G392:AB392 G393:R399 U393:AB393 S394:AB399 G401:AB401 G402:R408 U402:AB402 S403:AB408 G410:AB410 G411:R417 U411:AB411 S412:AB417 G419:AB419 G420:R426 U420:AB420 S421:AB426 G428:AB428 G429:R435 U429:AB429 S430:AB435 G437:AB437 G438:R444 U438:AB438 S439:AB444 G446:AB446 G447:R453 U447:AB447 S448:AB453 G455:AB455 G456:R462 U456:AB456 S457:AB462 G464:AB464 G465:R471 U465:AB465 S466:AB471 G473:AB473 G474:R480 U474:AB474 S475:AB480 G482:AB482 G483:R489 U483:AB483 S484:AB489 G147:AB147 G156:AB156 G165:AB165 G174:AB174 G183:AB183 G192:AB192 G201:AB201 G210:AB210 G219:AB219 G228:AB228 G237:AB237 G246:AB246 G255:AB255 G264:AB264 G273:AB273 G282:AB282 G291:AB291 G300:AB300 G309:AB309 G318:AB318 G327:AB327 G340:AB345 G336:AB336 G354:AB354 G363:AB363 G372:AB372 G381:AB381 G390:AB390 G399:AB399 G408:AB408 G417:AB417 G426:AB426 G435:AB435 G444:AB444 G453:AB453 G462:AB462 G471:AB471 G480:AB480 G489:AB489 G136:AB138 Y103:AB103 Y112:AB112 Y121:AB121 Y130:AB130 G104:AB104 G105:R111 U105:AB105 S106:AB111 G113:AB113 G114:R120 U114:AB114 S115:AB120 G122:AB122 G123:R129 U123:AB123 S124:AB129 G131:AB131 U132:AB132 G111:AB111 G120:AB120 G129:AB129 G132:R135 S133:AB135 G97:AB102 Y76:AB76 Y85:AB85 Y94:AB94 G78:R80 S79:AB80 G95:AB95 U96:AB96 G82:G83 G86:AB87 G96:R96 G68:AB68 O61:O65 Y490:AB490 G491:AB491 U492:AB492 Z13:AB13 H40 T40 G39:AB39 G48:AB48 G57:AB57 G32:AB32 G41:AB41 G50:AB50 G59:AB59 G20:AB21 G33:R39 S34:AB39 G42:R48 S43:AB48 G51:R57 S52:AB57 G14:AB14 U15:AB15 D18 S16:AB19 W493:W498 Y493:Y498 Z493:AB499 X493:X499 S493:S498 U493:U498 V493:V499 T493:T499 Q492:Q498 R492:R499 O492:O498 P492:P499 M492:M498 N492:N499 K492:K498 L492:L499 I492:I498 J492:J499 H492:H499 G492:G498 Y499:AB499 H16:H19 F18 D24 G15:G22 U20:AB22 I15:R22 I26:R59 U26:AB59 G26:G59 T26:T30 S26:S29 D26:D29 H26:H30 G24:AB24 U68:AB69 G68:R69 G77:AB78 G70:G74 G61:G65 H61:H66 I61:I65 J61:J66 K61:K65 L61:L66 M61:M65 N61:N66 S82:S83 I70:I74 I82:I83 H70:H75 H82:H84 K70:K74 K82:K83 J70:J75 J82:J84 M70:M74 M82:M83 L70:L75 L82:L84 S70:S74 Q82:Q83 N70:N75 O70:O74 P70:P75 Q70:Q74 U61:U65 G87:R89 U82:U83 R82:R84 U70:U74 P61:P66 Q61:Q65 R61:R66 S61:S65 T61:T66 T70:T75 W61:W65 T82:T84 W70:W74 O82:O83 N82:N84 P82:P84 Y82:Y83 V61:V66 W82:W83 V70:V75 Y61:Y65 V82:V84 Y70:Y74 X61:X66 Z61:AB67 X70:X75 Z70:AB75 X82:X84 Z82:AB84 S88:AB89 R70:R75 G89:AB89 I91:I92 G91:G92 K91:K92 H91:H93 M91:M92 J91:J93 O91:O92 L91:L93 U91:U92 S91:S92 Q91:Q92 N91:N93 P91:P93 R91:R93 W91:W92 T91:T93 V91:V93 X91:X93 Z91:AB93 Y91:Y92">
    <cfRule type="cellIs" dxfId="414" priority="1845" stopIfTrue="1" operator="equal">
      <formula>"Divers"</formula>
    </cfRule>
    <cfRule type="cellIs" dxfId="413" priority="1846" stopIfTrue="1" operator="equal">
      <formula>"FORM"</formula>
    </cfRule>
    <cfRule type="cellIs" dxfId="412" priority="1847" stopIfTrue="1" operator="equal">
      <formula>"RTT"</formula>
    </cfRule>
    <cfRule type="cellIs" dxfId="411" priority="1848" stopIfTrue="1" operator="equal">
      <formula>"M"</formula>
    </cfRule>
    <cfRule type="containsText" dxfId="410" priority="1849" stopIfTrue="1" operator="containsText" text="CA">
      <formula>NOT(ISERROR(FIND(UPPER("CA"),UPPER(#REF!))))</formula>
      <formula>"CA"</formula>
    </cfRule>
  </conditionalFormatting>
  <conditionalFormatting sqref="AB238">
    <cfRule type="cellIs" dxfId="409" priority="4245" stopIfTrue="1" operator="equal">
      <formula>"Divers"</formula>
    </cfRule>
    <cfRule type="cellIs" dxfId="408" priority="4246" stopIfTrue="1" operator="equal">
      <formula>"FORM"</formula>
    </cfRule>
    <cfRule type="cellIs" dxfId="407" priority="4247" stopIfTrue="1" operator="equal">
      <formula>"RTT"</formula>
    </cfRule>
    <cfRule type="cellIs" dxfId="406" priority="4248" stopIfTrue="1" operator="equal">
      <formula>"M"</formula>
    </cfRule>
    <cfRule type="containsText" dxfId="405" priority="4249" stopIfTrue="1" operator="containsText" text="CA">
      <formula>NOT(ISERROR(FIND(UPPER("CA"),UPPER(#REF!))))</formula>
      <formula>"CA"</formula>
    </cfRule>
    <cfRule type="cellIs" dxfId="404" priority="4250" stopIfTrue="1" operator="equal">
      <formula>"Divers"</formula>
    </cfRule>
    <cfRule type="cellIs" dxfId="403" priority="4251" stopIfTrue="1" operator="equal">
      <formula>"FORM"</formula>
    </cfRule>
    <cfRule type="cellIs" dxfId="402" priority="4252" stopIfTrue="1" operator="equal">
      <formula>"RTT"</formula>
    </cfRule>
    <cfRule type="cellIs" dxfId="401" priority="4253" stopIfTrue="1" operator="equal">
      <formula>"M"</formula>
    </cfRule>
    <cfRule type="containsText" dxfId="400" priority="4254" stopIfTrue="1" operator="containsText" text="CA">
      <formula>NOT(ISERROR(FIND(UPPER("CA"),UPPER(#REF!))))</formula>
      <formula>"CA"</formula>
    </cfRule>
  </conditionalFormatting>
  <conditionalFormatting sqref="F97">
    <cfRule type="cellIs" dxfId="399" priority="5320" stopIfTrue="1" operator="equal">
      <formula>"Divers"</formula>
    </cfRule>
    <cfRule type="cellIs" dxfId="398" priority="5321" stopIfTrue="1" operator="equal">
      <formula>"FORM"</formula>
    </cfRule>
    <cfRule type="cellIs" dxfId="397" priority="5322" stopIfTrue="1" operator="equal">
      <formula>"RTT"</formula>
    </cfRule>
    <cfRule type="cellIs" dxfId="396" priority="5323" stopIfTrue="1" operator="equal">
      <formula>"M"</formula>
    </cfRule>
    <cfRule type="containsText" dxfId="395" priority="5324" stopIfTrue="1" operator="containsText" text="CA">
      <formula>NOT(ISERROR(FIND(UPPER("CA"),UPPER(AB96))))</formula>
      <formula>"CA"</formula>
    </cfRule>
  </conditionalFormatting>
  <conditionalFormatting sqref="E14:F19 D14:D20 F14:F20">
    <cfRule type="cellIs" dxfId="394" priority="831" stopIfTrue="1" operator="equal">
      <formula>"Divers"</formula>
    </cfRule>
  </conditionalFormatting>
  <conditionalFormatting sqref="D68:F74">
    <cfRule type="cellIs" dxfId="393" priority="766" stopIfTrue="1" operator="equal">
      <formula>"Divers"</formula>
    </cfRule>
  </conditionalFormatting>
  <conditionalFormatting sqref="D491:D499 F491:F499 E491:E498">
    <cfRule type="cellIs" dxfId="392" priority="516" stopIfTrue="1" operator="equal">
      <formula>"Divers"</formula>
    </cfRule>
  </conditionalFormatting>
  <conditionalFormatting sqref="E490:T490">
    <cfRule type="cellIs" dxfId="391" priority="517" stopIfTrue="1" operator="equal">
      <formula>"Divers"</formula>
    </cfRule>
  </conditionalFormatting>
  <conditionalFormatting sqref="F20:F22 F26:F59 F24">
    <cfRule type="cellIs" dxfId="390" priority="491" stopIfTrue="1" operator="equal">
      <formula>"FORM"</formula>
    </cfRule>
    <cfRule type="cellIs" dxfId="389" priority="492" stopIfTrue="1" operator="equal">
      <formula>"RTT"</formula>
    </cfRule>
    <cfRule type="cellIs" dxfId="388" priority="493" stopIfTrue="1" operator="equal">
      <formula>"M"</formula>
    </cfRule>
    <cfRule type="containsText" dxfId="387" priority="494" stopIfTrue="1" operator="containsText" text="CA">
      <formula>NOT(ISERROR(FIND(UPPER("CA"),UPPER(AB20))))</formula>
      <formula>"CA"</formula>
    </cfRule>
    <cfRule type="cellIs" dxfId="386" priority="495" stopIfTrue="1" operator="equal">
      <formula>"Divers"</formula>
    </cfRule>
  </conditionalFormatting>
  <conditionalFormatting sqref="F32:F38">
    <cfRule type="cellIs" dxfId="385" priority="486" stopIfTrue="1" operator="equal">
      <formula>"FORM"</formula>
    </cfRule>
    <cfRule type="cellIs" dxfId="384" priority="487" stopIfTrue="1" operator="equal">
      <formula>"RTT"</formula>
    </cfRule>
    <cfRule type="cellIs" dxfId="383" priority="488" stopIfTrue="1" operator="equal">
      <formula>"M"</formula>
    </cfRule>
    <cfRule type="containsText" dxfId="382" priority="489" stopIfTrue="1" operator="containsText" text="CA">
      <formula>NOT(ISERROR(FIND(UPPER("CA"),UPPER(AB32))))</formula>
      <formula>"CA"</formula>
    </cfRule>
    <cfRule type="cellIs" dxfId="381" priority="490" stopIfTrue="1" operator="equal">
      <formula>"Divers"</formula>
    </cfRule>
  </conditionalFormatting>
  <conditionalFormatting sqref="F41:F47">
    <cfRule type="cellIs" dxfId="380" priority="481" stopIfTrue="1" operator="equal">
      <formula>"FORM"</formula>
    </cfRule>
    <cfRule type="cellIs" dxfId="379" priority="482" stopIfTrue="1" operator="equal">
      <formula>"RTT"</formula>
    </cfRule>
    <cfRule type="cellIs" dxfId="378" priority="483" stopIfTrue="1" operator="equal">
      <formula>"M"</formula>
    </cfRule>
    <cfRule type="containsText" dxfId="377" priority="484" stopIfTrue="1" operator="containsText" text="CA">
      <formula>NOT(ISERROR(FIND(UPPER("CA"),UPPER(AB41))))</formula>
      <formula>"CA"</formula>
    </cfRule>
    <cfRule type="cellIs" dxfId="376" priority="485" stopIfTrue="1" operator="equal">
      <formula>"Divers"</formula>
    </cfRule>
  </conditionalFormatting>
  <conditionalFormatting sqref="F50:F56">
    <cfRule type="cellIs" dxfId="375" priority="476" stopIfTrue="1" operator="equal">
      <formula>"FORM"</formula>
    </cfRule>
    <cfRule type="cellIs" dxfId="374" priority="477" stopIfTrue="1" operator="equal">
      <formula>"RTT"</formula>
    </cfRule>
    <cfRule type="cellIs" dxfId="373" priority="478" stopIfTrue="1" operator="equal">
      <formula>"M"</formula>
    </cfRule>
    <cfRule type="containsText" dxfId="372" priority="479" stopIfTrue="1" operator="containsText" text="CA">
      <formula>NOT(ISERROR(FIND(UPPER("CA"),UPPER(AB50))))</formula>
      <formula>"CA"</formula>
    </cfRule>
    <cfRule type="cellIs" dxfId="371" priority="480" stopIfTrue="1" operator="equal">
      <formula>"Divers"</formula>
    </cfRule>
  </conditionalFormatting>
  <conditionalFormatting sqref="F59 F61">
    <cfRule type="cellIs" dxfId="370" priority="471" stopIfTrue="1" operator="equal">
      <formula>"FORM"</formula>
    </cfRule>
    <cfRule type="cellIs" dxfId="369" priority="472" stopIfTrue="1" operator="equal">
      <formula>"RTT"</formula>
    </cfRule>
    <cfRule type="cellIs" dxfId="368" priority="473" stopIfTrue="1" operator="equal">
      <formula>"M"</formula>
    </cfRule>
    <cfRule type="containsText" dxfId="367" priority="474" stopIfTrue="1" operator="containsText" text="CA">
      <formula>NOT(ISERROR(FIND(UPPER("CA"),UPPER(AB59))))</formula>
      <formula>"CA"</formula>
    </cfRule>
    <cfRule type="cellIs" dxfId="366" priority="475" stopIfTrue="1" operator="equal">
      <formula>"Divers"</formula>
    </cfRule>
  </conditionalFormatting>
  <conditionalFormatting sqref="D68:D74">
    <cfRule type="cellIs" dxfId="365" priority="466" stopIfTrue="1" operator="equal">
      <formula>"Divers"</formula>
    </cfRule>
    <cfRule type="cellIs" dxfId="364" priority="467" stopIfTrue="1" operator="equal">
      <formula>"FORM"</formula>
    </cfRule>
    <cfRule type="cellIs" dxfId="363" priority="468" stopIfTrue="1" operator="equal">
      <formula>"RTT"</formula>
    </cfRule>
    <cfRule type="cellIs" dxfId="362" priority="469" stopIfTrue="1" operator="equal">
      <formula>"M"</formula>
    </cfRule>
    <cfRule type="containsText" dxfId="361" priority="470" stopIfTrue="1" operator="containsText" text="CA">
      <formula>NOT(ISERROR(FIND(UPPER("CA"),UPPER(Z68))))</formula>
      <formula>"CA"</formula>
    </cfRule>
  </conditionalFormatting>
  <conditionalFormatting sqref="D55">
    <cfRule type="cellIs" dxfId="360" priority="461" stopIfTrue="1" operator="equal">
      <formula>"FORM"</formula>
    </cfRule>
    <cfRule type="cellIs" dxfId="359" priority="462" stopIfTrue="1" operator="equal">
      <formula>"RTT"</formula>
    </cfRule>
    <cfRule type="cellIs" dxfId="358" priority="463" stopIfTrue="1" operator="equal">
      <formula>"M"</formula>
    </cfRule>
    <cfRule type="containsText" dxfId="357" priority="464" stopIfTrue="1" operator="containsText" text="CA">
      <formula>NOT(ISERROR(FIND(UPPER("CA"),UPPER(Z55))))</formula>
      <formula>"CA"</formula>
    </cfRule>
    <cfRule type="cellIs" dxfId="356" priority="465" stopIfTrue="1" operator="equal">
      <formula>"Divers"</formula>
    </cfRule>
  </conditionalFormatting>
  <conditionalFormatting sqref="D104:D110">
    <cfRule type="cellIs" dxfId="355" priority="456" stopIfTrue="1" operator="equal">
      <formula>"FORM"</formula>
    </cfRule>
    <cfRule type="cellIs" dxfId="354" priority="457" stopIfTrue="1" operator="equal">
      <formula>"RTT"</formula>
    </cfRule>
    <cfRule type="cellIs" dxfId="353" priority="458" stopIfTrue="1" operator="equal">
      <formula>"M"</formula>
    </cfRule>
    <cfRule type="containsText" dxfId="352" priority="459" stopIfTrue="1" operator="containsText" text="CA">
      <formula>NOT(ISERROR(FIND(UPPER("CA"),UPPER(Z104))))</formula>
      <formula>"CA"</formula>
    </cfRule>
    <cfRule type="cellIs" dxfId="351" priority="460" stopIfTrue="1" operator="equal">
      <formula>"Divers"</formula>
    </cfRule>
  </conditionalFormatting>
  <conditionalFormatting sqref="D113:D119">
    <cfRule type="cellIs" dxfId="350" priority="451" stopIfTrue="1" operator="equal">
      <formula>"FORM"</formula>
    </cfRule>
    <cfRule type="cellIs" dxfId="349" priority="452" stopIfTrue="1" operator="equal">
      <formula>"RTT"</formula>
    </cfRule>
    <cfRule type="cellIs" dxfId="348" priority="453" stopIfTrue="1" operator="equal">
      <formula>"M"</formula>
    </cfRule>
    <cfRule type="containsText" dxfId="347" priority="454" stopIfTrue="1" operator="containsText" text="CA">
      <formula>NOT(ISERROR(FIND(UPPER("CA"),UPPER(Z113))))</formula>
      <formula>"CA"</formula>
    </cfRule>
    <cfRule type="cellIs" dxfId="346" priority="455" stopIfTrue="1" operator="equal">
      <formula>"Divers"</formula>
    </cfRule>
  </conditionalFormatting>
  <conditionalFormatting sqref="D122:D128">
    <cfRule type="cellIs" dxfId="345" priority="446" stopIfTrue="1" operator="equal">
      <formula>"FORM"</formula>
    </cfRule>
    <cfRule type="cellIs" dxfId="344" priority="447" stopIfTrue="1" operator="equal">
      <formula>"RTT"</formula>
    </cfRule>
    <cfRule type="cellIs" dxfId="343" priority="448" stopIfTrue="1" operator="equal">
      <formula>"M"</formula>
    </cfRule>
    <cfRule type="containsText" dxfId="342" priority="449" stopIfTrue="1" operator="containsText" text="CA">
      <formula>NOT(ISERROR(FIND(UPPER("CA"),UPPER(Z122))))</formula>
      <formula>"CA"</formula>
    </cfRule>
    <cfRule type="cellIs" dxfId="341" priority="450" stopIfTrue="1" operator="equal">
      <formula>"Divers"</formula>
    </cfRule>
  </conditionalFormatting>
  <conditionalFormatting sqref="D131:D137">
    <cfRule type="cellIs" dxfId="340" priority="441" stopIfTrue="1" operator="equal">
      <formula>"FORM"</formula>
    </cfRule>
    <cfRule type="cellIs" dxfId="339" priority="442" stopIfTrue="1" operator="equal">
      <formula>"RTT"</formula>
    </cfRule>
    <cfRule type="cellIs" dxfId="338" priority="443" stopIfTrue="1" operator="equal">
      <formula>"M"</formula>
    </cfRule>
    <cfRule type="containsText" dxfId="337" priority="444" stopIfTrue="1" operator="containsText" text="CA">
      <formula>NOT(ISERROR(FIND(UPPER("CA"),UPPER(Z131))))</formula>
      <formula>"CA"</formula>
    </cfRule>
    <cfRule type="cellIs" dxfId="336" priority="445" stopIfTrue="1" operator="equal">
      <formula>"Divers"</formula>
    </cfRule>
  </conditionalFormatting>
  <conditionalFormatting sqref="D140:D146">
    <cfRule type="cellIs" dxfId="335" priority="436" stopIfTrue="1" operator="equal">
      <formula>"FORM"</formula>
    </cfRule>
    <cfRule type="cellIs" dxfId="334" priority="437" stopIfTrue="1" operator="equal">
      <formula>"RTT"</formula>
    </cfRule>
    <cfRule type="cellIs" dxfId="333" priority="438" stopIfTrue="1" operator="equal">
      <formula>"M"</formula>
    </cfRule>
    <cfRule type="containsText" dxfId="332" priority="439" stopIfTrue="1" operator="containsText" text="CA">
      <formula>NOT(ISERROR(FIND(UPPER("CA"),UPPER(Z140))))</formula>
      <formula>"CA"</formula>
    </cfRule>
    <cfRule type="cellIs" dxfId="331" priority="440" stopIfTrue="1" operator="equal">
      <formula>"Divers"</formula>
    </cfRule>
  </conditionalFormatting>
  <conditionalFormatting sqref="D149:D155">
    <cfRule type="cellIs" dxfId="330" priority="431" stopIfTrue="1" operator="equal">
      <formula>"FORM"</formula>
    </cfRule>
    <cfRule type="cellIs" dxfId="329" priority="432" stopIfTrue="1" operator="equal">
      <formula>"RTT"</formula>
    </cfRule>
    <cfRule type="cellIs" dxfId="328" priority="433" stopIfTrue="1" operator="equal">
      <formula>"M"</formula>
    </cfRule>
    <cfRule type="containsText" dxfId="327" priority="434" stopIfTrue="1" operator="containsText" text="CA">
      <formula>NOT(ISERROR(FIND(UPPER("CA"),UPPER(Z149))))</formula>
      <formula>"CA"</formula>
    </cfRule>
    <cfRule type="cellIs" dxfId="326" priority="435" stopIfTrue="1" operator="equal">
      <formula>"Divers"</formula>
    </cfRule>
  </conditionalFormatting>
  <conditionalFormatting sqref="D158:D164">
    <cfRule type="cellIs" dxfId="325" priority="426" stopIfTrue="1" operator="equal">
      <formula>"FORM"</formula>
    </cfRule>
    <cfRule type="cellIs" dxfId="324" priority="427" stopIfTrue="1" operator="equal">
      <formula>"RTT"</formula>
    </cfRule>
    <cfRule type="cellIs" dxfId="323" priority="428" stopIfTrue="1" operator="equal">
      <formula>"M"</formula>
    </cfRule>
    <cfRule type="containsText" dxfId="322" priority="429" stopIfTrue="1" operator="containsText" text="CA">
      <formula>NOT(ISERROR(FIND(UPPER("CA"),UPPER(Z158))))</formula>
      <formula>"CA"</formula>
    </cfRule>
    <cfRule type="cellIs" dxfId="321" priority="430" stopIfTrue="1" operator="equal">
      <formula>"Divers"</formula>
    </cfRule>
  </conditionalFormatting>
  <conditionalFormatting sqref="D167:D173">
    <cfRule type="cellIs" dxfId="320" priority="421" stopIfTrue="1" operator="equal">
      <formula>"FORM"</formula>
    </cfRule>
    <cfRule type="cellIs" dxfId="319" priority="422" stopIfTrue="1" operator="equal">
      <formula>"RTT"</formula>
    </cfRule>
    <cfRule type="cellIs" dxfId="318" priority="423" stopIfTrue="1" operator="equal">
      <formula>"M"</formula>
    </cfRule>
    <cfRule type="containsText" dxfId="317" priority="424" stopIfTrue="1" operator="containsText" text="CA">
      <formula>NOT(ISERROR(FIND(UPPER("CA"),UPPER(Z167))))</formula>
      <formula>"CA"</formula>
    </cfRule>
    <cfRule type="cellIs" dxfId="316" priority="425" stopIfTrue="1" operator="equal">
      <formula>"Divers"</formula>
    </cfRule>
  </conditionalFormatting>
  <conditionalFormatting sqref="D176:D182">
    <cfRule type="cellIs" dxfId="315" priority="416" stopIfTrue="1" operator="equal">
      <formula>"FORM"</formula>
    </cfRule>
    <cfRule type="cellIs" dxfId="314" priority="417" stopIfTrue="1" operator="equal">
      <formula>"RTT"</formula>
    </cfRule>
    <cfRule type="cellIs" dxfId="313" priority="418" stopIfTrue="1" operator="equal">
      <formula>"M"</formula>
    </cfRule>
    <cfRule type="containsText" dxfId="312" priority="419" stopIfTrue="1" operator="containsText" text="CA">
      <formula>NOT(ISERROR(FIND(UPPER("CA"),UPPER(Z176))))</formula>
      <formula>"CA"</formula>
    </cfRule>
    <cfRule type="cellIs" dxfId="311" priority="420" stopIfTrue="1" operator="equal">
      <formula>"Divers"</formula>
    </cfRule>
  </conditionalFormatting>
  <conditionalFormatting sqref="D185:D191">
    <cfRule type="cellIs" dxfId="310" priority="411" stopIfTrue="1" operator="equal">
      <formula>"FORM"</formula>
    </cfRule>
    <cfRule type="cellIs" dxfId="309" priority="412" stopIfTrue="1" operator="equal">
      <formula>"RTT"</formula>
    </cfRule>
    <cfRule type="cellIs" dxfId="308" priority="413" stopIfTrue="1" operator="equal">
      <formula>"M"</formula>
    </cfRule>
    <cfRule type="containsText" dxfId="307" priority="414" stopIfTrue="1" operator="containsText" text="CA">
      <formula>NOT(ISERROR(FIND(UPPER("CA"),UPPER(Z185))))</formula>
      <formula>"CA"</formula>
    </cfRule>
    <cfRule type="cellIs" dxfId="306" priority="415" stopIfTrue="1" operator="equal">
      <formula>"Divers"</formula>
    </cfRule>
  </conditionalFormatting>
  <conditionalFormatting sqref="D194:D200">
    <cfRule type="cellIs" dxfId="305" priority="406" stopIfTrue="1" operator="equal">
      <formula>"FORM"</formula>
    </cfRule>
    <cfRule type="cellIs" dxfId="304" priority="407" stopIfTrue="1" operator="equal">
      <formula>"RTT"</formula>
    </cfRule>
    <cfRule type="cellIs" dxfId="303" priority="408" stopIfTrue="1" operator="equal">
      <formula>"M"</formula>
    </cfRule>
    <cfRule type="containsText" dxfId="302" priority="409" stopIfTrue="1" operator="containsText" text="CA">
      <formula>NOT(ISERROR(FIND(UPPER("CA"),UPPER(Z194))))</formula>
      <formula>"CA"</formula>
    </cfRule>
    <cfRule type="cellIs" dxfId="301" priority="410" stopIfTrue="1" operator="equal">
      <formula>"Divers"</formula>
    </cfRule>
  </conditionalFormatting>
  <conditionalFormatting sqref="D203:D209">
    <cfRule type="cellIs" dxfId="300" priority="401" stopIfTrue="1" operator="equal">
      <formula>"FORM"</formula>
    </cfRule>
    <cfRule type="cellIs" dxfId="299" priority="402" stopIfTrue="1" operator="equal">
      <formula>"RTT"</formula>
    </cfRule>
    <cfRule type="cellIs" dxfId="298" priority="403" stopIfTrue="1" operator="equal">
      <formula>"M"</formula>
    </cfRule>
    <cfRule type="containsText" dxfId="297" priority="404" stopIfTrue="1" operator="containsText" text="CA">
      <formula>NOT(ISERROR(FIND(UPPER("CA"),UPPER(Z203))))</formula>
      <formula>"CA"</formula>
    </cfRule>
    <cfRule type="cellIs" dxfId="296" priority="405" stopIfTrue="1" operator="equal">
      <formula>"Divers"</formula>
    </cfRule>
  </conditionalFormatting>
  <conditionalFormatting sqref="D212:D218">
    <cfRule type="cellIs" dxfId="295" priority="396" stopIfTrue="1" operator="equal">
      <formula>"FORM"</formula>
    </cfRule>
    <cfRule type="cellIs" dxfId="294" priority="397" stopIfTrue="1" operator="equal">
      <formula>"RTT"</formula>
    </cfRule>
    <cfRule type="cellIs" dxfId="293" priority="398" stopIfTrue="1" operator="equal">
      <formula>"M"</formula>
    </cfRule>
    <cfRule type="containsText" dxfId="292" priority="399" stopIfTrue="1" operator="containsText" text="CA">
      <formula>NOT(ISERROR(FIND(UPPER("CA"),UPPER(Z212))))</formula>
      <formula>"CA"</formula>
    </cfRule>
    <cfRule type="cellIs" dxfId="291" priority="400" stopIfTrue="1" operator="equal">
      <formula>"Divers"</formula>
    </cfRule>
  </conditionalFormatting>
  <conditionalFormatting sqref="D212:D218 D221:D227">
    <cfRule type="cellIs" dxfId="290" priority="391" stopIfTrue="1" operator="equal">
      <formula>"FORM"</formula>
    </cfRule>
    <cfRule type="cellIs" dxfId="289" priority="392" stopIfTrue="1" operator="equal">
      <formula>"RTT"</formula>
    </cfRule>
    <cfRule type="cellIs" dxfId="288" priority="393" stopIfTrue="1" operator="equal">
      <formula>"M"</formula>
    </cfRule>
    <cfRule type="containsText" dxfId="287" priority="394" stopIfTrue="1" operator="containsText" text="CA">
      <formula>NOT(ISERROR(FIND(UPPER("CA"),UPPER(Z212))))</formula>
      <formula>"CA"</formula>
    </cfRule>
    <cfRule type="cellIs" dxfId="286" priority="395" stopIfTrue="1" operator="equal">
      <formula>"Divers"</formula>
    </cfRule>
  </conditionalFormatting>
  <conditionalFormatting sqref="D230:D236">
    <cfRule type="cellIs" dxfId="285" priority="386" stopIfTrue="1" operator="equal">
      <formula>"FORM"</formula>
    </cfRule>
    <cfRule type="cellIs" dxfId="284" priority="387" stopIfTrue="1" operator="equal">
      <formula>"RTT"</formula>
    </cfRule>
    <cfRule type="cellIs" dxfId="283" priority="388" stopIfTrue="1" operator="equal">
      <formula>"M"</formula>
    </cfRule>
    <cfRule type="containsText" dxfId="282" priority="389" stopIfTrue="1" operator="containsText" text="CA">
      <formula>NOT(ISERROR(FIND(UPPER("CA"),UPPER(Z230))))</formula>
      <formula>"CA"</formula>
    </cfRule>
    <cfRule type="cellIs" dxfId="281" priority="390" stopIfTrue="1" operator="equal">
      <formula>"Divers"</formula>
    </cfRule>
  </conditionalFormatting>
  <conditionalFormatting sqref="D239:D245">
    <cfRule type="cellIs" dxfId="280" priority="381" stopIfTrue="1" operator="equal">
      <formula>"FORM"</formula>
    </cfRule>
    <cfRule type="cellIs" dxfId="279" priority="382" stopIfTrue="1" operator="equal">
      <formula>"RTT"</formula>
    </cfRule>
    <cfRule type="cellIs" dxfId="278" priority="383" stopIfTrue="1" operator="equal">
      <formula>"M"</formula>
    </cfRule>
    <cfRule type="containsText" dxfId="277" priority="384" stopIfTrue="1" operator="containsText" text="CA">
      <formula>NOT(ISERROR(FIND(UPPER("CA"),UPPER(Z239))))</formula>
      <formula>"CA"</formula>
    </cfRule>
    <cfRule type="cellIs" dxfId="276" priority="385" stopIfTrue="1" operator="equal">
      <formula>"Divers"</formula>
    </cfRule>
  </conditionalFormatting>
  <conditionalFormatting sqref="D248:D254">
    <cfRule type="cellIs" dxfId="275" priority="376" stopIfTrue="1" operator="equal">
      <formula>"FORM"</formula>
    </cfRule>
    <cfRule type="cellIs" dxfId="274" priority="377" stopIfTrue="1" operator="equal">
      <formula>"RTT"</formula>
    </cfRule>
    <cfRule type="cellIs" dxfId="273" priority="378" stopIfTrue="1" operator="equal">
      <formula>"M"</formula>
    </cfRule>
    <cfRule type="containsText" dxfId="272" priority="379" stopIfTrue="1" operator="containsText" text="CA">
      <formula>NOT(ISERROR(FIND(UPPER("CA"),UPPER(Z248))))</formula>
      <formula>"CA"</formula>
    </cfRule>
    <cfRule type="cellIs" dxfId="271" priority="380" stopIfTrue="1" operator="equal">
      <formula>"Divers"</formula>
    </cfRule>
  </conditionalFormatting>
  <conditionalFormatting sqref="D257:D263">
    <cfRule type="cellIs" dxfId="270" priority="371" stopIfTrue="1" operator="equal">
      <formula>"FORM"</formula>
    </cfRule>
    <cfRule type="cellIs" dxfId="269" priority="372" stopIfTrue="1" operator="equal">
      <formula>"RTT"</formula>
    </cfRule>
    <cfRule type="cellIs" dxfId="268" priority="373" stopIfTrue="1" operator="equal">
      <formula>"M"</formula>
    </cfRule>
    <cfRule type="containsText" dxfId="267" priority="374" stopIfTrue="1" operator="containsText" text="CA">
      <formula>NOT(ISERROR(FIND(UPPER("CA"),UPPER(Z257))))</formula>
      <formula>"CA"</formula>
    </cfRule>
    <cfRule type="cellIs" dxfId="266" priority="375" stopIfTrue="1" operator="equal">
      <formula>"Divers"</formula>
    </cfRule>
  </conditionalFormatting>
  <conditionalFormatting sqref="D266:D272">
    <cfRule type="cellIs" dxfId="265" priority="366" stopIfTrue="1" operator="equal">
      <formula>"FORM"</formula>
    </cfRule>
    <cfRule type="cellIs" dxfId="264" priority="367" stopIfTrue="1" operator="equal">
      <formula>"RTT"</formula>
    </cfRule>
    <cfRule type="cellIs" dxfId="263" priority="368" stopIfTrue="1" operator="equal">
      <formula>"M"</formula>
    </cfRule>
    <cfRule type="containsText" dxfId="262" priority="369" stopIfTrue="1" operator="containsText" text="CA">
      <formula>NOT(ISERROR(FIND(UPPER("CA"),UPPER(Z266))))</formula>
      <formula>"CA"</formula>
    </cfRule>
    <cfRule type="cellIs" dxfId="261" priority="370" stopIfTrue="1" operator="equal">
      <formula>"Divers"</formula>
    </cfRule>
  </conditionalFormatting>
  <conditionalFormatting sqref="D275:D281">
    <cfRule type="cellIs" dxfId="260" priority="361" stopIfTrue="1" operator="equal">
      <formula>"FORM"</formula>
    </cfRule>
    <cfRule type="cellIs" dxfId="259" priority="362" stopIfTrue="1" operator="equal">
      <formula>"RTT"</formula>
    </cfRule>
    <cfRule type="cellIs" dxfId="258" priority="363" stopIfTrue="1" operator="equal">
      <formula>"M"</formula>
    </cfRule>
    <cfRule type="containsText" dxfId="257" priority="364" stopIfTrue="1" operator="containsText" text="CA">
      <formula>NOT(ISERROR(FIND(UPPER("CA"),UPPER(Z275))))</formula>
      <formula>"CA"</formula>
    </cfRule>
    <cfRule type="cellIs" dxfId="256" priority="365" stopIfTrue="1" operator="equal">
      <formula>"Divers"</formula>
    </cfRule>
  </conditionalFormatting>
  <conditionalFormatting sqref="D284:D290">
    <cfRule type="cellIs" dxfId="255" priority="356" stopIfTrue="1" operator="equal">
      <formula>"FORM"</formula>
    </cfRule>
    <cfRule type="cellIs" dxfId="254" priority="357" stopIfTrue="1" operator="equal">
      <formula>"RTT"</formula>
    </cfRule>
    <cfRule type="cellIs" dxfId="253" priority="358" stopIfTrue="1" operator="equal">
      <formula>"M"</formula>
    </cfRule>
    <cfRule type="containsText" dxfId="252" priority="359" stopIfTrue="1" operator="containsText" text="CA">
      <formula>NOT(ISERROR(FIND(UPPER("CA"),UPPER(Z284))))</formula>
      <formula>"CA"</formula>
    </cfRule>
    <cfRule type="cellIs" dxfId="251" priority="360" stopIfTrue="1" operator="equal">
      <formula>"Divers"</formula>
    </cfRule>
  </conditionalFormatting>
  <conditionalFormatting sqref="D293:D299">
    <cfRule type="cellIs" dxfId="250" priority="351" stopIfTrue="1" operator="equal">
      <formula>"FORM"</formula>
    </cfRule>
    <cfRule type="cellIs" dxfId="249" priority="352" stopIfTrue="1" operator="equal">
      <formula>"RTT"</formula>
    </cfRule>
    <cfRule type="cellIs" dxfId="248" priority="353" stopIfTrue="1" operator="equal">
      <formula>"M"</formula>
    </cfRule>
    <cfRule type="containsText" dxfId="247" priority="354" stopIfTrue="1" operator="containsText" text="CA">
      <formula>NOT(ISERROR(FIND(UPPER("CA"),UPPER(Z293))))</formula>
      <formula>"CA"</formula>
    </cfRule>
    <cfRule type="cellIs" dxfId="246" priority="355" stopIfTrue="1" operator="equal">
      <formula>"Divers"</formula>
    </cfRule>
  </conditionalFormatting>
  <conditionalFormatting sqref="D302:D308">
    <cfRule type="cellIs" dxfId="245" priority="346" stopIfTrue="1" operator="equal">
      <formula>"FORM"</formula>
    </cfRule>
    <cfRule type="cellIs" dxfId="244" priority="347" stopIfTrue="1" operator="equal">
      <formula>"RTT"</formula>
    </cfRule>
    <cfRule type="cellIs" dxfId="243" priority="348" stopIfTrue="1" operator="equal">
      <formula>"M"</formula>
    </cfRule>
    <cfRule type="containsText" dxfId="242" priority="349" stopIfTrue="1" operator="containsText" text="CA">
      <formula>NOT(ISERROR(FIND(UPPER("CA"),UPPER(Z302))))</formula>
      <formula>"CA"</formula>
    </cfRule>
    <cfRule type="cellIs" dxfId="241" priority="350" stopIfTrue="1" operator="equal">
      <formula>"Divers"</formula>
    </cfRule>
  </conditionalFormatting>
  <conditionalFormatting sqref="D311:D317">
    <cfRule type="cellIs" dxfId="240" priority="341" stopIfTrue="1" operator="equal">
      <formula>"FORM"</formula>
    </cfRule>
    <cfRule type="cellIs" dxfId="239" priority="342" stopIfTrue="1" operator="equal">
      <formula>"RTT"</formula>
    </cfRule>
    <cfRule type="cellIs" dxfId="238" priority="343" stopIfTrue="1" operator="equal">
      <formula>"M"</formula>
    </cfRule>
    <cfRule type="containsText" dxfId="237" priority="344" stopIfTrue="1" operator="containsText" text="CA">
      <formula>NOT(ISERROR(FIND(UPPER("CA"),UPPER(Z311))))</formula>
      <formula>"CA"</formula>
    </cfRule>
    <cfRule type="cellIs" dxfId="236" priority="345" stopIfTrue="1" operator="equal">
      <formula>"Divers"</formula>
    </cfRule>
  </conditionalFormatting>
  <conditionalFormatting sqref="D320:D326">
    <cfRule type="cellIs" dxfId="235" priority="336" stopIfTrue="1" operator="equal">
      <formula>"FORM"</formula>
    </cfRule>
    <cfRule type="cellIs" dxfId="234" priority="337" stopIfTrue="1" operator="equal">
      <formula>"RTT"</formula>
    </cfRule>
    <cfRule type="cellIs" dxfId="233" priority="338" stopIfTrue="1" operator="equal">
      <formula>"M"</formula>
    </cfRule>
    <cfRule type="containsText" dxfId="232" priority="339" stopIfTrue="1" operator="containsText" text="CA">
      <formula>NOT(ISERROR(FIND(UPPER("CA"),UPPER(Z320))))</formula>
      <formula>"CA"</formula>
    </cfRule>
    <cfRule type="cellIs" dxfId="231" priority="340" stopIfTrue="1" operator="equal">
      <formula>"Divers"</formula>
    </cfRule>
  </conditionalFormatting>
  <conditionalFormatting sqref="D329:D335">
    <cfRule type="cellIs" dxfId="230" priority="331" stopIfTrue="1" operator="equal">
      <formula>"FORM"</formula>
    </cfRule>
    <cfRule type="cellIs" dxfId="229" priority="332" stopIfTrue="1" operator="equal">
      <formula>"RTT"</formula>
    </cfRule>
    <cfRule type="cellIs" dxfId="228" priority="333" stopIfTrue="1" operator="equal">
      <formula>"M"</formula>
    </cfRule>
    <cfRule type="containsText" dxfId="227" priority="334" stopIfTrue="1" operator="containsText" text="CA">
      <formula>NOT(ISERROR(FIND(UPPER("CA"),UPPER(Z329))))</formula>
      <formula>"CA"</formula>
    </cfRule>
    <cfRule type="cellIs" dxfId="226" priority="335" stopIfTrue="1" operator="equal">
      <formula>"Divers"</formula>
    </cfRule>
  </conditionalFormatting>
  <conditionalFormatting sqref="D338:D344">
    <cfRule type="cellIs" dxfId="225" priority="326" stopIfTrue="1" operator="equal">
      <formula>"FORM"</formula>
    </cfRule>
    <cfRule type="cellIs" dxfId="224" priority="327" stopIfTrue="1" operator="equal">
      <formula>"RTT"</formula>
    </cfRule>
    <cfRule type="cellIs" dxfId="223" priority="328" stopIfTrue="1" operator="equal">
      <formula>"M"</formula>
    </cfRule>
    <cfRule type="containsText" dxfId="222" priority="329" stopIfTrue="1" operator="containsText" text="CA">
      <formula>NOT(ISERROR(FIND(UPPER("CA"),UPPER(Z338))))</formula>
      <formula>"CA"</formula>
    </cfRule>
    <cfRule type="cellIs" dxfId="221" priority="330" stopIfTrue="1" operator="equal">
      <formula>"Divers"</formula>
    </cfRule>
  </conditionalFormatting>
  <conditionalFormatting sqref="D347:D353">
    <cfRule type="cellIs" dxfId="220" priority="321" stopIfTrue="1" operator="equal">
      <formula>"FORM"</formula>
    </cfRule>
    <cfRule type="cellIs" dxfId="219" priority="322" stopIfTrue="1" operator="equal">
      <formula>"RTT"</formula>
    </cfRule>
    <cfRule type="cellIs" dxfId="218" priority="323" stopIfTrue="1" operator="equal">
      <formula>"M"</formula>
    </cfRule>
    <cfRule type="containsText" dxfId="217" priority="324" stopIfTrue="1" operator="containsText" text="CA">
      <formula>NOT(ISERROR(FIND(UPPER("CA"),UPPER(Z347))))</formula>
      <formula>"CA"</formula>
    </cfRule>
    <cfRule type="cellIs" dxfId="216" priority="325" stopIfTrue="1" operator="equal">
      <formula>"Divers"</formula>
    </cfRule>
  </conditionalFormatting>
  <conditionalFormatting sqref="D356:D362">
    <cfRule type="cellIs" dxfId="215" priority="316" stopIfTrue="1" operator="equal">
      <formula>"FORM"</formula>
    </cfRule>
    <cfRule type="cellIs" dxfId="214" priority="317" stopIfTrue="1" operator="equal">
      <formula>"RTT"</formula>
    </cfRule>
    <cfRule type="cellIs" dxfId="213" priority="318" stopIfTrue="1" operator="equal">
      <formula>"M"</formula>
    </cfRule>
    <cfRule type="containsText" dxfId="212" priority="319" stopIfTrue="1" operator="containsText" text="CA">
      <formula>NOT(ISERROR(FIND(UPPER("CA"),UPPER(Z356))))</formula>
      <formula>"CA"</formula>
    </cfRule>
    <cfRule type="cellIs" dxfId="211" priority="320" stopIfTrue="1" operator="equal">
      <formula>"Divers"</formula>
    </cfRule>
  </conditionalFormatting>
  <conditionalFormatting sqref="D365:D371">
    <cfRule type="cellIs" dxfId="210" priority="311" stopIfTrue="1" operator="equal">
      <formula>"FORM"</formula>
    </cfRule>
    <cfRule type="cellIs" dxfId="209" priority="312" stopIfTrue="1" operator="equal">
      <formula>"RTT"</formula>
    </cfRule>
    <cfRule type="cellIs" dxfId="208" priority="313" stopIfTrue="1" operator="equal">
      <formula>"M"</formula>
    </cfRule>
    <cfRule type="containsText" dxfId="207" priority="314" stopIfTrue="1" operator="containsText" text="CA">
      <formula>NOT(ISERROR(FIND(UPPER("CA"),UPPER(Z365))))</formula>
      <formula>"CA"</formula>
    </cfRule>
    <cfRule type="cellIs" dxfId="206" priority="315" stopIfTrue="1" operator="equal">
      <formula>"Divers"</formula>
    </cfRule>
  </conditionalFormatting>
  <conditionalFormatting sqref="D374:D380">
    <cfRule type="cellIs" dxfId="205" priority="306" stopIfTrue="1" operator="equal">
      <formula>"FORM"</formula>
    </cfRule>
    <cfRule type="cellIs" dxfId="204" priority="307" stopIfTrue="1" operator="equal">
      <formula>"RTT"</formula>
    </cfRule>
    <cfRule type="cellIs" dxfId="203" priority="308" stopIfTrue="1" operator="equal">
      <formula>"M"</formula>
    </cfRule>
    <cfRule type="containsText" dxfId="202" priority="309" stopIfTrue="1" operator="containsText" text="CA">
      <formula>NOT(ISERROR(FIND(UPPER("CA"),UPPER(Z374))))</formula>
      <formula>"CA"</formula>
    </cfRule>
    <cfRule type="cellIs" dxfId="201" priority="310" stopIfTrue="1" operator="equal">
      <formula>"Divers"</formula>
    </cfRule>
  </conditionalFormatting>
  <conditionalFormatting sqref="D383:D389">
    <cfRule type="cellIs" dxfId="200" priority="301" stopIfTrue="1" operator="equal">
      <formula>"FORM"</formula>
    </cfRule>
    <cfRule type="cellIs" dxfId="199" priority="302" stopIfTrue="1" operator="equal">
      <formula>"RTT"</formula>
    </cfRule>
    <cfRule type="cellIs" dxfId="198" priority="303" stopIfTrue="1" operator="equal">
      <formula>"M"</formula>
    </cfRule>
    <cfRule type="containsText" dxfId="197" priority="304" stopIfTrue="1" operator="containsText" text="CA">
      <formula>NOT(ISERROR(FIND(UPPER("CA"),UPPER(Z383))))</formula>
      <formula>"CA"</formula>
    </cfRule>
    <cfRule type="cellIs" dxfId="196" priority="305" stopIfTrue="1" operator="equal">
      <formula>"Divers"</formula>
    </cfRule>
  </conditionalFormatting>
  <conditionalFormatting sqref="D392:D398">
    <cfRule type="cellIs" dxfId="195" priority="296" stopIfTrue="1" operator="equal">
      <formula>"FORM"</formula>
    </cfRule>
    <cfRule type="cellIs" dxfId="194" priority="297" stopIfTrue="1" operator="equal">
      <formula>"RTT"</formula>
    </cfRule>
    <cfRule type="cellIs" dxfId="193" priority="298" stopIfTrue="1" operator="equal">
      <formula>"M"</formula>
    </cfRule>
    <cfRule type="containsText" dxfId="192" priority="299" stopIfTrue="1" operator="containsText" text="CA">
      <formula>NOT(ISERROR(FIND(UPPER("CA"),UPPER(Z392))))</formula>
      <formula>"CA"</formula>
    </cfRule>
    <cfRule type="cellIs" dxfId="191" priority="300" stopIfTrue="1" operator="equal">
      <formula>"Divers"</formula>
    </cfRule>
  </conditionalFormatting>
  <conditionalFormatting sqref="D401:D407">
    <cfRule type="cellIs" dxfId="190" priority="291" stopIfTrue="1" operator="equal">
      <formula>"FORM"</formula>
    </cfRule>
    <cfRule type="cellIs" dxfId="189" priority="292" stopIfTrue="1" operator="equal">
      <formula>"RTT"</formula>
    </cfRule>
    <cfRule type="cellIs" dxfId="188" priority="293" stopIfTrue="1" operator="equal">
      <formula>"M"</formula>
    </cfRule>
    <cfRule type="containsText" dxfId="187" priority="294" stopIfTrue="1" operator="containsText" text="CA">
      <formula>NOT(ISERROR(FIND(UPPER("CA"),UPPER(Z401))))</formula>
      <formula>"CA"</formula>
    </cfRule>
    <cfRule type="cellIs" dxfId="186" priority="295" stopIfTrue="1" operator="equal">
      <formula>"Divers"</formula>
    </cfRule>
  </conditionalFormatting>
  <conditionalFormatting sqref="D410:D416">
    <cfRule type="cellIs" dxfId="185" priority="286" stopIfTrue="1" operator="equal">
      <formula>"FORM"</formula>
    </cfRule>
    <cfRule type="cellIs" dxfId="184" priority="287" stopIfTrue="1" operator="equal">
      <formula>"RTT"</formula>
    </cfRule>
    <cfRule type="cellIs" dxfId="183" priority="288" stopIfTrue="1" operator="equal">
      <formula>"M"</formula>
    </cfRule>
    <cfRule type="containsText" dxfId="182" priority="289" stopIfTrue="1" operator="containsText" text="CA">
      <formula>NOT(ISERROR(FIND(UPPER("CA"),UPPER(Z410))))</formula>
      <formula>"CA"</formula>
    </cfRule>
    <cfRule type="cellIs" dxfId="181" priority="290" stopIfTrue="1" operator="equal">
      <formula>"Divers"</formula>
    </cfRule>
  </conditionalFormatting>
  <conditionalFormatting sqref="D419:D425">
    <cfRule type="cellIs" dxfId="180" priority="281" stopIfTrue="1" operator="equal">
      <formula>"FORM"</formula>
    </cfRule>
    <cfRule type="cellIs" dxfId="179" priority="282" stopIfTrue="1" operator="equal">
      <formula>"RTT"</formula>
    </cfRule>
    <cfRule type="cellIs" dxfId="178" priority="283" stopIfTrue="1" operator="equal">
      <formula>"M"</formula>
    </cfRule>
    <cfRule type="containsText" dxfId="177" priority="284" stopIfTrue="1" operator="containsText" text="CA">
      <formula>NOT(ISERROR(FIND(UPPER("CA"),UPPER(Z419))))</formula>
      <formula>"CA"</formula>
    </cfRule>
    <cfRule type="cellIs" dxfId="176" priority="285" stopIfTrue="1" operator="equal">
      <formula>"Divers"</formula>
    </cfRule>
  </conditionalFormatting>
  <conditionalFormatting sqref="D428:D434">
    <cfRule type="cellIs" dxfId="175" priority="276" stopIfTrue="1" operator="equal">
      <formula>"FORM"</formula>
    </cfRule>
    <cfRule type="cellIs" dxfId="174" priority="277" stopIfTrue="1" operator="equal">
      <formula>"RTT"</formula>
    </cfRule>
    <cfRule type="cellIs" dxfId="173" priority="278" stopIfTrue="1" operator="equal">
      <formula>"M"</formula>
    </cfRule>
    <cfRule type="containsText" dxfId="172" priority="279" stopIfTrue="1" operator="containsText" text="CA">
      <formula>NOT(ISERROR(FIND(UPPER("CA"),UPPER(Z428))))</formula>
      <formula>"CA"</formula>
    </cfRule>
    <cfRule type="cellIs" dxfId="171" priority="280" stopIfTrue="1" operator="equal">
      <formula>"Divers"</formula>
    </cfRule>
  </conditionalFormatting>
  <conditionalFormatting sqref="D437:D443">
    <cfRule type="cellIs" dxfId="170" priority="271" stopIfTrue="1" operator="equal">
      <formula>"FORM"</formula>
    </cfRule>
    <cfRule type="cellIs" dxfId="169" priority="272" stopIfTrue="1" operator="equal">
      <formula>"RTT"</formula>
    </cfRule>
    <cfRule type="cellIs" dxfId="168" priority="273" stopIfTrue="1" operator="equal">
      <formula>"M"</formula>
    </cfRule>
    <cfRule type="containsText" dxfId="167" priority="274" stopIfTrue="1" operator="containsText" text="CA">
      <formula>NOT(ISERROR(FIND(UPPER("CA"),UPPER(Z437))))</formula>
      <formula>"CA"</formula>
    </cfRule>
    <cfRule type="cellIs" dxfId="166" priority="275" stopIfTrue="1" operator="equal">
      <formula>"Divers"</formula>
    </cfRule>
  </conditionalFormatting>
  <conditionalFormatting sqref="D446:D452">
    <cfRule type="cellIs" dxfId="165" priority="266" stopIfTrue="1" operator="equal">
      <formula>"FORM"</formula>
    </cfRule>
    <cfRule type="cellIs" dxfId="164" priority="267" stopIfTrue="1" operator="equal">
      <formula>"RTT"</formula>
    </cfRule>
    <cfRule type="cellIs" dxfId="163" priority="268" stopIfTrue="1" operator="equal">
      <formula>"M"</formula>
    </cfRule>
    <cfRule type="containsText" dxfId="162" priority="269" stopIfTrue="1" operator="containsText" text="CA">
      <formula>NOT(ISERROR(FIND(UPPER("CA"),UPPER(Z446))))</formula>
      <formula>"CA"</formula>
    </cfRule>
    <cfRule type="cellIs" dxfId="161" priority="270" stopIfTrue="1" operator="equal">
      <formula>"Divers"</formula>
    </cfRule>
  </conditionalFormatting>
  <conditionalFormatting sqref="D455:D461">
    <cfRule type="cellIs" dxfId="160" priority="261" stopIfTrue="1" operator="equal">
      <formula>"FORM"</formula>
    </cfRule>
    <cfRule type="cellIs" dxfId="159" priority="262" stopIfTrue="1" operator="equal">
      <formula>"RTT"</formula>
    </cfRule>
    <cfRule type="cellIs" dxfId="158" priority="263" stopIfTrue="1" operator="equal">
      <formula>"M"</formula>
    </cfRule>
    <cfRule type="containsText" dxfId="157" priority="264" stopIfTrue="1" operator="containsText" text="CA">
      <formula>NOT(ISERROR(FIND(UPPER("CA"),UPPER(Z455))))</formula>
      <formula>"CA"</formula>
    </cfRule>
    <cfRule type="cellIs" dxfId="156" priority="265" stopIfTrue="1" operator="equal">
      <formula>"Divers"</formula>
    </cfRule>
  </conditionalFormatting>
  <conditionalFormatting sqref="D491:D497">
    <cfRule type="cellIs" dxfId="155" priority="236" stopIfTrue="1" operator="equal">
      <formula>"FORM"</formula>
    </cfRule>
    <cfRule type="cellIs" dxfId="154" priority="237" stopIfTrue="1" operator="equal">
      <formula>"RTT"</formula>
    </cfRule>
    <cfRule type="cellIs" dxfId="153" priority="238" stopIfTrue="1" operator="equal">
      <formula>"M"</formula>
    </cfRule>
    <cfRule type="containsText" dxfId="152" priority="239" stopIfTrue="1" operator="containsText" text="CA">
      <formula>NOT(ISERROR(FIND(UPPER("CA"),UPPER(Z491))))</formula>
      <formula>"CA"</formula>
    </cfRule>
    <cfRule type="cellIs" dxfId="151" priority="240" stopIfTrue="1" operator="equal">
      <formula>"Divers"</formula>
    </cfRule>
  </conditionalFormatting>
  <conditionalFormatting sqref="D464:D470">
    <cfRule type="cellIs" dxfId="150" priority="256" stopIfTrue="1" operator="equal">
      <formula>"FORM"</formula>
    </cfRule>
    <cfRule type="cellIs" dxfId="149" priority="257" stopIfTrue="1" operator="equal">
      <formula>"RTT"</formula>
    </cfRule>
    <cfRule type="cellIs" dxfId="148" priority="258" stopIfTrue="1" operator="equal">
      <formula>"M"</formula>
    </cfRule>
    <cfRule type="containsText" dxfId="147" priority="259" stopIfTrue="1" operator="containsText" text="CA">
      <formula>NOT(ISERROR(FIND(UPPER("CA"),UPPER(Z464))))</formula>
      <formula>"CA"</formula>
    </cfRule>
    <cfRule type="cellIs" dxfId="146" priority="260" stopIfTrue="1" operator="equal">
      <formula>"Divers"</formula>
    </cfRule>
  </conditionalFormatting>
  <conditionalFormatting sqref="D473:D479">
    <cfRule type="cellIs" dxfId="145" priority="251" stopIfTrue="1" operator="equal">
      <formula>"FORM"</formula>
    </cfRule>
    <cfRule type="cellIs" dxfId="144" priority="252" stopIfTrue="1" operator="equal">
      <formula>"RTT"</formula>
    </cfRule>
    <cfRule type="cellIs" dxfId="143" priority="253" stopIfTrue="1" operator="equal">
      <formula>"M"</formula>
    </cfRule>
    <cfRule type="containsText" dxfId="142" priority="254" stopIfTrue="1" operator="containsText" text="CA">
      <formula>NOT(ISERROR(FIND(UPPER("CA"),UPPER(Z473))))</formula>
      <formula>"CA"</formula>
    </cfRule>
    <cfRule type="cellIs" dxfId="141" priority="255" stopIfTrue="1" operator="equal">
      <formula>"Divers"</formula>
    </cfRule>
  </conditionalFormatting>
  <conditionalFormatting sqref="D482:D488">
    <cfRule type="cellIs" dxfId="140" priority="246" stopIfTrue="1" operator="equal">
      <formula>"FORM"</formula>
    </cfRule>
    <cfRule type="cellIs" dxfId="139" priority="247" stopIfTrue="1" operator="equal">
      <formula>"RTT"</formula>
    </cfRule>
    <cfRule type="cellIs" dxfId="138" priority="248" stopIfTrue="1" operator="equal">
      <formula>"M"</formula>
    </cfRule>
    <cfRule type="containsText" dxfId="137" priority="249" stopIfTrue="1" operator="containsText" text="CA">
      <formula>NOT(ISERROR(FIND(UPPER("CA"),UPPER(Z482))))</formula>
      <formula>"CA"</formula>
    </cfRule>
    <cfRule type="cellIs" dxfId="136" priority="250" stopIfTrue="1" operator="equal">
      <formula>"Divers"</formula>
    </cfRule>
  </conditionalFormatting>
  <conditionalFormatting sqref="D491:D497">
    <cfRule type="cellIs" dxfId="135" priority="241" stopIfTrue="1" operator="equal">
      <formula>"Divers"</formula>
    </cfRule>
    <cfRule type="cellIs" dxfId="134" priority="242" stopIfTrue="1" operator="equal">
      <formula>"FORM"</formula>
    </cfRule>
    <cfRule type="cellIs" dxfId="133" priority="243" stopIfTrue="1" operator="equal">
      <formula>"RTT"</formula>
    </cfRule>
    <cfRule type="cellIs" dxfId="132" priority="244" stopIfTrue="1" operator="equal">
      <formula>"M"</formula>
    </cfRule>
    <cfRule type="containsText" dxfId="131" priority="245" stopIfTrue="1" operator="containsText" text="CA">
      <formula>NOT(ISERROR(FIND(UPPER("CA"),UPPER(Z491))))</formula>
      <formula>"CA"</formula>
    </cfRule>
  </conditionalFormatting>
  <conditionalFormatting sqref="E499:T499">
    <cfRule type="cellIs" dxfId="130" priority="206" stopIfTrue="1" operator="equal">
      <formula>"FORM"</formula>
    </cfRule>
    <cfRule type="cellIs" dxfId="129" priority="207" stopIfTrue="1" operator="equal">
      <formula>"RTT"</formula>
    </cfRule>
    <cfRule type="cellIs" dxfId="128" priority="208" stopIfTrue="1" operator="equal">
      <formula>"M"</formula>
    </cfRule>
    <cfRule type="containsText" dxfId="127" priority="209" stopIfTrue="1" operator="containsText" text="CA">
      <formula>NOT(ISERROR(FIND(UPPER("CA"),UPPER(F499))))</formula>
      <formula>"CA"</formula>
    </cfRule>
    <cfRule type="cellIs" dxfId="126" priority="210" stopIfTrue="1" operator="equal">
      <formula>"Divers"</formula>
    </cfRule>
    <cfRule type="cellIs" dxfId="125" priority="211" stopIfTrue="1" operator="equal">
      <formula>"FORM"</formula>
    </cfRule>
    <cfRule type="cellIs" dxfId="124" priority="212" stopIfTrue="1" operator="equal">
      <formula>"RTT"</formula>
    </cfRule>
    <cfRule type="cellIs" dxfId="123" priority="213" stopIfTrue="1" operator="equal">
      <formula>"M"</formula>
    </cfRule>
    <cfRule type="containsText" dxfId="122" priority="214" stopIfTrue="1" operator="containsText" text="CA">
      <formula>NOT(ISERROR(FIND(UPPER("CA"),UPPER(F499))))</formula>
      <formula>"CA"</formula>
    </cfRule>
    <cfRule type="cellIs" dxfId="121" priority="215" stopIfTrue="1" operator="equal">
      <formula>"Divers"</formula>
    </cfRule>
  </conditionalFormatting>
  <conditionalFormatting sqref="H14:H20">
    <cfRule type="cellIs" dxfId="120" priority="191" stopIfTrue="1" operator="equal">
      <formula>"Divers"</formula>
    </cfRule>
    <cfRule type="cellIs" dxfId="119" priority="192" stopIfTrue="1" operator="equal">
      <formula>"FORM"</formula>
    </cfRule>
    <cfRule type="cellIs" dxfId="118" priority="193" stopIfTrue="1" operator="equal">
      <formula>"RTT"</formula>
    </cfRule>
    <cfRule type="cellIs" dxfId="117" priority="194" stopIfTrue="1" operator="equal">
      <formula>"M"</formula>
    </cfRule>
    <cfRule type="containsText" dxfId="116" priority="195" stopIfTrue="1" operator="containsText" text="CA">
      <formula>NOT(ISERROR(FIND(UPPER("CA"),UPPER(AD14))))</formula>
      <formula>"CA"</formula>
    </cfRule>
  </conditionalFormatting>
  <conditionalFormatting sqref="H14:H20">
    <cfRule type="cellIs" dxfId="115" priority="186" stopIfTrue="1" operator="equal">
      <formula>"FORM"</formula>
    </cfRule>
    <cfRule type="cellIs" dxfId="114" priority="187" stopIfTrue="1" operator="equal">
      <formula>"RTT"</formula>
    </cfRule>
    <cfRule type="cellIs" dxfId="113" priority="188" stopIfTrue="1" operator="equal">
      <formula>"M"</formula>
    </cfRule>
    <cfRule type="containsText" dxfId="112" priority="189" stopIfTrue="1" operator="containsText" text="CA">
      <formula>NOT(ISERROR(FIND(UPPER("CA"),UPPER(AD14))))</formula>
      <formula>"CA"</formula>
    </cfRule>
    <cfRule type="cellIs" dxfId="111" priority="190" stopIfTrue="1" operator="equal">
      <formula>"Divers"</formula>
    </cfRule>
  </conditionalFormatting>
  <conditionalFormatting sqref="D25:F25">
    <cfRule type="cellIs" dxfId="110" priority="116" stopIfTrue="1" operator="equal">
      <formula>"Divers"</formula>
    </cfRule>
  </conditionalFormatting>
  <conditionalFormatting sqref="D25 G25:AB25">
    <cfRule type="cellIs" dxfId="109" priority="117" stopIfTrue="1" operator="equal">
      <formula>"Divers"</formula>
    </cfRule>
    <cfRule type="cellIs" dxfId="108" priority="118" stopIfTrue="1" operator="equal">
      <formula>"FORM"</formula>
    </cfRule>
    <cfRule type="cellIs" dxfId="107" priority="119" stopIfTrue="1" operator="equal">
      <formula>"RTT"</formula>
    </cfRule>
    <cfRule type="cellIs" dxfId="106" priority="120" stopIfTrue="1" operator="equal">
      <formula>"M"</formula>
    </cfRule>
    <cfRule type="containsText" dxfId="105" priority="121" stopIfTrue="1" operator="containsText" text="CA">
      <formula>NOT(ISERROR(FIND(UPPER("CA"),UPPER(#REF!))))</formula>
      <formula>"CA"</formula>
    </cfRule>
  </conditionalFormatting>
  <conditionalFormatting sqref="F25">
    <cfRule type="cellIs" dxfId="104" priority="111" stopIfTrue="1" operator="equal">
      <formula>"FORM"</formula>
    </cfRule>
    <cfRule type="cellIs" dxfId="103" priority="112" stopIfTrue="1" operator="equal">
      <formula>"RTT"</formula>
    </cfRule>
    <cfRule type="cellIs" dxfId="102" priority="113" stopIfTrue="1" operator="equal">
      <formula>"M"</formula>
    </cfRule>
    <cfRule type="containsText" dxfId="101" priority="114" stopIfTrue="1" operator="containsText" text="CA">
      <formula>NOT(ISERROR(FIND(UPPER("CA"),UPPER(AB25))))</formula>
      <formula>"CA"</formula>
    </cfRule>
    <cfRule type="cellIs" dxfId="100" priority="115" stopIfTrue="1" operator="equal">
      <formula>"Divers"</formula>
    </cfRule>
  </conditionalFormatting>
  <conditionalFormatting sqref="D23:F23">
    <cfRule type="cellIs" dxfId="99" priority="101" stopIfTrue="1" operator="equal">
      <formula>"Divers"</formula>
    </cfRule>
  </conditionalFormatting>
  <conditionalFormatting sqref="D23 G23:AB23">
    <cfRule type="cellIs" dxfId="98" priority="102" stopIfTrue="1" operator="equal">
      <formula>"Divers"</formula>
    </cfRule>
    <cfRule type="cellIs" dxfId="97" priority="103" stopIfTrue="1" operator="equal">
      <formula>"FORM"</formula>
    </cfRule>
    <cfRule type="cellIs" dxfId="96" priority="104" stopIfTrue="1" operator="equal">
      <formula>"RTT"</formula>
    </cfRule>
    <cfRule type="cellIs" dxfId="95" priority="105" stopIfTrue="1" operator="equal">
      <formula>"M"</formula>
    </cfRule>
    <cfRule type="containsText" dxfId="94" priority="106" stopIfTrue="1" operator="containsText" text="CA">
      <formula>NOT(ISERROR(FIND(UPPER("CA"),UPPER(#REF!))))</formula>
      <formula>"CA"</formula>
    </cfRule>
  </conditionalFormatting>
  <conditionalFormatting sqref="F23">
    <cfRule type="cellIs" dxfId="93" priority="96" stopIfTrue="1" operator="equal">
      <formula>"FORM"</formula>
    </cfRule>
    <cfRule type="cellIs" dxfId="92" priority="97" stopIfTrue="1" operator="equal">
      <formula>"RTT"</formula>
    </cfRule>
    <cfRule type="cellIs" dxfId="91" priority="98" stopIfTrue="1" operator="equal">
      <formula>"M"</formula>
    </cfRule>
    <cfRule type="containsText" dxfId="90" priority="99" stopIfTrue="1" operator="containsText" text="CA">
      <formula>NOT(ISERROR(FIND(UPPER("CA"),UPPER(AB23))))</formula>
      <formula>"CA"</formula>
    </cfRule>
    <cfRule type="cellIs" dxfId="89" priority="100" stopIfTrue="1" operator="equal">
      <formula>"Divers"</formula>
    </cfRule>
  </conditionalFormatting>
  <conditionalFormatting sqref="D60:F60">
    <cfRule type="cellIs" dxfId="88" priority="66" stopIfTrue="1" operator="equal">
      <formula>"Divers"</formula>
    </cfRule>
  </conditionalFormatting>
  <conditionalFormatting sqref="G60:AB60 R61:R65">
    <cfRule type="cellIs" dxfId="87" priority="67" stopIfTrue="1" operator="equal">
      <formula>"Divers"</formula>
    </cfRule>
    <cfRule type="cellIs" dxfId="86" priority="68" stopIfTrue="1" operator="equal">
      <formula>"FORM"</formula>
    </cfRule>
    <cfRule type="cellIs" dxfId="85" priority="69" stopIfTrue="1" operator="equal">
      <formula>"RTT"</formula>
    </cfRule>
    <cfRule type="cellIs" dxfId="84" priority="70" stopIfTrue="1" operator="equal">
      <formula>"M"</formula>
    </cfRule>
    <cfRule type="containsText" dxfId="83" priority="71" stopIfTrue="1" operator="containsText" text="CA">
      <formula>NOT(ISERROR(FIND(UPPER("CA"),UPPER(#REF!))))</formula>
      <formula>"CA"</formula>
    </cfRule>
  </conditionalFormatting>
  <conditionalFormatting sqref="F60">
    <cfRule type="cellIs" dxfId="82" priority="61" stopIfTrue="1" operator="equal">
      <formula>"FORM"</formula>
    </cfRule>
    <cfRule type="cellIs" dxfId="81" priority="62" stopIfTrue="1" operator="equal">
      <formula>"RTT"</formula>
    </cfRule>
    <cfRule type="cellIs" dxfId="80" priority="63" stopIfTrue="1" operator="equal">
      <formula>"M"</formula>
    </cfRule>
    <cfRule type="containsText" dxfId="79" priority="64" stopIfTrue="1" operator="containsText" text="CA">
      <formula>NOT(ISERROR(FIND(UPPER("CA"),UPPER(AB60))))</formula>
      <formula>"CA"</formula>
    </cfRule>
    <cfRule type="cellIs" dxfId="78" priority="65" stopIfTrue="1" operator="equal">
      <formula>"Divers"</formula>
    </cfRule>
  </conditionalFormatting>
  <conditionalFormatting sqref="D81:F81">
    <cfRule type="cellIs" dxfId="77" priority="21" stopIfTrue="1" operator="equal">
      <formula>"Divers"</formula>
    </cfRule>
  </conditionalFormatting>
  <conditionalFormatting sqref="G81:AB81">
    <cfRule type="cellIs" dxfId="76" priority="22" stopIfTrue="1" operator="equal">
      <formula>"Divers"</formula>
    </cfRule>
    <cfRule type="cellIs" dxfId="75" priority="23" stopIfTrue="1" operator="equal">
      <formula>"FORM"</formula>
    </cfRule>
    <cfRule type="cellIs" dxfId="74" priority="24" stopIfTrue="1" operator="equal">
      <formula>"RTT"</formula>
    </cfRule>
    <cfRule type="cellIs" dxfId="73" priority="25" stopIfTrue="1" operator="equal">
      <formula>"M"</formula>
    </cfRule>
    <cfRule type="containsText" dxfId="72" priority="26" stopIfTrue="1" operator="containsText" text="CA">
      <formula>NOT(ISERROR(FIND(UPPER("CA"),UPPER(#REF!))))</formula>
      <formula>"CA"</formula>
    </cfRule>
  </conditionalFormatting>
  <conditionalFormatting sqref="D90:F90">
    <cfRule type="cellIs" dxfId="71" priority="1" stopIfTrue="1" operator="equal">
      <formula>"Divers"</formula>
    </cfRule>
  </conditionalFormatting>
  <conditionalFormatting sqref="G90:AB90">
    <cfRule type="cellIs" dxfId="70" priority="2" stopIfTrue="1" operator="equal">
      <formula>"Divers"</formula>
    </cfRule>
    <cfRule type="cellIs" dxfId="69" priority="3" stopIfTrue="1" operator="equal">
      <formula>"FORM"</formula>
    </cfRule>
    <cfRule type="cellIs" dxfId="68" priority="4" stopIfTrue="1" operator="equal">
      <formula>"RTT"</formula>
    </cfRule>
    <cfRule type="cellIs" dxfId="67" priority="5" stopIfTrue="1" operator="equal">
      <formula>"M"</formula>
    </cfRule>
    <cfRule type="containsText" dxfId="66" priority="6" stopIfTrue="1" operator="containsText" text="CA">
      <formula>NOT(ISERROR(FIND(UPPER("CA"),UPPER(#REF!))))</formula>
      <formula>"CA"</formula>
    </cfRule>
  </conditionalFormatting>
  <dataValidations xWindow="238" yWindow="396" count="2">
    <dataValidation type="time" allowBlank="1" showInputMessage="1" showErrorMessage="1" promptTitle="EXEMPLE" prompt="Mettre le nombre d'heures suivi de &quot;:&quot;ainsi quel es minutes._x000a_Ex: Si vous  voulez mettre 1 heure et 30 minutes, il faut entrer ceci &quot;1:30&quot;. Si vous voulez mettre 1 heure il faut entrer ceci &quot;1:00&quot;._x000a_Ce qui se trouve après les deux points sont les minutes." sqref="Z1:Z1048576 X1:X1048576 V1:V1048576 T1:T1048576 R1:R1048576 P1:P1048576 N1:N1048576 L1:L1048576 J1:J1048576 H1:H1048576 F1:F1048576 D1:D14 D16:D1048576">
      <formula1>0</formula1>
      <formula2>0.999305555555556</formula2>
    </dataValidation>
    <dataValidation type="time" allowBlank="1" showInputMessage="1" showErrorMessage="1" promptTitle="EXEMPLE" prompt="Mettre le nombre d'heures suivi de &quot;:&quot;ainsi quel es minutes._x000a_Ex: Si vous  voulez mettre 1 heure et 30 minutes, il faut entrer ceci &quot;1:30&quot;. Si vous voulez mettre 1 heure il faut entrer ceci &quot;1:00&quot;._x000a_Ce qui se trouve après les deux points sont les minutes." sqref="D15">
      <formula1>0</formula1>
      <formula2>0.999305555555556</formula2>
    </dataValidation>
  </dataValidations>
  <pageMargins left="0.19685" right="0.19685" top="0.19685" bottom="0.19685" header="0.31496099999999999" footer="0.31496099999999999"/>
  <pageSetup scale="90" orientation="landscape" r:id="rId3"/>
  <headerFooter>
    <oddFooter>&amp;C&amp;"Helvetica,Regular"&amp;12&amp;K000000&amp;P</oddFooter>
  </headerFooter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4"/>
  <sheetViews>
    <sheetView zoomScale="70" zoomScaleNormal="70" workbookViewId="0">
      <selection activeCell="O2" sqref="O2:O14"/>
    </sheetView>
  </sheetViews>
  <sheetFormatPr baseColWidth="10" defaultRowHeight="15" x14ac:dyDescent="0.25"/>
  <cols>
    <col min="1" max="1" width="25.7109375" customWidth="1"/>
    <col min="2" max="13" width="15.7109375" customWidth="1"/>
    <col min="14" max="14" width="25.7109375" customWidth="1"/>
    <col min="15" max="15" width="35.5703125" customWidth="1"/>
  </cols>
  <sheetData>
    <row r="1" spans="1:15" ht="45" customHeight="1" x14ac:dyDescent="0.25">
      <c r="A1" s="72">
        <v>2017</v>
      </c>
      <c r="B1" s="73" t="s">
        <v>8</v>
      </c>
      <c r="C1" s="74" t="s">
        <v>10</v>
      </c>
      <c r="D1" s="75" t="s">
        <v>11</v>
      </c>
      <c r="E1" s="76" t="s">
        <v>12</v>
      </c>
      <c r="F1" s="77" t="s">
        <v>13</v>
      </c>
      <c r="G1" s="78" t="s">
        <v>14</v>
      </c>
      <c r="H1" s="79" t="s">
        <v>15</v>
      </c>
      <c r="I1" s="80" t="s">
        <v>16</v>
      </c>
      <c r="J1" s="81" t="s">
        <v>17</v>
      </c>
      <c r="K1" s="82" t="s">
        <v>18</v>
      </c>
      <c r="L1" s="83" t="s">
        <v>19</v>
      </c>
      <c r="M1" s="84" t="s">
        <v>20</v>
      </c>
      <c r="N1" s="85" t="s">
        <v>21</v>
      </c>
      <c r="O1" s="86" t="s">
        <v>22</v>
      </c>
    </row>
    <row r="2" spans="1:15" ht="30" customHeight="1" x14ac:dyDescent="0.25">
      <c r="A2" s="87" t="s">
        <v>82</v>
      </c>
      <c r="B2" s="88"/>
      <c r="C2" s="88"/>
      <c r="D2" s="88"/>
      <c r="E2" s="88"/>
      <c r="F2" s="88"/>
      <c r="G2" s="88"/>
      <c r="H2" s="88"/>
      <c r="I2" s="88"/>
      <c r="J2" s="88"/>
      <c r="K2" s="88"/>
      <c r="L2" s="88"/>
      <c r="M2" s="89"/>
      <c r="N2" s="89"/>
      <c r="O2" s="89"/>
    </row>
    <row r="3" spans="1:15" ht="30" customHeight="1" x14ac:dyDescent="0.25">
      <c r="A3" s="90" t="s">
        <v>83</v>
      </c>
      <c r="B3" s="91"/>
      <c r="C3" s="91"/>
      <c r="D3" s="91"/>
      <c r="E3" s="91"/>
      <c r="F3" s="91"/>
      <c r="G3" s="91"/>
      <c r="H3" s="91"/>
      <c r="I3" s="91"/>
      <c r="J3" s="91"/>
      <c r="K3" s="91"/>
      <c r="L3" s="91"/>
      <c r="M3" s="92"/>
      <c r="N3" s="92"/>
      <c r="O3" s="92"/>
    </row>
    <row r="4" spans="1:15" ht="30" customHeight="1" x14ac:dyDescent="0.25">
      <c r="A4" s="87" t="s">
        <v>84</v>
      </c>
      <c r="B4" s="88"/>
      <c r="C4" s="88"/>
      <c r="D4" s="88"/>
      <c r="E4" s="88"/>
      <c r="F4" s="88"/>
      <c r="G4" s="88"/>
      <c r="H4" s="88"/>
      <c r="I4" s="88"/>
      <c r="J4" s="88"/>
      <c r="K4" s="88"/>
      <c r="L4" s="88"/>
      <c r="M4" s="89"/>
      <c r="N4" s="89"/>
      <c r="O4" s="89"/>
    </row>
    <row r="5" spans="1:15" ht="30" customHeight="1" x14ac:dyDescent="0.25">
      <c r="A5" s="90" t="s">
        <v>85</v>
      </c>
      <c r="B5" s="91"/>
      <c r="C5" s="91"/>
      <c r="D5" s="91"/>
      <c r="E5" s="91"/>
      <c r="F5" s="91"/>
      <c r="G5" s="91"/>
      <c r="H5" s="91"/>
      <c r="I5" s="91"/>
      <c r="J5" s="91"/>
      <c r="K5" s="91"/>
      <c r="L5" s="91"/>
      <c r="M5" s="92"/>
      <c r="N5" s="92"/>
      <c r="O5" s="92"/>
    </row>
    <row r="6" spans="1:15" ht="30" customHeight="1" x14ac:dyDescent="0.25">
      <c r="A6" s="87" t="s">
        <v>86</v>
      </c>
      <c r="B6" s="88"/>
      <c r="C6" s="88"/>
      <c r="D6" s="88"/>
      <c r="E6" s="88"/>
      <c r="F6" s="88"/>
      <c r="G6" s="88"/>
      <c r="H6" s="88"/>
      <c r="I6" s="88"/>
      <c r="J6" s="88"/>
      <c r="K6" s="88"/>
      <c r="L6" s="88"/>
      <c r="M6" s="89"/>
      <c r="N6" s="89"/>
      <c r="O6" s="89"/>
    </row>
    <row r="7" spans="1:15" ht="30" customHeight="1" x14ac:dyDescent="0.25">
      <c r="A7" s="90" t="s">
        <v>87</v>
      </c>
      <c r="B7" s="91"/>
      <c r="C7" s="91"/>
      <c r="D7" s="91"/>
      <c r="E7" s="91"/>
      <c r="F7" s="91"/>
      <c r="G7" s="91"/>
      <c r="H7" s="91"/>
      <c r="I7" s="91"/>
      <c r="J7" s="91"/>
      <c r="K7" s="91"/>
      <c r="L7" s="91"/>
      <c r="M7" s="92"/>
      <c r="N7" s="92"/>
      <c r="O7" s="92"/>
    </row>
    <row r="8" spans="1:15" ht="30" customHeight="1" x14ac:dyDescent="0.25">
      <c r="A8" s="87" t="s">
        <v>88</v>
      </c>
      <c r="B8" s="88"/>
      <c r="C8" s="88"/>
      <c r="D8" s="88"/>
      <c r="E8" s="88"/>
      <c r="F8" s="88"/>
      <c r="G8" s="88"/>
      <c r="H8" s="88"/>
      <c r="I8" s="88"/>
      <c r="J8" s="88"/>
      <c r="K8" s="88"/>
      <c r="L8" s="88"/>
      <c r="M8" s="89"/>
      <c r="N8" s="89"/>
      <c r="O8" s="89"/>
    </row>
    <row r="9" spans="1:15" ht="30" customHeight="1" x14ac:dyDescent="0.25">
      <c r="A9" s="90" t="s">
        <v>89</v>
      </c>
      <c r="B9" s="91"/>
      <c r="C9" s="91"/>
      <c r="D9" s="91"/>
      <c r="E9" s="91"/>
      <c r="F9" s="91"/>
      <c r="G9" s="91"/>
      <c r="H9" s="91"/>
      <c r="I9" s="91"/>
      <c r="J9" s="91"/>
      <c r="K9" s="91"/>
      <c r="L9" s="91"/>
      <c r="M9" s="92"/>
      <c r="N9" s="92"/>
      <c r="O9" s="92"/>
    </row>
    <row r="10" spans="1:15" ht="30" customHeight="1" x14ac:dyDescent="0.25">
      <c r="A10" s="87" t="s">
        <v>90</v>
      </c>
      <c r="B10" s="88"/>
      <c r="C10" s="88"/>
      <c r="D10" s="88"/>
      <c r="E10" s="88"/>
      <c r="F10" s="88"/>
      <c r="G10" s="88"/>
      <c r="H10" s="88"/>
      <c r="I10" s="88"/>
      <c r="J10" s="88"/>
      <c r="K10" s="88"/>
      <c r="L10" s="88"/>
      <c r="M10" s="89"/>
      <c r="N10" s="89"/>
      <c r="O10" s="89"/>
    </row>
    <row r="11" spans="1:15" ht="30" customHeight="1" x14ac:dyDescent="0.25">
      <c r="A11" s="90" t="s">
        <v>91</v>
      </c>
      <c r="B11" s="91"/>
      <c r="C11" s="91"/>
      <c r="D11" s="91"/>
      <c r="E11" s="91"/>
      <c r="F11" s="91"/>
      <c r="G11" s="91"/>
      <c r="H11" s="91"/>
      <c r="I11" s="91"/>
      <c r="J11" s="91"/>
      <c r="K11" s="91"/>
      <c r="L11" s="91"/>
      <c r="M11" s="92"/>
      <c r="N11" s="92"/>
      <c r="O11" s="92"/>
    </row>
    <row r="12" spans="1:15" ht="30" customHeight="1" x14ac:dyDescent="0.25">
      <c r="A12" s="87" t="s">
        <v>92</v>
      </c>
      <c r="B12" s="88"/>
      <c r="C12" s="88"/>
      <c r="D12" s="88"/>
      <c r="E12" s="88"/>
      <c r="F12" s="88"/>
      <c r="G12" s="88"/>
      <c r="H12" s="88"/>
      <c r="I12" s="88"/>
      <c r="J12" s="88"/>
      <c r="K12" s="88"/>
      <c r="L12" s="88"/>
      <c r="M12" s="89"/>
      <c r="N12" s="89"/>
      <c r="O12" s="89"/>
    </row>
    <row r="13" spans="1:15" ht="30" customHeight="1" x14ac:dyDescent="0.25">
      <c r="A13" s="93" t="s">
        <v>93</v>
      </c>
      <c r="B13" s="94"/>
      <c r="C13" s="94"/>
      <c r="D13" s="94"/>
      <c r="E13" s="94"/>
      <c r="F13" s="94"/>
      <c r="G13" s="94"/>
      <c r="H13" s="94"/>
      <c r="I13" s="94"/>
      <c r="J13" s="94"/>
      <c r="K13" s="94"/>
      <c r="L13" s="94"/>
      <c r="M13" s="92"/>
      <c r="N13" s="92"/>
      <c r="O13" s="92"/>
    </row>
    <row r="14" spans="1:15" ht="45" customHeight="1" x14ac:dyDescent="0.25">
      <c r="A14" s="95" t="s">
        <v>136</v>
      </c>
      <c r="B14" s="96"/>
      <c r="C14" s="96"/>
      <c r="D14" s="96"/>
      <c r="E14" s="96"/>
      <c r="F14" s="96"/>
      <c r="G14" s="96"/>
      <c r="H14" s="96"/>
      <c r="I14" s="96"/>
      <c r="J14" s="96"/>
      <c r="K14" s="96"/>
      <c r="L14" s="96"/>
      <c r="M14" s="97"/>
      <c r="N14" s="97"/>
      <c r="O14" s="97"/>
    </row>
  </sheetData>
  <sheetProtection formatCells="0" formatColumns="0" formatRows="0" insertColumns="0" insertRows="0" insertHyperlinks="0" deleteColumns="0" deleteRows="0" sort="0" autoFilter="0" pivotTables="0"/>
  <customSheetViews>
    <customSheetView guid="{7FEE5DBE-DE58-414B-96B4-1DFFF4275923}" scale="70" state="hidden">
      <selection activeCell="D28" sqref="D28"/>
      <pageMargins left="0.7" right="0.7" top="0.75" bottom="0.75" header="0.3" footer="0.3"/>
    </customSheetView>
    <customSheetView guid="{B28A596C-AD45-40BB-9C91-45E267A1E363}" scale="70" state="hidden">
      <selection activeCell="D28" sqref="D28"/>
      <pageMargins left="0.7" right="0.7" top="0.75" bottom="0.75" header="0.3" footer="0.3"/>
    </customSheetView>
  </customSheetViews>
  <conditionalFormatting sqref="C1:J1">
    <cfRule type="cellIs" dxfId="65" priority="36" stopIfTrue="1" operator="equal">
      <formula>"Divers"</formula>
    </cfRule>
    <cfRule type="cellIs" dxfId="64" priority="37" stopIfTrue="1" operator="equal">
      <formula>"FORM"</formula>
    </cfRule>
    <cfRule type="cellIs" dxfId="63" priority="38" stopIfTrue="1" operator="equal">
      <formula>"RTT"</formula>
    </cfRule>
    <cfRule type="cellIs" dxfId="62" priority="39" stopIfTrue="1" operator="equal">
      <formula>"M"</formula>
    </cfRule>
    <cfRule type="containsText" dxfId="61" priority="40" stopIfTrue="1" operator="containsText" text="CA">
      <formula>NOT(ISERROR(FIND(UPPER("CA"),UPPER(C1))))</formula>
      <formula>"CA"</formula>
    </cfRule>
    <cfRule type="cellIs" dxfId="60" priority="41" stopIfTrue="1" operator="equal">
      <formula>"Divers"</formula>
    </cfRule>
    <cfRule type="cellIs" dxfId="59" priority="42" stopIfTrue="1" operator="equal">
      <formula>"FORM"</formula>
    </cfRule>
    <cfRule type="cellIs" dxfId="58" priority="43" stopIfTrue="1" operator="equal">
      <formula>"RTT"</formula>
    </cfRule>
    <cfRule type="cellIs" dxfId="57" priority="44" stopIfTrue="1" operator="equal">
      <formula>"M"</formula>
    </cfRule>
    <cfRule type="containsText" dxfId="56" priority="45" stopIfTrue="1" operator="containsText" text="CA">
      <formula>NOT(ISERROR(FIND(UPPER("CA"),UPPER(C1))))</formula>
      <formula>"CA"</formula>
    </cfRule>
    <cfRule type="cellIs" dxfId="55" priority="46" stopIfTrue="1" operator="equal">
      <formula>"Divers"</formula>
    </cfRule>
    <cfRule type="cellIs" dxfId="54" priority="47" stopIfTrue="1" operator="equal">
      <formula>"FORM"</formula>
    </cfRule>
    <cfRule type="cellIs" dxfId="53" priority="48" stopIfTrue="1" operator="equal">
      <formula>"RTT"</formula>
    </cfRule>
    <cfRule type="cellIs" dxfId="52" priority="49" stopIfTrue="1" operator="equal">
      <formula>"M"</formula>
    </cfRule>
    <cfRule type="containsText" dxfId="51" priority="50" stopIfTrue="1" operator="containsText" text="CA">
      <formula>NOT(ISERROR(FIND(UPPER("CA"),UPPER(C1))))</formula>
      <formula>"CA"</formula>
    </cfRule>
    <cfRule type="cellIs" dxfId="50" priority="51" stopIfTrue="1" operator="equal">
      <formula>"Divers"</formula>
    </cfRule>
    <cfRule type="cellIs" dxfId="49" priority="52" stopIfTrue="1" operator="equal">
      <formula>"FORM"</formula>
    </cfRule>
    <cfRule type="cellIs" dxfId="48" priority="53" stopIfTrue="1" operator="equal">
      <formula>"RTT"</formula>
    </cfRule>
    <cfRule type="cellIs" dxfId="47" priority="54" stopIfTrue="1" operator="equal">
      <formula>"M"</formula>
    </cfRule>
    <cfRule type="containsText" dxfId="46" priority="55" stopIfTrue="1" operator="containsText" text="CA">
      <formula>NOT(ISERROR(FIND(UPPER("CA"),UPPER(C1))))</formula>
      <formula>"CA"</formula>
    </cfRule>
  </conditionalFormatting>
  <conditionalFormatting sqref="D1:I1">
    <cfRule type="cellIs" dxfId="45" priority="26" stopIfTrue="1" operator="equal">
      <formula>"Divers"</formula>
    </cfRule>
    <cfRule type="cellIs" dxfId="44" priority="27" stopIfTrue="1" operator="equal">
      <formula>"FORM"</formula>
    </cfRule>
    <cfRule type="cellIs" dxfId="43" priority="28" stopIfTrue="1" operator="equal">
      <formula>"RTT"</formula>
    </cfRule>
    <cfRule type="cellIs" dxfId="42" priority="29" stopIfTrue="1" operator="equal">
      <formula>"M"</formula>
    </cfRule>
    <cfRule type="containsText" dxfId="41" priority="30" stopIfTrue="1" operator="containsText" text="CA">
      <formula>NOT(ISERROR(FIND(UPPER("CA"),UPPER(E1))))</formula>
      <formula>"CA"</formula>
    </cfRule>
    <cfRule type="cellIs" dxfId="40" priority="31" stopIfTrue="1" operator="equal">
      <formula>"Divers"</formula>
    </cfRule>
    <cfRule type="cellIs" dxfId="39" priority="32" stopIfTrue="1" operator="equal">
      <formula>"FORM"</formula>
    </cfRule>
    <cfRule type="cellIs" dxfId="38" priority="33" stopIfTrue="1" operator="equal">
      <formula>"RTT"</formula>
    </cfRule>
    <cfRule type="cellIs" dxfId="37" priority="34" stopIfTrue="1" operator="equal">
      <formula>"M"</formula>
    </cfRule>
    <cfRule type="containsText" dxfId="36" priority="35" stopIfTrue="1" operator="containsText" text="CA">
      <formula>NOT(ISERROR(FIND(UPPER("CA"),UPPER(E1))))</formula>
      <formula>"CA"</formula>
    </cfRule>
  </conditionalFormatting>
  <conditionalFormatting sqref="C1">
    <cfRule type="cellIs" dxfId="35" priority="16" stopIfTrue="1" operator="equal">
      <formula>"Divers"</formula>
    </cfRule>
    <cfRule type="cellIs" dxfId="34" priority="17" stopIfTrue="1" operator="equal">
      <formula>"FORM"</formula>
    </cfRule>
    <cfRule type="cellIs" dxfId="33" priority="18" stopIfTrue="1" operator="equal">
      <formula>"RTT"</formula>
    </cfRule>
    <cfRule type="cellIs" dxfId="32" priority="19" stopIfTrue="1" operator="equal">
      <formula>"M"</formula>
    </cfRule>
    <cfRule type="containsText" dxfId="31" priority="20" stopIfTrue="1" operator="containsText" text="CA">
      <formula>NOT(ISERROR(FIND(UPPER("CA"),UPPER(D1))))</formula>
      <formula>"CA"</formula>
    </cfRule>
    <cfRule type="cellIs" dxfId="30" priority="21" stopIfTrue="1" operator="equal">
      <formula>"Divers"</formula>
    </cfRule>
    <cfRule type="cellIs" dxfId="29" priority="22" stopIfTrue="1" operator="equal">
      <formula>"FORM"</formula>
    </cfRule>
    <cfRule type="cellIs" dxfId="28" priority="23" stopIfTrue="1" operator="equal">
      <formula>"RTT"</formula>
    </cfRule>
    <cfRule type="cellIs" dxfId="27" priority="24" stopIfTrue="1" operator="equal">
      <formula>"M"</formula>
    </cfRule>
    <cfRule type="containsText" dxfId="26" priority="25" stopIfTrue="1" operator="containsText" text="CA">
      <formula>NOT(ISERROR(FIND(UPPER("CA"),UPPER(D1))))</formula>
      <formula>"CA"</formula>
    </cfRule>
  </conditionalFormatting>
  <conditionalFormatting sqref="M1:O1">
    <cfRule type="cellIs" dxfId="25" priority="11" stopIfTrue="1" operator="equal">
      <formula>"Divers"</formula>
    </cfRule>
    <cfRule type="cellIs" dxfId="24" priority="12" stopIfTrue="1" operator="equal">
      <formula>"FORM"</formula>
    </cfRule>
    <cfRule type="cellIs" dxfId="23" priority="13" stopIfTrue="1" operator="equal">
      <formula>"RTT"</formula>
    </cfRule>
    <cfRule type="cellIs" dxfId="22" priority="14" stopIfTrue="1" operator="equal">
      <formula>"M"</formula>
    </cfRule>
    <cfRule type="containsText" dxfId="21" priority="15" stopIfTrue="1" operator="containsText" text="CA">
      <formula>NOT(ISERROR(FIND(UPPER("CA"),UPPER(#REF!))))</formula>
      <formula>"CA"</formula>
    </cfRule>
  </conditionalFormatting>
  <conditionalFormatting sqref="J1">
    <cfRule type="cellIs" dxfId="20" priority="1" stopIfTrue="1" operator="equal">
      <formula>"Divers"</formula>
    </cfRule>
    <cfRule type="cellIs" dxfId="19" priority="2" stopIfTrue="1" operator="equal">
      <formula>"FORM"</formula>
    </cfRule>
    <cfRule type="cellIs" dxfId="18" priority="3" stopIfTrue="1" operator="equal">
      <formula>"RTT"</formula>
    </cfRule>
    <cfRule type="cellIs" dxfId="17" priority="4" stopIfTrue="1" operator="equal">
      <formula>"M"</formula>
    </cfRule>
    <cfRule type="containsText" dxfId="16" priority="5" stopIfTrue="1" operator="containsText" text="CA">
      <formula>NOT(ISERROR(FIND(UPPER("CA"),UPPER(K1))))</formula>
      <formula>"CA"</formula>
    </cfRule>
    <cfRule type="cellIs" dxfId="15" priority="6" stopIfTrue="1" operator="equal">
      <formula>"Divers"</formula>
    </cfRule>
    <cfRule type="cellIs" dxfId="14" priority="7" stopIfTrue="1" operator="equal">
      <formula>"FORM"</formula>
    </cfRule>
    <cfRule type="cellIs" dxfId="13" priority="8" stopIfTrue="1" operator="equal">
      <formula>"RTT"</formula>
    </cfRule>
    <cfRule type="cellIs" dxfId="12" priority="9" stopIfTrue="1" operator="equal">
      <formula>"M"</formula>
    </cfRule>
    <cfRule type="containsText" dxfId="11" priority="10" stopIfTrue="1" operator="containsText" text="CA">
      <formula>NOT(ISERROR(FIND(UPPER("CA"),UPPER(K1))))</formula>
      <formula>"CA"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V31"/>
  <sheetViews>
    <sheetView showGridLines="0" workbookViewId="0">
      <selection activeCell="C27" sqref="C27"/>
    </sheetView>
  </sheetViews>
  <sheetFormatPr baseColWidth="10" defaultColWidth="9.140625" defaultRowHeight="14.25" customHeight="1" x14ac:dyDescent="0.25"/>
  <cols>
    <col min="1" max="1" width="28.42578125" style="34" customWidth="1"/>
    <col min="2" max="2" width="8.42578125" style="34" customWidth="1"/>
    <col min="3" max="3" width="25.42578125" style="34" customWidth="1"/>
    <col min="4" max="4" width="9.140625" style="34" customWidth="1"/>
    <col min="5" max="5" width="11.28515625" style="34" customWidth="1"/>
    <col min="6" max="256" width="9.140625" style="34" customWidth="1"/>
  </cols>
  <sheetData>
    <row r="1" spans="1:5" ht="14.25" customHeight="1" x14ac:dyDescent="0.25">
      <c r="A1" s="35"/>
      <c r="B1" s="35"/>
      <c r="C1" s="35"/>
      <c r="D1" s="35"/>
      <c r="E1" s="36"/>
    </row>
    <row r="2" spans="1:5" ht="15" customHeight="1" x14ac:dyDescent="0.25">
      <c r="A2" s="37"/>
      <c r="B2" s="37"/>
      <c r="C2" s="37"/>
      <c r="D2" s="38"/>
      <c r="E2" s="39" t="s">
        <v>94</v>
      </c>
    </row>
    <row r="3" spans="1:5" ht="15" customHeight="1" x14ac:dyDescent="0.25">
      <c r="A3" s="40" t="s">
        <v>95</v>
      </c>
      <c r="B3" s="41" t="s">
        <v>96</v>
      </c>
      <c r="C3" s="40" t="s">
        <v>97</v>
      </c>
      <c r="D3" s="42"/>
      <c r="E3" s="43" t="s">
        <v>63</v>
      </c>
    </row>
    <row r="4" spans="1:5" ht="14.25" customHeight="1" x14ac:dyDescent="0.25">
      <c r="A4" s="44">
        <f>DATE('Heures Supplémentaire'!$B$12,1,1)</f>
        <v>42736</v>
      </c>
      <c r="B4" s="45" t="s">
        <v>98</v>
      </c>
      <c r="C4" s="45" t="s">
        <v>99</v>
      </c>
      <c r="D4" s="42"/>
      <c r="E4" s="43" t="s">
        <v>71</v>
      </c>
    </row>
    <row r="5" spans="1:5" ht="14.25" customHeight="1" x14ac:dyDescent="0.25">
      <c r="A5" s="44">
        <f>ROUND(DATE('Heures Supplémentaire'!$B$12,4,1)/7+MOD(19*MOD('Heures Supplémentaire'!$B$12,19)-7,30)*14%,0)*7-6</f>
        <v>42841</v>
      </c>
      <c r="B5" s="45" t="s">
        <v>98</v>
      </c>
      <c r="C5" s="45" t="s">
        <v>100</v>
      </c>
      <c r="D5" s="42"/>
      <c r="E5" s="43" t="s">
        <v>72</v>
      </c>
    </row>
    <row r="6" spans="1:5" ht="14.25" customHeight="1" x14ac:dyDescent="0.25">
      <c r="A6" s="44">
        <f>A5+1</f>
        <v>42842</v>
      </c>
      <c r="B6" s="45" t="s">
        <v>98</v>
      </c>
      <c r="C6" s="45" t="s">
        <v>101</v>
      </c>
      <c r="D6" s="42"/>
      <c r="E6" s="43" t="s">
        <v>73</v>
      </c>
    </row>
    <row r="7" spans="1:5" ht="14.25" customHeight="1" x14ac:dyDescent="0.25">
      <c r="A7" s="44">
        <f>DATE('Heures Supplémentaire'!$B$12,5,1)</f>
        <v>42856</v>
      </c>
      <c r="B7" s="45" t="s">
        <v>98</v>
      </c>
      <c r="C7" s="45" t="s">
        <v>102</v>
      </c>
      <c r="D7" s="42"/>
      <c r="E7" s="43" t="s">
        <v>74</v>
      </c>
    </row>
    <row r="8" spans="1:5" ht="14.25" customHeight="1" x14ac:dyDescent="0.25">
      <c r="A8" s="44">
        <f>A5+39</f>
        <v>42880</v>
      </c>
      <c r="B8" s="45" t="s">
        <v>98</v>
      </c>
      <c r="C8" s="45" t="s">
        <v>103</v>
      </c>
      <c r="D8" s="42"/>
      <c r="E8" s="43" t="s">
        <v>75</v>
      </c>
    </row>
    <row r="9" spans="1:5" ht="14.25" customHeight="1" x14ac:dyDescent="0.25">
      <c r="A9" s="44">
        <f>DATE('Heures Supplémentaire'!$B$12,5,8)</f>
        <v>42863</v>
      </c>
      <c r="B9" s="45" t="s">
        <v>98</v>
      </c>
      <c r="C9" s="45" t="s">
        <v>104</v>
      </c>
      <c r="D9" s="42"/>
      <c r="E9" s="43" t="s">
        <v>76</v>
      </c>
    </row>
    <row r="10" spans="1:5" ht="14.25" customHeight="1" x14ac:dyDescent="0.25">
      <c r="A10" s="44">
        <f>A5+50</f>
        <v>42891</v>
      </c>
      <c r="B10" s="45" t="s">
        <v>98</v>
      </c>
      <c r="C10" s="45" t="s">
        <v>105</v>
      </c>
      <c r="D10" s="46"/>
      <c r="E10" s="43" t="s">
        <v>77</v>
      </c>
    </row>
    <row r="11" spans="1:5" ht="14.25" customHeight="1" x14ac:dyDescent="0.25">
      <c r="A11" s="44">
        <f>DATE('Heures Supplémentaire'!$B$12,7,14)</f>
        <v>42930</v>
      </c>
      <c r="B11" s="45" t="s">
        <v>98</v>
      </c>
      <c r="C11" s="45" t="s">
        <v>106</v>
      </c>
      <c r="D11" s="46"/>
      <c r="E11" s="43" t="s">
        <v>78</v>
      </c>
    </row>
    <row r="12" spans="1:5" ht="14.25" customHeight="1" x14ac:dyDescent="0.25">
      <c r="A12" s="44">
        <f>DATE('Heures Supplémentaire'!$B$12,8,15)</f>
        <v>42962</v>
      </c>
      <c r="B12" s="45" t="s">
        <v>98</v>
      </c>
      <c r="C12" s="45" t="s">
        <v>107</v>
      </c>
      <c r="D12" s="46"/>
      <c r="E12" s="43" t="s">
        <v>79</v>
      </c>
    </row>
    <row r="13" spans="1:5" ht="14.25" customHeight="1" x14ac:dyDescent="0.25">
      <c r="A13" s="44">
        <f>DATE('Heures Supplémentaire'!$B$12,11,1)</f>
        <v>43040</v>
      </c>
      <c r="B13" s="45" t="s">
        <v>98</v>
      </c>
      <c r="C13" s="45" t="s">
        <v>108</v>
      </c>
      <c r="D13" s="46"/>
      <c r="E13" s="43" t="s">
        <v>80</v>
      </c>
    </row>
    <row r="14" spans="1:5" ht="14.25" customHeight="1" x14ac:dyDescent="0.25">
      <c r="A14" s="44">
        <f>DATE('Heures Supplémentaire'!$B$12,11,11)</f>
        <v>43050</v>
      </c>
      <c r="B14" s="45" t="s">
        <v>98</v>
      </c>
      <c r="C14" s="45" t="s">
        <v>109</v>
      </c>
      <c r="D14" s="46"/>
      <c r="E14" s="43" t="s">
        <v>81</v>
      </c>
    </row>
    <row r="15" spans="1:5" ht="14.25" customHeight="1" x14ac:dyDescent="0.25">
      <c r="A15" s="44">
        <f>DATE('Heures Supplémentaire'!$B$12,12,25)</f>
        <v>43094</v>
      </c>
      <c r="B15" s="45" t="s">
        <v>98</v>
      </c>
      <c r="C15" s="45" t="s">
        <v>110</v>
      </c>
      <c r="D15" s="47"/>
      <c r="E15" s="48"/>
    </row>
    <row r="16" spans="1:5" ht="14.25" customHeight="1" x14ac:dyDescent="0.25">
      <c r="A16" s="49"/>
      <c r="B16" s="50"/>
      <c r="C16" s="50"/>
      <c r="D16" s="35"/>
      <c r="E16" s="35"/>
    </row>
    <row r="17" spans="1:5" ht="15" customHeight="1" x14ac:dyDescent="0.25">
      <c r="A17" s="51"/>
      <c r="B17" s="386" t="s">
        <v>111</v>
      </c>
      <c r="C17" s="387"/>
      <c r="D17" s="47"/>
      <c r="E17" s="35"/>
    </row>
    <row r="18" spans="1:5" ht="14.25" customHeight="1" x14ac:dyDescent="0.25">
      <c r="A18" s="51"/>
      <c r="B18" s="52" t="s">
        <v>112</v>
      </c>
      <c r="C18" s="53" t="s">
        <v>112</v>
      </c>
      <c r="D18" s="47"/>
      <c r="E18" s="35"/>
    </row>
    <row r="19" spans="1:5" ht="14.25" customHeight="1" x14ac:dyDescent="0.25">
      <c r="A19" s="51"/>
      <c r="B19" s="54" t="s">
        <v>1</v>
      </c>
      <c r="C19" s="53" t="s">
        <v>113</v>
      </c>
      <c r="D19" s="47"/>
      <c r="E19" s="35"/>
    </row>
    <row r="20" spans="1:5" ht="14.25" customHeight="1" x14ac:dyDescent="0.25">
      <c r="A20" s="51"/>
      <c r="B20" s="55" t="s">
        <v>114</v>
      </c>
      <c r="C20" s="53" t="s">
        <v>115</v>
      </c>
      <c r="D20" s="47"/>
      <c r="E20" s="35"/>
    </row>
    <row r="21" spans="1:5" ht="14.25" customHeight="1" x14ac:dyDescent="0.25">
      <c r="A21" s="51"/>
      <c r="B21" s="56" t="s">
        <v>3</v>
      </c>
      <c r="C21" s="53" t="s">
        <v>116</v>
      </c>
      <c r="D21" s="47"/>
      <c r="E21" s="35"/>
    </row>
    <row r="22" spans="1:5" ht="14.25" customHeight="1" x14ac:dyDescent="0.25">
      <c r="A22" s="51"/>
      <c r="B22" s="57" t="s">
        <v>4</v>
      </c>
      <c r="C22" s="53" t="s">
        <v>117</v>
      </c>
      <c r="D22" s="47"/>
      <c r="E22" s="35"/>
    </row>
    <row r="23" spans="1:5" ht="14.25" customHeight="1" x14ac:dyDescent="0.25">
      <c r="A23" s="51"/>
      <c r="B23" s="58" t="s">
        <v>2</v>
      </c>
      <c r="C23" s="53" t="s">
        <v>118</v>
      </c>
      <c r="D23" s="47"/>
      <c r="E23" s="35"/>
    </row>
    <row r="24" spans="1:5" ht="14.25" customHeight="1" x14ac:dyDescent="0.25">
      <c r="A24" s="51"/>
      <c r="B24" s="59" t="s">
        <v>119</v>
      </c>
      <c r="C24" s="53" t="s">
        <v>120</v>
      </c>
      <c r="D24" s="47"/>
      <c r="E24" s="35"/>
    </row>
    <row r="25" spans="1:5" ht="14.25" customHeight="1" x14ac:dyDescent="0.25">
      <c r="A25" s="51"/>
      <c r="B25" s="60"/>
      <c r="C25" s="61"/>
      <c r="D25" s="47"/>
      <c r="E25" s="35"/>
    </row>
    <row r="26" spans="1:5" ht="14.25" customHeight="1" x14ac:dyDescent="0.25">
      <c r="A26" s="51"/>
      <c r="B26" s="62"/>
      <c r="C26" s="53" t="s">
        <v>7</v>
      </c>
      <c r="D26" s="47"/>
      <c r="E26" s="35"/>
    </row>
    <row r="27" spans="1:5" ht="14.25" customHeight="1" x14ac:dyDescent="0.25">
      <c r="A27" s="51"/>
      <c r="B27" s="1"/>
      <c r="C27" s="53" t="s">
        <v>121</v>
      </c>
      <c r="D27" s="47"/>
      <c r="E27" s="35"/>
    </row>
    <row r="28" spans="1:5" ht="14.25" customHeight="1" x14ac:dyDescent="0.25">
      <c r="A28" s="35"/>
      <c r="B28" s="63"/>
      <c r="C28" s="49"/>
      <c r="D28" s="35"/>
      <c r="E28" s="35"/>
    </row>
    <row r="29" spans="1:5" ht="14.25" customHeight="1" x14ac:dyDescent="0.25">
      <c r="A29" s="35"/>
      <c r="B29" s="64"/>
      <c r="C29" s="35"/>
      <c r="D29" s="35"/>
      <c r="E29" s="35"/>
    </row>
    <row r="30" spans="1:5" ht="14.25" customHeight="1" x14ac:dyDescent="0.25">
      <c r="A30" s="35"/>
      <c r="B30" s="65"/>
      <c r="C30" s="35"/>
      <c r="D30" s="35"/>
      <c r="E30" s="35"/>
    </row>
    <row r="31" spans="1:5" ht="14.25" customHeight="1" x14ac:dyDescent="0.25">
      <c r="A31" s="35"/>
      <c r="B31" s="65"/>
      <c r="C31" s="35"/>
      <c r="D31" s="35"/>
      <c r="E31" s="35"/>
    </row>
  </sheetData>
  <sheetProtection password="941C" sheet="1" formatCells="0" formatColumns="0" formatRows="0" insertColumns="0" insertRows="0" insertHyperlinks="0" deleteColumns="0" deleteRows="0" sort="0" autoFilter="0" pivotTables="0"/>
  <customSheetViews>
    <customSheetView guid="{7FEE5DBE-DE58-414B-96B4-1DFFF4275923}" showGridLines="0" state="hidden">
      <selection activeCell="C27" sqref="C27"/>
      <pageMargins left="0.7" right="0.7" top="0.75" bottom="0.75" header="0.3" footer="0.3"/>
      <pageSetup orientation="portrait"/>
      <headerFooter>
        <oddFooter>&amp;C&amp;"Helvetica,Regular"&amp;12&amp;K000000&amp;P</oddFooter>
      </headerFooter>
    </customSheetView>
    <customSheetView guid="{B28A596C-AD45-40BB-9C91-45E267A1E363}" showGridLines="0" state="hidden">
      <selection activeCell="C27" sqref="C27"/>
      <pageMargins left="0.7" right="0.7" top="0.75" bottom="0.75" header="0.3" footer="0.3"/>
      <pageSetup orientation="portrait"/>
      <headerFooter>
        <oddFooter>&amp;C&amp;"Helvetica,Regular"&amp;12&amp;K000000&amp;P</oddFooter>
      </headerFooter>
    </customSheetView>
  </customSheetViews>
  <mergeCells count="1">
    <mergeCell ref="B17:C17"/>
  </mergeCells>
  <pageMargins left="0.7" right="0.7" top="0.75" bottom="0.75" header="0.3" footer="0.3"/>
  <pageSetup orientation="portrait"/>
  <headerFooter>
    <oddFooter>&amp;C&amp;"Helvetica,Regular"&amp;12&amp;K000000&amp;P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V372"/>
  <sheetViews>
    <sheetView showGridLines="0" topLeftCell="B1" workbookViewId="0">
      <selection activeCell="E178" sqref="A1:L371"/>
    </sheetView>
  </sheetViews>
  <sheetFormatPr baseColWidth="10" defaultColWidth="10.85546875" defaultRowHeight="15" customHeight="1" x14ac:dyDescent="0.25"/>
  <cols>
    <col min="1" max="1" width="10.85546875" style="2" hidden="1" customWidth="1"/>
    <col min="2" max="4" width="11.42578125" style="2" customWidth="1"/>
    <col min="5" max="12" width="12.85546875" style="2" customWidth="1"/>
    <col min="13" max="34" width="10.85546875" style="2" hidden="1" customWidth="1"/>
    <col min="35" max="256" width="10.85546875" style="2" customWidth="1"/>
  </cols>
  <sheetData>
    <row r="1" spans="1:34" ht="29.25" customHeight="1" x14ac:dyDescent="0.25">
      <c r="A1" s="3"/>
      <c r="B1" s="393"/>
      <c r="C1" s="393"/>
      <c r="D1" s="393"/>
      <c r="E1" s="389" t="s">
        <v>35</v>
      </c>
      <c r="F1" s="390"/>
      <c r="G1" s="390"/>
      <c r="H1" s="390"/>
      <c r="I1" s="390"/>
      <c r="J1" s="390"/>
      <c r="K1" s="390"/>
      <c r="L1" s="390"/>
      <c r="M1" s="4"/>
      <c r="N1" s="4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6"/>
    </row>
    <row r="2" spans="1:34" ht="9.75" customHeight="1" x14ac:dyDescent="0.25">
      <c r="A2" s="7"/>
      <c r="B2" s="388">
        <f>'Heures Supplémentaire'!B12</f>
        <v>2017</v>
      </c>
      <c r="C2" s="388"/>
      <c r="D2" s="388"/>
      <c r="E2" s="391"/>
      <c r="F2" s="391"/>
      <c r="G2" s="391"/>
      <c r="H2" s="391"/>
      <c r="I2" s="391"/>
      <c r="J2" s="391"/>
      <c r="K2" s="391"/>
      <c r="L2" s="391"/>
      <c r="M2" s="8"/>
      <c r="N2" s="8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10"/>
    </row>
    <row r="3" spans="1:34" ht="9.75" customHeight="1" x14ac:dyDescent="0.25">
      <c r="A3" s="7"/>
      <c r="B3" s="388"/>
      <c r="C3" s="388"/>
      <c r="D3" s="388"/>
      <c r="E3" s="391"/>
      <c r="F3" s="391"/>
      <c r="G3" s="391"/>
      <c r="H3" s="391"/>
      <c r="I3" s="391"/>
      <c r="J3" s="391"/>
      <c r="K3" s="391"/>
      <c r="L3" s="391"/>
      <c r="M3" s="8"/>
      <c r="N3" s="8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10"/>
    </row>
    <row r="4" spans="1:34" ht="15" customHeight="1" x14ac:dyDescent="0.25">
      <c r="A4" s="7"/>
      <c r="B4" s="388"/>
      <c r="C4" s="388"/>
      <c r="D4" s="388"/>
      <c r="E4" s="392"/>
      <c r="F4" s="392"/>
      <c r="G4" s="392"/>
      <c r="H4" s="392"/>
      <c r="I4" s="392"/>
      <c r="J4" s="392"/>
      <c r="K4" s="392"/>
      <c r="L4" s="392"/>
      <c r="M4" s="8"/>
      <c r="N4" s="8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10"/>
    </row>
    <row r="5" spans="1:34" ht="33" customHeight="1" x14ac:dyDescent="0.25">
      <c r="A5" s="7"/>
      <c r="B5" s="11"/>
      <c r="C5" s="11"/>
      <c r="D5" s="12"/>
      <c r="E5" s="13" t="s">
        <v>36</v>
      </c>
      <c r="F5" s="13" t="s">
        <v>37</v>
      </c>
      <c r="G5" s="13" t="s">
        <v>38</v>
      </c>
      <c r="H5" s="13" t="s">
        <v>39</v>
      </c>
      <c r="I5" s="13" t="s">
        <v>40</v>
      </c>
      <c r="J5" s="13" t="s">
        <v>41</v>
      </c>
      <c r="K5" s="13" t="s">
        <v>42</v>
      </c>
      <c r="L5" s="13" t="s">
        <v>43</v>
      </c>
      <c r="M5" s="14"/>
      <c r="N5" s="15"/>
      <c r="O5" s="16" t="s">
        <v>44</v>
      </c>
      <c r="P5" s="16" t="s">
        <v>45</v>
      </c>
      <c r="Q5" s="16" t="s">
        <v>46</v>
      </c>
      <c r="R5" s="16" t="s">
        <v>47</v>
      </c>
      <c r="S5" s="16" t="s">
        <v>48</v>
      </c>
      <c r="T5" s="16" t="s">
        <v>49</v>
      </c>
      <c r="U5" s="16" t="s">
        <v>50</v>
      </c>
      <c r="V5" s="16" t="s">
        <v>51</v>
      </c>
      <c r="W5" s="16" t="s">
        <v>52</v>
      </c>
      <c r="X5" s="16" t="s">
        <v>14</v>
      </c>
      <c r="Y5" s="16" t="s">
        <v>53</v>
      </c>
      <c r="Z5" s="16" t="s">
        <v>54</v>
      </c>
      <c r="AA5" s="16" t="s">
        <v>55</v>
      </c>
      <c r="AB5" s="16" t="s">
        <v>56</v>
      </c>
      <c r="AC5" s="16" t="s">
        <v>57</v>
      </c>
      <c r="AD5" s="16" t="s">
        <v>58</v>
      </c>
      <c r="AE5" s="16" t="s">
        <v>59</v>
      </c>
      <c r="AF5" s="16" t="s">
        <v>60</v>
      </c>
      <c r="AG5" s="16" t="s">
        <v>61</v>
      </c>
      <c r="AH5" s="17" t="s">
        <v>62</v>
      </c>
    </row>
    <row r="6" spans="1:34" ht="15" hidden="1" customHeight="1" x14ac:dyDescent="0.25">
      <c r="A6" s="18" t="s">
        <v>63</v>
      </c>
      <c r="B6" s="19">
        <f>DATE($B$2,1,1)</f>
        <v>42736</v>
      </c>
      <c r="C6" s="20">
        <f t="shared" ref="C6:C69" si="0">WEEKDAY(B6)</f>
        <v>1</v>
      </c>
      <c r="D6" s="21" t="s">
        <v>64</v>
      </c>
      <c r="E6" s="22"/>
      <c r="F6" s="22"/>
      <c r="G6" s="22"/>
      <c r="H6" s="22"/>
      <c r="I6" s="22"/>
      <c r="J6" s="22"/>
      <c r="K6" s="22"/>
      <c r="L6" s="22"/>
      <c r="M6" s="23"/>
      <c r="N6" s="23"/>
      <c r="O6" s="24"/>
      <c r="P6" s="25" t="str">
        <f>IF('Heures Supplémentaire'!D20="",$P$5,"")</f>
        <v>Haziz</v>
      </c>
      <c r="Q6" s="25" t="str">
        <f>IF('Heures Supplémentaire'!F20="",$Q$5,"")</f>
        <v>Stéphanie</v>
      </c>
      <c r="R6" s="25" t="str">
        <f>IF('Heures Supplémentaire'!H20="",$R$5,"")</f>
        <v>Catherine</v>
      </c>
      <c r="S6" s="25" t="str">
        <f>IF('Heures Supplémentaire'!J20="",$S$5,"")</f>
        <v>Denise</v>
      </c>
      <c r="T6" s="25" t="str">
        <f>IF('Heures Supplémentaire'!L20="",$T$5,"")</f>
        <v>Camille</v>
      </c>
      <c r="U6" s="25" t="str">
        <f>IF('Heures Supplémentaire'!N20="",$U$5,"")</f>
        <v>Moncef</v>
      </c>
      <c r="V6" s="25" t="str">
        <f>IF('Heures Supplémentaire'!P20="",$V$5,"")</f>
        <v>Danièle</v>
      </c>
      <c r="W6" s="25" t="str">
        <f>IF('Heures Supplémentaire'!R20="",W$5,"")</f>
        <v>Alain</v>
      </c>
      <c r="X6" s="25" t="str">
        <f>IF('Heures Supplémentaire'!T20="",X$5,"")</f>
        <v>Manuel</v>
      </c>
      <c r="Y6" s="25" t="str">
        <f>IF('Heures Supplémentaire'!V20="",Y$5,"")</f>
        <v>Driss</v>
      </c>
      <c r="Z6" s="25" t="str">
        <f>IF('Heures Supplémentaire'!Z20="",Z$5,"")</f>
        <v>AAAA</v>
      </c>
      <c r="AA6" s="25" t="str">
        <f>IF('Heures Supplémentaire'!AA20="",AA$5,"")</f>
        <v>BBBB</v>
      </c>
      <c r="AB6" s="25" t="str">
        <f>IF('Heures Supplémentaire'!AB20="",AB$5,"")</f>
        <v>CCCC</v>
      </c>
      <c r="AC6" s="25" t="e">
        <f>IF(#REF!="",AC$5,"")</f>
        <v>#REF!</v>
      </c>
      <c r="AD6" s="25" t="e">
        <f>IF(#REF!="",AD$5,"")</f>
        <v>#REF!</v>
      </c>
      <c r="AE6" s="25" t="e">
        <f>IF(#REF!="",AE$5,"")</f>
        <v>#REF!</v>
      </c>
      <c r="AF6" s="25" t="e">
        <f>IF(#REF!="",AF$5,"")</f>
        <v>#REF!</v>
      </c>
      <c r="AG6" s="25" t="e">
        <f>IF(#REF!="",AG$5,"")</f>
        <v>#REF!</v>
      </c>
      <c r="AH6" s="26" t="e">
        <f>IF(#REF!="",AH$5,"")</f>
        <v>#REF!</v>
      </c>
    </row>
    <row r="7" spans="1:34" ht="15" hidden="1" customHeight="1" x14ac:dyDescent="0.25">
      <c r="A7" s="18" t="s">
        <v>63</v>
      </c>
      <c r="B7" s="19">
        <f t="shared" ref="B7:B70" si="1">B6+1</f>
        <v>42737</v>
      </c>
      <c r="C7" s="27">
        <f t="shared" si="0"/>
        <v>2</v>
      </c>
      <c r="D7" s="28" t="s">
        <v>65</v>
      </c>
      <c r="E7" s="22"/>
      <c r="F7" s="22"/>
      <c r="G7" s="22"/>
      <c r="H7" s="22"/>
      <c r="I7" s="22"/>
      <c r="J7" s="22"/>
      <c r="K7" s="22"/>
      <c r="L7" s="22"/>
      <c r="M7" s="22"/>
      <c r="N7" s="22"/>
      <c r="O7" s="24"/>
      <c r="P7" s="25" t="str">
        <f>IF('Heures Supplémentaire'!D23="",$P$5,"")</f>
        <v>Haziz</v>
      </c>
      <c r="Q7" s="25" t="str">
        <f>IF('Heures Supplémentaire'!F23="",$Q$5,"")</f>
        <v>Stéphanie</v>
      </c>
      <c r="R7" s="25" t="str">
        <f>IF('Heures Supplémentaire'!H23="",$R$5,"")</f>
        <v>Catherine</v>
      </c>
      <c r="S7" s="25" t="str">
        <f>IF('Heures Supplémentaire'!J23="",$S$5,"")</f>
        <v>Denise</v>
      </c>
      <c r="T7" s="25" t="str">
        <f>IF('Heures Supplémentaire'!L23="",$T$5,"")</f>
        <v>Camille</v>
      </c>
      <c r="U7" s="25" t="str">
        <f>IF('Heures Supplémentaire'!N23="",$U$5,"")</f>
        <v>Moncef</v>
      </c>
      <c r="V7" s="25" t="str">
        <f>IF('Heures Supplémentaire'!P23="",$V$5,"")</f>
        <v>Danièle</v>
      </c>
      <c r="W7" s="25" t="str">
        <f>IF('Heures Supplémentaire'!R23="",W$5,"")</f>
        <v>Alain</v>
      </c>
      <c r="X7" s="25" t="str">
        <f>IF('Heures Supplémentaire'!T23="",X$5,"")</f>
        <v>Manuel</v>
      </c>
      <c r="Y7" s="25" t="str">
        <f>IF('Heures Supplémentaire'!V23="",Y$5,"")</f>
        <v>Driss</v>
      </c>
      <c r="Z7" s="25" t="str">
        <f>IF('Heures Supplémentaire'!Z23="",Z$5,"")</f>
        <v>AAAA</v>
      </c>
      <c r="AA7" s="25" t="str">
        <f>IF('Heures Supplémentaire'!AA23="",AA$5,"")</f>
        <v>BBBB</v>
      </c>
      <c r="AB7" s="25" t="str">
        <f>IF('Heures Supplémentaire'!AB23="",AB$5,"")</f>
        <v>CCCC</v>
      </c>
      <c r="AC7" s="25" t="e">
        <f>IF(#REF!="",AC$5,"")</f>
        <v>#REF!</v>
      </c>
      <c r="AD7" s="25" t="e">
        <f>IF(#REF!="",AD$5,"")</f>
        <v>#REF!</v>
      </c>
      <c r="AE7" s="25" t="e">
        <f>IF(#REF!="",AE$5,"")</f>
        <v>#REF!</v>
      </c>
      <c r="AF7" s="25" t="e">
        <f>IF(#REF!="",AF$5,"")</f>
        <v>#REF!</v>
      </c>
      <c r="AG7" s="25" t="e">
        <f>IF(#REF!="",AG$5,"")</f>
        <v>#REF!</v>
      </c>
      <c r="AH7" s="26" t="e">
        <f>IF(#REF!="",AH$5,"")</f>
        <v>#REF!</v>
      </c>
    </row>
    <row r="8" spans="1:34" ht="15" hidden="1" customHeight="1" x14ac:dyDescent="0.25">
      <c r="A8" s="18" t="s">
        <v>63</v>
      </c>
      <c r="B8" s="19">
        <f t="shared" si="1"/>
        <v>42738</v>
      </c>
      <c r="C8" s="27">
        <f t="shared" si="0"/>
        <v>3</v>
      </c>
      <c r="D8" s="28" t="s">
        <v>66</v>
      </c>
      <c r="E8" s="22"/>
      <c r="F8" s="22"/>
      <c r="G8" s="22"/>
      <c r="H8" s="22"/>
      <c r="I8" s="22"/>
      <c r="J8" s="22"/>
      <c r="K8" s="22"/>
      <c r="L8" s="22"/>
      <c r="M8" s="22"/>
      <c r="N8" s="22"/>
      <c r="O8" s="24"/>
      <c r="P8" s="25" t="str">
        <f>IF('Heures Supplémentaire'!D24="",$P$5,"")</f>
        <v>Haziz</v>
      </c>
      <c r="Q8" s="25" t="str">
        <f>IF('Heures Supplémentaire'!F24="",$Q$5,"")</f>
        <v>Stéphanie</v>
      </c>
      <c r="R8" s="25" t="str">
        <f>IF('Heures Supplémentaire'!D27="",$R$5,"")</f>
        <v>Catherine</v>
      </c>
      <c r="S8" s="25" t="str">
        <f>IF('Heures Supplémentaire'!J24="",$S$5,"")</f>
        <v>Denise</v>
      </c>
      <c r="T8" s="25" t="str">
        <f>IF('Heures Supplémentaire'!L24="",$T$5,"")</f>
        <v>Camille</v>
      </c>
      <c r="U8" s="25" t="str">
        <f>IF('Heures Supplémentaire'!N24="",$U$5,"")</f>
        <v>Moncef</v>
      </c>
      <c r="V8" s="25" t="str">
        <f>IF('Heures Supplémentaire'!P24="",$V$5,"")</f>
        <v>Danièle</v>
      </c>
      <c r="W8" s="25" t="str">
        <f>IF('Heures Supplémentaire'!R24="",W$5,"")</f>
        <v>Alain</v>
      </c>
      <c r="X8" s="25" t="str">
        <f>IF('Heures Supplémentaire'!T24="",X$5,"")</f>
        <v>Manuel</v>
      </c>
      <c r="Y8" s="25" t="str">
        <f>IF('Heures Supplémentaire'!V24="",Y$5,"")</f>
        <v>Driss</v>
      </c>
      <c r="Z8" s="25" t="str">
        <f>IF('Heures Supplémentaire'!Z24="",Z$5,"")</f>
        <v>AAAA</v>
      </c>
      <c r="AA8" s="25" t="str">
        <f>IF('Heures Supplémentaire'!AA24="",AA$5,"")</f>
        <v>BBBB</v>
      </c>
      <c r="AB8" s="25" t="str">
        <f>IF('Heures Supplémentaire'!AB24="",AB$5,"")</f>
        <v>CCCC</v>
      </c>
      <c r="AC8" s="25" t="e">
        <f>IF(#REF!="",AC$5,"")</f>
        <v>#REF!</v>
      </c>
      <c r="AD8" s="25" t="e">
        <f>IF(#REF!="",AD$5,"")</f>
        <v>#REF!</v>
      </c>
      <c r="AE8" s="25" t="e">
        <f>IF(#REF!="",AE$5,"")</f>
        <v>#REF!</v>
      </c>
      <c r="AF8" s="25" t="e">
        <f>IF(#REF!="",AF$5,"")</f>
        <v>#REF!</v>
      </c>
      <c r="AG8" s="25" t="e">
        <f>IF(#REF!="",AG$5,"")</f>
        <v>#REF!</v>
      </c>
      <c r="AH8" s="26" t="e">
        <f>IF(#REF!="",AH$5,"")</f>
        <v>#REF!</v>
      </c>
    </row>
    <row r="9" spans="1:34" ht="15" hidden="1" customHeight="1" x14ac:dyDescent="0.25">
      <c r="A9" s="18" t="s">
        <v>63</v>
      </c>
      <c r="B9" s="19">
        <f t="shared" si="1"/>
        <v>42739</v>
      </c>
      <c r="C9" s="27">
        <f t="shared" si="0"/>
        <v>4</v>
      </c>
      <c r="D9" s="28" t="s">
        <v>67</v>
      </c>
      <c r="E9" s="22"/>
      <c r="F9" s="22"/>
      <c r="G9" s="22"/>
      <c r="H9" s="22"/>
      <c r="I9" s="22"/>
      <c r="J9" s="22"/>
      <c r="K9" s="22"/>
      <c r="L9" s="22"/>
      <c r="M9" s="22"/>
      <c r="N9" s="22"/>
      <c r="O9" s="24"/>
      <c r="P9" s="25" t="str">
        <f>IF('Heures Supplémentaire'!D25="",$P$5,"")</f>
        <v>Haziz</v>
      </c>
      <c r="Q9" s="25" t="str">
        <f>IF('Heures Supplémentaire'!F25="",$Q$5,"")</f>
        <v>Stéphanie</v>
      </c>
      <c r="R9" s="25" t="str">
        <f>IF('Heures Supplémentaire'!H25="",$R$5,"")</f>
        <v>Catherine</v>
      </c>
      <c r="S9" s="25" t="str">
        <f>IF('Heures Supplémentaire'!J25="",$S$5,"")</f>
        <v>Denise</v>
      </c>
      <c r="T9" s="25" t="str">
        <f>IF('Heures Supplémentaire'!L25="",$T$5,"")</f>
        <v>Camille</v>
      </c>
      <c r="U9" s="25" t="str">
        <f>IF('Heures Supplémentaire'!N25="",$U$5,"")</f>
        <v>Moncef</v>
      </c>
      <c r="V9" s="25" t="str">
        <f>IF('Heures Supplémentaire'!P25="",$V$5,"")</f>
        <v>Danièle</v>
      </c>
      <c r="W9" s="25" t="str">
        <f>IF('Heures Supplémentaire'!R25="",W$5,"")</f>
        <v>Alain</v>
      </c>
      <c r="X9" s="25" t="str">
        <f>IF('Heures Supplémentaire'!T25="",X$5,"")</f>
        <v>Manuel</v>
      </c>
      <c r="Y9" s="25" t="str">
        <f>IF('Heures Supplémentaire'!V25="",Y$5,"")</f>
        <v>Driss</v>
      </c>
      <c r="Z9" s="25" t="str">
        <f>IF('Heures Supplémentaire'!Z25="",Z$5,"")</f>
        <v>AAAA</v>
      </c>
      <c r="AA9" s="25" t="str">
        <f>IF('Heures Supplémentaire'!AA25="",AA$5,"")</f>
        <v>BBBB</v>
      </c>
      <c r="AB9" s="25" t="str">
        <f>IF('Heures Supplémentaire'!AB25="",AB$5,"")</f>
        <v>CCCC</v>
      </c>
      <c r="AC9" s="25" t="e">
        <f>IF(#REF!="",AC$5,"")</f>
        <v>#REF!</v>
      </c>
      <c r="AD9" s="25" t="e">
        <f>IF(#REF!="",AD$5,"")</f>
        <v>#REF!</v>
      </c>
      <c r="AE9" s="25" t="e">
        <f>IF(#REF!="",AE$5,"")</f>
        <v>#REF!</v>
      </c>
      <c r="AF9" s="25" t="e">
        <f>IF(#REF!="",AF$5,"")</f>
        <v>#REF!</v>
      </c>
      <c r="AG9" s="25" t="e">
        <f>IF(#REF!="",AG$5,"")</f>
        <v>#REF!</v>
      </c>
      <c r="AH9" s="26" t="e">
        <f>IF(#REF!="",AH$5,"")</f>
        <v>#REF!</v>
      </c>
    </row>
    <row r="10" spans="1:34" ht="15" customHeight="1" x14ac:dyDescent="0.25">
      <c r="A10" s="18" t="s">
        <v>63</v>
      </c>
      <c r="B10" s="19">
        <f t="shared" si="1"/>
        <v>42740</v>
      </c>
      <c r="C10" s="27">
        <f t="shared" si="0"/>
        <v>5</v>
      </c>
      <c r="D10" s="28" t="s">
        <v>68</v>
      </c>
      <c r="E10" s="22"/>
      <c r="F10" s="22"/>
      <c r="G10" s="22"/>
      <c r="H10" s="22"/>
      <c r="I10" s="22"/>
      <c r="J10" s="22"/>
      <c r="K10" s="22"/>
      <c r="L10" s="22"/>
      <c r="M10" s="22"/>
      <c r="N10" s="22"/>
      <c r="O10" s="24"/>
      <c r="P10" s="25" t="str">
        <f>IF('Heures Supplémentaire'!D26="",$P$5,"")</f>
        <v>Haziz</v>
      </c>
      <c r="Q10" s="25" t="str">
        <f>IF('Heures Supplémentaire'!F26="",$Q$5,"")</f>
        <v>Stéphanie</v>
      </c>
      <c r="R10" s="25" t="str">
        <f>IF('Heures Supplémentaire'!H26="",$R$5,"")</f>
        <v>Catherine</v>
      </c>
      <c r="S10" s="25" t="str">
        <f>IF('Heures Supplémentaire'!J26="",$S$5,"")</f>
        <v>Denise</v>
      </c>
      <c r="T10" s="25" t="str">
        <f>IF('Heures Supplémentaire'!L26="",$T$5,"")</f>
        <v>Camille</v>
      </c>
      <c r="U10" s="25" t="str">
        <f>IF('Heures Supplémentaire'!N26="",$U$5,"")</f>
        <v>Moncef</v>
      </c>
      <c r="V10" s="25" t="str">
        <f>IF('Heures Supplémentaire'!P26="",$V$5,"")</f>
        <v>Danièle</v>
      </c>
      <c r="W10" s="25" t="str">
        <f>IF('Heures Supplémentaire'!R26="",W$5,"")</f>
        <v>Alain</v>
      </c>
      <c r="X10" s="25" t="str">
        <f>IF('Heures Supplémentaire'!T26="",X$5,"")</f>
        <v>Manuel</v>
      </c>
      <c r="Y10" s="25" t="str">
        <f>IF('Heures Supplémentaire'!V26="",Y$5,"")</f>
        <v>Driss</v>
      </c>
      <c r="Z10" s="25" t="str">
        <f>IF('Heures Supplémentaire'!Z26="",Z$5,"")</f>
        <v>AAAA</v>
      </c>
      <c r="AA10" s="25" t="str">
        <f>IF('Heures Supplémentaire'!AA26="",AA$5,"")</f>
        <v>BBBB</v>
      </c>
      <c r="AB10" s="25" t="str">
        <f>IF('Heures Supplémentaire'!AB26="",AB$5,"")</f>
        <v>CCCC</v>
      </c>
      <c r="AC10" s="25" t="e">
        <f>IF(#REF!="",AC$5,"")</f>
        <v>#REF!</v>
      </c>
      <c r="AD10" s="25" t="e">
        <f>IF(#REF!="",AD$5,"")</f>
        <v>#REF!</v>
      </c>
      <c r="AE10" s="25" t="e">
        <f>IF(#REF!="",AE$5,"")</f>
        <v>#REF!</v>
      </c>
      <c r="AF10" s="25" t="e">
        <f>IF(#REF!="",AF$5,"")</f>
        <v>#REF!</v>
      </c>
      <c r="AG10" s="25" t="e">
        <f>IF(#REF!="",AG$5,"")</f>
        <v>#REF!</v>
      </c>
      <c r="AH10" s="26" t="e">
        <f>IF(#REF!="",AH$5,"")</f>
        <v>#REF!</v>
      </c>
    </row>
    <row r="11" spans="1:34" ht="15" hidden="1" customHeight="1" x14ac:dyDescent="0.25">
      <c r="A11" s="18" t="s">
        <v>63</v>
      </c>
      <c r="B11" s="19">
        <f t="shared" si="1"/>
        <v>42741</v>
      </c>
      <c r="C11" s="27">
        <f t="shared" si="0"/>
        <v>6</v>
      </c>
      <c r="D11" s="28" t="s">
        <v>69</v>
      </c>
      <c r="E11" s="22"/>
      <c r="F11" s="22"/>
      <c r="G11" s="22"/>
      <c r="H11" s="22"/>
      <c r="I11" s="22"/>
      <c r="J11" s="22"/>
      <c r="K11" s="22"/>
      <c r="L11" s="22"/>
      <c r="M11" s="22"/>
      <c r="N11" s="22"/>
      <c r="O11" s="24"/>
      <c r="P11" s="25" t="e">
        <f>IF('Heures Supplémentaire'!#REF!="",$P$5,"")</f>
        <v>#REF!</v>
      </c>
      <c r="Q11" s="25" t="str">
        <f>IF('Heures Supplémentaire'!F27="",$Q$5,"")</f>
        <v>Stéphanie</v>
      </c>
      <c r="R11" s="25" t="str">
        <f>IF('Heures Supplémentaire'!H27="",$R$5,"")</f>
        <v>Catherine</v>
      </c>
      <c r="S11" s="25" t="str">
        <f>IF('Heures Supplémentaire'!J27="",$S$5,"")</f>
        <v>Denise</v>
      </c>
      <c r="T11" s="25" t="str">
        <f>IF('Heures Supplémentaire'!L27="",$T$5,"")</f>
        <v>Camille</v>
      </c>
      <c r="U11" s="25" t="str">
        <f>IF('Heures Supplémentaire'!N27="",$U$5,"")</f>
        <v>Moncef</v>
      </c>
      <c r="V11" s="25" t="str">
        <f>IF('Heures Supplémentaire'!P27="",$V$5,"")</f>
        <v>Danièle</v>
      </c>
      <c r="W11" s="25" t="str">
        <f>IF('Heures Supplémentaire'!R27="",W$5,"")</f>
        <v>Alain</v>
      </c>
      <c r="X11" s="25" t="str">
        <f>IF('Heures Supplémentaire'!T27="",X$5,"")</f>
        <v>Manuel</v>
      </c>
      <c r="Y11" s="25" t="str">
        <f>IF('Heures Supplémentaire'!V27="",Y$5,"")</f>
        <v>Driss</v>
      </c>
      <c r="Z11" s="25" t="str">
        <f>IF('Heures Supplémentaire'!Z27="",Z$5,"")</f>
        <v>AAAA</v>
      </c>
      <c r="AA11" s="25" t="str">
        <f>IF('Heures Supplémentaire'!AA27="",AA$5,"")</f>
        <v>BBBB</v>
      </c>
      <c r="AB11" s="25" t="str">
        <f>IF('Heures Supplémentaire'!AB27="",AB$5,"")</f>
        <v>CCCC</v>
      </c>
      <c r="AC11" s="25" t="e">
        <f>IF(#REF!="",AC$5,"")</f>
        <v>#REF!</v>
      </c>
      <c r="AD11" s="25" t="e">
        <f>IF(#REF!="",AD$5,"")</f>
        <v>#REF!</v>
      </c>
      <c r="AE11" s="25" t="e">
        <f>IF(#REF!="",AE$5,"")</f>
        <v>#REF!</v>
      </c>
      <c r="AF11" s="25" t="e">
        <f>IF(#REF!="",AF$5,"")</f>
        <v>#REF!</v>
      </c>
      <c r="AG11" s="25" t="e">
        <f>IF(#REF!="",AG$5,"")</f>
        <v>#REF!</v>
      </c>
      <c r="AH11" s="26" t="e">
        <f>IF(#REF!="",AH$5,"")</f>
        <v>#REF!</v>
      </c>
    </row>
    <row r="12" spans="1:34" ht="15" hidden="1" customHeight="1" x14ac:dyDescent="0.25">
      <c r="A12" s="18" t="s">
        <v>63</v>
      </c>
      <c r="B12" s="19">
        <f t="shared" si="1"/>
        <v>42742</v>
      </c>
      <c r="C12" s="27">
        <f t="shared" si="0"/>
        <v>7</v>
      </c>
      <c r="D12" s="28" t="s">
        <v>70</v>
      </c>
      <c r="E12" s="22"/>
      <c r="F12" s="22"/>
      <c r="G12" s="22"/>
      <c r="H12" s="22"/>
      <c r="I12" s="22"/>
      <c r="J12" s="22"/>
      <c r="K12" s="22"/>
      <c r="L12" s="22"/>
      <c r="M12" s="22"/>
      <c r="N12" s="22"/>
      <c r="O12" s="24"/>
      <c r="P12" s="25" t="str">
        <f>IF('Heures Supplémentaire'!D28="",$P$5,"")</f>
        <v>Haziz</v>
      </c>
      <c r="Q12" s="25" t="str">
        <f>IF('Heures Supplémentaire'!F28="",$Q$5,"")</f>
        <v>Stéphanie</v>
      </c>
      <c r="R12" s="25" t="str">
        <f>IF('Heures Supplémentaire'!H28="",$R$5,"")</f>
        <v>Catherine</v>
      </c>
      <c r="S12" s="25" t="str">
        <f>IF('Heures Supplémentaire'!J28="",$S$5,"")</f>
        <v>Denise</v>
      </c>
      <c r="T12" s="25" t="str">
        <f>IF('Heures Supplémentaire'!L28="",$T$5,"")</f>
        <v>Camille</v>
      </c>
      <c r="U12" s="25" t="str">
        <f>IF('Heures Supplémentaire'!N28="",$U$5,"")</f>
        <v>Moncef</v>
      </c>
      <c r="V12" s="25" t="str">
        <f>IF('Heures Supplémentaire'!P28="",$V$5,"")</f>
        <v>Danièle</v>
      </c>
      <c r="W12" s="25" t="str">
        <f>IF('Heures Supplémentaire'!R28="",W$5,"")</f>
        <v>Alain</v>
      </c>
      <c r="X12" s="25" t="str">
        <f>IF('Heures Supplémentaire'!T28="",X$5,"")</f>
        <v>Manuel</v>
      </c>
      <c r="Y12" s="25" t="str">
        <f>IF('Heures Supplémentaire'!V28="",Y$5,"")</f>
        <v>Driss</v>
      </c>
      <c r="Z12" s="25" t="str">
        <f>IF('Heures Supplémentaire'!Z28="",Z$5,"")</f>
        <v>AAAA</v>
      </c>
      <c r="AA12" s="25" t="str">
        <f>IF('Heures Supplémentaire'!AA28="",AA$5,"")</f>
        <v>BBBB</v>
      </c>
      <c r="AB12" s="25" t="str">
        <f>IF('Heures Supplémentaire'!AB28="",AB$5,"")</f>
        <v>CCCC</v>
      </c>
      <c r="AC12" s="25" t="e">
        <f>IF(#REF!="",AC$5,"")</f>
        <v>#REF!</v>
      </c>
      <c r="AD12" s="25" t="e">
        <f>IF(#REF!="",AD$5,"")</f>
        <v>#REF!</v>
      </c>
      <c r="AE12" s="25" t="e">
        <f>IF(#REF!="",AE$5,"")</f>
        <v>#REF!</v>
      </c>
      <c r="AF12" s="25" t="e">
        <f>IF(#REF!="",AF$5,"")</f>
        <v>#REF!</v>
      </c>
      <c r="AG12" s="25" t="e">
        <f>IF(#REF!="",AG$5,"")</f>
        <v>#REF!</v>
      </c>
      <c r="AH12" s="26" t="e">
        <f>IF(#REF!="",AH$5,"")</f>
        <v>#REF!</v>
      </c>
    </row>
    <row r="13" spans="1:34" ht="15" hidden="1" customHeight="1" x14ac:dyDescent="0.25">
      <c r="A13" s="18" t="s">
        <v>63</v>
      </c>
      <c r="B13" s="19">
        <f t="shared" si="1"/>
        <v>42743</v>
      </c>
      <c r="C13" s="27">
        <f t="shared" si="0"/>
        <v>1</v>
      </c>
      <c r="D13" s="28" t="s">
        <v>64</v>
      </c>
      <c r="E13" s="22"/>
      <c r="F13" s="22"/>
      <c r="G13" s="22"/>
      <c r="H13" s="22"/>
      <c r="I13" s="22"/>
      <c r="J13" s="22"/>
      <c r="K13" s="22"/>
      <c r="L13" s="22"/>
      <c r="M13" s="22"/>
      <c r="N13" s="22"/>
      <c r="O13" s="24"/>
      <c r="P13" s="25" t="str">
        <f>IF('Heures Supplémentaire'!D29="",$P$5,"")</f>
        <v>Haziz</v>
      </c>
      <c r="Q13" s="25" t="str">
        <f>IF('Heures Supplémentaire'!F29="",$Q$5,"")</f>
        <v>Stéphanie</v>
      </c>
      <c r="R13" s="25" t="str">
        <f>IF('Heures Supplémentaire'!H29="",$R$5,"")</f>
        <v>Catherine</v>
      </c>
      <c r="S13" s="25" t="str">
        <f>IF('Heures Supplémentaire'!J29="",$S$5,"")</f>
        <v>Denise</v>
      </c>
      <c r="T13" s="25" t="str">
        <f>IF('Heures Supplémentaire'!L29="",$T$5,"")</f>
        <v>Camille</v>
      </c>
      <c r="U13" s="25" t="str">
        <f>IF('Heures Supplémentaire'!N29="",$U$5,"")</f>
        <v>Moncef</v>
      </c>
      <c r="V13" s="25" t="str">
        <f>IF('Heures Supplémentaire'!P29="",$V$5,"")</f>
        <v>Danièle</v>
      </c>
      <c r="W13" s="25" t="str">
        <f>IF('Heures Supplémentaire'!R29="",W$5,"")</f>
        <v>Alain</v>
      </c>
      <c r="X13" s="25" t="str">
        <f>IF('Heures Supplémentaire'!T29="",X$5,"")</f>
        <v>Manuel</v>
      </c>
      <c r="Y13" s="25" t="str">
        <f>IF('Heures Supplémentaire'!V29="",Y$5,"")</f>
        <v>Driss</v>
      </c>
      <c r="Z13" s="25" t="str">
        <f>IF('Heures Supplémentaire'!Z29="",Z$5,"")</f>
        <v>AAAA</v>
      </c>
      <c r="AA13" s="25" t="str">
        <f>IF('Heures Supplémentaire'!AA29="",AA$5,"")</f>
        <v>BBBB</v>
      </c>
      <c r="AB13" s="25" t="str">
        <f>IF('Heures Supplémentaire'!AB29="",AB$5,"")</f>
        <v>CCCC</v>
      </c>
      <c r="AC13" s="25" t="e">
        <f>IF(#REF!="",AC$5,"")</f>
        <v>#REF!</v>
      </c>
      <c r="AD13" s="25" t="e">
        <f>IF(#REF!="",AD$5,"")</f>
        <v>#REF!</v>
      </c>
      <c r="AE13" s="25" t="e">
        <f>IF(#REF!="",AE$5,"")</f>
        <v>#REF!</v>
      </c>
      <c r="AF13" s="25" t="e">
        <f>IF(#REF!="",AF$5,"")</f>
        <v>#REF!</v>
      </c>
      <c r="AG13" s="25" t="e">
        <f>IF(#REF!="",AG$5,"")</f>
        <v>#REF!</v>
      </c>
      <c r="AH13" s="26" t="e">
        <f>IF(#REF!="",AH$5,"")</f>
        <v>#REF!</v>
      </c>
    </row>
    <row r="14" spans="1:34" ht="15" hidden="1" customHeight="1" x14ac:dyDescent="0.25">
      <c r="A14" s="18" t="s">
        <v>63</v>
      </c>
      <c r="B14" s="19">
        <f t="shared" si="1"/>
        <v>42744</v>
      </c>
      <c r="C14" s="27">
        <f t="shared" si="0"/>
        <v>2</v>
      </c>
      <c r="D14" s="28" t="s">
        <v>65</v>
      </c>
      <c r="E14" s="22"/>
      <c r="F14" s="22"/>
      <c r="G14" s="22"/>
      <c r="H14" s="22"/>
      <c r="I14" s="22"/>
      <c r="J14" s="22"/>
      <c r="K14" s="22"/>
      <c r="L14" s="22"/>
      <c r="M14" s="22"/>
      <c r="N14" s="22"/>
      <c r="O14" s="24"/>
      <c r="P14" s="25" t="str">
        <f>IF('Heures Supplémentaire'!D32="",$P$5,"")</f>
        <v>Haziz</v>
      </c>
      <c r="Q14" s="25" t="str">
        <f>IF('Heures Supplémentaire'!F32="",$Q$5,"")</f>
        <v>Stéphanie</v>
      </c>
      <c r="R14" s="25" t="str">
        <f>IF('Heures Supplémentaire'!H32="",$R$5,"")</f>
        <v>Catherine</v>
      </c>
      <c r="S14" s="25" t="str">
        <f>IF('Heures Supplémentaire'!J32="",$S$5,"")</f>
        <v>Denise</v>
      </c>
      <c r="T14" s="25" t="str">
        <f>IF('Heures Supplémentaire'!L32="",$T$5,"")</f>
        <v>Camille</v>
      </c>
      <c r="U14" s="25" t="str">
        <f>IF('Heures Supplémentaire'!N32="",$U$5,"")</f>
        <v>Moncef</v>
      </c>
      <c r="V14" s="25" t="str">
        <f>IF('Heures Supplémentaire'!P32="",$V$5,"")</f>
        <v>Danièle</v>
      </c>
      <c r="W14" s="25" t="str">
        <f>IF('Heures Supplémentaire'!R32="",W$5,"")</f>
        <v>Alain</v>
      </c>
      <c r="X14" s="25" t="str">
        <f>IF('Heures Supplémentaire'!T32="",X$5,"")</f>
        <v>Manuel</v>
      </c>
      <c r="Y14" s="25" t="str">
        <f>IF('Heures Supplémentaire'!V32="",Y$5,"")</f>
        <v>Driss</v>
      </c>
      <c r="Z14" s="25" t="str">
        <f>IF('Heures Supplémentaire'!Z32="",Z$5,"")</f>
        <v>AAAA</v>
      </c>
      <c r="AA14" s="25" t="str">
        <f>IF('Heures Supplémentaire'!AA32="",AA$5,"")</f>
        <v>BBBB</v>
      </c>
      <c r="AB14" s="25" t="str">
        <f>IF('Heures Supplémentaire'!AB32="",AB$5,"")</f>
        <v>CCCC</v>
      </c>
      <c r="AC14" s="25" t="e">
        <f>IF(#REF!="",AC$5,"")</f>
        <v>#REF!</v>
      </c>
      <c r="AD14" s="25" t="e">
        <f>IF(#REF!="",AD$5,"")</f>
        <v>#REF!</v>
      </c>
      <c r="AE14" s="25" t="e">
        <f>IF(#REF!="",AE$5,"")</f>
        <v>#REF!</v>
      </c>
      <c r="AF14" s="25" t="e">
        <f>IF(#REF!="",AF$5,"")</f>
        <v>#REF!</v>
      </c>
      <c r="AG14" s="25" t="e">
        <f>IF(#REF!="",AG$5,"")</f>
        <v>#REF!</v>
      </c>
      <c r="AH14" s="26" t="e">
        <f>IF(#REF!="",AH$5,"")</f>
        <v>#REF!</v>
      </c>
    </row>
    <row r="15" spans="1:34" ht="15" hidden="1" customHeight="1" x14ac:dyDescent="0.25">
      <c r="A15" s="18" t="s">
        <v>63</v>
      </c>
      <c r="B15" s="19">
        <f t="shared" si="1"/>
        <v>42745</v>
      </c>
      <c r="C15" s="27">
        <f t="shared" si="0"/>
        <v>3</v>
      </c>
      <c r="D15" s="28" t="s">
        <v>66</v>
      </c>
      <c r="E15" s="22"/>
      <c r="F15" s="22"/>
      <c r="G15" s="22"/>
      <c r="H15" s="22"/>
      <c r="I15" s="22"/>
      <c r="J15" s="22"/>
      <c r="K15" s="22"/>
      <c r="L15" s="22"/>
      <c r="M15" s="22"/>
      <c r="N15" s="22"/>
      <c r="O15" s="24"/>
      <c r="P15" s="25" t="str">
        <f>IF('Heures Supplémentaire'!D33="",$P$5,"")</f>
        <v>Haziz</v>
      </c>
      <c r="Q15" s="25" t="str">
        <f>IF('Heures Supplémentaire'!F33="",$Q$5,"")</f>
        <v>Stéphanie</v>
      </c>
      <c r="R15" s="25" t="str">
        <f>IF('Heures Supplémentaire'!H33="",$R$5,"")</f>
        <v>Catherine</v>
      </c>
      <c r="S15" s="25" t="str">
        <f>IF('Heures Supplémentaire'!J33="",$S$5,"")</f>
        <v>Denise</v>
      </c>
      <c r="T15" s="25" t="str">
        <f>IF('Heures Supplémentaire'!L33="",$T$5,"")</f>
        <v>Camille</v>
      </c>
      <c r="U15" s="25" t="str">
        <f>IF('Heures Supplémentaire'!N33="",$U$5,"")</f>
        <v>Moncef</v>
      </c>
      <c r="V15" s="25" t="str">
        <f>IF('Heures Supplémentaire'!P33="",$V$5,"")</f>
        <v>Danièle</v>
      </c>
      <c r="W15" s="25" t="str">
        <f>IF('Heures Supplémentaire'!R33="",W$5,"")</f>
        <v>Alain</v>
      </c>
      <c r="X15" s="25" t="str">
        <f>IF('Heures Supplémentaire'!T33="",X$5,"")</f>
        <v>Manuel</v>
      </c>
      <c r="Y15" s="25" t="str">
        <f>IF('Heures Supplémentaire'!V33="",Y$5,"")</f>
        <v>Driss</v>
      </c>
      <c r="Z15" s="25" t="str">
        <f>IF('Heures Supplémentaire'!Z33="",Z$5,"")</f>
        <v>AAAA</v>
      </c>
      <c r="AA15" s="25" t="str">
        <f>IF('Heures Supplémentaire'!AA33="",AA$5,"")</f>
        <v>BBBB</v>
      </c>
      <c r="AB15" s="25" t="str">
        <f>IF('Heures Supplémentaire'!AB33="",AB$5,"")</f>
        <v>CCCC</v>
      </c>
      <c r="AC15" s="25" t="e">
        <f>IF(#REF!="",AC$5,"")</f>
        <v>#REF!</v>
      </c>
      <c r="AD15" s="25" t="e">
        <f>IF(#REF!="",AD$5,"")</f>
        <v>#REF!</v>
      </c>
      <c r="AE15" s="25" t="e">
        <f>IF(#REF!="",AE$5,"")</f>
        <v>#REF!</v>
      </c>
      <c r="AF15" s="25" t="e">
        <f>IF(#REF!="",AF$5,"")</f>
        <v>#REF!</v>
      </c>
      <c r="AG15" s="25" t="e">
        <f>IF(#REF!="",AG$5,"")</f>
        <v>#REF!</v>
      </c>
      <c r="AH15" s="26" t="e">
        <f>IF(#REF!="",AH$5,"")</f>
        <v>#REF!</v>
      </c>
    </row>
    <row r="16" spans="1:34" ht="15" hidden="1" customHeight="1" x14ac:dyDescent="0.25">
      <c r="A16" s="18" t="s">
        <v>63</v>
      </c>
      <c r="B16" s="19">
        <f t="shared" si="1"/>
        <v>42746</v>
      </c>
      <c r="C16" s="27">
        <f t="shared" si="0"/>
        <v>4</v>
      </c>
      <c r="D16" s="28" t="s">
        <v>67</v>
      </c>
      <c r="E16" s="22"/>
      <c r="F16" s="22"/>
      <c r="G16" s="22"/>
      <c r="H16" s="22"/>
      <c r="I16" s="22"/>
      <c r="J16" s="22"/>
      <c r="K16" s="22"/>
      <c r="L16" s="22"/>
      <c r="M16" s="22"/>
      <c r="N16" s="22"/>
      <c r="O16" s="24"/>
      <c r="P16" s="25" t="str">
        <f>IF('Heures Supplémentaire'!D34="",$P$5,"")</f>
        <v>Haziz</v>
      </c>
      <c r="Q16" s="25" t="str">
        <f>IF('Heures Supplémentaire'!F34="",$Q$5,"")</f>
        <v>Stéphanie</v>
      </c>
      <c r="R16" s="25" t="str">
        <f>IF('Heures Supplémentaire'!H34="",$R$5,"")</f>
        <v>Catherine</v>
      </c>
      <c r="S16" s="25" t="str">
        <f>IF('Heures Supplémentaire'!J34="",$S$5,"")</f>
        <v>Denise</v>
      </c>
      <c r="T16" s="25" t="str">
        <f>IF('Heures Supplémentaire'!L34="",$T$5,"")</f>
        <v>Camille</v>
      </c>
      <c r="U16" s="25" t="str">
        <f>IF('Heures Supplémentaire'!N34="",$U$5,"")</f>
        <v>Moncef</v>
      </c>
      <c r="V16" s="25" t="str">
        <f>IF('Heures Supplémentaire'!P34="",$V$5,"")</f>
        <v>Danièle</v>
      </c>
      <c r="W16" s="25" t="str">
        <f>IF('Heures Supplémentaire'!R34="",W$5,"")</f>
        <v>Alain</v>
      </c>
      <c r="X16" s="25" t="str">
        <f>IF('Heures Supplémentaire'!T34="",X$5,"")</f>
        <v>Manuel</v>
      </c>
      <c r="Y16" s="25" t="str">
        <f>IF('Heures Supplémentaire'!V34="",Y$5,"")</f>
        <v>Driss</v>
      </c>
      <c r="Z16" s="25" t="str">
        <f>IF('Heures Supplémentaire'!Z34="",Z$5,"")</f>
        <v>AAAA</v>
      </c>
      <c r="AA16" s="25" t="str">
        <f>IF('Heures Supplémentaire'!AA34="",AA$5,"")</f>
        <v>BBBB</v>
      </c>
      <c r="AB16" s="25" t="str">
        <f>IF('Heures Supplémentaire'!AB34="",AB$5,"")</f>
        <v>CCCC</v>
      </c>
      <c r="AC16" s="25" t="e">
        <f>IF(#REF!="",AC$5,"")</f>
        <v>#REF!</v>
      </c>
      <c r="AD16" s="25" t="e">
        <f>IF(#REF!="",AD$5,"")</f>
        <v>#REF!</v>
      </c>
      <c r="AE16" s="25" t="e">
        <f>IF(#REF!="",AE$5,"")</f>
        <v>#REF!</v>
      </c>
      <c r="AF16" s="25" t="e">
        <f>IF(#REF!="",AF$5,"")</f>
        <v>#REF!</v>
      </c>
      <c r="AG16" s="25" t="e">
        <f>IF(#REF!="",AG$5,"")</f>
        <v>#REF!</v>
      </c>
      <c r="AH16" s="26" t="e">
        <f>IF(#REF!="",AH$5,"")</f>
        <v>#REF!</v>
      </c>
    </row>
    <row r="17" spans="1:34" ht="15" customHeight="1" x14ac:dyDescent="0.25">
      <c r="A17" s="18" t="s">
        <v>63</v>
      </c>
      <c r="B17" s="19">
        <f t="shared" si="1"/>
        <v>42747</v>
      </c>
      <c r="C17" s="27">
        <f t="shared" si="0"/>
        <v>5</v>
      </c>
      <c r="D17" s="28" t="s">
        <v>68</v>
      </c>
      <c r="E17" s="22"/>
      <c r="F17" s="22"/>
      <c r="G17" s="22"/>
      <c r="H17" s="22"/>
      <c r="I17" s="22"/>
      <c r="J17" s="22"/>
      <c r="K17" s="22"/>
      <c r="L17" s="22"/>
      <c r="M17" s="22"/>
      <c r="N17" s="22"/>
      <c r="O17" s="24"/>
      <c r="P17" s="25" t="str">
        <f>IF('Heures Supplémentaire'!D35="",$P$5,"")</f>
        <v>Haziz</v>
      </c>
      <c r="Q17" s="25" t="str">
        <f>IF('Heures Supplémentaire'!F35="",$Q$5,"")</f>
        <v>Stéphanie</v>
      </c>
      <c r="R17" s="25" t="str">
        <f>IF('Heures Supplémentaire'!H35="",$R$5,"")</f>
        <v>Catherine</v>
      </c>
      <c r="S17" s="25" t="str">
        <f>IF('Heures Supplémentaire'!J35="",$S$5,"")</f>
        <v>Denise</v>
      </c>
      <c r="T17" s="25" t="str">
        <f>IF('Heures Supplémentaire'!L35="",$T$5,"")</f>
        <v>Camille</v>
      </c>
      <c r="U17" s="25" t="str">
        <f>IF('Heures Supplémentaire'!N35="",$U$5,"")</f>
        <v>Moncef</v>
      </c>
      <c r="V17" s="25" t="str">
        <f>IF('Heures Supplémentaire'!P35="",$V$5,"")</f>
        <v>Danièle</v>
      </c>
      <c r="W17" s="25" t="str">
        <f>IF('Heures Supplémentaire'!R35="",W$5,"")</f>
        <v>Alain</v>
      </c>
      <c r="X17" s="25" t="str">
        <f>IF('Heures Supplémentaire'!T35="",X$5,"")</f>
        <v>Manuel</v>
      </c>
      <c r="Y17" s="25" t="str">
        <f>IF('Heures Supplémentaire'!V35="",Y$5,"")</f>
        <v>Driss</v>
      </c>
      <c r="Z17" s="25" t="str">
        <f>IF('Heures Supplémentaire'!Z35="",Z$5,"")</f>
        <v>AAAA</v>
      </c>
      <c r="AA17" s="25" t="str">
        <f>IF('Heures Supplémentaire'!AA35="",AA$5,"")</f>
        <v>BBBB</v>
      </c>
      <c r="AB17" s="25" t="str">
        <f>IF('Heures Supplémentaire'!AB35="",AB$5,"")</f>
        <v>CCCC</v>
      </c>
      <c r="AC17" s="25" t="e">
        <f>IF(#REF!="",AC$5,"")</f>
        <v>#REF!</v>
      </c>
      <c r="AD17" s="25" t="e">
        <f>IF(#REF!="",AD$5,"")</f>
        <v>#REF!</v>
      </c>
      <c r="AE17" s="25" t="e">
        <f>IF(#REF!="",AE$5,"")</f>
        <v>#REF!</v>
      </c>
      <c r="AF17" s="25" t="e">
        <f>IF(#REF!="",AF$5,"")</f>
        <v>#REF!</v>
      </c>
      <c r="AG17" s="25" t="e">
        <f>IF(#REF!="",AG$5,"")</f>
        <v>#REF!</v>
      </c>
      <c r="AH17" s="26" t="e">
        <f>IF(#REF!="",AH$5,"")</f>
        <v>#REF!</v>
      </c>
    </row>
    <row r="18" spans="1:34" ht="15" hidden="1" customHeight="1" x14ac:dyDescent="0.25">
      <c r="A18" s="18" t="s">
        <v>63</v>
      </c>
      <c r="B18" s="19">
        <f t="shared" si="1"/>
        <v>42748</v>
      </c>
      <c r="C18" s="27">
        <f t="shared" si="0"/>
        <v>6</v>
      </c>
      <c r="D18" s="28" t="s">
        <v>69</v>
      </c>
      <c r="E18" s="22"/>
      <c r="F18" s="22"/>
      <c r="G18" s="22"/>
      <c r="H18" s="22"/>
      <c r="I18" s="22"/>
      <c r="J18" s="22"/>
      <c r="K18" s="22"/>
      <c r="L18" s="22"/>
      <c r="M18" s="22"/>
      <c r="N18" s="22"/>
      <c r="O18" s="24"/>
      <c r="P18" s="25" t="str">
        <f>IF('Heures Supplémentaire'!D36="",$P$5,"")</f>
        <v>Haziz</v>
      </c>
      <c r="Q18" s="25" t="str">
        <f>IF('Heures Supplémentaire'!F36="",$Q$5,"")</f>
        <v>Stéphanie</v>
      </c>
      <c r="R18" s="25" t="str">
        <f>IF('Heures Supplémentaire'!H36="",$R$5,"")</f>
        <v>Catherine</v>
      </c>
      <c r="S18" s="25" t="str">
        <f>IF('Heures Supplémentaire'!J36="",$S$5,"")</f>
        <v>Denise</v>
      </c>
      <c r="T18" s="25" t="str">
        <f>IF('Heures Supplémentaire'!L36="",$T$5,"")</f>
        <v>Camille</v>
      </c>
      <c r="U18" s="25" t="str">
        <f>IF('Heures Supplémentaire'!N36="",$U$5,"")</f>
        <v>Moncef</v>
      </c>
      <c r="V18" s="25" t="str">
        <f>IF('Heures Supplémentaire'!P36="",$V$5,"")</f>
        <v>Danièle</v>
      </c>
      <c r="W18" s="25" t="str">
        <f>IF('Heures Supplémentaire'!R36="",W$5,"")</f>
        <v>Alain</v>
      </c>
      <c r="X18" s="25" t="str">
        <f>IF('Heures Supplémentaire'!T36="",X$5,"")</f>
        <v>Manuel</v>
      </c>
      <c r="Y18" s="25" t="str">
        <f>IF('Heures Supplémentaire'!V36="",Y$5,"")</f>
        <v>Driss</v>
      </c>
      <c r="Z18" s="25" t="str">
        <f>IF('Heures Supplémentaire'!Z36="",Z$5,"")</f>
        <v>AAAA</v>
      </c>
      <c r="AA18" s="25" t="str">
        <f>IF('Heures Supplémentaire'!AA36="",AA$5,"")</f>
        <v>BBBB</v>
      </c>
      <c r="AB18" s="25" t="str">
        <f>IF('Heures Supplémentaire'!AB36="",AB$5,"")</f>
        <v>CCCC</v>
      </c>
      <c r="AC18" s="25" t="e">
        <f>IF(#REF!="",AC$5,"")</f>
        <v>#REF!</v>
      </c>
      <c r="AD18" s="25" t="e">
        <f>IF(#REF!="",AD$5,"")</f>
        <v>#REF!</v>
      </c>
      <c r="AE18" s="25" t="e">
        <f>IF(#REF!="",AE$5,"")</f>
        <v>#REF!</v>
      </c>
      <c r="AF18" s="25" t="e">
        <f>IF(#REF!="",AF$5,"")</f>
        <v>#REF!</v>
      </c>
      <c r="AG18" s="25" t="e">
        <f>IF(#REF!="",AG$5,"")</f>
        <v>#REF!</v>
      </c>
      <c r="AH18" s="26" t="e">
        <f>IF(#REF!="",AH$5,"")</f>
        <v>#REF!</v>
      </c>
    </row>
    <row r="19" spans="1:34" ht="15" hidden="1" customHeight="1" x14ac:dyDescent="0.25">
      <c r="A19" s="18" t="s">
        <v>63</v>
      </c>
      <c r="B19" s="19">
        <f t="shared" si="1"/>
        <v>42749</v>
      </c>
      <c r="C19" s="27">
        <f t="shared" si="0"/>
        <v>7</v>
      </c>
      <c r="D19" s="28" t="s">
        <v>70</v>
      </c>
      <c r="E19" s="22"/>
      <c r="F19" s="22"/>
      <c r="G19" s="22"/>
      <c r="H19" s="22"/>
      <c r="I19" s="22"/>
      <c r="J19" s="22"/>
      <c r="K19" s="22"/>
      <c r="L19" s="22"/>
      <c r="M19" s="22"/>
      <c r="N19" s="22"/>
      <c r="O19" s="24"/>
      <c r="P19" s="25" t="str">
        <f>IF('Heures Supplémentaire'!D37="",$P$5,"")</f>
        <v>Haziz</v>
      </c>
      <c r="Q19" s="25" t="str">
        <f>IF('Heures Supplémentaire'!F37="",$Q$5,"")</f>
        <v>Stéphanie</v>
      </c>
      <c r="R19" s="25" t="str">
        <f>IF('Heures Supplémentaire'!H37="",$R$5,"")</f>
        <v>Catherine</v>
      </c>
      <c r="S19" s="25" t="str">
        <f>IF('Heures Supplémentaire'!J37="",$S$5,"")</f>
        <v>Denise</v>
      </c>
      <c r="T19" s="25" t="str">
        <f>IF('Heures Supplémentaire'!L37="",$T$5,"")</f>
        <v>Camille</v>
      </c>
      <c r="U19" s="25" t="str">
        <f>IF('Heures Supplémentaire'!N37="",$U$5,"")</f>
        <v>Moncef</v>
      </c>
      <c r="V19" s="25" t="str">
        <f>IF('Heures Supplémentaire'!P37="",$V$5,"")</f>
        <v>Danièle</v>
      </c>
      <c r="W19" s="25" t="str">
        <f>IF('Heures Supplémentaire'!R37="",W$5,"")</f>
        <v>Alain</v>
      </c>
      <c r="X19" s="25" t="str">
        <f>IF('Heures Supplémentaire'!T37="",X$5,"")</f>
        <v>Manuel</v>
      </c>
      <c r="Y19" s="25" t="str">
        <f>IF('Heures Supplémentaire'!V37="",Y$5,"")</f>
        <v>Driss</v>
      </c>
      <c r="Z19" s="25" t="str">
        <f>IF('Heures Supplémentaire'!Z37="",Z$5,"")</f>
        <v>AAAA</v>
      </c>
      <c r="AA19" s="25" t="str">
        <f>IF('Heures Supplémentaire'!AA37="",AA$5,"")</f>
        <v>BBBB</v>
      </c>
      <c r="AB19" s="25" t="str">
        <f>IF('Heures Supplémentaire'!AB37="",AB$5,"")</f>
        <v>CCCC</v>
      </c>
      <c r="AC19" s="25" t="e">
        <f>IF(#REF!="",AC$5,"")</f>
        <v>#REF!</v>
      </c>
      <c r="AD19" s="25" t="e">
        <f>IF(#REF!="",AD$5,"")</f>
        <v>#REF!</v>
      </c>
      <c r="AE19" s="25" t="e">
        <f>IF(#REF!="",AE$5,"")</f>
        <v>#REF!</v>
      </c>
      <c r="AF19" s="25" t="e">
        <f>IF(#REF!="",AF$5,"")</f>
        <v>#REF!</v>
      </c>
      <c r="AG19" s="25" t="e">
        <f>IF(#REF!="",AG$5,"")</f>
        <v>#REF!</v>
      </c>
      <c r="AH19" s="26" t="e">
        <f>IF(#REF!="",AH$5,"")</f>
        <v>#REF!</v>
      </c>
    </row>
    <row r="20" spans="1:34" ht="15" hidden="1" customHeight="1" x14ac:dyDescent="0.25">
      <c r="A20" s="18" t="s">
        <v>63</v>
      </c>
      <c r="B20" s="19">
        <f t="shared" si="1"/>
        <v>42750</v>
      </c>
      <c r="C20" s="27">
        <f t="shared" si="0"/>
        <v>1</v>
      </c>
      <c r="D20" s="28" t="s">
        <v>64</v>
      </c>
      <c r="E20" s="22"/>
      <c r="F20" s="22"/>
      <c r="G20" s="22"/>
      <c r="H20" s="22"/>
      <c r="I20" s="22"/>
      <c r="J20" s="22"/>
      <c r="K20" s="22"/>
      <c r="L20" s="22"/>
      <c r="M20" s="22"/>
      <c r="N20" s="22"/>
      <c r="O20" s="24"/>
      <c r="P20" s="25" t="str">
        <f>IF('Heures Supplémentaire'!D38="",$P$5,"")</f>
        <v>Haziz</v>
      </c>
      <c r="Q20" s="25" t="str">
        <f>IF('Heures Supplémentaire'!F38="",$Q$5,"")</f>
        <v>Stéphanie</v>
      </c>
      <c r="R20" s="25" t="str">
        <f>IF('Heures Supplémentaire'!H38="",$R$5,"")</f>
        <v>Catherine</v>
      </c>
      <c r="S20" s="25" t="str">
        <f>IF('Heures Supplémentaire'!J38="",$S$5,"")</f>
        <v>Denise</v>
      </c>
      <c r="T20" s="25" t="str">
        <f>IF('Heures Supplémentaire'!L38="",$T$5,"")</f>
        <v>Camille</v>
      </c>
      <c r="U20" s="25" t="str">
        <f>IF('Heures Supplémentaire'!N38="",$U$5,"")</f>
        <v>Moncef</v>
      </c>
      <c r="V20" s="25" t="str">
        <f>IF('Heures Supplémentaire'!P38="",$V$5,"")</f>
        <v>Danièle</v>
      </c>
      <c r="W20" s="25" t="str">
        <f>IF('Heures Supplémentaire'!R38="",W$5,"")</f>
        <v>Alain</v>
      </c>
      <c r="X20" s="25" t="str">
        <f>IF('Heures Supplémentaire'!T38="",X$5,"")</f>
        <v>Manuel</v>
      </c>
      <c r="Y20" s="25" t="str">
        <f>IF('Heures Supplémentaire'!V38="",Y$5,"")</f>
        <v>Driss</v>
      </c>
      <c r="Z20" s="25" t="str">
        <f>IF('Heures Supplémentaire'!Z38="",Z$5,"")</f>
        <v>AAAA</v>
      </c>
      <c r="AA20" s="25" t="str">
        <f>IF('Heures Supplémentaire'!AA38="",AA$5,"")</f>
        <v>BBBB</v>
      </c>
      <c r="AB20" s="25" t="str">
        <f>IF('Heures Supplémentaire'!AB38="",AB$5,"")</f>
        <v>CCCC</v>
      </c>
      <c r="AC20" s="25" t="e">
        <f>IF(#REF!="",AC$5,"")</f>
        <v>#REF!</v>
      </c>
      <c r="AD20" s="25" t="e">
        <f>IF(#REF!="",AD$5,"")</f>
        <v>#REF!</v>
      </c>
      <c r="AE20" s="25" t="e">
        <f>IF(#REF!="",AE$5,"")</f>
        <v>#REF!</v>
      </c>
      <c r="AF20" s="25" t="e">
        <f>IF(#REF!="",AF$5,"")</f>
        <v>#REF!</v>
      </c>
      <c r="AG20" s="25" t="e">
        <f>IF(#REF!="",AG$5,"")</f>
        <v>#REF!</v>
      </c>
      <c r="AH20" s="26" t="e">
        <f>IF(#REF!="",AH$5,"")</f>
        <v>#REF!</v>
      </c>
    </row>
    <row r="21" spans="1:34" ht="15" hidden="1" customHeight="1" x14ac:dyDescent="0.25">
      <c r="A21" s="18" t="s">
        <v>63</v>
      </c>
      <c r="B21" s="19">
        <f t="shared" si="1"/>
        <v>42751</v>
      </c>
      <c r="C21" s="27">
        <f t="shared" si="0"/>
        <v>2</v>
      </c>
      <c r="D21" s="28" t="s">
        <v>65</v>
      </c>
      <c r="E21" s="22"/>
      <c r="F21" s="22"/>
      <c r="G21" s="22"/>
      <c r="H21" s="22"/>
      <c r="I21" s="22"/>
      <c r="J21" s="22"/>
      <c r="K21" s="22"/>
      <c r="L21" s="22"/>
      <c r="M21" s="22"/>
      <c r="N21" s="22"/>
      <c r="O21" s="24"/>
      <c r="P21" s="25" t="str">
        <f>IF('Heures Supplémentaire'!D41="",$P$5,"")</f>
        <v>Haziz</v>
      </c>
      <c r="Q21" s="25" t="str">
        <f>IF('Heures Supplémentaire'!F41="",$Q$5,"")</f>
        <v>Stéphanie</v>
      </c>
      <c r="R21" s="25" t="str">
        <f>IF('Heures Supplémentaire'!H41="",$R$5,"")</f>
        <v>Catherine</v>
      </c>
      <c r="S21" s="25" t="str">
        <f>IF('Heures Supplémentaire'!J41="",$S$5,"")</f>
        <v>Denise</v>
      </c>
      <c r="T21" s="25" t="str">
        <f>IF('Heures Supplémentaire'!L41="",$T$5,"")</f>
        <v>Camille</v>
      </c>
      <c r="U21" s="25" t="str">
        <f>IF('Heures Supplémentaire'!N41="",$U$5,"")</f>
        <v>Moncef</v>
      </c>
      <c r="V21" s="25" t="str">
        <f>IF('Heures Supplémentaire'!P41="",$V$5,"")</f>
        <v>Danièle</v>
      </c>
      <c r="W21" s="25" t="str">
        <f>IF('Heures Supplémentaire'!R41="",W$5,"")</f>
        <v>Alain</v>
      </c>
      <c r="X21" s="25" t="str">
        <f>IF('Heures Supplémentaire'!T41="",X$5,"")</f>
        <v>Manuel</v>
      </c>
      <c r="Y21" s="25" t="str">
        <f>IF('Heures Supplémentaire'!V41="",Y$5,"")</f>
        <v>Driss</v>
      </c>
      <c r="Z21" s="25" t="str">
        <f>IF('Heures Supplémentaire'!Z41="",Z$5,"")</f>
        <v>AAAA</v>
      </c>
      <c r="AA21" s="25" t="str">
        <f>IF('Heures Supplémentaire'!AA41="",AA$5,"")</f>
        <v>BBBB</v>
      </c>
      <c r="AB21" s="25" t="str">
        <f>IF('Heures Supplémentaire'!AB41="",AB$5,"")</f>
        <v>CCCC</v>
      </c>
      <c r="AC21" s="25" t="e">
        <f>IF(#REF!="",AC$5,"")</f>
        <v>#REF!</v>
      </c>
      <c r="AD21" s="25" t="e">
        <f>IF(#REF!="",AD$5,"")</f>
        <v>#REF!</v>
      </c>
      <c r="AE21" s="25" t="e">
        <f>IF(#REF!="",AE$5,"")</f>
        <v>#REF!</v>
      </c>
      <c r="AF21" s="25" t="e">
        <f>IF(#REF!="",AF$5,"")</f>
        <v>#REF!</v>
      </c>
      <c r="AG21" s="25" t="e">
        <f>IF(#REF!="",AG$5,"")</f>
        <v>#REF!</v>
      </c>
      <c r="AH21" s="26" t="e">
        <f>IF(#REF!="",AH$5,"")</f>
        <v>#REF!</v>
      </c>
    </row>
    <row r="22" spans="1:34" ht="15" hidden="1" customHeight="1" x14ac:dyDescent="0.25">
      <c r="A22" s="18" t="s">
        <v>63</v>
      </c>
      <c r="B22" s="19">
        <f t="shared" si="1"/>
        <v>42752</v>
      </c>
      <c r="C22" s="27">
        <f t="shared" si="0"/>
        <v>3</v>
      </c>
      <c r="D22" s="28" t="s">
        <v>66</v>
      </c>
      <c r="E22" s="22"/>
      <c r="F22" s="22"/>
      <c r="G22" s="22"/>
      <c r="H22" s="22"/>
      <c r="I22" s="22"/>
      <c r="J22" s="22"/>
      <c r="K22" s="22"/>
      <c r="L22" s="22"/>
      <c r="M22" s="22"/>
      <c r="N22" s="22"/>
      <c r="O22" s="24"/>
      <c r="P22" s="25" t="str">
        <f>IF('Heures Supplémentaire'!D42="",$P$5,"")</f>
        <v>Haziz</v>
      </c>
      <c r="Q22" s="25" t="str">
        <f>IF('Heures Supplémentaire'!F42="",$Q$5,"")</f>
        <v>Stéphanie</v>
      </c>
      <c r="R22" s="25" t="str">
        <f>IF('Heures Supplémentaire'!H42="",$R$5,"")</f>
        <v>Catherine</v>
      </c>
      <c r="S22" s="25" t="str">
        <f>IF('Heures Supplémentaire'!J42="",$S$5,"")</f>
        <v>Denise</v>
      </c>
      <c r="T22" s="25" t="str">
        <f>IF('Heures Supplémentaire'!L42="",$T$5,"")</f>
        <v>Camille</v>
      </c>
      <c r="U22" s="25" t="str">
        <f>IF('Heures Supplémentaire'!N42="",$U$5,"")</f>
        <v>Moncef</v>
      </c>
      <c r="V22" s="25" t="str">
        <f>IF('Heures Supplémentaire'!P42="",$V$5,"")</f>
        <v>Danièle</v>
      </c>
      <c r="W22" s="25" t="str">
        <f>IF('Heures Supplémentaire'!R42="",W$5,"")</f>
        <v>Alain</v>
      </c>
      <c r="X22" s="25" t="str">
        <f>IF('Heures Supplémentaire'!T42="",X$5,"")</f>
        <v>Manuel</v>
      </c>
      <c r="Y22" s="25" t="str">
        <f>IF('Heures Supplémentaire'!V42="",Y$5,"")</f>
        <v>Driss</v>
      </c>
      <c r="Z22" s="25" t="str">
        <f>IF('Heures Supplémentaire'!Z42="",Z$5,"")</f>
        <v>AAAA</v>
      </c>
      <c r="AA22" s="25" t="str">
        <f>IF('Heures Supplémentaire'!AA42="",AA$5,"")</f>
        <v>BBBB</v>
      </c>
      <c r="AB22" s="25" t="str">
        <f>IF('Heures Supplémentaire'!AB42="",AB$5,"")</f>
        <v>CCCC</v>
      </c>
      <c r="AC22" s="25" t="e">
        <f>IF(#REF!="",AC$5,"")</f>
        <v>#REF!</v>
      </c>
      <c r="AD22" s="25" t="e">
        <f>IF(#REF!="",AD$5,"")</f>
        <v>#REF!</v>
      </c>
      <c r="AE22" s="25" t="e">
        <f>IF(#REF!="",AE$5,"")</f>
        <v>#REF!</v>
      </c>
      <c r="AF22" s="25" t="e">
        <f>IF(#REF!="",AF$5,"")</f>
        <v>#REF!</v>
      </c>
      <c r="AG22" s="25" t="e">
        <f>IF(#REF!="",AG$5,"")</f>
        <v>#REF!</v>
      </c>
      <c r="AH22" s="26" t="e">
        <f>IF(#REF!="",AH$5,"")</f>
        <v>#REF!</v>
      </c>
    </row>
    <row r="23" spans="1:34" ht="15" hidden="1" customHeight="1" x14ac:dyDescent="0.25">
      <c r="A23" s="18" t="s">
        <v>63</v>
      </c>
      <c r="B23" s="19">
        <f t="shared" si="1"/>
        <v>42753</v>
      </c>
      <c r="C23" s="27">
        <f t="shared" si="0"/>
        <v>4</v>
      </c>
      <c r="D23" s="28" t="s">
        <v>67</v>
      </c>
      <c r="E23" s="22"/>
      <c r="F23" s="22"/>
      <c r="G23" s="22"/>
      <c r="H23" s="22"/>
      <c r="I23" s="22"/>
      <c r="J23" s="22"/>
      <c r="K23" s="22"/>
      <c r="L23" s="22"/>
      <c r="M23" s="22"/>
      <c r="N23" s="22"/>
      <c r="O23" s="24"/>
      <c r="P23" s="25" t="str">
        <f>IF('Heures Supplémentaire'!D43="",$P$5,"")</f>
        <v>Haziz</v>
      </c>
      <c r="Q23" s="25" t="str">
        <f>IF('Heures Supplémentaire'!F43="",$Q$5,"")</f>
        <v>Stéphanie</v>
      </c>
      <c r="R23" s="25" t="str">
        <f>IF('Heures Supplémentaire'!H43="",$R$5,"")</f>
        <v>Catherine</v>
      </c>
      <c r="S23" s="25" t="str">
        <f>IF('Heures Supplémentaire'!J43="",$S$5,"")</f>
        <v>Denise</v>
      </c>
      <c r="T23" s="25" t="str">
        <f>IF('Heures Supplémentaire'!L43="",$T$5,"")</f>
        <v>Camille</v>
      </c>
      <c r="U23" s="25" t="str">
        <f>IF('Heures Supplémentaire'!N43="",$U$5,"")</f>
        <v>Moncef</v>
      </c>
      <c r="V23" s="25" t="str">
        <f>IF('Heures Supplémentaire'!P43="",$V$5,"")</f>
        <v>Danièle</v>
      </c>
      <c r="W23" s="25" t="str">
        <f>IF('Heures Supplémentaire'!R43="",W$5,"")</f>
        <v>Alain</v>
      </c>
      <c r="X23" s="25" t="str">
        <f>IF('Heures Supplémentaire'!T43="",X$5,"")</f>
        <v>Manuel</v>
      </c>
      <c r="Y23" s="25" t="str">
        <f>IF('Heures Supplémentaire'!V43="",Y$5,"")</f>
        <v>Driss</v>
      </c>
      <c r="Z23" s="25" t="str">
        <f>IF('Heures Supplémentaire'!Z43="",Z$5,"")</f>
        <v>AAAA</v>
      </c>
      <c r="AA23" s="25" t="str">
        <f>IF('Heures Supplémentaire'!AA43="",AA$5,"")</f>
        <v>BBBB</v>
      </c>
      <c r="AB23" s="25" t="str">
        <f>IF('Heures Supplémentaire'!AB43="",AB$5,"")</f>
        <v>CCCC</v>
      </c>
      <c r="AC23" s="25" t="e">
        <f>IF(#REF!="",AC$5,"")</f>
        <v>#REF!</v>
      </c>
      <c r="AD23" s="25" t="e">
        <f>IF(#REF!="",AD$5,"")</f>
        <v>#REF!</v>
      </c>
      <c r="AE23" s="25" t="e">
        <f>IF(#REF!="",AE$5,"")</f>
        <v>#REF!</v>
      </c>
      <c r="AF23" s="25" t="e">
        <f>IF(#REF!="",AF$5,"")</f>
        <v>#REF!</v>
      </c>
      <c r="AG23" s="25" t="e">
        <f>IF(#REF!="",AG$5,"")</f>
        <v>#REF!</v>
      </c>
      <c r="AH23" s="26" t="e">
        <f>IF(#REF!="",AH$5,"")</f>
        <v>#REF!</v>
      </c>
    </row>
    <row r="24" spans="1:34" ht="15" customHeight="1" x14ac:dyDescent="0.25">
      <c r="A24" s="18" t="s">
        <v>63</v>
      </c>
      <c r="B24" s="19">
        <f t="shared" si="1"/>
        <v>42754</v>
      </c>
      <c r="C24" s="27">
        <f t="shared" si="0"/>
        <v>5</v>
      </c>
      <c r="D24" s="28" t="s">
        <v>68</v>
      </c>
      <c r="E24" s="22"/>
      <c r="F24" s="22"/>
      <c r="G24" s="22"/>
      <c r="H24" s="22"/>
      <c r="I24" s="22"/>
      <c r="J24" s="22"/>
      <c r="K24" s="22"/>
      <c r="L24" s="22"/>
      <c r="M24" s="22"/>
      <c r="N24" s="22"/>
      <c r="O24" s="24"/>
      <c r="P24" s="25" t="str">
        <f>IF('Heures Supplémentaire'!D44="",$P$5,"")</f>
        <v>Haziz</v>
      </c>
      <c r="Q24" s="25" t="str">
        <f>IF('Heures Supplémentaire'!F44="",$Q$5,"")</f>
        <v>Stéphanie</v>
      </c>
      <c r="R24" s="25" t="str">
        <f>IF('Heures Supplémentaire'!H44="",$R$5,"")</f>
        <v>Catherine</v>
      </c>
      <c r="S24" s="25" t="str">
        <f>IF('Heures Supplémentaire'!J44="",$S$5,"")</f>
        <v>Denise</v>
      </c>
      <c r="T24" s="25" t="str">
        <f>IF('Heures Supplémentaire'!L44="",$T$5,"")</f>
        <v>Camille</v>
      </c>
      <c r="U24" s="25" t="str">
        <f>IF('Heures Supplémentaire'!N44="",$U$5,"")</f>
        <v>Moncef</v>
      </c>
      <c r="V24" s="25" t="str">
        <f>IF('Heures Supplémentaire'!P44="",$V$5,"")</f>
        <v>Danièle</v>
      </c>
      <c r="W24" s="25" t="str">
        <f>IF('Heures Supplémentaire'!R44="",W$5,"")</f>
        <v>Alain</v>
      </c>
      <c r="X24" s="25" t="str">
        <f>IF('Heures Supplémentaire'!T44="",X$5,"")</f>
        <v>Manuel</v>
      </c>
      <c r="Y24" s="25" t="str">
        <f>IF('Heures Supplémentaire'!V44="",Y$5,"")</f>
        <v>Driss</v>
      </c>
      <c r="Z24" s="25" t="str">
        <f>IF('Heures Supplémentaire'!Z44="",Z$5,"")</f>
        <v>AAAA</v>
      </c>
      <c r="AA24" s="25" t="str">
        <f>IF('Heures Supplémentaire'!AA44="",AA$5,"")</f>
        <v>BBBB</v>
      </c>
      <c r="AB24" s="25" t="str">
        <f>IF('Heures Supplémentaire'!AB44="",AB$5,"")</f>
        <v>CCCC</v>
      </c>
      <c r="AC24" s="25" t="e">
        <f>IF(#REF!="",AC$5,"")</f>
        <v>#REF!</v>
      </c>
      <c r="AD24" s="25" t="e">
        <f>IF(#REF!="",AD$5,"")</f>
        <v>#REF!</v>
      </c>
      <c r="AE24" s="25" t="e">
        <f>IF(#REF!="",AE$5,"")</f>
        <v>#REF!</v>
      </c>
      <c r="AF24" s="25" t="e">
        <f>IF(#REF!="",AF$5,"")</f>
        <v>#REF!</v>
      </c>
      <c r="AG24" s="25" t="e">
        <f>IF(#REF!="",AG$5,"")</f>
        <v>#REF!</v>
      </c>
      <c r="AH24" s="26" t="e">
        <f>IF(#REF!="",AH$5,"")</f>
        <v>#REF!</v>
      </c>
    </row>
    <row r="25" spans="1:34" ht="15" hidden="1" customHeight="1" x14ac:dyDescent="0.25">
      <c r="A25" s="18" t="s">
        <v>63</v>
      </c>
      <c r="B25" s="19">
        <f t="shared" si="1"/>
        <v>42755</v>
      </c>
      <c r="C25" s="27">
        <f t="shared" si="0"/>
        <v>6</v>
      </c>
      <c r="D25" s="28" t="s">
        <v>69</v>
      </c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4"/>
      <c r="P25" s="25" t="str">
        <f>IF('Heures Supplémentaire'!D45="",$P$5,"")</f>
        <v>Haziz</v>
      </c>
      <c r="Q25" s="25" t="str">
        <f>IF('Heures Supplémentaire'!F45="",$Q$5,"")</f>
        <v>Stéphanie</v>
      </c>
      <c r="R25" s="25" t="str">
        <f>IF('Heures Supplémentaire'!H45="",$R$5,"")</f>
        <v>Catherine</v>
      </c>
      <c r="S25" s="25" t="str">
        <f>IF('Heures Supplémentaire'!J45="",$S$5,"")</f>
        <v>Denise</v>
      </c>
      <c r="T25" s="25" t="str">
        <f>IF('Heures Supplémentaire'!L45="",$T$5,"")</f>
        <v>Camille</v>
      </c>
      <c r="U25" s="25" t="str">
        <f>IF('Heures Supplémentaire'!N45="",$U$5,"")</f>
        <v>Moncef</v>
      </c>
      <c r="V25" s="25" t="str">
        <f>IF('Heures Supplémentaire'!P45="",$V$5,"")</f>
        <v>Danièle</v>
      </c>
      <c r="W25" s="25" t="str">
        <f>IF('Heures Supplémentaire'!R45="",W$5,"")</f>
        <v>Alain</v>
      </c>
      <c r="X25" s="25" t="str">
        <f>IF('Heures Supplémentaire'!T45="",X$5,"")</f>
        <v>Manuel</v>
      </c>
      <c r="Y25" s="25" t="str">
        <f>IF('Heures Supplémentaire'!V45="",Y$5,"")</f>
        <v>Driss</v>
      </c>
      <c r="Z25" s="25" t="str">
        <f>IF('Heures Supplémentaire'!Z45="",Z$5,"")</f>
        <v>AAAA</v>
      </c>
      <c r="AA25" s="25" t="str">
        <f>IF('Heures Supplémentaire'!AA45="",AA$5,"")</f>
        <v>BBBB</v>
      </c>
      <c r="AB25" s="25" t="str">
        <f>IF('Heures Supplémentaire'!AB45="",AB$5,"")</f>
        <v>CCCC</v>
      </c>
      <c r="AC25" s="25" t="e">
        <f>IF(#REF!="",AC$5,"")</f>
        <v>#REF!</v>
      </c>
      <c r="AD25" s="25" t="e">
        <f>IF(#REF!="",AD$5,"")</f>
        <v>#REF!</v>
      </c>
      <c r="AE25" s="25" t="e">
        <f>IF(#REF!="",AE$5,"")</f>
        <v>#REF!</v>
      </c>
      <c r="AF25" s="25" t="e">
        <f>IF(#REF!="",AF$5,"")</f>
        <v>#REF!</v>
      </c>
      <c r="AG25" s="25" t="e">
        <f>IF(#REF!="",AG$5,"")</f>
        <v>#REF!</v>
      </c>
      <c r="AH25" s="26" t="e">
        <f>IF(#REF!="",AH$5,"")</f>
        <v>#REF!</v>
      </c>
    </row>
    <row r="26" spans="1:34" ht="15" hidden="1" customHeight="1" x14ac:dyDescent="0.25">
      <c r="A26" s="18" t="s">
        <v>63</v>
      </c>
      <c r="B26" s="19">
        <f t="shared" si="1"/>
        <v>42756</v>
      </c>
      <c r="C26" s="27">
        <f t="shared" si="0"/>
        <v>7</v>
      </c>
      <c r="D26" s="28" t="s">
        <v>70</v>
      </c>
      <c r="E26" s="22"/>
      <c r="F26" s="22"/>
      <c r="G26" s="22"/>
      <c r="H26" s="22"/>
      <c r="I26" s="22"/>
      <c r="J26" s="22"/>
      <c r="K26" s="22"/>
      <c r="L26" s="22"/>
      <c r="M26" s="22"/>
      <c r="N26" s="22"/>
      <c r="O26" s="24"/>
      <c r="P26" s="25" t="str">
        <f>IF('Heures Supplémentaire'!D46="",$P$5,"")</f>
        <v>Haziz</v>
      </c>
      <c r="Q26" s="25" t="str">
        <f>IF('Heures Supplémentaire'!F46="",$Q$5,"")</f>
        <v>Stéphanie</v>
      </c>
      <c r="R26" s="25" t="str">
        <f>IF('Heures Supplémentaire'!H46="",$R$5,"")</f>
        <v>Catherine</v>
      </c>
      <c r="S26" s="25" t="str">
        <f>IF('Heures Supplémentaire'!J46="",$S$5,"")</f>
        <v>Denise</v>
      </c>
      <c r="T26" s="25" t="str">
        <f>IF('Heures Supplémentaire'!L46="",$T$5,"")</f>
        <v>Camille</v>
      </c>
      <c r="U26" s="25" t="str">
        <f>IF('Heures Supplémentaire'!N46="",$U$5,"")</f>
        <v>Moncef</v>
      </c>
      <c r="V26" s="25" t="str">
        <f>IF('Heures Supplémentaire'!P46="",$V$5,"")</f>
        <v>Danièle</v>
      </c>
      <c r="W26" s="25" t="str">
        <f>IF('Heures Supplémentaire'!R46="",W$5,"")</f>
        <v>Alain</v>
      </c>
      <c r="X26" s="25" t="str">
        <f>IF('Heures Supplémentaire'!T46="",X$5,"")</f>
        <v>Manuel</v>
      </c>
      <c r="Y26" s="25" t="str">
        <f>IF('Heures Supplémentaire'!V46="",Y$5,"")</f>
        <v>Driss</v>
      </c>
      <c r="Z26" s="25" t="str">
        <f>IF('Heures Supplémentaire'!Z46="",Z$5,"")</f>
        <v>AAAA</v>
      </c>
      <c r="AA26" s="25" t="str">
        <f>IF('Heures Supplémentaire'!AA46="",AA$5,"")</f>
        <v>BBBB</v>
      </c>
      <c r="AB26" s="25" t="str">
        <f>IF('Heures Supplémentaire'!AB46="",AB$5,"")</f>
        <v>CCCC</v>
      </c>
      <c r="AC26" s="25" t="e">
        <f>IF(#REF!="",AC$5,"")</f>
        <v>#REF!</v>
      </c>
      <c r="AD26" s="25" t="e">
        <f>IF(#REF!="",AD$5,"")</f>
        <v>#REF!</v>
      </c>
      <c r="AE26" s="25" t="e">
        <f>IF(#REF!="",AE$5,"")</f>
        <v>#REF!</v>
      </c>
      <c r="AF26" s="25" t="e">
        <f>IF(#REF!="",AF$5,"")</f>
        <v>#REF!</v>
      </c>
      <c r="AG26" s="25" t="e">
        <f>IF(#REF!="",AG$5,"")</f>
        <v>#REF!</v>
      </c>
      <c r="AH26" s="26" t="e">
        <f>IF(#REF!="",AH$5,"")</f>
        <v>#REF!</v>
      </c>
    </row>
    <row r="27" spans="1:34" ht="15" hidden="1" customHeight="1" x14ac:dyDescent="0.25">
      <c r="A27" s="18" t="s">
        <v>63</v>
      </c>
      <c r="B27" s="19">
        <f t="shared" si="1"/>
        <v>42757</v>
      </c>
      <c r="C27" s="27">
        <f t="shared" si="0"/>
        <v>1</v>
      </c>
      <c r="D27" s="28" t="s">
        <v>64</v>
      </c>
      <c r="E27" s="22"/>
      <c r="F27" s="22"/>
      <c r="G27" s="22"/>
      <c r="H27" s="22"/>
      <c r="I27" s="22"/>
      <c r="J27" s="22"/>
      <c r="K27" s="22"/>
      <c r="L27" s="22"/>
      <c r="M27" s="22"/>
      <c r="N27" s="22"/>
      <c r="O27" s="24"/>
      <c r="P27" s="25" t="str">
        <f>IF('Heures Supplémentaire'!D47="",$P$5,"")</f>
        <v>Haziz</v>
      </c>
      <c r="Q27" s="25" t="str">
        <f>IF('Heures Supplémentaire'!F47="",$Q$5,"")</f>
        <v>Stéphanie</v>
      </c>
      <c r="R27" s="25" t="str">
        <f>IF('Heures Supplémentaire'!H47="",$R$5,"")</f>
        <v>Catherine</v>
      </c>
      <c r="S27" s="25" t="str">
        <f>IF('Heures Supplémentaire'!J47="",$S$5,"")</f>
        <v>Denise</v>
      </c>
      <c r="T27" s="25" t="str">
        <f>IF('Heures Supplémentaire'!L47="",$T$5,"")</f>
        <v>Camille</v>
      </c>
      <c r="U27" s="25" t="str">
        <f>IF('Heures Supplémentaire'!N47="",$U$5,"")</f>
        <v>Moncef</v>
      </c>
      <c r="V27" s="25" t="str">
        <f>IF('Heures Supplémentaire'!P47="",$V$5,"")</f>
        <v>Danièle</v>
      </c>
      <c r="W27" s="25" t="str">
        <f>IF('Heures Supplémentaire'!R47="",W$5,"")</f>
        <v>Alain</v>
      </c>
      <c r="X27" s="25" t="str">
        <f>IF('Heures Supplémentaire'!T47="",X$5,"")</f>
        <v>Manuel</v>
      </c>
      <c r="Y27" s="25" t="str">
        <f>IF('Heures Supplémentaire'!V47="",Y$5,"")</f>
        <v>Driss</v>
      </c>
      <c r="Z27" s="25" t="str">
        <f>IF('Heures Supplémentaire'!Z47="",Z$5,"")</f>
        <v>AAAA</v>
      </c>
      <c r="AA27" s="25" t="str">
        <f>IF('Heures Supplémentaire'!AA47="",AA$5,"")</f>
        <v>BBBB</v>
      </c>
      <c r="AB27" s="25" t="str">
        <f>IF('Heures Supplémentaire'!AB47="",AB$5,"")</f>
        <v>CCCC</v>
      </c>
      <c r="AC27" s="25" t="e">
        <f>IF(#REF!="",AC$5,"")</f>
        <v>#REF!</v>
      </c>
      <c r="AD27" s="25" t="e">
        <f>IF(#REF!="",AD$5,"")</f>
        <v>#REF!</v>
      </c>
      <c r="AE27" s="25" t="e">
        <f>IF(#REF!="",AE$5,"")</f>
        <v>#REF!</v>
      </c>
      <c r="AF27" s="25" t="e">
        <f>IF(#REF!="",AF$5,"")</f>
        <v>#REF!</v>
      </c>
      <c r="AG27" s="25" t="e">
        <f>IF(#REF!="",AG$5,"")</f>
        <v>#REF!</v>
      </c>
      <c r="AH27" s="26" t="e">
        <f>IF(#REF!="",AH$5,"")</f>
        <v>#REF!</v>
      </c>
    </row>
    <row r="28" spans="1:34" ht="15" hidden="1" customHeight="1" x14ac:dyDescent="0.25">
      <c r="A28" s="18" t="s">
        <v>63</v>
      </c>
      <c r="B28" s="19">
        <f t="shared" si="1"/>
        <v>42758</v>
      </c>
      <c r="C28" s="27">
        <f t="shared" si="0"/>
        <v>2</v>
      </c>
      <c r="D28" s="28" t="s">
        <v>65</v>
      </c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4"/>
      <c r="P28" s="25" t="str">
        <f>IF('Heures Supplémentaire'!D50="",$P$5,"")</f>
        <v>Haziz</v>
      </c>
      <c r="Q28" s="25" t="str">
        <f>IF('Heures Supplémentaire'!F50="",$Q$5,"")</f>
        <v>Stéphanie</v>
      </c>
      <c r="R28" s="25" t="str">
        <f>IF('Heures Supplémentaire'!H50="",$R$5,"")</f>
        <v>Catherine</v>
      </c>
      <c r="S28" s="25" t="str">
        <f>IF('Heures Supplémentaire'!J50="",$S$5,"")</f>
        <v>Denise</v>
      </c>
      <c r="T28" s="25" t="str">
        <f>IF('Heures Supplémentaire'!L50="",$T$5,"")</f>
        <v>Camille</v>
      </c>
      <c r="U28" s="25" t="str">
        <f>IF('Heures Supplémentaire'!N50="",$U$5,"")</f>
        <v>Moncef</v>
      </c>
      <c r="V28" s="25" t="str">
        <f>IF('Heures Supplémentaire'!P50="",$V$5,"")</f>
        <v>Danièle</v>
      </c>
      <c r="W28" s="25" t="str">
        <f>IF('Heures Supplémentaire'!R50="",W$5,"")</f>
        <v>Alain</v>
      </c>
      <c r="X28" s="25" t="str">
        <f>IF('Heures Supplémentaire'!T50="",X$5,"")</f>
        <v>Manuel</v>
      </c>
      <c r="Y28" s="25" t="str">
        <f>IF('Heures Supplémentaire'!V50="",Y$5,"")</f>
        <v>Driss</v>
      </c>
      <c r="Z28" s="25" t="str">
        <f>IF('Heures Supplémentaire'!Z50="",Z$5,"")</f>
        <v>AAAA</v>
      </c>
      <c r="AA28" s="25" t="str">
        <f>IF('Heures Supplémentaire'!AA50="",AA$5,"")</f>
        <v>BBBB</v>
      </c>
      <c r="AB28" s="25" t="str">
        <f>IF('Heures Supplémentaire'!AB50="",AB$5,"")</f>
        <v>CCCC</v>
      </c>
      <c r="AC28" s="25" t="e">
        <f>IF(#REF!="",AC$5,"")</f>
        <v>#REF!</v>
      </c>
      <c r="AD28" s="25" t="e">
        <f>IF(#REF!="",AD$5,"")</f>
        <v>#REF!</v>
      </c>
      <c r="AE28" s="25" t="e">
        <f>IF(#REF!="",AE$5,"")</f>
        <v>#REF!</v>
      </c>
      <c r="AF28" s="25" t="e">
        <f>IF(#REF!="",AF$5,"")</f>
        <v>#REF!</v>
      </c>
      <c r="AG28" s="25" t="e">
        <f>IF(#REF!="",AG$5,"")</f>
        <v>#REF!</v>
      </c>
      <c r="AH28" s="26" t="e">
        <f>IF(#REF!="",AH$5,"")</f>
        <v>#REF!</v>
      </c>
    </row>
    <row r="29" spans="1:34" ht="15" hidden="1" customHeight="1" x14ac:dyDescent="0.25">
      <c r="A29" s="18" t="s">
        <v>63</v>
      </c>
      <c r="B29" s="19">
        <f t="shared" si="1"/>
        <v>42759</v>
      </c>
      <c r="C29" s="27">
        <f t="shared" si="0"/>
        <v>3</v>
      </c>
      <c r="D29" s="28" t="s">
        <v>66</v>
      </c>
      <c r="E29" s="22"/>
      <c r="F29" s="22"/>
      <c r="G29" s="22"/>
      <c r="H29" s="22"/>
      <c r="I29" s="22"/>
      <c r="J29" s="22"/>
      <c r="K29" s="22"/>
      <c r="L29" s="22"/>
      <c r="M29" s="22"/>
      <c r="N29" s="22"/>
      <c r="O29" s="24"/>
      <c r="P29" s="25" t="str">
        <f>IF('Heures Supplémentaire'!D51="",$P$5,"")</f>
        <v>Haziz</v>
      </c>
      <c r="Q29" s="25" t="str">
        <f>IF('Heures Supplémentaire'!F51="",$Q$5,"")</f>
        <v>Stéphanie</v>
      </c>
      <c r="R29" s="25" t="str">
        <f>IF('Heures Supplémentaire'!H51="",$R$5,"")</f>
        <v>Catherine</v>
      </c>
      <c r="S29" s="25" t="str">
        <f>IF('Heures Supplémentaire'!J51="",$S$5,"")</f>
        <v>Denise</v>
      </c>
      <c r="T29" s="25" t="str">
        <f>IF('Heures Supplémentaire'!L51="",$T$5,"")</f>
        <v>Camille</v>
      </c>
      <c r="U29" s="25" t="str">
        <f>IF('Heures Supplémentaire'!N51="",$U$5,"")</f>
        <v>Moncef</v>
      </c>
      <c r="V29" s="25" t="str">
        <f>IF('Heures Supplémentaire'!P51="",$V$5,"")</f>
        <v>Danièle</v>
      </c>
      <c r="W29" s="25" t="str">
        <f>IF('Heures Supplémentaire'!R51="",W$5,"")</f>
        <v>Alain</v>
      </c>
      <c r="X29" s="25" t="str">
        <f>IF('Heures Supplémentaire'!T51="",X$5,"")</f>
        <v>Manuel</v>
      </c>
      <c r="Y29" s="25" t="str">
        <f>IF('Heures Supplémentaire'!V51="",Y$5,"")</f>
        <v>Driss</v>
      </c>
      <c r="Z29" s="25" t="str">
        <f>IF('Heures Supplémentaire'!Z51="",Z$5,"")</f>
        <v>AAAA</v>
      </c>
      <c r="AA29" s="25" t="str">
        <f>IF('Heures Supplémentaire'!AA51="",AA$5,"")</f>
        <v>BBBB</v>
      </c>
      <c r="AB29" s="25" t="str">
        <f>IF('Heures Supplémentaire'!AB51="",AB$5,"")</f>
        <v>CCCC</v>
      </c>
      <c r="AC29" s="25" t="e">
        <f>IF(#REF!="",AC$5,"")</f>
        <v>#REF!</v>
      </c>
      <c r="AD29" s="25" t="e">
        <f>IF(#REF!="",AD$5,"")</f>
        <v>#REF!</v>
      </c>
      <c r="AE29" s="25" t="e">
        <f>IF(#REF!="",AE$5,"")</f>
        <v>#REF!</v>
      </c>
      <c r="AF29" s="25" t="e">
        <f>IF(#REF!="",AF$5,"")</f>
        <v>#REF!</v>
      </c>
      <c r="AG29" s="25" t="e">
        <f>IF(#REF!="",AG$5,"")</f>
        <v>#REF!</v>
      </c>
      <c r="AH29" s="26" t="e">
        <f>IF(#REF!="",AH$5,"")</f>
        <v>#REF!</v>
      </c>
    </row>
    <row r="30" spans="1:34" ht="15" hidden="1" customHeight="1" x14ac:dyDescent="0.25">
      <c r="A30" s="18" t="s">
        <v>63</v>
      </c>
      <c r="B30" s="19">
        <f t="shared" si="1"/>
        <v>42760</v>
      </c>
      <c r="C30" s="27">
        <f t="shared" si="0"/>
        <v>4</v>
      </c>
      <c r="D30" s="28" t="s">
        <v>67</v>
      </c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4"/>
      <c r="P30" s="25" t="str">
        <f>IF('Heures Supplémentaire'!D52="",$P$5,"")</f>
        <v>Haziz</v>
      </c>
      <c r="Q30" s="25" t="str">
        <f>IF('Heures Supplémentaire'!F52="",$Q$5,"")</f>
        <v>Stéphanie</v>
      </c>
      <c r="R30" s="25" t="str">
        <f>IF('Heures Supplémentaire'!H52="",$R$5,"")</f>
        <v>Catherine</v>
      </c>
      <c r="S30" s="25" t="str">
        <f>IF('Heures Supplémentaire'!J52="",$S$5,"")</f>
        <v>Denise</v>
      </c>
      <c r="T30" s="25" t="str">
        <f>IF('Heures Supplémentaire'!L52="",$T$5,"")</f>
        <v>Camille</v>
      </c>
      <c r="U30" s="25" t="str">
        <f>IF('Heures Supplémentaire'!N52="",$U$5,"")</f>
        <v>Moncef</v>
      </c>
      <c r="V30" s="25" t="str">
        <f>IF('Heures Supplémentaire'!P52="",$V$5,"")</f>
        <v>Danièle</v>
      </c>
      <c r="W30" s="25" t="str">
        <f>IF('Heures Supplémentaire'!R52="",W$5,"")</f>
        <v>Alain</v>
      </c>
      <c r="X30" s="25" t="str">
        <f>IF('Heures Supplémentaire'!T52="",X$5,"")</f>
        <v>Manuel</v>
      </c>
      <c r="Y30" s="25" t="str">
        <f>IF('Heures Supplémentaire'!V52="",Y$5,"")</f>
        <v>Driss</v>
      </c>
      <c r="Z30" s="25" t="str">
        <f>IF('Heures Supplémentaire'!Z52="",Z$5,"")</f>
        <v>AAAA</v>
      </c>
      <c r="AA30" s="25" t="str">
        <f>IF('Heures Supplémentaire'!AA52="",AA$5,"")</f>
        <v>BBBB</v>
      </c>
      <c r="AB30" s="25" t="str">
        <f>IF('Heures Supplémentaire'!AB52="",AB$5,"")</f>
        <v>CCCC</v>
      </c>
      <c r="AC30" s="25" t="e">
        <f>IF(#REF!="",AC$5,"")</f>
        <v>#REF!</v>
      </c>
      <c r="AD30" s="25" t="e">
        <f>IF(#REF!="",AD$5,"")</f>
        <v>#REF!</v>
      </c>
      <c r="AE30" s="25" t="e">
        <f>IF(#REF!="",AE$5,"")</f>
        <v>#REF!</v>
      </c>
      <c r="AF30" s="25" t="e">
        <f>IF(#REF!="",AF$5,"")</f>
        <v>#REF!</v>
      </c>
      <c r="AG30" s="25" t="e">
        <f>IF(#REF!="",AG$5,"")</f>
        <v>#REF!</v>
      </c>
      <c r="AH30" s="26" t="e">
        <f>IF(#REF!="",AH$5,"")</f>
        <v>#REF!</v>
      </c>
    </row>
    <row r="31" spans="1:34" ht="15" customHeight="1" x14ac:dyDescent="0.25">
      <c r="A31" s="18" t="s">
        <v>63</v>
      </c>
      <c r="B31" s="19">
        <f t="shared" si="1"/>
        <v>42761</v>
      </c>
      <c r="C31" s="27">
        <f t="shared" si="0"/>
        <v>5</v>
      </c>
      <c r="D31" s="28" t="s">
        <v>68</v>
      </c>
      <c r="E31" s="22"/>
      <c r="F31" s="22"/>
      <c r="G31" s="22"/>
      <c r="H31" s="22"/>
      <c r="I31" s="22"/>
      <c r="J31" s="22"/>
      <c r="K31" s="22"/>
      <c r="L31" s="22"/>
      <c r="M31" s="22"/>
      <c r="N31" s="22"/>
      <c r="O31" s="24"/>
      <c r="P31" s="25" t="str">
        <f>IF('Heures Supplémentaire'!D53="",$P$5,"")</f>
        <v>Haziz</v>
      </c>
      <c r="Q31" s="25" t="str">
        <f>IF('Heures Supplémentaire'!F53="",$Q$5,"")</f>
        <v>Stéphanie</v>
      </c>
      <c r="R31" s="25" t="str">
        <f>IF('Heures Supplémentaire'!H53="",$R$5,"")</f>
        <v>Catherine</v>
      </c>
      <c r="S31" s="25" t="str">
        <f>IF('Heures Supplémentaire'!J53="",$S$5,"")</f>
        <v>Denise</v>
      </c>
      <c r="T31" s="25" t="str">
        <f>IF('Heures Supplémentaire'!L53="",$T$5,"")</f>
        <v>Camille</v>
      </c>
      <c r="U31" s="25" t="str">
        <f>IF('Heures Supplémentaire'!N53="",$U$5,"")</f>
        <v>Moncef</v>
      </c>
      <c r="V31" s="25" t="str">
        <f>IF('Heures Supplémentaire'!P53="",$V$5,"")</f>
        <v>Danièle</v>
      </c>
      <c r="W31" s="25" t="str">
        <f>IF('Heures Supplémentaire'!R53="",W$5,"")</f>
        <v>Alain</v>
      </c>
      <c r="X31" s="25" t="str">
        <f>IF('Heures Supplémentaire'!T53="",X$5,"")</f>
        <v>Manuel</v>
      </c>
      <c r="Y31" s="25" t="str">
        <f>IF('Heures Supplémentaire'!V53="",Y$5,"")</f>
        <v>Driss</v>
      </c>
      <c r="Z31" s="25" t="str">
        <f>IF('Heures Supplémentaire'!Z53="",Z$5,"")</f>
        <v>AAAA</v>
      </c>
      <c r="AA31" s="25" t="str">
        <f>IF('Heures Supplémentaire'!AA53="",AA$5,"")</f>
        <v>BBBB</v>
      </c>
      <c r="AB31" s="25" t="str">
        <f>IF('Heures Supplémentaire'!AB53="",AB$5,"")</f>
        <v>CCCC</v>
      </c>
      <c r="AC31" s="25" t="e">
        <f>IF(#REF!="",AC$5,"")</f>
        <v>#REF!</v>
      </c>
      <c r="AD31" s="25" t="e">
        <f>IF(#REF!="",AD$5,"")</f>
        <v>#REF!</v>
      </c>
      <c r="AE31" s="25" t="e">
        <f>IF(#REF!="",AE$5,"")</f>
        <v>#REF!</v>
      </c>
      <c r="AF31" s="25" t="e">
        <f>IF(#REF!="",AF$5,"")</f>
        <v>#REF!</v>
      </c>
      <c r="AG31" s="25" t="e">
        <f>IF(#REF!="",AG$5,"")</f>
        <v>#REF!</v>
      </c>
      <c r="AH31" s="26" t="e">
        <f>IF(#REF!="",AH$5,"")</f>
        <v>#REF!</v>
      </c>
    </row>
    <row r="32" spans="1:34" ht="15" hidden="1" customHeight="1" x14ac:dyDescent="0.25">
      <c r="A32" s="18" t="s">
        <v>63</v>
      </c>
      <c r="B32" s="19">
        <f t="shared" si="1"/>
        <v>42762</v>
      </c>
      <c r="C32" s="27">
        <f t="shared" si="0"/>
        <v>6</v>
      </c>
      <c r="D32" s="28" t="s">
        <v>69</v>
      </c>
      <c r="E32" s="22"/>
      <c r="F32" s="22"/>
      <c r="G32" s="22"/>
      <c r="H32" s="22"/>
      <c r="I32" s="22"/>
      <c r="J32" s="22"/>
      <c r="K32" s="22"/>
      <c r="L32" s="22"/>
      <c r="M32" s="22"/>
      <c r="N32" s="22"/>
      <c r="O32" s="24"/>
      <c r="P32" s="25" t="str">
        <f>IF('Heures Supplémentaire'!D54="",$P$5,"")</f>
        <v>Haziz</v>
      </c>
      <c r="Q32" s="25" t="str">
        <f>IF('Heures Supplémentaire'!F54="",$Q$5,"")</f>
        <v>Stéphanie</v>
      </c>
      <c r="R32" s="25" t="str">
        <f>IF('Heures Supplémentaire'!H54="",$R$5,"")</f>
        <v>Catherine</v>
      </c>
      <c r="S32" s="25" t="str">
        <f>IF('Heures Supplémentaire'!J54="",$S$5,"")</f>
        <v>Denise</v>
      </c>
      <c r="T32" s="25" t="str">
        <f>IF('Heures Supplémentaire'!L54="",$T$5,"")</f>
        <v>Camille</v>
      </c>
      <c r="U32" s="25" t="str">
        <f>IF('Heures Supplémentaire'!N54="",$U$5,"")</f>
        <v>Moncef</v>
      </c>
      <c r="V32" s="25" t="str">
        <f>IF('Heures Supplémentaire'!P54="",$V$5,"")</f>
        <v>Danièle</v>
      </c>
      <c r="W32" s="25" t="str">
        <f>IF('Heures Supplémentaire'!R54="",W$5,"")</f>
        <v>Alain</v>
      </c>
      <c r="X32" s="25" t="str">
        <f>IF('Heures Supplémentaire'!T54="",X$5,"")</f>
        <v>Manuel</v>
      </c>
      <c r="Y32" s="25" t="str">
        <f>IF('Heures Supplémentaire'!V54="",Y$5,"")</f>
        <v>Driss</v>
      </c>
      <c r="Z32" s="25" t="str">
        <f>IF('Heures Supplémentaire'!Z54="",Z$5,"")</f>
        <v>AAAA</v>
      </c>
      <c r="AA32" s="25" t="str">
        <f>IF('Heures Supplémentaire'!AA54="",AA$5,"")</f>
        <v>BBBB</v>
      </c>
      <c r="AB32" s="25" t="str">
        <f>IF('Heures Supplémentaire'!AB54="",AB$5,"")</f>
        <v>CCCC</v>
      </c>
      <c r="AC32" s="25" t="e">
        <f>IF(#REF!="",AC$5,"")</f>
        <v>#REF!</v>
      </c>
      <c r="AD32" s="25" t="e">
        <f>IF(#REF!="",AD$5,"")</f>
        <v>#REF!</v>
      </c>
      <c r="AE32" s="25" t="e">
        <f>IF(#REF!="",AE$5,"")</f>
        <v>#REF!</v>
      </c>
      <c r="AF32" s="25" t="e">
        <f>IF(#REF!="",AF$5,"")</f>
        <v>#REF!</v>
      </c>
      <c r="AG32" s="25" t="e">
        <f>IF(#REF!="",AG$5,"")</f>
        <v>#REF!</v>
      </c>
      <c r="AH32" s="26" t="e">
        <f>IF(#REF!="",AH$5,"")</f>
        <v>#REF!</v>
      </c>
    </row>
    <row r="33" spans="1:34" ht="15" hidden="1" customHeight="1" x14ac:dyDescent="0.25">
      <c r="A33" s="18" t="s">
        <v>63</v>
      </c>
      <c r="B33" s="19">
        <f t="shared" si="1"/>
        <v>42763</v>
      </c>
      <c r="C33" s="27">
        <f t="shared" si="0"/>
        <v>7</v>
      </c>
      <c r="D33" s="28" t="s">
        <v>70</v>
      </c>
      <c r="E33" s="22"/>
      <c r="F33" s="22"/>
      <c r="G33" s="22"/>
      <c r="H33" s="22"/>
      <c r="I33" s="22"/>
      <c r="J33" s="22"/>
      <c r="K33" s="22"/>
      <c r="L33" s="22"/>
      <c r="M33" s="22"/>
      <c r="N33" s="22"/>
      <c r="O33" s="24"/>
      <c r="P33" s="25" t="str">
        <f>IF('Heures Supplémentaire'!D55="",$P$5,"")</f>
        <v>Haziz</v>
      </c>
      <c r="Q33" s="25" t="str">
        <f>IF('Heures Supplémentaire'!F55="",$Q$5,"")</f>
        <v>Stéphanie</v>
      </c>
      <c r="R33" s="25" t="str">
        <f>IF('Heures Supplémentaire'!H55="",$R$5,"")</f>
        <v>Catherine</v>
      </c>
      <c r="S33" s="25" t="str">
        <f>IF('Heures Supplémentaire'!J55="",$S$5,"")</f>
        <v>Denise</v>
      </c>
      <c r="T33" s="25" t="str">
        <f>IF('Heures Supplémentaire'!L55="",$T$5,"")</f>
        <v>Camille</v>
      </c>
      <c r="U33" s="25" t="str">
        <f>IF('Heures Supplémentaire'!N55="",$U$5,"")</f>
        <v>Moncef</v>
      </c>
      <c r="V33" s="25" t="str">
        <f>IF('Heures Supplémentaire'!P55="",$V$5,"")</f>
        <v>Danièle</v>
      </c>
      <c r="W33" s="25" t="str">
        <f>IF('Heures Supplémentaire'!R55="",W$5,"")</f>
        <v>Alain</v>
      </c>
      <c r="X33" s="25" t="str">
        <f>IF('Heures Supplémentaire'!T55="",X$5,"")</f>
        <v>Manuel</v>
      </c>
      <c r="Y33" s="25" t="str">
        <f>IF('Heures Supplémentaire'!V55="",Y$5,"")</f>
        <v>Driss</v>
      </c>
      <c r="Z33" s="25" t="str">
        <f>IF('Heures Supplémentaire'!Z55="",Z$5,"")</f>
        <v>AAAA</v>
      </c>
      <c r="AA33" s="25" t="str">
        <f>IF('Heures Supplémentaire'!AA55="",AA$5,"")</f>
        <v>BBBB</v>
      </c>
      <c r="AB33" s="25" t="str">
        <f>IF('Heures Supplémentaire'!AB55="",AB$5,"")</f>
        <v>CCCC</v>
      </c>
      <c r="AC33" s="25" t="e">
        <f>IF(#REF!="",AC$5,"")</f>
        <v>#REF!</v>
      </c>
      <c r="AD33" s="25" t="e">
        <f>IF(#REF!="",AD$5,"")</f>
        <v>#REF!</v>
      </c>
      <c r="AE33" s="25" t="e">
        <f>IF(#REF!="",AE$5,"")</f>
        <v>#REF!</v>
      </c>
      <c r="AF33" s="25" t="e">
        <f>IF(#REF!="",AF$5,"")</f>
        <v>#REF!</v>
      </c>
      <c r="AG33" s="25" t="e">
        <f>IF(#REF!="",AG$5,"")</f>
        <v>#REF!</v>
      </c>
      <c r="AH33" s="26" t="e">
        <f>IF(#REF!="",AH$5,"")</f>
        <v>#REF!</v>
      </c>
    </row>
    <row r="34" spans="1:34" ht="15" hidden="1" customHeight="1" x14ac:dyDescent="0.25">
      <c r="A34" s="18" t="s">
        <v>63</v>
      </c>
      <c r="B34" s="19">
        <f t="shared" si="1"/>
        <v>42764</v>
      </c>
      <c r="C34" s="27">
        <f t="shared" si="0"/>
        <v>1</v>
      </c>
      <c r="D34" s="28" t="s">
        <v>64</v>
      </c>
      <c r="E34" s="22"/>
      <c r="F34" s="22"/>
      <c r="G34" s="22"/>
      <c r="H34" s="22"/>
      <c r="I34" s="22"/>
      <c r="J34" s="22"/>
      <c r="K34" s="22"/>
      <c r="L34" s="22"/>
      <c r="M34" s="22"/>
      <c r="N34" s="22"/>
      <c r="O34" s="24"/>
      <c r="P34" s="25" t="str">
        <f>IF('Heures Supplémentaire'!D56="",$P$5,"")</f>
        <v>Haziz</v>
      </c>
      <c r="Q34" s="25" t="str">
        <f>IF('Heures Supplémentaire'!F56="",$Q$5,"")</f>
        <v>Stéphanie</v>
      </c>
      <c r="R34" s="25" t="str">
        <f>IF('Heures Supplémentaire'!H56="",$R$5,"")</f>
        <v>Catherine</v>
      </c>
      <c r="S34" s="25" t="str">
        <f>IF('Heures Supplémentaire'!J56="",$S$5,"")</f>
        <v>Denise</v>
      </c>
      <c r="T34" s="25" t="str">
        <f>IF('Heures Supplémentaire'!L56="",$T$5,"")</f>
        <v>Camille</v>
      </c>
      <c r="U34" s="25" t="str">
        <f>IF('Heures Supplémentaire'!N56="",$U$5,"")</f>
        <v>Moncef</v>
      </c>
      <c r="V34" s="25" t="str">
        <f>IF('Heures Supplémentaire'!P56="",$V$5,"")</f>
        <v>Danièle</v>
      </c>
      <c r="W34" s="25" t="str">
        <f>IF('Heures Supplémentaire'!R56="",W$5,"")</f>
        <v>Alain</v>
      </c>
      <c r="X34" s="25" t="str">
        <f>IF('Heures Supplémentaire'!T56="",X$5,"")</f>
        <v>Manuel</v>
      </c>
      <c r="Y34" s="25" t="str">
        <f>IF('Heures Supplémentaire'!V56="",Y$5,"")</f>
        <v>Driss</v>
      </c>
      <c r="Z34" s="25" t="str">
        <f>IF('Heures Supplémentaire'!Z56="",Z$5,"")</f>
        <v>AAAA</v>
      </c>
      <c r="AA34" s="25" t="str">
        <f>IF('Heures Supplémentaire'!AA56="",AA$5,"")</f>
        <v>BBBB</v>
      </c>
      <c r="AB34" s="25" t="str">
        <f>IF('Heures Supplémentaire'!AB56="",AB$5,"")</f>
        <v>CCCC</v>
      </c>
      <c r="AC34" s="25" t="e">
        <f>IF(#REF!="",AC$5,"")</f>
        <v>#REF!</v>
      </c>
      <c r="AD34" s="25" t="e">
        <f>IF(#REF!="",AD$5,"")</f>
        <v>#REF!</v>
      </c>
      <c r="AE34" s="25" t="e">
        <f>IF(#REF!="",AE$5,"")</f>
        <v>#REF!</v>
      </c>
      <c r="AF34" s="25" t="e">
        <f>IF(#REF!="",AF$5,"")</f>
        <v>#REF!</v>
      </c>
      <c r="AG34" s="25" t="e">
        <f>IF(#REF!="",AG$5,"")</f>
        <v>#REF!</v>
      </c>
      <c r="AH34" s="26" t="e">
        <f>IF(#REF!="",AH$5,"")</f>
        <v>#REF!</v>
      </c>
    </row>
    <row r="35" spans="1:34" ht="15" hidden="1" customHeight="1" x14ac:dyDescent="0.25">
      <c r="A35" s="18" t="s">
        <v>63</v>
      </c>
      <c r="B35" s="19">
        <f t="shared" si="1"/>
        <v>42765</v>
      </c>
      <c r="C35" s="27">
        <f t="shared" si="0"/>
        <v>2</v>
      </c>
      <c r="D35" s="28" t="s">
        <v>65</v>
      </c>
      <c r="E35" s="22"/>
      <c r="F35" s="22"/>
      <c r="G35" s="22"/>
      <c r="H35" s="22"/>
      <c r="I35" s="22"/>
      <c r="J35" s="22"/>
      <c r="K35" s="22"/>
      <c r="L35" s="22"/>
      <c r="M35" s="22"/>
      <c r="N35" s="22"/>
      <c r="O35" s="24"/>
      <c r="P35" s="25" t="str">
        <f>IF('Heures Supplémentaire'!D59="",$P$5,"")</f>
        <v>Haziz</v>
      </c>
      <c r="Q35" s="25" t="str">
        <f>IF('Heures Supplémentaire'!F59="",$Q$5,"")</f>
        <v>Stéphanie</v>
      </c>
      <c r="R35" s="25" t="str">
        <f>IF('Heures Supplémentaire'!H59="",$R$5,"")</f>
        <v>Catherine</v>
      </c>
      <c r="S35" s="25" t="str">
        <f>IF('Heures Supplémentaire'!J59="",$S$5,"")</f>
        <v>Denise</v>
      </c>
      <c r="T35" s="25" t="str">
        <f>IF('Heures Supplémentaire'!L59="",$T$5,"")</f>
        <v>Camille</v>
      </c>
      <c r="U35" s="25" t="str">
        <f>IF('Heures Supplémentaire'!N59="",$U$5,"")</f>
        <v>Moncef</v>
      </c>
      <c r="V35" s="25" t="str">
        <f>IF('Heures Supplémentaire'!P59="",$V$5,"")</f>
        <v>Danièle</v>
      </c>
      <c r="W35" s="25" t="str">
        <f>IF('Heures Supplémentaire'!R59="",W$5,"")</f>
        <v>Alain</v>
      </c>
      <c r="X35" s="25" t="str">
        <f>IF('Heures Supplémentaire'!T59="",X$5,"")</f>
        <v>Manuel</v>
      </c>
      <c r="Y35" s="25" t="str">
        <f>IF('Heures Supplémentaire'!V59="",Y$5,"")</f>
        <v>Driss</v>
      </c>
      <c r="Z35" s="25" t="str">
        <f>IF('Heures Supplémentaire'!Z59="",Z$5,"")</f>
        <v>AAAA</v>
      </c>
      <c r="AA35" s="25" t="str">
        <f>IF('Heures Supplémentaire'!AA59="",AA$5,"")</f>
        <v>BBBB</v>
      </c>
      <c r="AB35" s="25" t="str">
        <f>IF('Heures Supplémentaire'!AB59="",AB$5,"")</f>
        <v>CCCC</v>
      </c>
      <c r="AC35" s="25" t="e">
        <f>IF(#REF!="",AC$5,"")</f>
        <v>#REF!</v>
      </c>
      <c r="AD35" s="25" t="e">
        <f>IF(#REF!="",AD$5,"")</f>
        <v>#REF!</v>
      </c>
      <c r="AE35" s="25" t="e">
        <f>IF(#REF!="",AE$5,"")</f>
        <v>#REF!</v>
      </c>
      <c r="AF35" s="25" t="e">
        <f>IF(#REF!="",AF$5,"")</f>
        <v>#REF!</v>
      </c>
      <c r="AG35" s="25" t="e">
        <f>IF(#REF!="",AG$5,"")</f>
        <v>#REF!</v>
      </c>
      <c r="AH35" s="26" t="e">
        <f>IF(#REF!="",AH$5,"")</f>
        <v>#REF!</v>
      </c>
    </row>
    <row r="36" spans="1:34" ht="15" hidden="1" customHeight="1" x14ac:dyDescent="0.25">
      <c r="A36" s="18" t="s">
        <v>63</v>
      </c>
      <c r="B36" s="19">
        <f t="shared" si="1"/>
        <v>42766</v>
      </c>
      <c r="C36" s="27">
        <f t="shared" si="0"/>
        <v>3</v>
      </c>
      <c r="D36" s="28" t="s">
        <v>66</v>
      </c>
      <c r="E36" s="22"/>
      <c r="F36" s="22"/>
      <c r="G36" s="22"/>
      <c r="H36" s="22"/>
      <c r="I36" s="22"/>
      <c r="J36" s="22"/>
      <c r="K36" s="22"/>
      <c r="L36" s="22"/>
      <c r="M36" s="22"/>
      <c r="N36" s="22"/>
      <c r="O36" s="24"/>
      <c r="P36" s="25" t="str">
        <f>IF('Heures Supplémentaire'!D60="",$P$5,"")</f>
        <v>Haziz</v>
      </c>
      <c r="Q36" s="25" t="str">
        <f>IF('Heures Supplémentaire'!F60="",$Q$5,"")</f>
        <v>Stéphanie</v>
      </c>
      <c r="R36" s="25" t="str">
        <f>IF('Heures Supplémentaire'!H60="",$R$5,"")</f>
        <v>Catherine</v>
      </c>
      <c r="S36" s="25" t="str">
        <f>IF('Heures Supplémentaire'!J60="",$S$5,"")</f>
        <v>Denise</v>
      </c>
      <c r="T36" s="25" t="str">
        <f>IF('Heures Supplémentaire'!L60="",$T$5,"")</f>
        <v>Camille</v>
      </c>
      <c r="U36" s="25" t="str">
        <f>IF('Heures Supplémentaire'!N60="",$U$5,"")</f>
        <v>Moncef</v>
      </c>
      <c r="V36" s="25" t="str">
        <f>IF('Heures Supplémentaire'!P60="",$V$5,"")</f>
        <v>Danièle</v>
      </c>
      <c r="W36" s="25" t="str">
        <f>IF('Heures Supplémentaire'!R60="",W$5,"")</f>
        <v>Alain</v>
      </c>
      <c r="X36" s="25" t="str">
        <f>IF('Heures Supplémentaire'!T60="",X$5,"")</f>
        <v>Manuel</v>
      </c>
      <c r="Y36" s="25" t="str">
        <f>IF('Heures Supplémentaire'!V60="",Y$5,"")</f>
        <v>Driss</v>
      </c>
      <c r="Z36" s="25" t="str">
        <f>IF('Heures Supplémentaire'!Z60="",Z$5,"")</f>
        <v>AAAA</v>
      </c>
      <c r="AA36" s="25" t="str">
        <f>IF('Heures Supplémentaire'!AA60="",AA$5,"")</f>
        <v>BBBB</v>
      </c>
      <c r="AB36" s="25" t="str">
        <f>IF('Heures Supplémentaire'!AB60="",AB$5,"")</f>
        <v>CCCC</v>
      </c>
      <c r="AC36" s="25" t="e">
        <f>IF(#REF!="",AC$5,"")</f>
        <v>#REF!</v>
      </c>
      <c r="AD36" s="25" t="e">
        <f>IF(#REF!="",AD$5,"")</f>
        <v>#REF!</v>
      </c>
      <c r="AE36" s="25" t="e">
        <f>IF(#REF!="",AE$5,"")</f>
        <v>#REF!</v>
      </c>
      <c r="AF36" s="25" t="e">
        <f>IF(#REF!="",AF$5,"")</f>
        <v>#REF!</v>
      </c>
      <c r="AG36" s="25" t="e">
        <f>IF(#REF!="",AG$5,"")</f>
        <v>#REF!</v>
      </c>
      <c r="AH36" s="26" t="e">
        <f>IF(#REF!="",AH$5,"")</f>
        <v>#REF!</v>
      </c>
    </row>
    <row r="37" spans="1:34" ht="15" hidden="1" customHeight="1" x14ac:dyDescent="0.25">
      <c r="A37" s="18" t="s">
        <v>71</v>
      </c>
      <c r="B37" s="19">
        <f t="shared" si="1"/>
        <v>42767</v>
      </c>
      <c r="C37" s="27">
        <f t="shared" si="0"/>
        <v>4</v>
      </c>
      <c r="D37" s="28" t="s">
        <v>67</v>
      </c>
      <c r="E37" s="22"/>
      <c r="F37" s="22"/>
      <c r="G37" s="22"/>
      <c r="H37" s="22"/>
      <c r="I37" s="22"/>
      <c r="J37" s="22"/>
      <c r="K37" s="22"/>
      <c r="L37" s="22"/>
      <c r="M37" s="22"/>
      <c r="N37" s="22"/>
      <c r="O37" s="24"/>
      <c r="P37" s="25" t="str">
        <f>IF('Heures Supplémentaire'!D61="",$P$5,"")</f>
        <v>Haziz</v>
      </c>
      <c r="Q37" s="25" t="str">
        <f>IF('Heures Supplémentaire'!F61="",$Q$5,"")</f>
        <v>Stéphanie</v>
      </c>
      <c r="R37" s="25" t="str">
        <f>IF('Heures Supplémentaire'!H61="",$R$5,"")</f>
        <v>Catherine</v>
      </c>
      <c r="S37" s="25" t="str">
        <f>IF('Heures Supplémentaire'!J61="",$S$5,"")</f>
        <v>Denise</v>
      </c>
      <c r="T37" s="25" t="str">
        <f>IF('Heures Supplémentaire'!L61="",$T$5,"")</f>
        <v>Camille</v>
      </c>
      <c r="U37" s="25" t="str">
        <f>IF('Heures Supplémentaire'!N61="",$U$5,"")</f>
        <v>Moncef</v>
      </c>
      <c r="V37" s="25" t="str">
        <f>IF('Heures Supplémentaire'!P61="",$V$5,"")</f>
        <v>Danièle</v>
      </c>
      <c r="W37" s="25" t="str">
        <f>IF('Heures Supplémentaire'!R61="",W$5,"")</f>
        <v>Alain</v>
      </c>
      <c r="X37" s="25" t="str">
        <f>IF('Heures Supplémentaire'!T61="",X$5,"")</f>
        <v>Manuel</v>
      </c>
      <c r="Y37" s="25" t="str">
        <f>IF('Heures Supplémentaire'!V61="",Y$5,"")</f>
        <v>Driss</v>
      </c>
      <c r="Z37" s="25" t="str">
        <f>IF('Heures Supplémentaire'!Z61="",Z$5,"")</f>
        <v>AAAA</v>
      </c>
      <c r="AA37" s="25" t="str">
        <f>IF('Heures Supplémentaire'!AA61="",AA$5,"")</f>
        <v>BBBB</v>
      </c>
      <c r="AB37" s="25" t="str">
        <f>IF('Heures Supplémentaire'!AB61="",AB$5,"")</f>
        <v>CCCC</v>
      </c>
      <c r="AC37" s="25" t="e">
        <f>IF(#REF!="",AC$5,"")</f>
        <v>#REF!</v>
      </c>
      <c r="AD37" s="25" t="e">
        <f>IF(#REF!="",AD$5,"")</f>
        <v>#REF!</v>
      </c>
      <c r="AE37" s="25" t="e">
        <f>IF(#REF!="",AE$5,"")</f>
        <v>#REF!</v>
      </c>
      <c r="AF37" s="25" t="e">
        <f>IF(#REF!="",AF$5,"")</f>
        <v>#REF!</v>
      </c>
      <c r="AG37" s="25" t="e">
        <f>IF(#REF!="",AG$5,"")</f>
        <v>#REF!</v>
      </c>
      <c r="AH37" s="26" t="e">
        <f>IF(#REF!="",AH$5,"")</f>
        <v>#REF!</v>
      </c>
    </row>
    <row r="38" spans="1:34" ht="15" customHeight="1" x14ac:dyDescent="0.25">
      <c r="A38" s="18" t="s">
        <v>71</v>
      </c>
      <c r="B38" s="19">
        <f t="shared" si="1"/>
        <v>42768</v>
      </c>
      <c r="C38" s="27">
        <f t="shared" si="0"/>
        <v>5</v>
      </c>
      <c r="D38" s="28" t="s">
        <v>68</v>
      </c>
      <c r="E38" s="22"/>
      <c r="F38" s="22"/>
      <c r="G38" s="22"/>
      <c r="H38" s="22"/>
      <c r="I38" s="22"/>
      <c r="J38" s="22"/>
      <c r="K38" s="22"/>
      <c r="L38" s="22"/>
      <c r="M38" s="22"/>
      <c r="N38" s="22"/>
      <c r="O38" s="24"/>
      <c r="P38" s="25" t="str">
        <f>IF('Heures Supplémentaire'!D62="",$P$5,"")</f>
        <v>Haziz</v>
      </c>
      <c r="Q38" s="25" t="str">
        <f>IF('Heures Supplémentaire'!F62="",$Q$5,"")</f>
        <v>Stéphanie</v>
      </c>
      <c r="R38" s="25" t="str">
        <f>IF('Heures Supplémentaire'!H62="",$R$5,"")</f>
        <v>Catherine</v>
      </c>
      <c r="S38" s="25" t="str">
        <f>IF('Heures Supplémentaire'!J62="",$S$5,"")</f>
        <v>Denise</v>
      </c>
      <c r="T38" s="25" t="str">
        <f>IF('Heures Supplémentaire'!L62="",$T$5,"")</f>
        <v>Camille</v>
      </c>
      <c r="U38" s="25" t="str">
        <f>IF('Heures Supplémentaire'!N62="",$U$5,"")</f>
        <v>Moncef</v>
      </c>
      <c r="V38" s="25" t="str">
        <f>IF('Heures Supplémentaire'!P62="",$V$5,"")</f>
        <v>Danièle</v>
      </c>
      <c r="W38" s="25" t="str">
        <f>IF('Heures Supplémentaire'!R62="",W$5,"")</f>
        <v>Alain</v>
      </c>
      <c r="X38" s="25" t="str">
        <f>IF('Heures Supplémentaire'!T62="",X$5,"")</f>
        <v>Manuel</v>
      </c>
      <c r="Y38" s="25" t="str">
        <f>IF('Heures Supplémentaire'!V62="",Y$5,"")</f>
        <v>Driss</v>
      </c>
      <c r="Z38" s="25" t="str">
        <f>IF('Heures Supplémentaire'!Z62="",Z$5,"")</f>
        <v>AAAA</v>
      </c>
      <c r="AA38" s="25" t="str">
        <f>IF('Heures Supplémentaire'!AA62="",AA$5,"")</f>
        <v>BBBB</v>
      </c>
      <c r="AB38" s="25" t="str">
        <f>IF('Heures Supplémentaire'!AB62="",AB$5,"")</f>
        <v>CCCC</v>
      </c>
      <c r="AC38" s="25" t="e">
        <f>IF(#REF!="",AC$5,"")</f>
        <v>#REF!</v>
      </c>
      <c r="AD38" s="25" t="e">
        <f>IF(#REF!="",AD$5,"")</f>
        <v>#REF!</v>
      </c>
      <c r="AE38" s="25" t="e">
        <f>IF(#REF!="",AE$5,"")</f>
        <v>#REF!</v>
      </c>
      <c r="AF38" s="25" t="e">
        <f>IF(#REF!="",AF$5,"")</f>
        <v>#REF!</v>
      </c>
      <c r="AG38" s="25" t="e">
        <f>IF(#REF!="",AG$5,"")</f>
        <v>#REF!</v>
      </c>
      <c r="AH38" s="26" t="e">
        <f>IF(#REF!="",AH$5,"")</f>
        <v>#REF!</v>
      </c>
    </row>
    <row r="39" spans="1:34" ht="15" hidden="1" customHeight="1" x14ac:dyDescent="0.25">
      <c r="A39" s="18" t="s">
        <v>71</v>
      </c>
      <c r="B39" s="19">
        <f t="shared" si="1"/>
        <v>42769</v>
      </c>
      <c r="C39" s="27">
        <f t="shared" si="0"/>
        <v>6</v>
      </c>
      <c r="D39" s="28" t="s">
        <v>69</v>
      </c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4"/>
      <c r="P39" s="25" t="str">
        <f>IF('Heures Supplémentaire'!D63="",$P$5,"")</f>
        <v>Haziz</v>
      </c>
      <c r="Q39" s="25" t="str">
        <f>IF('Heures Supplémentaire'!F63="",$Q$5,"")</f>
        <v>Stéphanie</v>
      </c>
      <c r="R39" s="25" t="str">
        <f>IF('Heures Supplémentaire'!H63="",$R$5,"")</f>
        <v>Catherine</v>
      </c>
      <c r="S39" s="25" t="str">
        <f>IF('Heures Supplémentaire'!J63="",$S$5,"")</f>
        <v>Denise</v>
      </c>
      <c r="T39" s="25" t="str">
        <f>IF('Heures Supplémentaire'!L63="",$T$5,"")</f>
        <v>Camille</v>
      </c>
      <c r="U39" s="25" t="str">
        <f>IF('Heures Supplémentaire'!N63="",$U$5,"")</f>
        <v>Moncef</v>
      </c>
      <c r="V39" s="25" t="str">
        <f>IF('Heures Supplémentaire'!P63="",$V$5,"")</f>
        <v>Danièle</v>
      </c>
      <c r="W39" s="25" t="str">
        <f>IF('Heures Supplémentaire'!R63="",W$5,"")</f>
        <v>Alain</v>
      </c>
      <c r="X39" s="25" t="str">
        <f>IF('Heures Supplémentaire'!T63="",X$5,"")</f>
        <v>Manuel</v>
      </c>
      <c r="Y39" s="25" t="str">
        <f>IF('Heures Supplémentaire'!V63="",Y$5,"")</f>
        <v>Driss</v>
      </c>
      <c r="Z39" s="25" t="str">
        <f>IF('Heures Supplémentaire'!Z63="",Z$5,"")</f>
        <v>AAAA</v>
      </c>
      <c r="AA39" s="25" t="str">
        <f>IF('Heures Supplémentaire'!AA63="",AA$5,"")</f>
        <v>BBBB</v>
      </c>
      <c r="AB39" s="25" t="str">
        <f>IF('Heures Supplémentaire'!AB63="",AB$5,"")</f>
        <v>CCCC</v>
      </c>
      <c r="AC39" s="25" t="e">
        <f>IF(#REF!="",AC$5,"")</f>
        <v>#REF!</v>
      </c>
      <c r="AD39" s="25" t="e">
        <f>IF(#REF!="",AD$5,"")</f>
        <v>#REF!</v>
      </c>
      <c r="AE39" s="25" t="e">
        <f>IF(#REF!="",AE$5,"")</f>
        <v>#REF!</v>
      </c>
      <c r="AF39" s="25" t="e">
        <f>IF(#REF!="",AF$5,"")</f>
        <v>#REF!</v>
      </c>
      <c r="AG39" s="25" t="e">
        <f>IF(#REF!="",AG$5,"")</f>
        <v>#REF!</v>
      </c>
      <c r="AH39" s="26" t="e">
        <f>IF(#REF!="",AH$5,"")</f>
        <v>#REF!</v>
      </c>
    </row>
    <row r="40" spans="1:34" ht="15" hidden="1" customHeight="1" x14ac:dyDescent="0.25">
      <c r="A40" s="18" t="s">
        <v>71</v>
      </c>
      <c r="B40" s="19">
        <f t="shared" si="1"/>
        <v>42770</v>
      </c>
      <c r="C40" s="27">
        <f t="shared" si="0"/>
        <v>7</v>
      </c>
      <c r="D40" s="28" t="s">
        <v>70</v>
      </c>
      <c r="E40" s="22"/>
      <c r="F40" s="22"/>
      <c r="G40" s="22"/>
      <c r="H40" s="22"/>
      <c r="I40" s="22"/>
      <c r="J40" s="22"/>
      <c r="K40" s="22"/>
      <c r="L40" s="22"/>
      <c r="M40" s="22"/>
      <c r="N40" s="22"/>
      <c r="O40" s="24"/>
      <c r="P40" s="25" t="str">
        <f>IF('Heures Supplémentaire'!D64="",$P$5,"")</f>
        <v>Haziz</v>
      </c>
      <c r="Q40" s="25" t="str">
        <f>IF('Heures Supplémentaire'!F64="",$Q$5,"")</f>
        <v>Stéphanie</v>
      </c>
      <c r="R40" s="25" t="str">
        <f>IF('Heures Supplémentaire'!H64="",$R$5,"")</f>
        <v>Catherine</v>
      </c>
      <c r="S40" s="25" t="str">
        <f>IF('Heures Supplémentaire'!J64="",$S$5,"")</f>
        <v>Denise</v>
      </c>
      <c r="T40" s="25" t="str">
        <f>IF('Heures Supplémentaire'!L64="",$T$5,"")</f>
        <v>Camille</v>
      </c>
      <c r="U40" s="25" t="str">
        <f>IF('Heures Supplémentaire'!N64="",$U$5,"")</f>
        <v>Moncef</v>
      </c>
      <c r="V40" s="25" t="str">
        <f>IF('Heures Supplémentaire'!P64="",$V$5,"")</f>
        <v>Danièle</v>
      </c>
      <c r="W40" s="25" t="str">
        <f>IF('Heures Supplémentaire'!R64="",W$5,"")</f>
        <v>Alain</v>
      </c>
      <c r="X40" s="25" t="str">
        <f>IF('Heures Supplémentaire'!T64="",X$5,"")</f>
        <v>Manuel</v>
      </c>
      <c r="Y40" s="25" t="str">
        <f>IF('Heures Supplémentaire'!V64="",Y$5,"")</f>
        <v>Driss</v>
      </c>
      <c r="Z40" s="25" t="str">
        <f>IF('Heures Supplémentaire'!Z64="",Z$5,"")</f>
        <v>AAAA</v>
      </c>
      <c r="AA40" s="25" t="str">
        <f>IF('Heures Supplémentaire'!AA64="",AA$5,"")</f>
        <v>BBBB</v>
      </c>
      <c r="AB40" s="25" t="str">
        <f>IF('Heures Supplémentaire'!AB64="",AB$5,"")</f>
        <v>CCCC</v>
      </c>
      <c r="AC40" s="25" t="e">
        <f>IF(#REF!="",AC$5,"")</f>
        <v>#REF!</v>
      </c>
      <c r="AD40" s="25" t="e">
        <f>IF(#REF!="",AD$5,"")</f>
        <v>#REF!</v>
      </c>
      <c r="AE40" s="25" t="e">
        <f>IF(#REF!="",AE$5,"")</f>
        <v>#REF!</v>
      </c>
      <c r="AF40" s="25" t="e">
        <f>IF(#REF!="",AF$5,"")</f>
        <v>#REF!</v>
      </c>
      <c r="AG40" s="25" t="e">
        <f>IF(#REF!="",AG$5,"")</f>
        <v>#REF!</v>
      </c>
      <c r="AH40" s="26" t="e">
        <f>IF(#REF!="",AH$5,"")</f>
        <v>#REF!</v>
      </c>
    </row>
    <row r="41" spans="1:34" ht="15" hidden="1" customHeight="1" x14ac:dyDescent="0.25">
      <c r="A41" s="18" t="s">
        <v>71</v>
      </c>
      <c r="B41" s="19">
        <f t="shared" si="1"/>
        <v>42771</v>
      </c>
      <c r="C41" s="27">
        <f t="shared" si="0"/>
        <v>1</v>
      </c>
      <c r="D41" s="28" t="s">
        <v>64</v>
      </c>
      <c r="E41" s="22"/>
      <c r="F41" s="22"/>
      <c r="G41" s="22"/>
      <c r="H41" s="22"/>
      <c r="I41" s="22"/>
      <c r="J41" s="22"/>
      <c r="K41" s="22"/>
      <c r="L41" s="22"/>
      <c r="M41" s="22"/>
      <c r="N41" s="22"/>
      <c r="O41" s="24"/>
      <c r="P41" s="25" t="str">
        <f>IF('Heures Supplémentaire'!D65="",$P$5,"")</f>
        <v>Haziz</v>
      </c>
      <c r="Q41" s="25" t="str">
        <f>IF('Heures Supplémentaire'!F65="",$Q$5,"")</f>
        <v>Stéphanie</v>
      </c>
      <c r="R41" s="25" t="str">
        <f>IF('Heures Supplémentaire'!H65="",$R$5,"")</f>
        <v>Catherine</v>
      </c>
      <c r="S41" s="25" t="str">
        <f>IF('Heures Supplémentaire'!J65="",$S$5,"")</f>
        <v>Denise</v>
      </c>
      <c r="T41" s="25" t="str">
        <f>IF('Heures Supplémentaire'!L65="",$T$5,"")</f>
        <v>Camille</v>
      </c>
      <c r="U41" s="25" t="str">
        <f>IF('Heures Supplémentaire'!N65="",$U$5,"")</f>
        <v>Moncef</v>
      </c>
      <c r="V41" s="25" t="str">
        <f>IF('Heures Supplémentaire'!P65="",$V$5,"")</f>
        <v>Danièle</v>
      </c>
      <c r="W41" s="25" t="str">
        <f>IF('Heures Supplémentaire'!R65="",W$5,"")</f>
        <v>Alain</v>
      </c>
      <c r="X41" s="25" t="str">
        <f>IF('Heures Supplémentaire'!T65="",X$5,"")</f>
        <v>Manuel</v>
      </c>
      <c r="Y41" s="25" t="str">
        <f>IF('Heures Supplémentaire'!V65="",Y$5,"")</f>
        <v>Driss</v>
      </c>
      <c r="Z41" s="25" t="str">
        <f>IF('Heures Supplémentaire'!Z65="",Z$5,"")</f>
        <v>AAAA</v>
      </c>
      <c r="AA41" s="25" t="str">
        <f>IF('Heures Supplémentaire'!AA65="",AA$5,"")</f>
        <v>BBBB</v>
      </c>
      <c r="AB41" s="25" t="str">
        <f>IF('Heures Supplémentaire'!AB65="",AB$5,"")</f>
        <v>CCCC</v>
      </c>
      <c r="AC41" s="25" t="e">
        <f>IF(#REF!="",AC$5,"")</f>
        <v>#REF!</v>
      </c>
      <c r="AD41" s="25" t="e">
        <f>IF(#REF!="",AD$5,"")</f>
        <v>#REF!</v>
      </c>
      <c r="AE41" s="25" t="e">
        <f>IF(#REF!="",AE$5,"")</f>
        <v>#REF!</v>
      </c>
      <c r="AF41" s="25" t="e">
        <f>IF(#REF!="",AF$5,"")</f>
        <v>#REF!</v>
      </c>
      <c r="AG41" s="25" t="e">
        <f>IF(#REF!="",AG$5,"")</f>
        <v>#REF!</v>
      </c>
      <c r="AH41" s="26" t="e">
        <f>IF(#REF!="",AH$5,"")</f>
        <v>#REF!</v>
      </c>
    </row>
    <row r="42" spans="1:34" ht="15" hidden="1" customHeight="1" x14ac:dyDescent="0.25">
      <c r="A42" s="18" t="s">
        <v>71</v>
      </c>
      <c r="B42" s="19">
        <f t="shared" si="1"/>
        <v>42772</v>
      </c>
      <c r="C42" s="27">
        <f t="shared" si="0"/>
        <v>2</v>
      </c>
      <c r="D42" s="28" t="s">
        <v>65</v>
      </c>
      <c r="E42" s="22"/>
      <c r="F42" s="22"/>
      <c r="G42" s="22"/>
      <c r="H42" s="22"/>
      <c r="I42" s="22"/>
      <c r="J42" s="22"/>
      <c r="K42" s="22"/>
      <c r="L42" s="22"/>
      <c r="M42" s="22"/>
      <c r="N42" s="22"/>
      <c r="O42" s="24"/>
      <c r="P42" s="29"/>
      <c r="Q42" s="29"/>
      <c r="R42" s="25" t="str">
        <f>IF('Heures Supplémentaire'!D68="",$R$5,"")</f>
        <v>Catherine</v>
      </c>
      <c r="S42" s="25" t="str">
        <f>IF('Heures Supplémentaire'!F68="",$S$5,"")</f>
        <v>Denise</v>
      </c>
      <c r="T42" s="25" t="str">
        <f>IF('Heures Supplémentaire'!H68="",$T$5,"")</f>
        <v>Camille</v>
      </c>
      <c r="U42" s="25" t="str">
        <f>IF('Heures Supplémentaire'!J68="",$U$5,"")</f>
        <v>Moncef</v>
      </c>
      <c r="V42" s="25" t="str">
        <f>IF('Heures Supplémentaire'!L68="",$V$5,"")</f>
        <v>Danièle</v>
      </c>
      <c r="W42" s="25" t="str">
        <f>IF('Heures Supplémentaire'!N68="",W$5,"")</f>
        <v>Alain</v>
      </c>
      <c r="X42" s="25" t="str">
        <f>IF('Heures Supplémentaire'!P68="",X$5,"")</f>
        <v>Manuel</v>
      </c>
      <c r="Y42" s="25" t="str">
        <f>IF('Heures Supplémentaire'!R68="",Y$5,"")</f>
        <v>Driss</v>
      </c>
      <c r="Z42" s="25" t="str">
        <f>IF('Heures Supplémentaire'!T68="",Z$5,"")</f>
        <v>AAAA</v>
      </c>
      <c r="AA42" s="25" t="str">
        <f>IF('Heures Supplémentaire'!V68="",AA$5,"")</f>
        <v>BBBB</v>
      </c>
      <c r="AB42" s="25" t="str">
        <f>IF('Heures Supplémentaire'!Z68="",AB$5,"")</f>
        <v>CCCC</v>
      </c>
      <c r="AC42" s="25" t="str">
        <f>IF('Heures Supplémentaire'!AA68="",AC$5,"")</f>
        <v>DDDD</v>
      </c>
      <c r="AD42" s="25" t="str">
        <f>IF('Heures Supplémentaire'!AB68="",AD$5,"")</f>
        <v>EEEE</v>
      </c>
      <c r="AE42" s="25" t="e">
        <f>IF(#REF!="",AE$5,"")</f>
        <v>#REF!</v>
      </c>
      <c r="AF42" s="25" t="e">
        <f>IF(#REF!="",AF$5,"")</f>
        <v>#REF!</v>
      </c>
      <c r="AG42" s="25" t="e">
        <f>IF(#REF!="",AG$5,"")</f>
        <v>#REF!</v>
      </c>
      <c r="AH42" s="26" t="e">
        <f>IF(#REF!="",AH$5,"")</f>
        <v>#REF!</v>
      </c>
    </row>
    <row r="43" spans="1:34" ht="15" hidden="1" customHeight="1" x14ac:dyDescent="0.25">
      <c r="A43" s="18" t="s">
        <v>71</v>
      </c>
      <c r="B43" s="19">
        <f t="shared" si="1"/>
        <v>42773</v>
      </c>
      <c r="C43" s="27">
        <f t="shared" si="0"/>
        <v>3</v>
      </c>
      <c r="D43" s="28" t="s">
        <v>66</v>
      </c>
      <c r="E43" s="22"/>
      <c r="F43" s="22"/>
      <c r="G43" s="22"/>
      <c r="H43" s="22"/>
      <c r="I43" s="22"/>
      <c r="J43" s="22"/>
      <c r="K43" s="22"/>
      <c r="L43" s="22"/>
      <c r="M43" s="22"/>
      <c r="N43" s="22"/>
      <c r="O43" s="24"/>
      <c r="P43" s="29"/>
      <c r="Q43" s="29"/>
      <c r="R43" s="25" t="str">
        <f>IF('Heures Supplémentaire'!D69="",$R$5,"")</f>
        <v>Catherine</v>
      </c>
      <c r="S43" s="25" t="str">
        <f>IF('Heures Supplémentaire'!F69="",$S$5,"")</f>
        <v>Denise</v>
      </c>
      <c r="T43" s="25" t="str">
        <f>IF('Heures Supplémentaire'!H69="",$T$5,"")</f>
        <v>Camille</v>
      </c>
      <c r="U43" s="25" t="str">
        <f>IF('Heures Supplémentaire'!J69="",$U$5,"")</f>
        <v>Moncef</v>
      </c>
      <c r="V43" s="25" t="str">
        <f>IF('Heures Supplémentaire'!L69="",$V$5,"")</f>
        <v>Danièle</v>
      </c>
      <c r="W43" s="25" t="str">
        <f>IF('Heures Supplémentaire'!N69="",W$5,"")</f>
        <v>Alain</v>
      </c>
      <c r="X43" s="25" t="str">
        <f>IF('Heures Supplémentaire'!P69="",X$5,"")</f>
        <v>Manuel</v>
      </c>
      <c r="Y43" s="25" t="str">
        <f>IF('Heures Supplémentaire'!R69="",Y$5,"")</f>
        <v>Driss</v>
      </c>
      <c r="Z43" s="25" t="str">
        <f>IF('Heures Supplémentaire'!T69="",Z$5,"")</f>
        <v>AAAA</v>
      </c>
      <c r="AA43" s="25" t="str">
        <f>IF('Heures Supplémentaire'!V69="",AA$5,"")</f>
        <v>BBBB</v>
      </c>
      <c r="AB43" s="25" t="str">
        <f>IF('Heures Supplémentaire'!Z69="",AB$5,"")</f>
        <v>CCCC</v>
      </c>
      <c r="AC43" s="25" t="str">
        <f>IF('Heures Supplémentaire'!AA69="",AC$5,"")</f>
        <v>DDDD</v>
      </c>
      <c r="AD43" s="25" t="str">
        <f>IF('Heures Supplémentaire'!AB69="",AD$5,"")</f>
        <v>EEEE</v>
      </c>
      <c r="AE43" s="25" t="e">
        <f>IF(#REF!="",AE$5,"")</f>
        <v>#REF!</v>
      </c>
      <c r="AF43" s="25" t="e">
        <f>IF(#REF!="",AF$5,"")</f>
        <v>#REF!</v>
      </c>
      <c r="AG43" s="25" t="e">
        <f>IF(#REF!="",AG$5,"")</f>
        <v>#REF!</v>
      </c>
      <c r="AH43" s="26" t="e">
        <f>IF(#REF!="",AH$5,"")</f>
        <v>#REF!</v>
      </c>
    </row>
    <row r="44" spans="1:34" ht="15" hidden="1" customHeight="1" x14ac:dyDescent="0.25">
      <c r="A44" s="18" t="s">
        <v>71</v>
      </c>
      <c r="B44" s="19">
        <f t="shared" si="1"/>
        <v>42774</v>
      </c>
      <c r="C44" s="27">
        <f t="shared" si="0"/>
        <v>4</v>
      </c>
      <c r="D44" s="28" t="s">
        <v>67</v>
      </c>
      <c r="E44" s="22"/>
      <c r="F44" s="22"/>
      <c r="G44" s="22"/>
      <c r="H44" s="22"/>
      <c r="I44" s="22"/>
      <c r="J44" s="22"/>
      <c r="K44" s="22"/>
      <c r="L44" s="22"/>
      <c r="M44" s="22"/>
      <c r="N44" s="22"/>
      <c r="O44" s="24"/>
      <c r="P44" s="29"/>
      <c r="Q44" s="29"/>
      <c r="R44" s="25" t="str">
        <f>IF('Heures Supplémentaire'!D70="",$R$5,"")</f>
        <v>Catherine</v>
      </c>
      <c r="S44" s="25" t="str">
        <f>IF('Heures Supplémentaire'!F70="",$S$5,"")</f>
        <v>Denise</v>
      </c>
      <c r="T44" s="25" t="str">
        <f>IF('Heures Supplémentaire'!H70="",$T$5,"")</f>
        <v>Camille</v>
      </c>
      <c r="U44" s="25" t="str">
        <f>IF('Heures Supplémentaire'!J70="",$U$5,"")</f>
        <v>Moncef</v>
      </c>
      <c r="V44" s="25" t="str">
        <f>IF('Heures Supplémentaire'!L70="",$V$5,"")</f>
        <v>Danièle</v>
      </c>
      <c r="W44" s="25" t="str">
        <f>IF('Heures Supplémentaire'!N70="",W$5,"")</f>
        <v>Alain</v>
      </c>
      <c r="X44" s="25" t="str">
        <f>IF('Heures Supplémentaire'!P70="",X$5,"")</f>
        <v>Manuel</v>
      </c>
      <c r="Y44" s="25" t="str">
        <f>IF('Heures Supplémentaire'!R70="",Y$5,"")</f>
        <v>Driss</v>
      </c>
      <c r="Z44" s="25" t="str">
        <f>IF('Heures Supplémentaire'!T70="",Z$5,"")</f>
        <v>AAAA</v>
      </c>
      <c r="AA44" s="25" t="str">
        <f>IF('Heures Supplémentaire'!V70="",AA$5,"")</f>
        <v>BBBB</v>
      </c>
      <c r="AB44" s="25" t="str">
        <f>IF('Heures Supplémentaire'!Z70="",AB$5,"")</f>
        <v>CCCC</v>
      </c>
      <c r="AC44" s="25" t="str">
        <f>IF('Heures Supplémentaire'!AA70="",AC$5,"")</f>
        <v>DDDD</v>
      </c>
      <c r="AD44" s="25" t="str">
        <f>IF('Heures Supplémentaire'!AB70="",AD$5,"")</f>
        <v>EEEE</v>
      </c>
      <c r="AE44" s="25" t="e">
        <f>IF(#REF!="",AE$5,"")</f>
        <v>#REF!</v>
      </c>
      <c r="AF44" s="25" t="e">
        <f>IF(#REF!="",AF$5,"")</f>
        <v>#REF!</v>
      </c>
      <c r="AG44" s="25" t="e">
        <f>IF(#REF!="",AG$5,"")</f>
        <v>#REF!</v>
      </c>
      <c r="AH44" s="26" t="e">
        <f>IF(#REF!="",AH$5,"")</f>
        <v>#REF!</v>
      </c>
    </row>
    <row r="45" spans="1:34" ht="15" customHeight="1" x14ac:dyDescent="0.25">
      <c r="A45" s="18" t="s">
        <v>71</v>
      </c>
      <c r="B45" s="19">
        <f t="shared" si="1"/>
        <v>42775</v>
      </c>
      <c r="C45" s="27">
        <f t="shared" si="0"/>
        <v>5</v>
      </c>
      <c r="D45" s="28" t="s">
        <v>68</v>
      </c>
      <c r="E45" s="22"/>
      <c r="F45" s="22"/>
      <c r="G45" s="22"/>
      <c r="H45" s="22"/>
      <c r="I45" s="22"/>
      <c r="J45" s="22"/>
      <c r="K45" s="22"/>
      <c r="L45" s="22"/>
      <c r="M45" s="22"/>
      <c r="N45" s="22"/>
      <c r="O45" s="24"/>
      <c r="P45" s="29"/>
      <c r="Q45" s="29"/>
      <c r="R45" s="25" t="str">
        <f>IF('Heures Supplémentaire'!D71="",$R$5,"")</f>
        <v>Catherine</v>
      </c>
      <c r="S45" s="25" t="str">
        <f>IF('Heures Supplémentaire'!F71="",$S$5,"")</f>
        <v>Denise</v>
      </c>
      <c r="T45" s="25" t="str">
        <f>IF('Heures Supplémentaire'!H71="",$T$5,"")</f>
        <v>Camille</v>
      </c>
      <c r="U45" s="25" t="str">
        <f>IF('Heures Supplémentaire'!J71="",$U$5,"")</f>
        <v>Moncef</v>
      </c>
      <c r="V45" s="25" t="str">
        <f>IF('Heures Supplémentaire'!L71="",$V$5,"")</f>
        <v>Danièle</v>
      </c>
      <c r="W45" s="25" t="str">
        <f>IF('Heures Supplémentaire'!N71="",W$5,"")</f>
        <v>Alain</v>
      </c>
      <c r="X45" s="25" t="str">
        <f>IF('Heures Supplémentaire'!P71="",X$5,"")</f>
        <v>Manuel</v>
      </c>
      <c r="Y45" s="25" t="str">
        <f>IF('Heures Supplémentaire'!R71="",Y$5,"")</f>
        <v>Driss</v>
      </c>
      <c r="Z45" s="25" t="str">
        <f>IF('Heures Supplémentaire'!T71="",Z$5,"")</f>
        <v>AAAA</v>
      </c>
      <c r="AA45" s="25" t="str">
        <f>IF('Heures Supplémentaire'!V71="",AA$5,"")</f>
        <v>BBBB</v>
      </c>
      <c r="AB45" s="25" t="str">
        <f>IF('Heures Supplémentaire'!Z71="",AB$5,"")</f>
        <v>CCCC</v>
      </c>
      <c r="AC45" s="25" t="str">
        <f>IF('Heures Supplémentaire'!AA71="",AC$5,"")</f>
        <v>DDDD</v>
      </c>
      <c r="AD45" s="25" t="str">
        <f>IF('Heures Supplémentaire'!AB71="",AD$5,"")</f>
        <v>EEEE</v>
      </c>
      <c r="AE45" s="25" t="e">
        <f>IF(#REF!="",AE$5,"")</f>
        <v>#REF!</v>
      </c>
      <c r="AF45" s="25" t="e">
        <f>IF(#REF!="",AF$5,"")</f>
        <v>#REF!</v>
      </c>
      <c r="AG45" s="25" t="e">
        <f>IF(#REF!="",AG$5,"")</f>
        <v>#REF!</v>
      </c>
      <c r="AH45" s="26" t="e">
        <f>IF(#REF!="",AH$5,"")</f>
        <v>#REF!</v>
      </c>
    </row>
    <row r="46" spans="1:34" ht="15" hidden="1" customHeight="1" x14ac:dyDescent="0.25">
      <c r="A46" s="18" t="s">
        <v>71</v>
      </c>
      <c r="B46" s="19">
        <f t="shared" si="1"/>
        <v>42776</v>
      </c>
      <c r="C46" s="27">
        <f t="shared" si="0"/>
        <v>6</v>
      </c>
      <c r="D46" s="28" t="s">
        <v>69</v>
      </c>
      <c r="E46" s="22"/>
      <c r="F46" s="22"/>
      <c r="G46" s="22"/>
      <c r="H46" s="22"/>
      <c r="I46" s="22"/>
      <c r="J46" s="22"/>
      <c r="K46" s="22"/>
      <c r="L46" s="22"/>
      <c r="M46" s="22"/>
      <c r="N46" s="22"/>
      <c r="O46" s="24"/>
      <c r="P46" s="29"/>
      <c r="Q46" s="29"/>
      <c r="R46" s="25" t="str">
        <f>IF('Heures Supplémentaire'!D72="",$R$5,"")</f>
        <v>Catherine</v>
      </c>
      <c r="S46" s="25" t="str">
        <f>IF('Heures Supplémentaire'!F72="",$S$5,"")</f>
        <v>Denise</v>
      </c>
      <c r="T46" s="25" t="str">
        <f>IF('Heures Supplémentaire'!H72="",$T$5,"")</f>
        <v>Camille</v>
      </c>
      <c r="U46" s="25" t="str">
        <f>IF('Heures Supplémentaire'!J72="",$U$5,"")</f>
        <v>Moncef</v>
      </c>
      <c r="V46" s="25" t="str">
        <f>IF('Heures Supplémentaire'!L72="",$V$5,"")</f>
        <v>Danièle</v>
      </c>
      <c r="W46" s="25" t="str">
        <f>IF('Heures Supplémentaire'!N72="",W$5,"")</f>
        <v>Alain</v>
      </c>
      <c r="X46" s="25" t="str">
        <f>IF('Heures Supplémentaire'!P72="",X$5,"")</f>
        <v>Manuel</v>
      </c>
      <c r="Y46" s="25" t="str">
        <f>IF('Heures Supplémentaire'!R72="",Y$5,"")</f>
        <v>Driss</v>
      </c>
      <c r="Z46" s="25" t="str">
        <f>IF('Heures Supplémentaire'!T72="",Z$5,"")</f>
        <v>AAAA</v>
      </c>
      <c r="AA46" s="25" t="str">
        <f>IF('Heures Supplémentaire'!V72="",AA$5,"")</f>
        <v>BBBB</v>
      </c>
      <c r="AB46" s="25" t="str">
        <f>IF('Heures Supplémentaire'!Z72="",AB$5,"")</f>
        <v>CCCC</v>
      </c>
      <c r="AC46" s="25" t="str">
        <f>IF('Heures Supplémentaire'!AA72="",AC$5,"")</f>
        <v>DDDD</v>
      </c>
      <c r="AD46" s="25" t="str">
        <f>IF('Heures Supplémentaire'!AB72="",AD$5,"")</f>
        <v>EEEE</v>
      </c>
      <c r="AE46" s="25" t="e">
        <f>IF(#REF!="",AE$5,"")</f>
        <v>#REF!</v>
      </c>
      <c r="AF46" s="25" t="e">
        <f>IF(#REF!="",AF$5,"")</f>
        <v>#REF!</v>
      </c>
      <c r="AG46" s="25" t="e">
        <f>IF(#REF!="",AG$5,"")</f>
        <v>#REF!</v>
      </c>
      <c r="AH46" s="26" t="e">
        <f>IF(#REF!="",AH$5,"")</f>
        <v>#REF!</v>
      </c>
    </row>
    <row r="47" spans="1:34" ht="15" hidden="1" customHeight="1" x14ac:dyDescent="0.25">
      <c r="A47" s="18" t="s">
        <v>71</v>
      </c>
      <c r="B47" s="19">
        <f t="shared" si="1"/>
        <v>42777</v>
      </c>
      <c r="C47" s="27">
        <f t="shared" si="0"/>
        <v>7</v>
      </c>
      <c r="D47" s="28" t="s">
        <v>70</v>
      </c>
      <c r="E47" s="22"/>
      <c r="F47" s="22"/>
      <c r="G47" s="22"/>
      <c r="H47" s="22"/>
      <c r="I47" s="22"/>
      <c r="J47" s="22"/>
      <c r="K47" s="22"/>
      <c r="L47" s="22"/>
      <c r="M47" s="22"/>
      <c r="N47" s="22"/>
      <c r="O47" s="24"/>
      <c r="P47" s="29"/>
      <c r="Q47" s="29"/>
      <c r="R47" s="25" t="str">
        <f>IF('Heures Supplémentaire'!D73="",$R$5,"")</f>
        <v>Catherine</v>
      </c>
      <c r="S47" s="25" t="str">
        <f>IF('Heures Supplémentaire'!F73="",$S$5,"")</f>
        <v>Denise</v>
      </c>
      <c r="T47" s="25" t="str">
        <f>IF('Heures Supplémentaire'!H73="",$T$5,"")</f>
        <v>Camille</v>
      </c>
      <c r="U47" s="25" t="str">
        <f>IF('Heures Supplémentaire'!J73="",$U$5,"")</f>
        <v>Moncef</v>
      </c>
      <c r="V47" s="25" t="str">
        <f>IF('Heures Supplémentaire'!L73="",$V$5,"")</f>
        <v>Danièle</v>
      </c>
      <c r="W47" s="25" t="str">
        <f>IF('Heures Supplémentaire'!N73="",W$5,"")</f>
        <v>Alain</v>
      </c>
      <c r="X47" s="25" t="str">
        <f>IF('Heures Supplémentaire'!P73="",X$5,"")</f>
        <v>Manuel</v>
      </c>
      <c r="Y47" s="25" t="str">
        <f>IF('Heures Supplémentaire'!R73="",Y$5,"")</f>
        <v>Driss</v>
      </c>
      <c r="Z47" s="25" t="str">
        <f>IF('Heures Supplémentaire'!T73="",Z$5,"")</f>
        <v>AAAA</v>
      </c>
      <c r="AA47" s="25" t="str">
        <f>IF('Heures Supplémentaire'!V73="",AA$5,"")</f>
        <v>BBBB</v>
      </c>
      <c r="AB47" s="25" t="str">
        <f>IF('Heures Supplémentaire'!Z73="",AB$5,"")</f>
        <v>CCCC</v>
      </c>
      <c r="AC47" s="25" t="str">
        <f>IF('Heures Supplémentaire'!AA73="",AC$5,"")</f>
        <v>DDDD</v>
      </c>
      <c r="AD47" s="25" t="str">
        <f>IF('Heures Supplémentaire'!AB73="",AD$5,"")</f>
        <v>EEEE</v>
      </c>
      <c r="AE47" s="25" t="e">
        <f>IF(#REF!="",AE$5,"")</f>
        <v>#REF!</v>
      </c>
      <c r="AF47" s="25" t="e">
        <f>IF(#REF!="",AF$5,"")</f>
        <v>#REF!</v>
      </c>
      <c r="AG47" s="25" t="e">
        <f>IF(#REF!="",AG$5,"")</f>
        <v>#REF!</v>
      </c>
      <c r="AH47" s="26" t="e">
        <f>IF(#REF!="",AH$5,"")</f>
        <v>#REF!</v>
      </c>
    </row>
    <row r="48" spans="1:34" ht="15" hidden="1" customHeight="1" x14ac:dyDescent="0.25">
      <c r="A48" s="18" t="s">
        <v>71</v>
      </c>
      <c r="B48" s="19">
        <f t="shared" si="1"/>
        <v>42778</v>
      </c>
      <c r="C48" s="27">
        <f t="shared" si="0"/>
        <v>1</v>
      </c>
      <c r="D48" s="28" t="s">
        <v>64</v>
      </c>
      <c r="E48" s="22"/>
      <c r="F48" s="22"/>
      <c r="G48" s="22"/>
      <c r="H48" s="22"/>
      <c r="I48" s="22"/>
      <c r="J48" s="22"/>
      <c r="K48" s="22"/>
      <c r="L48" s="22"/>
      <c r="M48" s="22"/>
      <c r="N48" s="22"/>
      <c r="O48" s="24"/>
      <c r="P48" s="25" t="str">
        <f>IF('Heures Supplémentaire'!D74="",$P$5,"")</f>
        <v>Haziz</v>
      </c>
      <c r="Q48" s="25" t="str">
        <f>IF('Heures Supplémentaire'!F74="",$Q$5,"")</f>
        <v>Stéphanie</v>
      </c>
      <c r="R48" s="25" t="str">
        <f>IF('Heures Supplémentaire'!H74="",$R$5,"")</f>
        <v>Catherine</v>
      </c>
      <c r="S48" s="25" t="str">
        <f>IF('Heures Supplémentaire'!J74="",$S$5,"")</f>
        <v>Denise</v>
      </c>
      <c r="T48" s="25" t="str">
        <f>IF('Heures Supplémentaire'!L74="",$T$5,"")</f>
        <v>Camille</v>
      </c>
      <c r="U48" s="25" t="str">
        <f>IF('Heures Supplémentaire'!N74="",$U$5,"")</f>
        <v>Moncef</v>
      </c>
      <c r="V48" s="25" t="str">
        <f>IF('Heures Supplémentaire'!P74="",$V$5,"")</f>
        <v>Danièle</v>
      </c>
      <c r="W48" s="25" t="str">
        <f>IF('Heures Supplémentaire'!R74="",W$5,"")</f>
        <v>Alain</v>
      </c>
      <c r="X48" s="25" t="str">
        <f>IF('Heures Supplémentaire'!T74="",X$5,"")</f>
        <v>Manuel</v>
      </c>
      <c r="Y48" s="25" t="str">
        <f>IF('Heures Supplémentaire'!V74="",Y$5,"")</f>
        <v>Driss</v>
      </c>
      <c r="Z48" s="25" t="str">
        <f>IF('Heures Supplémentaire'!Z74="",Z$5,"")</f>
        <v>AAAA</v>
      </c>
      <c r="AA48" s="25" t="str">
        <f>IF('Heures Supplémentaire'!AA74="",AA$5,"")</f>
        <v>BBBB</v>
      </c>
      <c r="AB48" s="25" t="str">
        <f>IF('Heures Supplémentaire'!AB74="",AB$5,"")</f>
        <v>CCCC</v>
      </c>
      <c r="AC48" s="25" t="e">
        <f>IF(#REF!="",AC$5,"")</f>
        <v>#REF!</v>
      </c>
      <c r="AD48" s="25" t="e">
        <f>IF(#REF!="",AD$5,"")</f>
        <v>#REF!</v>
      </c>
      <c r="AE48" s="25" t="e">
        <f>IF(#REF!="",AE$5,"")</f>
        <v>#REF!</v>
      </c>
      <c r="AF48" s="25" t="e">
        <f>IF(#REF!="",AF$5,"")</f>
        <v>#REF!</v>
      </c>
      <c r="AG48" s="25" t="e">
        <f>IF(#REF!="",AG$5,"")</f>
        <v>#REF!</v>
      </c>
      <c r="AH48" s="26" t="e">
        <f>IF(#REF!="",AH$5,"")</f>
        <v>#REF!</v>
      </c>
    </row>
    <row r="49" spans="1:34" ht="15" hidden="1" customHeight="1" x14ac:dyDescent="0.25">
      <c r="A49" s="18" t="s">
        <v>71</v>
      </c>
      <c r="B49" s="19">
        <f t="shared" si="1"/>
        <v>42779</v>
      </c>
      <c r="C49" s="27">
        <f t="shared" si="0"/>
        <v>2</v>
      </c>
      <c r="D49" s="28" t="s">
        <v>65</v>
      </c>
      <c r="E49" s="22"/>
      <c r="F49" s="22"/>
      <c r="G49" s="22"/>
      <c r="H49" s="22"/>
      <c r="I49" s="22"/>
      <c r="J49" s="22"/>
      <c r="K49" s="22"/>
      <c r="L49" s="22"/>
      <c r="M49" s="22"/>
      <c r="N49" s="22"/>
      <c r="O49" s="24"/>
      <c r="P49" s="25" t="str">
        <f>IF('Heures Supplémentaire'!D77="",$P$5,"")</f>
        <v>Haziz</v>
      </c>
      <c r="Q49" s="25" t="str">
        <f>IF('Heures Supplémentaire'!F77="",$Q$5,"")</f>
        <v>Stéphanie</v>
      </c>
      <c r="R49" s="25" t="str">
        <f>IF('Heures Supplémentaire'!H77="",$R$5,"")</f>
        <v>Catherine</v>
      </c>
      <c r="S49" s="25" t="str">
        <f>IF('Heures Supplémentaire'!J77="",$S$5,"")</f>
        <v>Denise</v>
      </c>
      <c r="T49" s="25" t="str">
        <f>IF('Heures Supplémentaire'!L77="",$T$5,"")</f>
        <v>Camille</v>
      </c>
      <c r="U49" s="25" t="str">
        <f>IF('Heures Supplémentaire'!N77="",$U$5,"")</f>
        <v>Moncef</v>
      </c>
      <c r="V49" s="25" t="str">
        <f>IF('Heures Supplémentaire'!P77="",$V$5,"")</f>
        <v>Danièle</v>
      </c>
      <c r="W49" s="25" t="str">
        <f>IF('Heures Supplémentaire'!R77="",W$5,"")</f>
        <v>Alain</v>
      </c>
      <c r="X49" s="25" t="str">
        <f>IF('Heures Supplémentaire'!T77="",X$5,"")</f>
        <v>Manuel</v>
      </c>
      <c r="Y49" s="25" t="str">
        <f>IF('Heures Supplémentaire'!V77="",Y$5,"")</f>
        <v>Driss</v>
      </c>
      <c r="Z49" s="25" t="str">
        <f>IF('Heures Supplémentaire'!Z77="",Z$5,"")</f>
        <v>AAAA</v>
      </c>
      <c r="AA49" s="25" t="str">
        <f>IF('Heures Supplémentaire'!AA77="",AA$5,"")</f>
        <v>BBBB</v>
      </c>
      <c r="AB49" s="25" t="str">
        <f>IF('Heures Supplémentaire'!AB77="",AB$5,"")</f>
        <v>CCCC</v>
      </c>
      <c r="AC49" s="25" t="e">
        <f>IF(#REF!="",AC$5,"")</f>
        <v>#REF!</v>
      </c>
      <c r="AD49" s="25" t="e">
        <f>IF(#REF!="",AD$5,"")</f>
        <v>#REF!</v>
      </c>
      <c r="AE49" s="25" t="e">
        <f>IF(#REF!="",AE$5,"")</f>
        <v>#REF!</v>
      </c>
      <c r="AF49" s="25" t="e">
        <f>IF(#REF!="",AF$5,"")</f>
        <v>#REF!</v>
      </c>
      <c r="AG49" s="25" t="e">
        <f>IF(#REF!="",AG$5,"")</f>
        <v>#REF!</v>
      </c>
      <c r="AH49" s="26" t="e">
        <f>IF(#REF!="",AH$5,"")</f>
        <v>#REF!</v>
      </c>
    </row>
    <row r="50" spans="1:34" ht="15" hidden="1" customHeight="1" x14ac:dyDescent="0.25">
      <c r="A50" s="18" t="s">
        <v>71</v>
      </c>
      <c r="B50" s="19">
        <f t="shared" si="1"/>
        <v>42780</v>
      </c>
      <c r="C50" s="27">
        <f t="shared" si="0"/>
        <v>3</v>
      </c>
      <c r="D50" s="28" t="s">
        <v>66</v>
      </c>
      <c r="E50" s="22"/>
      <c r="F50" s="22"/>
      <c r="G50" s="22"/>
      <c r="H50" s="22"/>
      <c r="I50" s="22"/>
      <c r="J50" s="22"/>
      <c r="K50" s="22"/>
      <c r="L50" s="22"/>
      <c r="M50" s="22"/>
      <c r="N50" s="22"/>
      <c r="O50" s="24"/>
      <c r="P50" s="25" t="str">
        <f>IF('Heures Supplémentaire'!D78="",$P$5,"")</f>
        <v>Haziz</v>
      </c>
      <c r="Q50" s="25" t="str">
        <f>IF('Heures Supplémentaire'!F78="",$Q$5,"")</f>
        <v>Stéphanie</v>
      </c>
      <c r="R50" s="25" t="str">
        <f>IF('Heures Supplémentaire'!H78="",$R$5,"")</f>
        <v>Catherine</v>
      </c>
      <c r="S50" s="25" t="str">
        <f>IF('Heures Supplémentaire'!J78="",$S$5,"")</f>
        <v>Denise</v>
      </c>
      <c r="T50" s="25" t="str">
        <f>IF('Heures Supplémentaire'!L78="",$T$5,"")</f>
        <v>Camille</v>
      </c>
      <c r="U50" s="25" t="str">
        <f>IF('Heures Supplémentaire'!N78="",$U$5,"")</f>
        <v>Moncef</v>
      </c>
      <c r="V50" s="25" t="str">
        <f>IF('Heures Supplémentaire'!P78="",$V$5,"")</f>
        <v>Danièle</v>
      </c>
      <c r="W50" s="25" t="str">
        <f>IF('Heures Supplémentaire'!R78="",W$5,"")</f>
        <v>Alain</v>
      </c>
      <c r="X50" s="25" t="str">
        <f>IF('Heures Supplémentaire'!T78="",X$5,"")</f>
        <v>Manuel</v>
      </c>
      <c r="Y50" s="25" t="str">
        <f>IF('Heures Supplémentaire'!V78="",Y$5,"")</f>
        <v>Driss</v>
      </c>
      <c r="Z50" s="25" t="str">
        <f>IF('Heures Supplémentaire'!Z78="",Z$5,"")</f>
        <v>AAAA</v>
      </c>
      <c r="AA50" s="25" t="str">
        <f>IF('Heures Supplémentaire'!AA78="",AA$5,"")</f>
        <v>BBBB</v>
      </c>
      <c r="AB50" s="25" t="str">
        <f>IF('Heures Supplémentaire'!AB78="",AB$5,"")</f>
        <v>CCCC</v>
      </c>
      <c r="AC50" s="25" t="e">
        <f>IF(#REF!="",AC$5,"")</f>
        <v>#REF!</v>
      </c>
      <c r="AD50" s="25" t="e">
        <f>IF(#REF!="",AD$5,"")</f>
        <v>#REF!</v>
      </c>
      <c r="AE50" s="25" t="e">
        <f>IF(#REF!="",AE$5,"")</f>
        <v>#REF!</v>
      </c>
      <c r="AF50" s="25" t="e">
        <f>IF(#REF!="",AF$5,"")</f>
        <v>#REF!</v>
      </c>
      <c r="AG50" s="25" t="e">
        <f>IF(#REF!="",AG$5,"")</f>
        <v>#REF!</v>
      </c>
      <c r="AH50" s="26" t="e">
        <f>IF(#REF!="",AH$5,"")</f>
        <v>#REF!</v>
      </c>
    </row>
    <row r="51" spans="1:34" ht="15" hidden="1" customHeight="1" x14ac:dyDescent="0.25">
      <c r="A51" s="18" t="s">
        <v>71</v>
      </c>
      <c r="B51" s="19">
        <f t="shared" si="1"/>
        <v>42781</v>
      </c>
      <c r="C51" s="27">
        <f t="shared" si="0"/>
        <v>4</v>
      </c>
      <c r="D51" s="28" t="s">
        <v>67</v>
      </c>
      <c r="E51" s="22"/>
      <c r="F51" s="22"/>
      <c r="G51" s="22"/>
      <c r="H51" s="22"/>
      <c r="I51" s="22"/>
      <c r="J51" s="22"/>
      <c r="K51" s="22"/>
      <c r="L51" s="22"/>
      <c r="M51" s="22"/>
      <c r="N51" s="22"/>
      <c r="O51" s="24"/>
      <c r="P51" s="25" t="str">
        <f>IF('Heures Supplémentaire'!D79="",$P$5,"")</f>
        <v>Haziz</v>
      </c>
      <c r="Q51" s="25" t="str">
        <f>IF('Heures Supplémentaire'!F79="",$Q$5,"")</f>
        <v>Stéphanie</v>
      </c>
      <c r="R51" s="25" t="str">
        <f>IF('Heures Supplémentaire'!H79="",$R$5,"")</f>
        <v>Catherine</v>
      </c>
      <c r="S51" s="25" t="str">
        <f>IF('Heures Supplémentaire'!J79="",$S$5,"")</f>
        <v>Denise</v>
      </c>
      <c r="T51" s="25" t="str">
        <f>IF('Heures Supplémentaire'!L79="",$T$5,"")</f>
        <v>Camille</v>
      </c>
      <c r="U51" s="25" t="str">
        <f>IF('Heures Supplémentaire'!N79="",$U$5,"")</f>
        <v>Moncef</v>
      </c>
      <c r="V51" s="25" t="str">
        <f>IF('Heures Supplémentaire'!P79="",$V$5,"")</f>
        <v>Danièle</v>
      </c>
      <c r="W51" s="25" t="str">
        <f>IF('Heures Supplémentaire'!R79="",W$5,"")</f>
        <v>Alain</v>
      </c>
      <c r="X51" s="25" t="str">
        <f>IF('Heures Supplémentaire'!T79="",X$5,"")</f>
        <v>Manuel</v>
      </c>
      <c r="Y51" s="25" t="str">
        <f>IF('Heures Supplémentaire'!V79="",Y$5,"")</f>
        <v>Driss</v>
      </c>
      <c r="Z51" s="25" t="str">
        <f>IF('Heures Supplémentaire'!Z79="",Z$5,"")</f>
        <v>AAAA</v>
      </c>
      <c r="AA51" s="25" t="str">
        <f>IF('Heures Supplémentaire'!AA79="",AA$5,"")</f>
        <v>BBBB</v>
      </c>
      <c r="AB51" s="25" t="str">
        <f>IF('Heures Supplémentaire'!AB79="",AB$5,"")</f>
        <v>CCCC</v>
      </c>
      <c r="AC51" s="25" t="e">
        <f>IF(#REF!="",AC$5,"")</f>
        <v>#REF!</v>
      </c>
      <c r="AD51" s="25" t="e">
        <f>IF(#REF!="",AD$5,"")</f>
        <v>#REF!</v>
      </c>
      <c r="AE51" s="25" t="e">
        <f>IF(#REF!="",AE$5,"")</f>
        <v>#REF!</v>
      </c>
      <c r="AF51" s="25" t="e">
        <f>IF(#REF!="",AF$5,"")</f>
        <v>#REF!</v>
      </c>
      <c r="AG51" s="25" t="e">
        <f>IF(#REF!="",AG$5,"")</f>
        <v>#REF!</v>
      </c>
      <c r="AH51" s="26" t="e">
        <f>IF(#REF!="",AH$5,"")</f>
        <v>#REF!</v>
      </c>
    </row>
    <row r="52" spans="1:34" ht="15" customHeight="1" x14ac:dyDescent="0.25">
      <c r="A52" s="18" t="s">
        <v>71</v>
      </c>
      <c r="B52" s="19">
        <f t="shared" si="1"/>
        <v>42782</v>
      </c>
      <c r="C52" s="27">
        <f t="shared" si="0"/>
        <v>5</v>
      </c>
      <c r="D52" s="28" t="s">
        <v>68</v>
      </c>
      <c r="E52" s="22"/>
      <c r="F52" s="22"/>
      <c r="G52" s="22"/>
      <c r="H52" s="22"/>
      <c r="I52" s="22"/>
      <c r="J52" s="22"/>
      <c r="K52" s="22"/>
      <c r="L52" s="22"/>
      <c r="M52" s="22"/>
      <c r="N52" s="22"/>
      <c r="O52" s="24"/>
      <c r="P52" s="25" t="str">
        <f>IF('Heures Supplémentaire'!D80="",$P$5,"")</f>
        <v>Haziz</v>
      </c>
      <c r="Q52" s="25" t="str">
        <f>IF('Heures Supplémentaire'!F80="",$Q$5,"")</f>
        <v>Stéphanie</v>
      </c>
      <c r="R52" s="25" t="str">
        <f>IF('Heures Supplémentaire'!H80="",$R$5,"")</f>
        <v>Catherine</v>
      </c>
      <c r="S52" s="25" t="str">
        <f>IF('Heures Supplémentaire'!J80="",$S$5,"")</f>
        <v>Denise</v>
      </c>
      <c r="T52" s="25" t="str">
        <f>IF('Heures Supplémentaire'!L80="",$T$5,"")</f>
        <v>Camille</v>
      </c>
      <c r="U52" s="25" t="str">
        <f>IF('Heures Supplémentaire'!N80="",$U$5,"")</f>
        <v>Moncef</v>
      </c>
      <c r="V52" s="25" t="str">
        <f>IF('Heures Supplémentaire'!P80="",$V$5,"")</f>
        <v>Danièle</v>
      </c>
      <c r="W52" s="25" t="str">
        <f>IF('Heures Supplémentaire'!R80="",W$5,"")</f>
        <v>Alain</v>
      </c>
      <c r="X52" s="25" t="str">
        <f>IF('Heures Supplémentaire'!T80="",X$5,"")</f>
        <v>Manuel</v>
      </c>
      <c r="Y52" s="25" t="str">
        <f>IF('Heures Supplémentaire'!V80="",Y$5,"")</f>
        <v>Driss</v>
      </c>
      <c r="Z52" s="25" t="str">
        <f>IF('Heures Supplémentaire'!Z80="",Z$5,"")</f>
        <v>AAAA</v>
      </c>
      <c r="AA52" s="25" t="str">
        <f>IF('Heures Supplémentaire'!AA80="",AA$5,"")</f>
        <v>BBBB</v>
      </c>
      <c r="AB52" s="25" t="str">
        <f>IF('Heures Supplémentaire'!AB80="",AB$5,"")</f>
        <v>CCCC</v>
      </c>
      <c r="AC52" s="25" t="e">
        <f>IF(#REF!="",AC$5,"")</f>
        <v>#REF!</v>
      </c>
      <c r="AD52" s="25" t="e">
        <f>IF(#REF!="",AD$5,"")</f>
        <v>#REF!</v>
      </c>
      <c r="AE52" s="25" t="e">
        <f>IF(#REF!="",AE$5,"")</f>
        <v>#REF!</v>
      </c>
      <c r="AF52" s="25" t="e">
        <f>IF(#REF!="",AF$5,"")</f>
        <v>#REF!</v>
      </c>
      <c r="AG52" s="25" t="e">
        <f>IF(#REF!="",AG$5,"")</f>
        <v>#REF!</v>
      </c>
      <c r="AH52" s="26" t="e">
        <f>IF(#REF!="",AH$5,"")</f>
        <v>#REF!</v>
      </c>
    </row>
    <row r="53" spans="1:34" ht="15" hidden="1" customHeight="1" x14ac:dyDescent="0.25">
      <c r="A53" s="18" t="s">
        <v>71</v>
      </c>
      <c r="B53" s="19">
        <f t="shared" si="1"/>
        <v>42783</v>
      </c>
      <c r="C53" s="27">
        <f t="shared" si="0"/>
        <v>6</v>
      </c>
      <c r="D53" s="28" t="s">
        <v>69</v>
      </c>
      <c r="E53" s="22"/>
      <c r="F53" s="22"/>
      <c r="G53" s="22"/>
      <c r="H53" s="22"/>
      <c r="I53" s="22"/>
      <c r="J53" s="22"/>
      <c r="K53" s="22"/>
      <c r="L53" s="22"/>
      <c r="M53" s="22"/>
      <c r="N53" s="22"/>
      <c r="O53" s="24"/>
      <c r="P53" s="25" t="str">
        <f>IF('Heures Supplémentaire'!D81="",$P$5,"")</f>
        <v>Haziz</v>
      </c>
      <c r="Q53" s="25" t="str">
        <f>IF('Heures Supplémentaire'!F81="",$Q$5,"")</f>
        <v>Stéphanie</v>
      </c>
      <c r="R53" s="25" t="str">
        <f>IF('Heures Supplémentaire'!H81="",$R$5,"")</f>
        <v>Catherine</v>
      </c>
      <c r="S53" s="25" t="str">
        <f>IF('Heures Supplémentaire'!J81="",$S$5,"")</f>
        <v>Denise</v>
      </c>
      <c r="T53" s="25" t="str">
        <f>IF('Heures Supplémentaire'!L81="",$T$5,"")</f>
        <v>Camille</v>
      </c>
      <c r="U53" s="25" t="str">
        <f>IF('Heures Supplémentaire'!N81="",$U$5,"")</f>
        <v>Moncef</v>
      </c>
      <c r="V53" s="25" t="str">
        <f>IF('Heures Supplémentaire'!P81="",$V$5,"")</f>
        <v>Danièle</v>
      </c>
      <c r="W53" s="25" t="str">
        <f>IF('Heures Supplémentaire'!R81="",W$5,"")</f>
        <v>Alain</v>
      </c>
      <c r="X53" s="25" t="str">
        <f>IF('Heures Supplémentaire'!T81="",X$5,"")</f>
        <v>Manuel</v>
      </c>
      <c r="Y53" s="25" t="str">
        <f>IF('Heures Supplémentaire'!V81="",Y$5,"")</f>
        <v>Driss</v>
      </c>
      <c r="Z53" s="25" t="str">
        <f>IF('Heures Supplémentaire'!Z81="",Z$5,"")</f>
        <v>AAAA</v>
      </c>
      <c r="AA53" s="25" t="str">
        <f>IF('Heures Supplémentaire'!AA81="",AA$5,"")</f>
        <v>BBBB</v>
      </c>
      <c r="AB53" s="25" t="str">
        <f>IF('Heures Supplémentaire'!AB81="",AB$5,"")</f>
        <v>CCCC</v>
      </c>
      <c r="AC53" s="25" t="e">
        <f>IF(#REF!="",AC$5,"")</f>
        <v>#REF!</v>
      </c>
      <c r="AD53" s="25" t="e">
        <f>IF(#REF!="",AD$5,"")</f>
        <v>#REF!</v>
      </c>
      <c r="AE53" s="25" t="e">
        <f>IF(#REF!="",AE$5,"")</f>
        <v>#REF!</v>
      </c>
      <c r="AF53" s="25" t="e">
        <f>IF(#REF!="",AF$5,"")</f>
        <v>#REF!</v>
      </c>
      <c r="AG53" s="25" t="e">
        <f>IF(#REF!="",AG$5,"")</f>
        <v>#REF!</v>
      </c>
      <c r="AH53" s="26" t="e">
        <f>IF(#REF!="",AH$5,"")</f>
        <v>#REF!</v>
      </c>
    </row>
    <row r="54" spans="1:34" ht="15" hidden="1" customHeight="1" x14ac:dyDescent="0.25">
      <c r="A54" s="18" t="s">
        <v>71</v>
      </c>
      <c r="B54" s="19">
        <f t="shared" si="1"/>
        <v>42784</v>
      </c>
      <c r="C54" s="27">
        <f t="shared" si="0"/>
        <v>7</v>
      </c>
      <c r="D54" s="28" t="s">
        <v>70</v>
      </c>
      <c r="E54" s="22"/>
      <c r="F54" s="22"/>
      <c r="G54" s="22"/>
      <c r="H54" s="22"/>
      <c r="I54" s="22"/>
      <c r="J54" s="22"/>
      <c r="K54" s="22"/>
      <c r="L54" s="22"/>
      <c r="M54" s="22"/>
      <c r="N54" s="22"/>
      <c r="O54" s="24"/>
      <c r="P54" s="25" t="str">
        <f>IF('Heures Supplémentaire'!D82="",$P$5,"")</f>
        <v>Haziz</v>
      </c>
      <c r="Q54" s="25" t="str">
        <f>IF('Heures Supplémentaire'!F82="",$Q$5,"")</f>
        <v>Stéphanie</v>
      </c>
      <c r="R54" s="25" t="str">
        <f>IF('Heures Supplémentaire'!H82="",$R$5,"")</f>
        <v>Catherine</v>
      </c>
      <c r="S54" s="25" t="str">
        <f>IF('Heures Supplémentaire'!J82="",$S$5,"")</f>
        <v>Denise</v>
      </c>
      <c r="T54" s="25" t="str">
        <f>IF('Heures Supplémentaire'!L82="",$T$5,"")</f>
        <v>Camille</v>
      </c>
      <c r="U54" s="25" t="str">
        <f>IF('Heures Supplémentaire'!N82="",$U$5,"")</f>
        <v>Moncef</v>
      </c>
      <c r="V54" s="25" t="str">
        <f>IF('Heures Supplémentaire'!P82="",$V$5,"")</f>
        <v>Danièle</v>
      </c>
      <c r="W54" s="25" t="str">
        <f>IF('Heures Supplémentaire'!R82="",W$5,"")</f>
        <v>Alain</v>
      </c>
      <c r="X54" s="25" t="str">
        <f>IF('Heures Supplémentaire'!T82="",X$5,"")</f>
        <v>Manuel</v>
      </c>
      <c r="Y54" s="25" t="str">
        <f>IF('Heures Supplémentaire'!V82="",Y$5,"")</f>
        <v>Driss</v>
      </c>
      <c r="Z54" s="25" t="str">
        <f>IF('Heures Supplémentaire'!Z82="",Z$5,"")</f>
        <v>AAAA</v>
      </c>
      <c r="AA54" s="25" t="str">
        <f>IF('Heures Supplémentaire'!AA82="",AA$5,"")</f>
        <v>BBBB</v>
      </c>
      <c r="AB54" s="25" t="str">
        <f>IF('Heures Supplémentaire'!AB82="",AB$5,"")</f>
        <v>CCCC</v>
      </c>
      <c r="AC54" s="25" t="e">
        <f>IF(#REF!="",AC$5,"")</f>
        <v>#REF!</v>
      </c>
      <c r="AD54" s="25" t="e">
        <f>IF(#REF!="",AD$5,"")</f>
        <v>#REF!</v>
      </c>
      <c r="AE54" s="25" t="e">
        <f>IF(#REF!="",AE$5,"")</f>
        <v>#REF!</v>
      </c>
      <c r="AF54" s="25" t="e">
        <f>IF(#REF!="",AF$5,"")</f>
        <v>#REF!</v>
      </c>
      <c r="AG54" s="25" t="e">
        <f>IF(#REF!="",AG$5,"")</f>
        <v>#REF!</v>
      </c>
      <c r="AH54" s="26" t="e">
        <f>IF(#REF!="",AH$5,"")</f>
        <v>#REF!</v>
      </c>
    </row>
    <row r="55" spans="1:34" ht="15" hidden="1" customHeight="1" x14ac:dyDescent="0.25">
      <c r="A55" s="18" t="s">
        <v>71</v>
      </c>
      <c r="B55" s="19">
        <f t="shared" si="1"/>
        <v>42785</v>
      </c>
      <c r="C55" s="27">
        <f t="shared" si="0"/>
        <v>1</v>
      </c>
      <c r="D55" s="28" t="s">
        <v>64</v>
      </c>
      <c r="E55" s="22"/>
      <c r="F55" s="22"/>
      <c r="G55" s="22"/>
      <c r="H55" s="22"/>
      <c r="I55" s="22"/>
      <c r="J55" s="22"/>
      <c r="K55" s="22"/>
      <c r="L55" s="22"/>
      <c r="M55" s="22"/>
      <c r="N55" s="22"/>
      <c r="O55" s="24"/>
      <c r="P55" s="25" t="str">
        <f>IF('Heures Supplémentaire'!D83="",$P$5,"")</f>
        <v>Haziz</v>
      </c>
      <c r="Q55" s="25" t="str">
        <f>IF('Heures Supplémentaire'!F83="",$Q$5,"")</f>
        <v>Stéphanie</v>
      </c>
      <c r="R55" s="25" t="str">
        <f>IF('Heures Supplémentaire'!H83="",$R$5,"")</f>
        <v>Catherine</v>
      </c>
      <c r="S55" s="25" t="str">
        <f>IF('Heures Supplémentaire'!J83="",$S$5,"")</f>
        <v>Denise</v>
      </c>
      <c r="T55" s="25" t="str">
        <f>IF('Heures Supplémentaire'!L83="",$T$5,"")</f>
        <v>Camille</v>
      </c>
      <c r="U55" s="25" t="str">
        <f>IF('Heures Supplémentaire'!N83="",$U$5,"")</f>
        <v>Moncef</v>
      </c>
      <c r="V55" s="25" t="str">
        <f>IF('Heures Supplémentaire'!P83="",$V$5,"")</f>
        <v>Danièle</v>
      </c>
      <c r="W55" s="25" t="str">
        <f>IF('Heures Supplémentaire'!R83="",W$5,"")</f>
        <v>Alain</v>
      </c>
      <c r="X55" s="25" t="str">
        <f>IF('Heures Supplémentaire'!T83="",X$5,"")</f>
        <v>Manuel</v>
      </c>
      <c r="Y55" s="25" t="str">
        <f>IF('Heures Supplémentaire'!V83="",Y$5,"")</f>
        <v>Driss</v>
      </c>
      <c r="Z55" s="25" t="str">
        <f>IF('Heures Supplémentaire'!Z83="",Z$5,"")</f>
        <v>AAAA</v>
      </c>
      <c r="AA55" s="25" t="str">
        <f>IF('Heures Supplémentaire'!AA83="",AA$5,"")</f>
        <v>BBBB</v>
      </c>
      <c r="AB55" s="25" t="str">
        <f>IF('Heures Supplémentaire'!AB83="",AB$5,"")</f>
        <v>CCCC</v>
      </c>
      <c r="AC55" s="25" t="e">
        <f>IF(#REF!="",AC$5,"")</f>
        <v>#REF!</v>
      </c>
      <c r="AD55" s="25" t="e">
        <f>IF(#REF!="",AD$5,"")</f>
        <v>#REF!</v>
      </c>
      <c r="AE55" s="25" t="e">
        <f>IF(#REF!="",AE$5,"")</f>
        <v>#REF!</v>
      </c>
      <c r="AF55" s="25" t="e">
        <f>IF(#REF!="",AF$5,"")</f>
        <v>#REF!</v>
      </c>
      <c r="AG55" s="25" t="e">
        <f>IF(#REF!="",AG$5,"")</f>
        <v>#REF!</v>
      </c>
      <c r="AH55" s="26" t="e">
        <f>IF(#REF!="",AH$5,"")</f>
        <v>#REF!</v>
      </c>
    </row>
    <row r="56" spans="1:34" ht="15" hidden="1" customHeight="1" x14ac:dyDescent="0.25">
      <c r="A56" s="18" t="s">
        <v>71</v>
      </c>
      <c r="B56" s="19">
        <f t="shared" si="1"/>
        <v>42786</v>
      </c>
      <c r="C56" s="27">
        <f t="shared" si="0"/>
        <v>2</v>
      </c>
      <c r="D56" s="28" t="s">
        <v>65</v>
      </c>
      <c r="E56" s="22"/>
      <c r="F56" s="22"/>
      <c r="G56" s="22"/>
      <c r="H56" s="22"/>
      <c r="I56" s="22"/>
      <c r="J56" s="22"/>
      <c r="K56" s="22"/>
      <c r="L56" s="22"/>
      <c r="M56" s="22"/>
      <c r="N56" s="22"/>
      <c r="O56" s="24"/>
      <c r="P56" s="25" t="str">
        <f>IF('Heures Supplémentaire'!D86="",$P$5,"")</f>
        <v>Haziz</v>
      </c>
      <c r="Q56" s="25" t="str">
        <f>IF('Heures Supplémentaire'!F86="",$Q$5,"")</f>
        <v>Stéphanie</v>
      </c>
      <c r="R56" s="25" t="str">
        <f>IF('Heures Supplémentaire'!H86="",$R$5,"")</f>
        <v>Catherine</v>
      </c>
      <c r="S56" s="25" t="str">
        <f>IF('Heures Supplémentaire'!J86="",$S$5,"")</f>
        <v>Denise</v>
      </c>
      <c r="T56" s="25" t="str">
        <f>IF('Heures Supplémentaire'!L86="",$T$5,"")</f>
        <v>Camille</v>
      </c>
      <c r="U56" s="25" t="str">
        <f>IF('Heures Supplémentaire'!N86="",$U$5,"")</f>
        <v/>
      </c>
      <c r="V56" s="25" t="str">
        <f>IF('Heures Supplémentaire'!P86="",$V$5,"")</f>
        <v>Danièle</v>
      </c>
      <c r="W56" s="25" t="str">
        <f>IF('Heures Supplémentaire'!R86="",W$5,"")</f>
        <v>Alain</v>
      </c>
      <c r="X56" s="25" t="str">
        <f>IF('Heures Supplémentaire'!T86="",X$5,"")</f>
        <v/>
      </c>
      <c r="Y56" s="25" t="str">
        <f>IF('Heures Supplémentaire'!V86="",Y$5,"")</f>
        <v>Driss</v>
      </c>
      <c r="Z56" s="25" t="str">
        <f>IF('Heures Supplémentaire'!Z86="",Z$5,"")</f>
        <v>AAAA</v>
      </c>
      <c r="AA56" s="25" t="str">
        <f>IF('Heures Supplémentaire'!AA86="",AA$5,"")</f>
        <v/>
      </c>
      <c r="AB56" s="25" t="str">
        <f>IF('Heures Supplémentaire'!AB86="",AB$5,"")</f>
        <v/>
      </c>
      <c r="AC56" s="25" t="e">
        <f>IF(#REF!="",AC$5,"")</f>
        <v>#REF!</v>
      </c>
      <c r="AD56" s="25" t="e">
        <f>IF(#REF!="",AD$5,"")</f>
        <v>#REF!</v>
      </c>
      <c r="AE56" s="25" t="e">
        <f>IF(#REF!="",AE$5,"")</f>
        <v>#REF!</v>
      </c>
      <c r="AF56" s="25" t="e">
        <f>IF(#REF!="",AF$5,"")</f>
        <v>#REF!</v>
      </c>
      <c r="AG56" s="25" t="e">
        <f>IF(#REF!="",AG$5,"")</f>
        <v>#REF!</v>
      </c>
      <c r="AH56" s="26" t="e">
        <f>IF(#REF!="",AH$5,"")</f>
        <v>#REF!</v>
      </c>
    </row>
    <row r="57" spans="1:34" ht="15" hidden="1" customHeight="1" x14ac:dyDescent="0.25">
      <c r="A57" s="18" t="s">
        <v>71</v>
      </c>
      <c r="B57" s="19">
        <f t="shared" si="1"/>
        <v>42787</v>
      </c>
      <c r="C57" s="27">
        <f t="shared" si="0"/>
        <v>3</v>
      </c>
      <c r="D57" s="28" t="s">
        <v>66</v>
      </c>
      <c r="E57" s="22"/>
      <c r="F57" s="22"/>
      <c r="G57" s="22"/>
      <c r="H57" s="22"/>
      <c r="I57" s="22"/>
      <c r="J57" s="22"/>
      <c r="K57" s="22"/>
      <c r="L57" s="22"/>
      <c r="M57" s="22"/>
      <c r="N57" s="22"/>
      <c r="O57" s="24"/>
      <c r="P57" s="25" t="str">
        <f>IF('Heures Supplémentaire'!D87="",$P$5,"")</f>
        <v>Haziz</v>
      </c>
      <c r="Q57" s="25" t="str">
        <f>IF('Heures Supplémentaire'!F87="",$Q$5,"")</f>
        <v>Stéphanie</v>
      </c>
      <c r="R57" s="25" t="str">
        <f>IF('Heures Supplémentaire'!H87="",$R$5,"")</f>
        <v>Catherine</v>
      </c>
      <c r="S57" s="25" t="str">
        <f>IF('Heures Supplémentaire'!J87="",$S$5,"")</f>
        <v>Denise</v>
      </c>
      <c r="T57" s="25" t="str">
        <f>IF('Heures Supplémentaire'!L87="",$T$5,"")</f>
        <v>Camille</v>
      </c>
      <c r="U57" s="25" t="str">
        <f>IF('Heures Supplémentaire'!N87="",$U$5,"")</f>
        <v>Moncef</v>
      </c>
      <c r="V57" s="25" t="str">
        <f>IF('Heures Supplémentaire'!P87="",$V$5,"")</f>
        <v>Danièle</v>
      </c>
      <c r="W57" s="25" t="str">
        <f>IF('Heures Supplémentaire'!R87="",W$5,"")</f>
        <v>Alain</v>
      </c>
      <c r="X57" s="25" t="str">
        <f>IF('Heures Supplémentaire'!T87="",X$5,"")</f>
        <v>Manuel</v>
      </c>
      <c r="Y57" s="25" t="str">
        <f>IF('Heures Supplémentaire'!V87="",Y$5,"")</f>
        <v>Driss</v>
      </c>
      <c r="Z57" s="25" t="str">
        <f>IF('Heures Supplémentaire'!Z87="",Z$5,"")</f>
        <v>AAAA</v>
      </c>
      <c r="AA57" s="25" t="str">
        <f>IF('Heures Supplémentaire'!AA87="",AA$5,"")</f>
        <v>BBBB</v>
      </c>
      <c r="AB57" s="25" t="str">
        <f>IF('Heures Supplémentaire'!AB87="",AB$5,"")</f>
        <v>CCCC</v>
      </c>
      <c r="AC57" s="25" t="e">
        <f>IF(#REF!="",AC$5,"")</f>
        <v>#REF!</v>
      </c>
      <c r="AD57" s="25" t="e">
        <f>IF(#REF!="",AD$5,"")</f>
        <v>#REF!</v>
      </c>
      <c r="AE57" s="25" t="e">
        <f>IF(#REF!="",AE$5,"")</f>
        <v>#REF!</v>
      </c>
      <c r="AF57" s="25" t="e">
        <f>IF(#REF!="",AF$5,"")</f>
        <v>#REF!</v>
      </c>
      <c r="AG57" s="25" t="e">
        <f>IF(#REF!="",AG$5,"")</f>
        <v>#REF!</v>
      </c>
      <c r="AH57" s="26" t="e">
        <f>IF(#REF!="",AH$5,"")</f>
        <v>#REF!</v>
      </c>
    </row>
    <row r="58" spans="1:34" ht="15" hidden="1" customHeight="1" x14ac:dyDescent="0.25">
      <c r="A58" s="18" t="s">
        <v>71</v>
      </c>
      <c r="B58" s="19">
        <f t="shared" si="1"/>
        <v>42788</v>
      </c>
      <c r="C58" s="27">
        <f t="shared" si="0"/>
        <v>4</v>
      </c>
      <c r="D58" s="28" t="s">
        <v>67</v>
      </c>
      <c r="E58" s="22"/>
      <c r="F58" s="22"/>
      <c r="G58" s="22"/>
      <c r="H58" s="22"/>
      <c r="I58" s="22"/>
      <c r="J58" s="22"/>
      <c r="K58" s="22"/>
      <c r="L58" s="22"/>
      <c r="M58" s="22"/>
      <c r="N58" s="22"/>
      <c r="O58" s="24"/>
      <c r="P58" s="25" t="str">
        <f>IF('Heures Supplémentaire'!D88="",$P$5,"")</f>
        <v>Haziz</v>
      </c>
      <c r="Q58" s="25" t="str">
        <f>IF('Heures Supplémentaire'!F88="",$Q$5,"")</f>
        <v>Stéphanie</v>
      </c>
      <c r="R58" s="25" t="str">
        <f>IF('Heures Supplémentaire'!H88="",$R$5,"")</f>
        <v>Catherine</v>
      </c>
      <c r="S58" s="25" t="str">
        <f>IF('Heures Supplémentaire'!J88="",$S$5,"")</f>
        <v>Denise</v>
      </c>
      <c r="T58" s="25" t="str">
        <f>IF('Heures Supplémentaire'!L88="",$T$5,"")</f>
        <v>Camille</v>
      </c>
      <c r="U58" s="25" t="str">
        <f>IF('Heures Supplémentaire'!N88="",$U$5,"")</f>
        <v>Moncef</v>
      </c>
      <c r="V58" s="25" t="str">
        <f>IF('Heures Supplémentaire'!P88="",$V$5,"")</f>
        <v>Danièle</v>
      </c>
      <c r="W58" s="25" t="str">
        <f>IF('Heures Supplémentaire'!R88="",W$5,"")</f>
        <v>Alain</v>
      </c>
      <c r="X58" s="25" t="str">
        <f>IF('Heures Supplémentaire'!T88="",X$5,"")</f>
        <v>Manuel</v>
      </c>
      <c r="Y58" s="25" t="str">
        <f>IF('Heures Supplémentaire'!V88="",Y$5,"")</f>
        <v>Driss</v>
      </c>
      <c r="Z58" s="25" t="str">
        <f>IF('Heures Supplémentaire'!Z88="",Z$5,"")</f>
        <v>AAAA</v>
      </c>
      <c r="AA58" s="25" t="str">
        <f>IF('Heures Supplémentaire'!AA88="",AA$5,"")</f>
        <v>BBBB</v>
      </c>
      <c r="AB58" s="25" t="str">
        <f>IF('Heures Supplémentaire'!AB88="",AB$5,"")</f>
        <v>CCCC</v>
      </c>
      <c r="AC58" s="25" t="e">
        <f>IF(#REF!="",AC$5,"")</f>
        <v>#REF!</v>
      </c>
      <c r="AD58" s="25" t="e">
        <f>IF(#REF!="",AD$5,"")</f>
        <v>#REF!</v>
      </c>
      <c r="AE58" s="25" t="e">
        <f>IF(#REF!="",AE$5,"")</f>
        <v>#REF!</v>
      </c>
      <c r="AF58" s="25" t="e">
        <f>IF(#REF!="",AF$5,"")</f>
        <v>#REF!</v>
      </c>
      <c r="AG58" s="25" t="e">
        <f>IF(#REF!="",AG$5,"")</f>
        <v>#REF!</v>
      </c>
      <c r="AH58" s="26" t="e">
        <f>IF(#REF!="",AH$5,"")</f>
        <v>#REF!</v>
      </c>
    </row>
    <row r="59" spans="1:34" ht="15" customHeight="1" x14ac:dyDescent="0.25">
      <c r="A59" s="18" t="s">
        <v>71</v>
      </c>
      <c r="B59" s="19">
        <f t="shared" si="1"/>
        <v>42789</v>
      </c>
      <c r="C59" s="27">
        <f t="shared" si="0"/>
        <v>5</v>
      </c>
      <c r="D59" s="28" t="s">
        <v>68</v>
      </c>
      <c r="E59" s="22"/>
      <c r="F59" s="22"/>
      <c r="G59" s="22"/>
      <c r="H59" s="22"/>
      <c r="I59" s="22"/>
      <c r="J59" s="22"/>
      <c r="K59" s="22"/>
      <c r="L59" s="22"/>
      <c r="M59" s="22"/>
      <c r="N59" s="22"/>
      <c r="O59" s="24"/>
      <c r="P59" s="25" t="str">
        <f>IF('Heures Supplémentaire'!D89="",$P$5,"")</f>
        <v>Haziz</v>
      </c>
      <c r="Q59" s="25" t="str">
        <f>IF('Heures Supplémentaire'!F89="",$Q$5,"")</f>
        <v>Stéphanie</v>
      </c>
      <c r="R59" s="25" t="str">
        <f>IF('Heures Supplémentaire'!H89="",$R$5,"")</f>
        <v>Catherine</v>
      </c>
      <c r="S59" s="25" t="str">
        <f>IF('Heures Supplémentaire'!J89="",$S$5,"")</f>
        <v>Denise</v>
      </c>
      <c r="T59" s="25" t="str">
        <f>IF('Heures Supplémentaire'!L89="",$T$5,"")</f>
        <v>Camille</v>
      </c>
      <c r="U59" s="25" t="str">
        <f>IF('Heures Supplémentaire'!N89="",$U$5,"")</f>
        <v>Moncef</v>
      </c>
      <c r="V59" s="25" t="str">
        <f>IF('Heures Supplémentaire'!P89="",$V$5,"")</f>
        <v>Danièle</v>
      </c>
      <c r="W59" s="25" t="str">
        <f>IF('Heures Supplémentaire'!R89="",W$5,"")</f>
        <v>Alain</v>
      </c>
      <c r="X59" s="25" t="str">
        <f>IF('Heures Supplémentaire'!T89="",X$5,"")</f>
        <v>Manuel</v>
      </c>
      <c r="Y59" s="25" t="str">
        <f>IF('Heures Supplémentaire'!V89="",Y$5,"")</f>
        <v>Driss</v>
      </c>
      <c r="Z59" s="25" t="str">
        <f>IF('Heures Supplémentaire'!Z89="",Z$5,"")</f>
        <v>AAAA</v>
      </c>
      <c r="AA59" s="25" t="str">
        <f>IF('Heures Supplémentaire'!AA89="",AA$5,"")</f>
        <v>BBBB</v>
      </c>
      <c r="AB59" s="25" t="str">
        <f>IF('Heures Supplémentaire'!AB89="",AB$5,"")</f>
        <v>CCCC</v>
      </c>
      <c r="AC59" s="25" t="e">
        <f>IF(#REF!="",AC$5,"")</f>
        <v>#REF!</v>
      </c>
      <c r="AD59" s="25" t="e">
        <f>IF(#REF!="",AD$5,"")</f>
        <v>#REF!</v>
      </c>
      <c r="AE59" s="25" t="e">
        <f>IF(#REF!="",AE$5,"")</f>
        <v>#REF!</v>
      </c>
      <c r="AF59" s="25" t="e">
        <f>IF(#REF!="",AF$5,"")</f>
        <v>#REF!</v>
      </c>
      <c r="AG59" s="25" t="e">
        <f>IF(#REF!="",AG$5,"")</f>
        <v>#REF!</v>
      </c>
      <c r="AH59" s="26" t="e">
        <f>IF(#REF!="",AH$5,"")</f>
        <v>#REF!</v>
      </c>
    </row>
    <row r="60" spans="1:34" ht="15" hidden="1" customHeight="1" x14ac:dyDescent="0.25">
      <c r="A60" s="18" t="s">
        <v>71</v>
      </c>
      <c r="B60" s="19">
        <f t="shared" si="1"/>
        <v>42790</v>
      </c>
      <c r="C60" s="27">
        <f t="shared" si="0"/>
        <v>6</v>
      </c>
      <c r="D60" s="28" t="s">
        <v>69</v>
      </c>
      <c r="E60" s="22"/>
      <c r="F60" s="22"/>
      <c r="G60" s="22"/>
      <c r="H60" s="22"/>
      <c r="I60" s="22"/>
      <c r="J60" s="22"/>
      <c r="K60" s="22"/>
      <c r="L60" s="22"/>
      <c r="M60" s="22"/>
      <c r="N60" s="22"/>
      <c r="O60" s="24"/>
      <c r="P60" s="25" t="str">
        <f>IF('Heures Supplémentaire'!D90="",$P$5,"")</f>
        <v>Haziz</v>
      </c>
      <c r="Q60" s="25" t="str">
        <f>IF('Heures Supplémentaire'!F90="",$Q$5,"")</f>
        <v>Stéphanie</v>
      </c>
      <c r="R60" s="25" t="str">
        <f>IF('Heures Supplémentaire'!H90="",$R$5,"")</f>
        <v>Catherine</v>
      </c>
      <c r="S60" s="25" t="str">
        <f>IF('Heures Supplémentaire'!J90="",$S$5,"")</f>
        <v>Denise</v>
      </c>
      <c r="T60" s="25" t="str">
        <f>IF('Heures Supplémentaire'!L90="",$T$5,"")</f>
        <v>Camille</v>
      </c>
      <c r="U60" s="25" t="str">
        <f>IF('Heures Supplémentaire'!N90="",$U$5,"")</f>
        <v>Moncef</v>
      </c>
      <c r="V60" s="25" t="str">
        <f>IF('Heures Supplémentaire'!P90="",$V$5,"")</f>
        <v>Danièle</v>
      </c>
      <c r="W60" s="25" t="str">
        <f>IF('Heures Supplémentaire'!R90="",W$5,"")</f>
        <v>Alain</v>
      </c>
      <c r="X60" s="25" t="str">
        <f>IF('Heures Supplémentaire'!T90="",X$5,"")</f>
        <v>Manuel</v>
      </c>
      <c r="Y60" s="25" t="str">
        <f>IF('Heures Supplémentaire'!V90="",Y$5,"")</f>
        <v>Driss</v>
      </c>
      <c r="Z60" s="25" t="str">
        <f>IF('Heures Supplémentaire'!Z90="",Z$5,"")</f>
        <v>AAAA</v>
      </c>
      <c r="AA60" s="25" t="str">
        <f>IF('Heures Supplémentaire'!AA90="",AA$5,"")</f>
        <v>BBBB</v>
      </c>
      <c r="AB60" s="25" t="str">
        <f>IF('Heures Supplémentaire'!AB90="",AB$5,"")</f>
        <v>CCCC</v>
      </c>
      <c r="AC60" s="25" t="e">
        <f>IF(#REF!="",AC$5,"")</f>
        <v>#REF!</v>
      </c>
      <c r="AD60" s="25" t="e">
        <f>IF(#REF!="",AD$5,"")</f>
        <v>#REF!</v>
      </c>
      <c r="AE60" s="25" t="e">
        <f>IF(#REF!="",AE$5,"")</f>
        <v>#REF!</v>
      </c>
      <c r="AF60" s="25" t="e">
        <f>IF(#REF!="",AF$5,"")</f>
        <v>#REF!</v>
      </c>
      <c r="AG60" s="25" t="e">
        <f>IF(#REF!="",AG$5,"")</f>
        <v>#REF!</v>
      </c>
      <c r="AH60" s="26" t="e">
        <f>IF(#REF!="",AH$5,"")</f>
        <v>#REF!</v>
      </c>
    </row>
    <row r="61" spans="1:34" ht="15" hidden="1" customHeight="1" x14ac:dyDescent="0.25">
      <c r="A61" s="18" t="s">
        <v>71</v>
      </c>
      <c r="B61" s="19">
        <f t="shared" si="1"/>
        <v>42791</v>
      </c>
      <c r="C61" s="27">
        <f t="shared" si="0"/>
        <v>7</v>
      </c>
      <c r="D61" s="28" t="s">
        <v>70</v>
      </c>
      <c r="E61" s="22"/>
      <c r="F61" s="22"/>
      <c r="G61" s="22"/>
      <c r="H61" s="22"/>
      <c r="I61" s="22"/>
      <c r="J61" s="22"/>
      <c r="K61" s="22"/>
      <c r="L61" s="22"/>
      <c r="M61" s="22"/>
      <c r="N61" s="22"/>
      <c r="O61" s="24"/>
      <c r="P61" s="25" t="str">
        <f>IF('Heures Supplémentaire'!D91="",$P$5,"")</f>
        <v>Haziz</v>
      </c>
      <c r="Q61" s="25" t="str">
        <f>IF('Heures Supplémentaire'!F91="",$Q$5,"")</f>
        <v>Stéphanie</v>
      </c>
      <c r="R61" s="25" t="str">
        <f>IF('Heures Supplémentaire'!H91="",$R$5,"")</f>
        <v>Catherine</v>
      </c>
      <c r="S61" s="25" t="str">
        <f>IF('Heures Supplémentaire'!J91="",$S$5,"")</f>
        <v>Denise</v>
      </c>
      <c r="T61" s="25" t="str">
        <f>IF('Heures Supplémentaire'!L91="",$T$5,"")</f>
        <v>Camille</v>
      </c>
      <c r="U61" s="25" t="str">
        <f>IF('Heures Supplémentaire'!N91="",$U$5,"")</f>
        <v>Moncef</v>
      </c>
      <c r="V61" s="25" t="str">
        <f>IF('Heures Supplémentaire'!P91="",$V$5,"")</f>
        <v>Danièle</v>
      </c>
      <c r="W61" s="25" t="str">
        <f>IF('Heures Supplémentaire'!R91="",W$5,"")</f>
        <v>Alain</v>
      </c>
      <c r="X61" s="25" t="str">
        <f>IF('Heures Supplémentaire'!T91="",X$5,"")</f>
        <v>Manuel</v>
      </c>
      <c r="Y61" s="25" t="str">
        <f>IF('Heures Supplémentaire'!V91="",Y$5,"")</f>
        <v>Driss</v>
      </c>
      <c r="Z61" s="25" t="str">
        <f>IF('Heures Supplémentaire'!Z91="",Z$5,"")</f>
        <v>AAAA</v>
      </c>
      <c r="AA61" s="25" t="str">
        <f>IF('Heures Supplémentaire'!AA91="",AA$5,"")</f>
        <v>BBBB</v>
      </c>
      <c r="AB61" s="25" t="str">
        <f>IF('Heures Supplémentaire'!AB91="",AB$5,"")</f>
        <v>CCCC</v>
      </c>
      <c r="AC61" s="25" t="e">
        <f>IF(#REF!="",AC$5,"")</f>
        <v>#REF!</v>
      </c>
      <c r="AD61" s="25" t="e">
        <f>IF(#REF!="",AD$5,"")</f>
        <v>#REF!</v>
      </c>
      <c r="AE61" s="25" t="e">
        <f>IF(#REF!="",AE$5,"")</f>
        <v>#REF!</v>
      </c>
      <c r="AF61" s="25" t="e">
        <f>IF(#REF!="",AF$5,"")</f>
        <v>#REF!</v>
      </c>
      <c r="AG61" s="25" t="e">
        <f>IF(#REF!="",AG$5,"")</f>
        <v>#REF!</v>
      </c>
      <c r="AH61" s="26" t="e">
        <f>IF(#REF!="",AH$5,"")</f>
        <v>#REF!</v>
      </c>
    </row>
    <row r="62" spans="1:34" ht="15" hidden="1" customHeight="1" x14ac:dyDescent="0.25">
      <c r="A62" s="18" t="s">
        <v>71</v>
      </c>
      <c r="B62" s="19">
        <f t="shared" si="1"/>
        <v>42792</v>
      </c>
      <c r="C62" s="27">
        <f t="shared" si="0"/>
        <v>1</v>
      </c>
      <c r="D62" s="28" t="s">
        <v>64</v>
      </c>
      <c r="E62" s="22"/>
      <c r="F62" s="22"/>
      <c r="G62" s="22"/>
      <c r="H62" s="22"/>
      <c r="I62" s="22"/>
      <c r="J62" s="22"/>
      <c r="K62" s="22"/>
      <c r="L62" s="22"/>
      <c r="M62" s="22"/>
      <c r="N62" s="22"/>
      <c r="O62" s="24"/>
      <c r="P62" s="25" t="str">
        <f>IF('Heures Supplémentaire'!D92="",$P$5,"")</f>
        <v>Haziz</v>
      </c>
      <c r="Q62" s="25" t="str">
        <f>IF('Heures Supplémentaire'!F92="",$Q$5,"")</f>
        <v>Stéphanie</v>
      </c>
      <c r="R62" s="25" t="str">
        <f>IF('Heures Supplémentaire'!H92="",$R$5,"")</f>
        <v>Catherine</v>
      </c>
      <c r="S62" s="25" t="str">
        <f>IF('Heures Supplémentaire'!J92="",$S$5,"")</f>
        <v>Denise</v>
      </c>
      <c r="T62" s="25" t="str">
        <f>IF('Heures Supplémentaire'!L92="",$T$5,"")</f>
        <v>Camille</v>
      </c>
      <c r="U62" s="25" t="str">
        <f>IF('Heures Supplémentaire'!N92="",$U$5,"")</f>
        <v>Moncef</v>
      </c>
      <c r="V62" s="25" t="str">
        <f>IF('Heures Supplémentaire'!P92="",$V$5,"")</f>
        <v>Danièle</v>
      </c>
      <c r="W62" s="25" t="str">
        <f>IF('Heures Supplémentaire'!R92="",W$5,"")</f>
        <v>Alain</v>
      </c>
      <c r="X62" s="25" t="str">
        <f>IF('Heures Supplémentaire'!T92="",X$5,"")</f>
        <v>Manuel</v>
      </c>
      <c r="Y62" s="25" t="str">
        <f>IF('Heures Supplémentaire'!V92="",Y$5,"")</f>
        <v>Driss</v>
      </c>
      <c r="Z62" s="25" t="str">
        <f>IF('Heures Supplémentaire'!Z92="",Z$5,"")</f>
        <v>AAAA</v>
      </c>
      <c r="AA62" s="25" t="str">
        <f>IF('Heures Supplémentaire'!AA92="",AA$5,"")</f>
        <v>BBBB</v>
      </c>
      <c r="AB62" s="25" t="str">
        <f>IF('Heures Supplémentaire'!AB92="",AB$5,"")</f>
        <v>CCCC</v>
      </c>
      <c r="AC62" s="25" t="e">
        <f>IF(#REF!="",AC$5,"")</f>
        <v>#REF!</v>
      </c>
      <c r="AD62" s="25" t="e">
        <f>IF(#REF!="",AD$5,"")</f>
        <v>#REF!</v>
      </c>
      <c r="AE62" s="25" t="e">
        <f>IF(#REF!="",AE$5,"")</f>
        <v>#REF!</v>
      </c>
      <c r="AF62" s="25" t="e">
        <f>IF(#REF!="",AF$5,"")</f>
        <v>#REF!</v>
      </c>
      <c r="AG62" s="25" t="e">
        <f>IF(#REF!="",AG$5,"")</f>
        <v>#REF!</v>
      </c>
      <c r="AH62" s="26" t="e">
        <f>IF(#REF!="",AH$5,"")</f>
        <v>#REF!</v>
      </c>
    </row>
    <row r="63" spans="1:34" ht="15" hidden="1" customHeight="1" x14ac:dyDescent="0.25">
      <c r="A63" s="18" t="s">
        <v>71</v>
      </c>
      <c r="B63" s="19">
        <f t="shared" si="1"/>
        <v>42793</v>
      </c>
      <c r="C63" s="27">
        <f t="shared" si="0"/>
        <v>2</v>
      </c>
      <c r="D63" s="28" t="s">
        <v>65</v>
      </c>
      <c r="E63" s="22"/>
      <c r="F63" s="22"/>
      <c r="G63" s="22"/>
      <c r="H63" s="22"/>
      <c r="I63" s="22"/>
      <c r="J63" s="22"/>
      <c r="K63" s="22"/>
      <c r="L63" s="22"/>
      <c r="M63" s="22"/>
      <c r="N63" s="22"/>
      <c r="O63" s="24"/>
      <c r="P63" s="25" t="str">
        <f>IF('Heures Supplémentaire'!D95="",$P$5,"")</f>
        <v>Haziz</v>
      </c>
      <c r="Q63" s="25" t="str">
        <f>IF('Heures Supplémentaire'!F95="",$Q$5,"")</f>
        <v>Stéphanie</v>
      </c>
      <c r="R63" s="25" t="str">
        <f>IF('Heures Supplémentaire'!H95="",$R$5,"")</f>
        <v>Catherine</v>
      </c>
      <c r="S63" s="25" t="str">
        <f>IF('Heures Supplémentaire'!J95="",$S$5,"")</f>
        <v>Denise</v>
      </c>
      <c r="T63" s="25" t="str">
        <f>IF('Heures Supplémentaire'!L95="",$T$5,"")</f>
        <v>Camille</v>
      </c>
      <c r="U63" s="25" t="str">
        <f>IF('Heures Supplémentaire'!N95="",$U$5,"")</f>
        <v>Moncef</v>
      </c>
      <c r="V63" s="25" t="str">
        <f>IF('Heures Supplémentaire'!P95="",$V$5,"")</f>
        <v>Danièle</v>
      </c>
      <c r="W63" s="25" t="str">
        <f>IF('Heures Supplémentaire'!R95="",W$5,"")</f>
        <v>Alain</v>
      </c>
      <c r="X63" s="25" t="str">
        <f>IF('Heures Supplémentaire'!T95="",X$5,"")</f>
        <v>Manuel</v>
      </c>
      <c r="Y63" s="25" t="str">
        <f>IF('Heures Supplémentaire'!V95="",Y$5,"")</f>
        <v>Driss</v>
      </c>
      <c r="Z63" s="25" t="str">
        <f>IF('Heures Supplémentaire'!Z95="",Z$5,"")</f>
        <v>AAAA</v>
      </c>
      <c r="AA63" s="25" t="str">
        <f>IF('Heures Supplémentaire'!AA95="",AA$5,"")</f>
        <v>BBBB</v>
      </c>
      <c r="AB63" s="25" t="str">
        <f>IF('Heures Supplémentaire'!AB95="",AB$5,"")</f>
        <v>CCCC</v>
      </c>
      <c r="AC63" s="25" t="e">
        <f>IF(#REF!="",AC$5,"")</f>
        <v>#REF!</v>
      </c>
      <c r="AD63" s="25" t="e">
        <f>IF(#REF!="",AD$5,"")</f>
        <v>#REF!</v>
      </c>
      <c r="AE63" s="25" t="e">
        <f>IF(#REF!="",AE$5,"")</f>
        <v>#REF!</v>
      </c>
      <c r="AF63" s="25" t="e">
        <f>IF(#REF!="",AF$5,"")</f>
        <v>#REF!</v>
      </c>
      <c r="AG63" s="25" t="e">
        <f>IF(#REF!="",AG$5,"")</f>
        <v>#REF!</v>
      </c>
      <c r="AH63" s="26" t="e">
        <f>IF(#REF!="",AH$5,"")</f>
        <v>#REF!</v>
      </c>
    </row>
    <row r="64" spans="1:34" ht="15" hidden="1" customHeight="1" x14ac:dyDescent="0.25">
      <c r="A64" s="18" t="s">
        <v>71</v>
      </c>
      <c r="B64" s="19">
        <f t="shared" si="1"/>
        <v>42794</v>
      </c>
      <c r="C64" s="27">
        <f t="shared" si="0"/>
        <v>3</v>
      </c>
      <c r="D64" s="28" t="s">
        <v>66</v>
      </c>
      <c r="E64" s="22"/>
      <c r="F64" s="22"/>
      <c r="G64" s="22"/>
      <c r="H64" s="22"/>
      <c r="I64" s="22"/>
      <c r="J64" s="22"/>
      <c r="K64" s="22"/>
      <c r="L64" s="22"/>
      <c r="M64" s="22"/>
      <c r="N64" s="22"/>
      <c r="O64" s="24"/>
      <c r="P64" s="25" t="str">
        <f>IF('Heures Supplémentaire'!D96="",$P$5,"")</f>
        <v>Haziz</v>
      </c>
      <c r="Q64" s="25" t="str">
        <f>IF('Heures Supplémentaire'!F97="",$Q$5,"")</f>
        <v>Stéphanie</v>
      </c>
      <c r="R64" s="25" t="str">
        <f>IF('Heures Supplémentaire'!H96="",$R$5,"")</f>
        <v>Catherine</v>
      </c>
      <c r="S64" s="25" t="str">
        <f>IF('Heures Supplémentaire'!J96="",$S$5,"")</f>
        <v>Denise</v>
      </c>
      <c r="T64" s="25" t="str">
        <f>IF('Heures Supplémentaire'!L96="",$T$5,"")</f>
        <v>Camille</v>
      </c>
      <c r="U64" s="25" t="str">
        <f>IF('Heures Supplémentaire'!N96="",$U$5,"")</f>
        <v>Moncef</v>
      </c>
      <c r="V64" s="25" t="str">
        <f>IF('Heures Supplémentaire'!P96="",$V$5,"")</f>
        <v>Danièle</v>
      </c>
      <c r="W64" s="25" t="str">
        <f>IF('Heures Supplémentaire'!R96="",W$5,"")</f>
        <v>Alain</v>
      </c>
      <c r="X64" s="25" t="str">
        <f>IF('Heures Supplémentaire'!T96="",X$5,"")</f>
        <v>Manuel</v>
      </c>
      <c r="Y64" s="25" t="str">
        <f>IF('Heures Supplémentaire'!V96="",Y$5,"")</f>
        <v>Driss</v>
      </c>
      <c r="Z64" s="25" t="str">
        <f>IF('Heures Supplémentaire'!Z96="",Z$5,"")</f>
        <v>AAAA</v>
      </c>
      <c r="AA64" s="25" t="str">
        <f>IF('Heures Supplémentaire'!AA96="",AA$5,"")</f>
        <v>BBBB</v>
      </c>
      <c r="AB64" s="25" t="str">
        <f>IF('Heures Supplémentaire'!AB96="",AB$5,"")</f>
        <v>CCCC</v>
      </c>
      <c r="AC64" s="25" t="e">
        <f>IF(#REF!="",AC$5,"")</f>
        <v>#REF!</v>
      </c>
      <c r="AD64" s="25" t="e">
        <f>IF(#REF!="",AD$5,"")</f>
        <v>#REF!</v>
      </c>
      <c r="AE64" s="25" t="e">
        <f>IF(#REF!="",AE$5,"")</f>
        <v>#REF!</v>
      </c>
      <c r="AF64" s="25" t="e">
        <f>IF(#REF!="",AF$5,"")</f>
        <v>#REF!</v>
      </c>
      <c r="AG64" s="25" t="e">
        <f>IF(#REF!="",AG$5,"")</f>
        <v>#REF!</v>
      </c>
      <c r="AH64" s="26" t="e">
        <f>IF(#REF!="",AH$5,"")</f>
        <v>#REF!</v>
      </c>
    </row>
    <row r="65" spans="1:34" ht="15" hidden="1" customHeight="1" x14ac:dyDescent="0.25">
      <c r="A65" s="18" t="s">
        <v>72</v>
      </c>
      <c r="B65" s="19">
        <f t="shared" si="1"/>
        <v>42795</v>
      </c>
      <c r="C65" s="27">
        <f t="shared" si="0"/>
        <v>4</v>
      </c>
      <c r="D65" s="28" t="s">
        <v>67</v>
      </c>
      <c r="E65" s="22"/>
      <c r="F65" s="22"/>
      <c r="G65" s="22"/>
      <c r="H65" s="22"/>
      <c r="I65" s="22"/>
      <c r="J65" s="22"/>
      <c r="K65" s="22"/>
      <c r="L65" s="22"/>
      <c r="M65" s="22"/>
      <c r="N65" s="22"/>
      <c r="O65" s="24"/>
      <c r="P65" s="25" t="str">
        <f>IF('Heures Supplémentaire'!D97="",$P$5,"")</f>
        <v>Haziz</v>
      </c>
      <c r="Q65" s="25" t="e">
        <f>IF('Heures Supplémentaire'!#REF!="",$Q$5,"")</f>
        <v>#REF!</v>
      </c>
      <c r="R65" s="25" t="str">
        <f>IF('Heures Supplémentaire'!H97="",$R$5,"")</f>
        <v>Catherine</v>
      </c>
      <c r="S65" s="25" t="str">
        <f>IF('Heures Supplémentaire'!J97="",$S$5,"")</f>
        <v>Denise</v>
      </c>
      <c r="T65" s="25" t="str">
        <f>IF('Heures Supplémentaire'!L97="",$T$5,"")</f>
        <v>Camille</v>
      </c>
      <c r="U65" s="25" t="str">
        <f>IF('Heures Supplémentaire'!N97="",$U$5,"")</f>
        <v>Moncef</v>
      </c>
      <c r="V65" s="25" t="str">
        <f>IF('Heures Supplémentaire'!P97="",$V$5,"")</f>
        <v>Danièle</v>
      </c>
      <c r="W65" s="25" t="str">
        <f>IF('Heures Supplémentaire'!R97="",W$5,"")</f>
        <v>Alain</v>
      </c>
      <c r="X65" s="25" t="str">
        <f>IF('Heures Supplémentaire'!T97="",X$5,"")</f>
        <v>Manuel</v>
      </c>
      <c r="Y65" s="25" t="str">
        <f>IF('Heures Supplémentaire'!V97="",Y$5,"")</f>
        <v>Driss</v>
      </c>
      <c r="Z65" s="25" t="str">
        <f>IF('Heures Supplémentaire'!Z97="",Z$5,"")</f>
        <v>AAAA</v>
      </c>
      <c r="AA65" s="25" t="str">
        <f>IF('Heures Supplémentaire'!AA97="",AA$5,"")</f>
        <v>BBBB</v>
      </c>
      <c r="AB65" s="25" t="str">
        <f>IF('Heures Supplémentaire'!AB97="",AB$5,"")</f>
        <v>CCCC</v>
      </c>
      <c r="AC65" s="25" t="e">
        <f>IF(#REF!="",AC$5,"")</f>
        <v>#REF!</v>
      </c>
      <c r="AD65" s="25" t="e">
        <f>IF(#REF!="",AD$5,"")</f>
        <v>#REF!</v>
      </c>
      <c r="AE65" s="25" t="e">
        <f>IF(#REF!="",AE$5,"")</f>
        <v>#REF!</v>
      </c>
      <c r="AF65" s="25" t="e">
        <f>IF(#REF!="",AF$5,"")</f>
        <v>#REF!</v>
      </c>
      <c r="AG65" s="25" t="e">
        <f>IF(#REF!="",AG$5,"")</f>
        <v>#REF!</v>
      </c>
      <c r="AH65" s="26" t="e">
        <f>IF(#REF!="",AH$5,"")</f>
        <v>#REF!</v>
      </c>
    </row>
    <row r="66" spans="1:34" ht="15" customHeight="1" x14ac:dyDescent="0.25">
      <c r="A66" s="18" t="s">
        <v>72</v>
      </c>
      <c r="B66" s="19">
        <f t="shared" si="1"/>
        <v>42796</v>
      </c>
      <c r="C66" s="27">
        <f t="shared" si="0"/>
        <v>5</v>
      </c>
      <c r="D66" s="28" t="s">
        <v>68</v>
      </c>
      <c r="E66" s="22"/>
      <c r="F66" s="22"/>
      <c r="G66" s="22"/>
      <c r="H66" s="22"/>
      <c r="I66" s="22"/>
      <c r="J66" s="22"/>
      <c r="K66" s="22"/>
      <c r="L66" s="22"/>
      <c r="M66" s="22"/>
      <c r="N66" s="22"/>
      <c r="O66" s="24"/>
      <c r="P66" s="25" t="str">
        <f>IF('Heures Supplémentaire'!D98="",$P$5,"")</f>
        <v>Haziz</v>
      </c>
      <c r="Q66" s="25" t="str">
        <f>IF('Heures Supplémentaire'!F98="",$Q$5,"")</f>
        <v>Stéphanie</v>
      </c>
      <c r="R66" s="25" t="str">
        <f>IF('Heures Supplémentaire'!H98="",$R$5,"")</f>
        <v>Catherine</v>
      </c>
      <c r="S66" s="25" t="str">
        <f>IF('Heures Supplémentaire'!J98="",$S$5,"")</f>
        <v>Denise</v>
      </c>
      <c r="T66" s="25" t="str">
        <f>IF('Heures Supplémentaire'!L98="",$T$5,"")</f>
        <v>Camille</v>
      </c>
      <c r="U66" s="25" t="str">
        <f>IF('Heures Supplémentaire'!N98="",$U$5,"")</f>
        <v>Moncef</v>
      </c>
      <c r="V66" s="25" t="str">
        <f>IF('Heures Supplémentaire'!P98="",$V$5,"")</f>
        <v>Danièle</v>
      </c>
      <c r="W66" s="25" t="str">
        <f>IF('Heures Supplémentaire'!R98="",W$5,"")</f>
        <v>Alain</v>
      </c>
      <c r="X66" s="25" t="str">
        <f>IF('Heures Supplémentaire'!T98="",X$5,"")</f>
        <v>Manuel</v>
      </c>
      <c r="Y66" s="25" t="str">
        <f>IF('Heures Supplémentaire'!V98="",Y$5,"")</f>
        <v>Driss</v>
      </c>
      <c r="Z66" s="25" t="str">
        <f>IF('Heures Supplémentaire'!Z98="",Z$5,"")</f>
        <v>AAAA</v>
      </c>
      <c r="AA66" s="25" t="str">
        <f>IF('Heures Supplémentaire'!AA98="",AA$5,"")</f>
        <v>BBBB</v>
      </c>
      <c r="AB66" s="25" t="str">
        <f>IF('Heures Supplémentaire'!AB98="",AB$5,"")</f>
        <v>CCCC</v>
      </c>
      <c r="AC66" s="25" t="e">
        <f>IF(#REF!="",AC$5,"")</f>
        <v>#REF!</v>
      </c>
      <c r="AD66" s="25" t="e">
        <f>IF(#REF!="",AD$5,"")</f>
        <v>#REF!</v>
      </c>
      <c r="AE66" s="25" t="e">
        <f>IF(#REF!="",AE$5,"")</f>
        <v>#REF!</v>
      </c>
      <c r="AF66" s="25" t="e">
        <f>IF(#REF!="",AF$5,"")</f>
        <v>#REF!</v>
      </c>
      <c r="AG66" s="25" t="e">
        <f>IF(#REF!="",AG$5,"")</f>
        <v>#REF!</v>
      </c>
      <c r="AH66" s="26" t="e">
        <f>IF(#REF!="",AH$5,"")</f>
        <v>#REF!</v>
      </c>
    </row>
    <row r="67" spans="1:34" ht="15" hidden="1" customHeight="1" x14ac:dyDescent="0.25">
      <c r="A67" s="18" t="s">
        <v>72</v>
      </c>
      <c r="B67" s="19">
        <f t="shared" si="1"/>
        <v>42797</v>
      </c>
      <c r="C67" s="27">
        <f t="shared" si="0"/>
        <v>6</v>
      </c>
      <c r="D67" s="28" t="s">
        <v>69</v>
      </c>
      <c r="E67" s="22"/>
      <c r="F67" s="22"/>
      <c r="G67" s="22"/>
      <c r="H67" s="22"/>
      <c r="I67" s="22"/>
      <c r="J67" s="22"/>
      <c r="K67" s="22"/>
      <c r="L67" s="22"/>
      <c r="M67" s="22"/>
      <c r="N67" s="22"/>
      <c r="O67" s="24"/>
      <c r="P67" s="25" t="str">
        <f>IF('Heures Supplémentaire'!D99="",$P$5,"")</f>
        <v>Haziz</v>
      </c>
      <c r="Q67" s="25" t="str">
        <f>IF('Heures Supplémentaire'!F99="",$Q$5,"")</f>
        <v>Stéphanie</v>
      </c>
      <c r="R67" s="25" t="str">
        <f>IF('Heures Supplémentaire'!H99="",$R$5,"")</f>
        <v>Catherine</v>
      </c>
      <c r="S67" s="25" t="str">
        <f>IF('Heures Supplémentaire'!J99="",$S$5,"")</f>
        <v>Denise</v>
      </c>
      <c r="T67" s="25" t="str">
        <f>IF('Heures Supplémentaire'!L99="",$T$5,"")</f>
        <v>Camille</v>
      </c>
      <c r="U67" s="25" t="str">
        <f>IF('Heures Supplémentaire'!N99="",$U$5,"")</f>
        <v>Moncef</v>
      </c>
      <c r="V67" s="25" t="str">
        <f>IF('Heures Supplémentaire'!P99="",$V$5,"")</f>
        <v>Danièle</v>
      </c>
      <c r="W67" s="25" t="str">
        <f>IF('Heures Supplémentaire'!R99="",W$5,"")</f>
        <v>Alain</v>
      </c>
      <c r="X67" s="25" t="str">
        <f>IF('Heures Supplémentaire'!T99="",X$5,"")</f>
        <v>Manuel</v>
      </c>
      <c r="Y67" s="25" t="str">
        <f>IF('Heures Supplémentaire'!V99="",Y$5,"")</f>
        <v>Driss</v>
      </c>
      <c r="Z67" s="25" t="str">
        <f>IF('Heures Supplémentaire'!Z99="",Z$5,"")</f>
        <v>AAAA</v>
      </c>
      <c r="AA67" s="25" t="str">
        <f>IF('Heures Supplémentaire'!AA99="",AA$5,"")</f>
        <v>BBBB</v>
      </c>
      <c r="AB67" s="25" t="str">
        <f>IF('Heures Supplémentaire'!AB99="",AB$5,"")</f>
        <v>CCCC</v>
      </c>
      <c r="AC67" s="25" t="e">
        <f>IF(#REF!="",AC$5,"")</f>
        <v>#REF!</v>
      </c>
      <c r="AD67" s="25" t="e">
        <f>IF(#REF!="",AD$5,"")</f>
        <v>#REF!</v>
      </c>
      <c r="AE67" s="25" t="e">
        <f>IF(#REF!="",AE$5,"")</f>
        <v>#REF!</v>
      </c>
      <c r="AF67" s="25" t="e">
        <f>IF(#REF!="",AF$5,"")</f>
        <v>#REF!</v>
      </c>
      <c r="AG67" s="25" t="e">
        <f>IF(#REF!="",AG$5,"")</f>
        <v>#REF!</v>
      </c>
      <c r="AH67" s="26" t="e">
        <f>IF(#REF!="",AH$5,"")</f>
        <v>#REF!</v>
      </c>
    </row>
    <row r="68" spans="1:34" ht="15" hidden="1" customHeight="1" x14ac:dyDescent="0.25">
      <c r="A68" s="18" t="s">
        <v>72</v>
      </c>
      <c r="B68" s="19">
        <f t="shared" si="1"/>
        <v>42798</v>
      </c>
      <c r="C68" s="27">
        <f t="shared" si="0"/>
        <v>7</v>
      </c>
      <c r="D68" s="28" t="s">
        <v>70</v>
      </c>
      <c r="E68" s="22"/>
      <c r="F68" s="22"/>
      <c r="G68" s="22"/>
      <c r="H68" s="22"/>
      <c r="I68" s="22"/>
      <c r="J68" s="22"/>
      <c r="K68" s="22"/>
      <c r="L68" s="22"/>
      <c r="M68" s="22"/>
      <c r="N68" s="22"/>
      <c r="O68" s="24"/>
      <c r="P68" s="25" t="str">
        <f>IF('Heures Supplémentaire'!D100="",$P$5,"")</f>
        <v>Haziz</v>
      </c>
      <c r="Q68" s="25" t="str">
        <f>IF('Heures Supplémentaire'!F100="",$Q$5,"")</f>
        <v>Stéphanie</v>
      </c>
      <c r="R68" s="25" t="str">
        <f>IF('Heures Supplémentaire'!H100="",$R$5,"")</f>
        <v>Catherine</v>
      </c>
      <c r="S68" s="25" t="str">
        <f>IF('Heures Supplémentaire'!J100="",$S$5,"")</f>
        <v>Denise</v>
      </c>
      <c r="T68" s="25" t="str">
        <f>IF('Heures Supplémentaire'!L100="",$T$5,"")</f>
        <v>Camille</v>
      </c>
      <c r="U68" s="25" t="str">
        <f>IF('Heures Supplémentaire'!N100="",$U$5,"")</f>
        <v>Moncef</v>
      </c>
      <c r="V68" s="25" t="str">
        <f>IF('Heures Supplémentaire'!P100="",$V$5,"")</f>
        <v>Danièle</v>
      </c>
      <c r="W68" s="25" t="str">
        <f>IF('Heures Supplémentaire'!R100="",W$5,"")</f>
        <v>Alain</v>
      </c>
      <c r="X68" s="25" t="str">
        <f>IF('Heures Supplémentaire'!T100="",X$5,"")</f>
        <v>Manuel</v>
      </c>
      <c r="Y68" s="25" t="str">
        <f>IF('Heures Supplémentaire'!V100="",Y$5,"")</f>
        <v>Driss</v>
      </c>
      <c r="Z68" s="25" t="str">
        <f>IF('Heures Supplémentaire'!Z100="",Z$5,"")</f>
        <v>AAAA</v>
      </c>
      <c r="AA68" s="25" t="str">
        <f>IF('Heures Supplémentaire'!AA100="",AA$5,"")</f>
        <v>BBBB</v>
      </c>
      <c r="AB68" s="25" t="str">
        <f>IF('Heures Supplémentaire'!AB100="",AB$5,"")</f>
        <v>CCCC</v>
      </c>
      <c r="AC68" s="25" t="e">
        <f>IF(#REF!="",AC$5,"")</f>
        <v>#REF!</v>
      </c>
      <c r="AD68" s="25" t="e">
        <f>IF(#REF!="",AD$5,"")</f>
        <v>#REF!</v>
      </c>
      <c r="AE68" s="25" t="e">
        <f>IF(#REF!="",AE$5,"")</f>
        <v>#REF!</v>
      </c>
      <c r="AF68" s="25" t="e">
        <f>IF(#REF!="",AF$5,"")</f>
        <v>#REF!</v>
      </c>
      <c r="AG68" s="25" t="e">
        <f>IF(#REF!="",AG$5,"")</f>
        <v>#REF!</v>
      </c>
      <c r="AH68" s="26" t="e">
        <f>IF(#REF!="",AH$5,"")</f>
        <v>#REF!</v>
      </c>
    </row>
    <row r="69" spans="1:34" ht="15" hidden="1" customHeight="1" x14ac:dyDescent="0.25">
      <c r="A69" s="18" t="s">
        <v>72</v>
      </c>
      <c r="B69" s="19">
        <f t="shared" si="1"/>
        <v>42799</v>
      </c>
      <c r="C69" s="27">
        <f t="shared" si="0"/>
        <v>1</v>
      </c>
      <c r="D69" s="28" t="s">
        <v>64</v>
      </c>
      <c r="E69" s="22"/>
      <c r="F69" s="22"/>
      <c r="G69" s="22"/>
      <c r="H69" s="22"/>
      <c r="I69" s="22"/>
      <c r="J69" s="22"/>
      <c r="K69" s="22"/>
      <c r="L69" s="22"/>
      <c r="M69" s="22"/>
      <c r="N69" s="22"/>
      <c r="O69" s="24"/>
      <c r="P69" s="25" t="str">
        <f>IF('Heures Supplémentaire'!D101="",$P$5,"")</f>
        <v>Haziz</v>
      </c>
      <c r="Q69" s="25" t="str">
        <f>IF('Heures Supplémentaire'!F101="",$Q$5,"")</f>
        <v>Stéphanie</v>
      </c>
      <c r="R69" s="25" t="str">
        <f>IF('Heures Supplémentaire'!H101="",$R$5,"")</f>
        <v>Catherine</v>
      </c>
      <c r="S69" s="25" t="str">
        <f>IF('Heures Supplémentaire'!J101="",$S$5,"")</f>
        <v>Denise</v>
      </c>
      <c r="T69" s="25" t="str">
        <f>IF('Heures Supplémentaire'!L101="",$T$5,"")</f>
        <v>Camille</v>
      </c>
      <c r="U69" s="25" t="str">
        <f>IF('Heures Supplémentaire'!N101="",$U$5,"")</f>
        <v>Moncef</v>
      </c>
      <c r="V69" s="25" t="str">
        <f>IF('Heures Supplémentaire'!P101="",$V$5,"")</f>
        <v>Danièle</v>
      </c>
      <c r="W69" s="25" t="str">
        <f>IF('Heures Supplémentaire'!R101="",W$5,"")</f>
        <v>Alain</v>
      </c>
      <c r="X69" s="25" t="str">
        <f>IF('Heures Supplémentaire'!T101="",X$5,"")</f>
        <v>Manuel</v>
      </c>
      <c r="Y69" s="25" t="str">
        <f>IF('Heures Supplémentaire'!V101="",Y$5,"")</f>
        <v>Driss</v>
      </c>
      <c r="Z69" s="25" t="str">
        <f>IF('Heures Supplémentaire'!Z101="",Z$5,"")</f>
        <v>AAAA</v>
      </c>
      <c r="AA69" s="25" t="str">
        <f>IF('Heures Supplémentaire'!AA101="",AA$5,"")</f>
        <v>BBBB</v>
      </c>
      <c r="AB69" s="25" t="str">
        <f>IF('Heures Supplémentaire'!AB101="",AB$5,"")</f>
        <v>CCCC</v>
      </c>
      <c r="AC69" s="25" t="e">
        <f>IF(#REF!="",AC$5,"")</f>
        <v>#REF!</v>
      </c>
      <c r="AD69" s="25" t="e">
        <f>IF(#REF!="",AD$5,"")</f>
        <v>#REF!</v>
      </c>
      <c r="AE69" s="25" t="e">
        <f>IF(#REF!="",AE$5,"")</f>
        <v>#REF!</v>
      </c>
      <c r="AF69" s="25" t="e">
        <f>IF(#REF!="",AF$5,"")</f>
        <v>#REF!</v>
      </c>
      <c r="AG69" s="25" t="e">
        <f>IF(#REF!="",AG$5,"")</f>
        <v>#REF!</v>
      </c>
      <c r="AH69" s="26" t="e">
        <f>IF(#REF!="",AH$5,"")</f>
        <v>#REF!</v>
      </c>
    </row>
    <row r="70" spans="1:34" ht="15" hidden="1" customHeight="1" x14ac:dyDescent="0.25">
      <c r="A70" s="18" t="s">
        <v>72</v>
      </c>
      <c r="B70" s="19">
        <f t="shared" si="1"/>
        <v>42800</v>
      </c>
      <c r="C70" s="27">
        <f t="shared" ref="C70:C133" si="2">WEEKDAY(B70)</f>
        <v>2</v>
      </c>
      <c r="D70" s="28" t="s">
        <v>65</v>
      </c>
      <c r="E70" s="22"/>
      <c r="F70" s="22"/>
      <c r="G70" s="22"/>
      <c r="H70" s="22"/>
      <c r="I70" s="22"/>
      <c r="J70" s="22"/>
      <c r="K70" s="22"/>
      <c r="L70" s="22"/>
      <c r="M70" s="22"/>
      <c r="N70" s="22"/>
      <c r="O70" s="24"/>
      <c r="P70" s="25" t="str">
        <f>IF('Heures Supplémentaire'!D104="",$P$5,"")</f>
        <v>Haziz</v>
      </c>
      <c r="Q70" s="25" t="str">
        <f>IF('Heures Supplémentaire'!F104="",$Q$5,"")</f>
        <v>Stéphanie</v>
      </c>
      <c r="R70" s="25" t="str">
        <f>IF('Heures Supplémentaire'!H104="",$R$5,"")</f>
        <v>Catherine</v>
      </c>
      <c r="S70" s="25" t="str">
        <f>IF('Heures Supplémentaire'!J104="",$S$5,"")</f>
        <v>Denise</v>
      </c>
      <c r="T70" s="25" t="str">
        <f>IF('Heures Supplémentaire'!L104="",$T$5,"")</f>
        <v>Camille</v>
      </c>
      <c r="U70" s="25" t="str">
        <f>IF('Heures Supplémentaire'!N104="",$U$5,"")</f>
        <v>Moncef</v>
      </c>
      <c r="V70" s="25" t="str">
        <f>IF('Heures Supplémentaire'!P104="",$V$5,"")</f>
        <v>Danièle</v>
      </c>
      <c r="W70" s="25" t="str">
        <f>IF('Heures Supplémentaire'!R104="",W$5,"")</f>
        <v>Alain</v>
      </c>
      <c r="X70" s="25" t="str">
        <f>IF('Heures Supplémentaire'!T104="",X$5,"")</f>
        <v>Manuel</v>
      </c>
      <c r="Y70" s="25" t="str">
        <f>IF('Heures Supplémentaire'!V104="",Y$5,"")</f>
        <v>Driss</v>
      </c>
      <c r="Z70" s="25" t="str">
        <f>IF('Heures Supplémentaire'!Z104="",Z$5,"")</f>
        <v>AAAA</v>
      </c>
      <c r="AA70" s="25" t="str">
        <f>IF('Heures Supplémentaire'!AA104="",AA$5,"")</f>
        <v>BBBB</v>
      </c>
      <c r="AB70" s="25" t="str">
        <f>IF('Heures Supplémentaire'!AB104="",AB$5,"")</f>
        <v>CCCC</v>
      </c>
      <c r="AC70" s="25" t="e">
        <f>IF(#REF!="",AC$5,"")</f>
        <v>#REF!</v>
      </c>
      <c r="AD70" s="25" t="e">
        <f>IF(#REF!="",AD$5,"")</f>
        <v>#REF!</v>
      </c>
      <c r="AE70" s="25" t="e">
        <f>IF(#REF!="",AE$5,"")</f>
        <v>#REF!</v>
      </c>
      <c r="AF70" s="25" t="e">
        <f>IF(#REF!="",AF$5,"")</f>
        <v>#REF!</v>
      </c>
      <c r="AG70" s="25" t="e">
        <f>IF(#REF!="",AG$5,"")</f>
        <v>#REF!</v>
      </c>
      <c r="AH70" s="26" t="e">
        <f>IF(#REF!="",AH$5,"")</f>
        <v>#REF!</v>
      </c>
    </row>
    <row r="71" spans="1:34" ht="15" hidden="1" customHeight="1" x14ac:dyDescent="0.25">
      <c r="A71" s="18" t="s">
        <v>72</v>
      </c>
      <c r="B71" s="19">
        <f t="shared" ref="B71:B134" si="3">B70+1</f>
        <v>42801</v>
      </c>
      <c r="C71" s="27">
        <f t="shared" si="2"/>
        <v>3</v>
      </c>
      <c r="D71" s="28" t="s">
        <v>66</v>
      </c>
      <c r="E71" s="22"/>
      <c r="F71" s="22"/>
      <c r="G71" s="22"/>
      <c r="H71" s="22"/>
      <c r="I71" s="22"/>
      <c r="J71" s="22"/>
      <c r="K71" s="22"/>
      <c r="L71" s="22"/>
      <c r="M71" s="22"/>
      <c r="N71" s="22"/>
      <c r="O71" s="24"/>
      <c r="P71" s="25" t="str">
        <f>IF('Heures Supplémentaire'!D105="",$P$5,"")</f>
        <v>Haziz</v>
      </c>
      <c r="Q71" s="25" t="str">
        <f>IF('Heures Supplémentaire'!F105="",$Q$5,"")</f>
        <v>Stéphanie</v>
      </c>
      <c r="R71" s="25" t="str">
        <f>IF('Heures Supplémentaire'!H105="",$R$5,"")</f>
        <v>Catherine</v>
      </c>
      <c r="S71" s="25" t="str">
        <f>IF('Heures Supplémentaire'!J105="",$S$5,"")</f>
        <v>Denise</v>
      </c>
      <c r="T71" s="25" t="str">
        <f>IF('Heures Supplémentaire'!L105="",$T$5,"")</f>
        <v>Camille</v>
      </c>
      <c r="U71" s="25" t="str">
        <f>IF('Heures Supplémentaire'!N105="",$U$5,"")</f>
        <v>Moncef</v>
      </c>
      <c r="V71" s="25" t="str">
        <f>IF('Heures Supplémentaire'!P105="",$V$5,"")</f>
        <v>Danièle</v>
      </c>
      <c r="W71" s="25" t="str">
        <f>IF('Heures Supplémentaire'!R105="",W$5,"")</f>
        <v>Alain</v>
      </c>
      <c r="X71" s="25" t="str">
        <f>IF('Heures Supplémentaire'!T105="",X$5,"")</f>
        <v>Manuel</v>
      </c>
      <c r="Y71" s="25" t="str">
        <f>IF('Heures Supplémentaire'!V105="",Y$5,"")</f>
        <v>Driss</v>
      </c>
      <c r="Z71" s="25" t="str">
        <f>IF('Heures Supplémentaire'!Z105="",Z$5,"")</f>
        <v>AAAA</v>
      </c>
      <c r="AA71" s="25" t="str">
        <f>IF('Heures Supplémentaire'!AA105="",AA$5,"")</f>
        <v>BBBB</v>
      </c>
      <c r="AB71" s="25" t="str">
        <f>IF('Heures Supplémentaire'!AB105="",AB$5,"")</f>
        <v>CCCC</v>
      </c>
      <c r="AC71" s="25" t="e">
        <f>IF(#REF!="",AC$5,"")</f>
        <v>#REF!</v>
      </c>
      <c r="AD71" s="25" t="e">
        <f>IF(#REF!="",AD$5,"")</f>
        <v>#REF!</v>
      </c>
      <c r="AE71" s="25" t="e">
        <f>IF(#REF!="",AE$5,"")</f>
        <v>#REF!</v>
      </c>
      <c r="AF71" s="25" t="e">
        <f>IF(#REF!="",AF$5,"")</f>
        <v>#REF!</v>
      </c>
      <c r="AG71" s="25" t="e">
        <f>IF(#REF!="",AG$5,"")</f>
        <v>#REF!</v>
      </c>
      <c r="AH71" s="26" t="e">
        <f>IF(#REF!="",AH$5,"")</f>
        <v>#REF!</v>
      </c>
    </row>
    <row r="72" spans="1:34" ht="15" hidden="1" customHeight="1" x14ac:dyDescent="0.25">
      <c r="A72" s="18" t="s">
        <v>72</v>
      </c>
      <c r="B72" s="19">
        <f t="shared" si="3"/>
        <v>42802</v>
      </c>
      <c r="C72" s="27">
        <f t="shared" si="2"/>
        <v>4</v>
      </c>
      <c r="D72" s="28" t="s">
        <v>67</v>
      </c>
      <c r="E72" s="22"/>
      <c r="F72" s="22"/>
      <c r="G72" s="22"/>
      <c r="H72" s="22"/>
      <c r="I72" s="22"/>
      <c r="J72" s="22"/>
      <c r="K72" s="22"/>
      <c r="L72" s="22"/>
      <c r="M72" s="22"/>
      <c r="N72" s="22"/>
      <c r="O72" s="24"/>
      <c r="P72" s="25" t="str">
        <f>IF('Heures Supplémentaire'!D106="",$P$5,"")</f>
        <v>Haziz</v>
      </c>
      <c r="Q72" s="25" t="str">
        <f>IF('Heures Supplémentaire'!F106="",$Q$5,"")</f>
        <v>Stéphanie</v>
      </c>
      <c r="R72" s="25" t="str">
        <f>IF('Heures Supplémentaire'!H106="",$R$5,"")</f>
        <v>Catherine</v>
      </c>
      <c r="S72" s="25" t="str">
        <f>IF('Heures Supplémentaire'!J106="",$S$5,"")</f>
        <v>Denise</v>
      </c>
      <c r="T72" s="25" t="str">
        <f>IF('Heures Supplémentaire'!L106="",$T$5,"")</f>
        <v>Camille</v>
      </c>
      <c r="U72" s="25" t="str">
        <f>IF('Heures Supplémentaire'!N106="",$U$5,"")</f>
        <v>Moncef</v>
      </c>
      <c r="V72" s="25" t="str">
        <f>IF('Heures Supplémentaire'!P106="",$V$5,"")</f>
        <v>Danièle</v>
      </c>
      <c r="W72" s="25" t="str">
        <f>IF('Heures Supplémentaire'!R106="",W$5,"")</f>
        <v>Alain</v>
      </c>
      <c r="X72" s="25" t="str">
        <f>IF('Heures Supplémentaire'!T106="",X$5,"")</f>
        <v>Manuel</v>
      </c>
      <c r="Y72" s="25" t="str">
        <f>IF('Heures Supplémentaire'!V106="",Y$5,"")</f>
        <v>Driss</v>
      </c>
      <c r="Z72" s="25" t="str">
        <f>IF('Heures Supplémentaire'!Z106="",Z$5,"")</f>
        <v>AAAA</v>
      </c>
      <c r="AA72" s="25" t="str">
        <f>IF('Heures Supplémentaire'!AA106="",AA$5,"")</f>
        <v>BBBB</v>
      </c>
      <c r="AB72" s="25" t="str">
        <f>IF('Heures Supplémentaire'!AB106="",AB$5,"")</f>
        <v>CCCC</v>
      </c>
      <c r="AC72" s="25" t="e">
        <f>IF(#REF!="",AC$5,"")</f>
        <v>#REF!</v>
      </c>
      <c r="AD72" s="25" t="e">
        <f>IF(#REF!="",AD$5,"")</f>
        <v>#REF!</v>
      </c>
      <c r="AE72" s="25" t="e">
        <f>IF(#REF!="",AE$5,"")</f>
        <v>#REF!</v>
      </c>
      <c r="AF72" s="25" t="e">
        <f>IF(#REF!="",AF$5,"")</f>
        <v>#REF!</v>
      </c>
      <c r="AG72" s="25" t="e">
        <f>IF(#REF!="",AG$5,"")</f>
        <v>#REF!</v>
      </c>
      <c r="AH72" s="26" t="e">
        <f>IF(#REF!="",AH$5,"")</f>
        <v>#REF!</v>
      </c>
    </row>
    <row r="73" spans="1:34" ht="15" customHeight="1" x14ac:dyDescent="0.25">
      <c r="A73" s="18" t="s">
        <v>72</v>
      </c>
      <c r="B73" s="19">
        <f t="shared" si="3"/>
        <v>42803</v>
      </c>
      <c r="C73" s="27">
        <f t="shared" si="2"/>
        <v>5</v>
      </c>
      <c r="D73" s="28" t="s">
        <v>68</v>
      </c>
      <c r="E73" s="22"/>
      <c r="F73" s="22"/>
      <c r="G73" s="22"/>
      <c r="H73" s="22"/>
      <c r="I73" s="22"/>
      <c r="J73" s="22"/>
      <c r="K73" s="22"/>
      <c r="L73" s="22"/>
      <c r="M73" s="22"/>
      <c r="N73" s="22"/>
      <c r="O73" s="24"/>
      <c r="P73" s="25" t="str">
        <f>IF('Heures Supplémentaire'!D107="",$P$5,"")</f>
        <v>Haziz</v>
      </c>
      <c r="Q73" s="25" t="str">
        <f>IF('Heures Supplémentaire'!F107="",$Q$5,"")</f>
        <v>Stéphanie</v>
      </c>
      <c r="R73" s="25" t="str">
        <f>IF('Heures Supplémentaire'!H107="",$R$5,"")</f>
        <v>Catherine</v>
      </c>
      <c r="S73" s="25" t="str">
        <f>IF('Heures Supplémentaire'!J107="",$S$5,"")</f>
        <v>Denise</v>
      </c>
      <c r="T73" s="25" t="str">
        <f>IF('Heures Supplémentaire'!L107="",$T$5,"")</f>
        <v>Camille</v>
      </c>
      <c r="U73" s="25" t="str">
        <f>IF('Heures Supplémentaire'!N107="",$U$5,"")</f>
        <v>Moncef</v>
      </c>
      <c r="V73" s="25" t="str">
        <f>IF('Heures Supplémentaire'!P107="",$V$5,"")</f>
        <v>Danièle</v>
      </c>
      <c r="W73" s="25" t="str">
        <f>IF('Heures Supplémentaire'!R107="",W$5,"")</f>
        <v>Alain</v>
      </c>
      <c r="X73" s="25" t="str">
        <f>IF('Heures Supplémentaire'!T107="",X$5,"")</f>
        <v>Manuel</v>
      </c>
      <c r="Y73" s="25" t="str">
        <f>IF('Heures Supplémentaire'!V107="",Y$5,"")</f>
        <v>Driss</v>
      </c>
      <c r="Z73" s="25" t="str">
        <f>IF('Heures Supplémentaire'!Z107="",Z$5,"")</f>
        <v>AAAA</v>
      </c>
      <c r="AA73" s="25" t="str">
        <f>IF('Heures Supplémentaire'!AA107="",AA$5,"")</f>
        <v>BBBB</v>
      </c>
      <c r="AB73" s="25" t="str">
        <f>IF('Heures Supplémentaire'!AB107="",AB$5,"")</f>
        <v>CCCC</v>
      </c>
      <c r="AC73" s="25" t="e">
        <f>IF(#REF!="",AC$5,"")</f>
        <v>#REF!</v>
      </c>
      <c r="AD73" s="25" t="e">
        <f>IF(#REF!="",AD$5,"")</f>
        <v>#REF!</v>
      </c>
      <c r="AE73" s="25" t="e">
        <f>IF(#REF!="",AE$5,"")</f>
        <v>#REF!</v>
      </c>
      <c r="AF73" s="25" t="e">
        <f>IF(#REF!="",AF$5,"")</f>
        <v>#REF!</v>
      </c>
      <c r="AG73" s="25" t="e">
        <f>IF(#REF!="",AG$5,"")</f>
        <v>#REF!</v>
      </c>
      <c r="AH73" s="26" t="e">
        <f>IF(#REF!="",AH$5,"")</f>
        <v>#REF!</v>
      </c>
    </row>
    <row r="74" spans="1:34" ht="15" hidden="1" customHeight="1" x14ac:dyDescent="0.25">
      <c r="A74" s="18" t="s">
        <v>72</v>
      </c>
      <c r="B74" s="19">
        <f t="shared" si="3"/>
        <v>42804</v>
      </c>
      <c r="C74" s="27">
        <f t="shared" si="2"/>
        <v>6</v>
      </c>
      <c r="D74" s="28" t="s">
        <v>69</v>
      </c>
      <c r="E74" s="22"/>
      <c r="F74" s="22"/>
      <c r="G74" s="22"/>
      <c r="H74" s="22"/>
      <c r="I74" s="22"/>
      <c r="J74" s="22"/>
      <c r="K74" s="22"/>
      <c r="L74" s="22"/>
      <c r="M74" s="22"/>
      <c r="N74" s="22"/>
      <c r="O74" s="24"/>
      <c r="P74" s="25" t="str">
        <f>IF('Heures Supplémentaire'!D108="",$P$5,"")</f>
        <v>Haziz</v>
      </c>
      <c r="Q74" s="25" t="str">
        <f>IF('Heures Supplémentaire'!F108="",$Q$5,"")</f>
        <v>Stéphanie</v>
      </c>
      <c r="R74" s="25" t="str">
        <f>IF('Heures Supplémentaire'!H108="",$R$5,"")</f>
        <v>Catherine</v>
      </c>
      <c r="S74" s="25" t="str">
        <f>IF('Heures Supplémentaire'!J108="",$S$5,"")</f>
        <v>Denise</v>
      </c>
      <c r="T74" s="25" t="str">
        <f>IF('Heures Supplémentaire'!L108="",$T$5,"")</f>
        <v>Camille</v>
      </c>
      <c r="U74" s="25" t="str">
        <f>IF('Heures Supplémentaire'!N108="",$U$5,"")</f>
        <v>Moncef</v>
      </c>
      <c r="V74" s="25" t="str">
        <f>IF('Heures Supplémentaire'!P108="",$V$5,"")</f>
        <v>Danièle</v>
      </c>
      <c r="W74" s="25" t="str">
        <f>IF('Heures Supplémentaire'!R108="",W$5,"")</f>
        <v>Alain</v>
      </c>
      <c r="X74" s="25" t="str">
        <f>IF('Heures Supplémentaire'!T108="",X$5,"")</f>
        <v>Manuel</v>
      </c>
      <c r="Y74" s="25" t="str">
        <f>IF('Heures Supplémentaire'!V108="",Y$5,"")</f>
        <v>Driss</v>
      </c>
      <c r="Z74" s="25" t="str">
        <f>IF('Heures Supplémentaire'!Z108="",Z$5,"")</f>
        <v>AAAA</v>
      </c>
      <c r="AA74" s="25" t="str">
        <f>IF('Heures Supplémentaire'!AA108="",AA$5,"")</f>
        <v>BBBB</v>
      </c>
      <c r="AB74" s="25" t="str">
        <f>IF('Heures Supplémentaire'!AB108="",AB$5,"")</f>
        <v>CCCC</v>
      </c>
      <c r="AC74" s="25" t="e">
        <f>IF(#REF!="",AC$5,"")</f>
        <v>#REF!</v>
      </c>
      <c r="AD74" s="25" t="e">
        <f>IF(#REF!="",AD$5,"")</f>
        <v>#REF!</v>
      </c>
      <c r="AE74" s="25" t="e">
        <f>IF(#REF!="",AE$5,"")</f>
        <v>#REF!</v>
      </c>
      <c r="AF74" s="25" t="e">
        <f>IF(#REF!="",AF$5,"")</f>
        <v>#REF!</v>
      </c>
      <c r="AG74" s="25" t="e">
        <f>IF(#REF!="",AG$5,"")</f>
        <v>#REF!</v>
      </c>
      <c r="AH74" s="26" t="e">
        <f>IF(#REF!="",AH$5,"")</f>
        <v>#REF!</v>
      </c>
    </row>
    <row r="75" spans="1:34" ht="15" hidden="1" customHeight="1" x14ac:dyDescent="0.25">
      <c r="A75" s="18" t="s">
        <v>72</v>
      </c>
      <c r="B75" s="19">
        <f t="shared" si="3"/>
        <v>42805</v>
      </c>
      <c r="C75" s="27">
        <f t="shared" si="2"/>
        <v>7</v>
      </c>
      <c r="D75" s="28" t="s">
        <v>70</v>
      </c>
      <c r="E75" s="22"/>
      <c r="F75" s="22"/>
      <c r="G75" s="22"/>
      <c r="H75" s="22"/>
      <c r="I75" s="22"/>
      <c r="J75" s="22"/>
      <c r="K75" s="22"/>
      <c r="L75" s="22"/>
      <c r="M75" s="22"/>
      <c r="N75" s="22"/>
      <c r="O75" s="24"/>
      <c r="P75" s="25" t="str">
        <f>IF('Heures Supplémentaire'!D109="",$P$5,"")</f>
        <v>Haziz</v>
      </c>
      <c r="Q75" s="25" t="str">
        <f>IF('Heures Supplémentaire'!F109="",$Q$5,"")</f>
        <v>Stéphanie</v>
      </c>
      <c r="R75" s="25" t="str">
        <f>IF('Heures Supplémentaire'!H109="",$R$5,"")</f>
        <v>Catherine</v>
      </c>
      <c r="S75" s="25" t="str">
        <f>IF('Heures Supplémentaire'!J109="",$S$5,"")</f>
        <v>Denise</v>
      </c>
      <c r="T75" s="25" t="str">
        <f>IF('Heures Supplémentaire'!L109="",$T$5,"")</f>
        <v>Camille</v>
      </c>
      <c r="U75" s="25" t="str">
        <f>IF('Heures Supplémentaire'!N109="",$U$5,"")</f>
        <v>Moncef</v>
      </c>
      <c r="V75" s="25" t="str">
        <f>IF('Heures Supplémentaire'!P109="",$V$5,"")</f>
        <v>Danièle</v>
      </c>
      <c r="W75" s="25" t="str">
        <f>IF('Heures Supplémentaire'!R109="",W$5,"")</f>
        <v>Alain</v>
      </c>
      <c r="X75" s="25" t="str">
        <f>IF('Heures Supplémentaire'!T109="",X$5,"")</f>
        <v>Manuel</v>
      </c>
      <c r="Y75" s="25" t="str">
        <f>IF('Heures Supplémentaire'!V109="",Y$5,"")</f>
        <v>Driss</v>
      </c>
      <c r="Z75" s="25" t="str">
        <f>IF('Heures Supplémentaire'!Z109="",Z$5,"")</f>
        <v>AAAA</v>
      </c>
      <c r="AA75" s="25" t="str">
        <f>IF('Heures Supplémentaire'!AA109="",AA$5,"")</f>
        <v>BBBB</v>
      </c>
      <c r="AB75" s="25" t="str">
        <f>IF('Heures Supplémentaire'!AB109="",AB$5,"")</f>
        <v>CCCC</v>
      </c>
      <c r="AC75" s="25" t="e">
        <f>IF(#REF!="",AC$5,"")</f>
        <v>#REF!</v>
      </c>
      <c r="AD75" s="25" t="e">
        <f>IF(#REF!="",AD$5,"")</f>
        <v>#REF!</v>
      </c>
      <c r="AE75" s="25" t="e">
        <f>IF(#REF!="",AE$5,"")</f>
        <v>#REF!</v>
      </c>
      <c r="AF75" s="25" t="e">
        <f>IF(#REF!="",AF$5,"")</f>
        <v>#REF!</v>
      </c>
      <c r="AG75" s="25" t="e">
        <f>IF(#REF!="",AG$5,"")</f>
        <v>#REF!</v>
      </c>
      <c r="AH75" s="26" t="e">
        <f>IF(#REF!="",AH$5,"")</f>
        <v>#REF!</v>
      </c>
    </row>
    <row r="76" spans="1:34" ht="15" hidden="1" customHeight="1" x14ac:dyDescent="0.25">
      <c r="A76" s="18" t="s">
        <v>72</v>
      </c>
      <c r="B76" s="19">
        <f t="shared" si="3"/>
        <v>42806</v>
      </c>
      <c r="C76" s="27">
        <f t="shared" si="2"/>
        <v>1</v>
      </c>
      <c r="D76" s="28" t="s">
        <v>64</v>
      </c>
      <c r="E76" s="22"/>
      <c r="F76" s="22"/>
      <c r="G76" s="22"/>
      <c r="H76" s="22"/>
      <c r="I76" s="22"/>
      <c r="J76" s="22"/>
      <c r="K76" s="22"/>
      <c r="L76" s="22"/>
      <c r="M76" s="22"/>
      <c r="N76" s="22"/>
      <c r="O76" s="24"/>
      <c r="P76" s="25" t="str">
        <f>IF('Heures Supplémentaire'!D110="",$P$5,"")</f>
        <v>Haziz</v>
      </c>
      <c r="Q76" s="25" t="str">
        <f>IF('Heures Supplémentaire'!F110="",$Q$5,"")</f>
        <v>Stéphanie</v>
      </c>
      <c r="R76" s="25" t="str">
        <f>IF('Heures Supplémentaire'!H110="",$R$5,"")</f>
        <v>Catherine</v>
      </c>
      <c r="S76" s="25" t="str">
        <f>IF('Heures Supplémentaire'!J110="",$S$5,"")</f>
        <v>Denise</v>
      </c>
      <c r="T76" s="25" t="str">
        <f>IF('Heures Supplémentaire'!L110="",$T$5,"")</f>
        <v>Camille</v>
      </c>
      <c r="U76" s="25" t="str">
        <f>IF('Heures Supplémentaire'!N110="",$U$5,"")</f>
        <v>Moncef</v>
      </c>
      <c r="V76" s="25" t="str">
        <f>IF('Heures Supplémentaire'!P110="",$V$5,"")</f>
        <v>Danièle</v>
      </c>
      <c r="W76" s="25" t="str">
        <f>IF('Heures Supplémentaire'!R110="",W$5,"")</f>
        <v>Alain</v>
      </c>
      <c r="X76" s="25" t="str">
        <f>IF('Heures Supplémentaire'!T110="",X$5,"")</f>
        <v>Manuel</v>
      </c>
      <c r="Y76" s="25" t="str">
        <f>IF('Heures Supplémentaire'!V110="",Y$5,"")</f>
        <v>Driss</v>
      </c>
      <c r="Z76" s="25" t="str">
        <f>IF('Heures Supplémentaire'!Z110="",Z$5,"")</f>
        <v>AAAA</v>
      </c>
      <c r="AA76" s="25" t="str">
        <f>IF('Heures Supplémentaire'!AA110="",AA$5,"")</f>
        <v>BBBB</v>
      </c>
      <c r="AB76" s="25" t="str">
        <f>IF('Heures Supplémentaire'!AB110="",AB$5,"")</f>
        <v>CCCC</v>
      </c>
      <c r="AC76" s="25" t="e">
        <f>IF(#REF!="",AC$5,"")</f>
        <v>#REF!</v>
      </c>
      <c r="AD76" s="25" t="e">
        <f>IF(#REF!="",AD$5,"")</f>
        <v>#REF!</v>
      </c>
      <c r="AE76" s="25" t="e">
        <f>IF(#REF!="",AE$5,"")</f>
        <v>#REF!</v>
      </c>
      <c r="AF76" s="25" t="e">
        <f>IF(#REF!="",AF$5,"")</f>
        <v>#REF!</v>
      </c>
      <c r="AG76" s="25" t="e">
        <f>IF(#REF!="",AG$5,"")</f>
        <v>#REF!</v>
      </c>
      <c r="AH76" s="26" t="e">
        <f>IF(#REF!="",AH$5,"")</f>
        <v>#REF!</v>
      </c>
    </row>
    <row r="77" spans="1:34" ht="15" hidden="1" customHeight="1" x14ac:dyDescent="0.25">
      <c r="A77" s="18" t="s">
        <v>72</v>
      </c>
      <c r="B77" s="19">
        <f t="shared" si="3"/>
        <v>42807</v>
      </c>
      <c r="C77" s="27">
        <f t="shared" si="2"/>
        <v>2</v>
      </c>
      <c r="D77" s="28" t="s">
        <v>65</v>
      </c>
      <c r="E77" s="22"/>
      <c r="F77" s="22"/>
      <c r="G77" s="22"/>
      <c r="H77" s="22"/>
      <c r="I77" s="22"/>
      <c r="J77" s="22"/>
      <c r="K77" s="22"/>
      <c r="L77" s="22"/>
      <c r="M77" s="22"/>
      <c r="N77" s="22"/>
      <c r="O77" s="24"/>
      <c r="P77" s="25" t="str">
        <f>IF('Heures Supplémentaire'!D113="",$P$5,"")</f>
        <v>Haziz</v>
      </c>
      <c r="Q77" s="25" t="str">
        <f>IF('Heures Supplémentaire'!F113="",$Q$5,"")</f>
        <v>Stéphanie</v>
      </c>
      <c r="R77" s="25" t="str">
        <f>IF('Heures Supplémentaire'!H113="",$R$5,"")</f>
        <v>Catherine</v>
      </c>
      <c r="S77" s="25" t="str">
        <f>IF('Heures Supplémentaire'!J113="",$S$5,"")</f>
        <v>Denise</v>
      </c>
      <c r="T77" s="25" t="str">
        <f>IF('Heures Supplémentaire'!L113="",$T$5,"")</f>
        <v>Camille</v>
      </c>
      <c r="U77" s="25" t="str">
        <f>IF('Heures Supplémentaire'!N113="",$U$5,"")</f>
        <v>Moncef</v>
      </c>
      <c r="V77" s="25" t="str">
        <f>IF('Heures Supplémentaire'!P113="",$V$5,"")</f>
        <v>Danièle</v>
      </c>
      <c r="W77" s="25" t="str">
        <f>IF('Heures Supplémentaire'!R113="",W$5,"")</f>
        <v>Alain</v>
      </c>
      <c r="X77" s="25" t="str">
        <f>IF('Heures Supplémentaire'!T113="",X$5,"")</f>
        <v>Manuel</v>
      </c>
      <c r="Y77" s="25" t="str">
        <f>IF('Heures Supplémentaire'!V113="",Y$5,"")</f>
        <v>Driss</v>
      </c>
      <c r="Z77" s="25" t="str">
        <f>IF('Heures Supplémentaire'!Z113="",Z$5,"")</f>
        <v>AAAA</v>
      </c>
      <c r="AA77" s="25" t="str">
        <f>IF('Heures Supplémentaire'!AA113="",AA$5,"")</f>
        <v>BBBB</v>
      </c>
      <c r="AB77" s="25" t="str">
        <f>IF('Heures Supplémentaire'!AB113="",AB$5,"")</f>
        <v>CCCC</v>
      </c>
      <c r="AC77" s="25" t="e">
        <f>IF(#REF!="",AC$5,"")</f>
        <v>#REF!</v>
      </c>
      <c r="AD77" s="25" t="e">
        <f>IF(#REF!="",AD$5,"")</f>
        <v>#REF!</v>
      </c>
      <c r="AE77" s="25" t="e">
        <f>IF(#REF!="",AE$5,"")</f>
        <v>#REF!</v>
      </c>
      <c r="AF77" s="25" t="e">
        <f>IF(#REF!="",AF$5,"")</f>
        <v>#REF!</v>
      </c>
      <c r="AG77" s="25" t="e">
        <f>IF(#REF!="",AG$5,"")</f>
        <v>#REF!</v>
      </c>
      <c r="AH77" s="26" t="e">
        <f>IF(#REF!="",AH$5,"")</f>
        <v>#REF!</v>
      </c>
    </row>
    <row r="78" spans="1:34" ht="15" hidden="1" customHeight="1" x14ac:dyDescent="0.25">
      <c r="A78" s="18" t="s">
        <v>72</v>
      </c>
      <c r="B78" s="19">
        <f t="shared" si="3"/>
        <v>42808</v>
      </c>
      <c r="C78" s="27">
        <f t="shared" si="2"/>
        <v>3</v>
      </c>
      <c r="D78" s="28" t="s">
        <v>66</v>
      </c>
      <c r="E78" s="22"/>
      <c r="F78" s="22"/>
      <c r="G78" s="22"/>
      <c r="H78" s="22"/>
      <c r="I78" s="22"/>
      <c r="J78" s="22"/>
      <c r="K78" s="22"/>
      <c r="L78" s="22"/>
      <c r="M78" s="22"/>
      <c r="N78" s="22"/>
      <c r="O78" s="24"/>
      <c r="P78" s="25" t="str">
        <f>IF('Heures Supplémentaire'!D114="",$P$5,"")</f>
        <v>Haziz</v>
      </c>
      <c r="Q78" s="25" t="str">
        <f>IF('Heures Supplémentaire'!F114="",$Q$5,"")</f>
        <v>Stéphanie</v>
      </c>
      <c r="R78" s="25" t="str">
        <f>IF('Heures Supplémentaire'!H114="",$R$5,"")</f>
        <v>Catherine</v>
      </c>
      <c r="S78" s="25" t="str">
        <f>IF('Heures Supplémentaire'!J114="",$S$5,"")</f>
        <v>Denise</v>
      </c>
      <c r="T78" s="25" t="str">
        <f>IF('Heures Supplémentaire'!L114="",$T$5,"")</f>
        <v>Camille</v>
      </c>
      <c r="U78" s="25" t="str">
        <f>IF('Heures Supplémentaire'!N114="",$U$5,"")</f>
        <v>Moncef</v>
      </c>
      <c r="V78" s="25" t="str">
        <f>IF('Heures Supplémentaire'!P114="",$V$5,"")</f>
        <v>Danièle</v>
      </c>
      <c r="W78" s="25" t="str">
        <f>IF('Heures Supplémentaire'!R114="",W$5,"")</f>
        <v>Alain</v>
      </c>
      <c r="X78" s="25" t="str">
        <f>IF('Heures Supplémentaire'!T114="",X$5,"")</f>
        <v>Manuel</v>
      </c>
      <c r="Y78" s="25" t="str">
        <f>IF('Heures Supplémentaire'!V114="",Y$5,"")</f>
        <v>Driss</v>
      </c>
      <c r="Z78" s="25" t="str">
        <f>IF('Heures Supplémentaire'!Z114="",Z$5,"")</f>
        <v>AAAA</v>
      </c>
      <c r="AA78" s="25" t="str">
        <f>IF('Heures Supplémentaire'!AA114="",AA$5,"")</f>
        <v>BBBB</v>
      </c>
      <c r="AB78" s="25" t="str">
        <f>IF('Heures Supplémentaire'!AB114="",AB$5,"")</f>
        <v>CCCC</v>
      </c>
      <c r="AC78" s="25" t="e">
        <f>IF(#REF!="",AC$5,"")</f>
        <v>#REF!</v>
      </c>
      <c r="AD78" s="25" t="e">
        <f>IF(#REF!="",AD$5,"")</f>
        <v>#REF!</v>
      </c>
      <c r="AE78" s="25" t="e">
        <f>IF(#REF!="",AE$5,"")</f>
        <v>#REF!</v>
      </c>
      <c r="AF78" s="25" t="e">
        <f>IF(#REF!="",AF$5,"")</f>
        <v>#REF!</v>
      </c>
      <c r="AG78" s="25" t="e">
        <f>IF(#REF!="",AG$5,"")</f>
        <v>#REF!</v>
      </c>
      <c r="AH78" s="26" t="e">
        <f>IF(#REF!="",AH$5,"")</f>
        <v>#REF!</v>
      </c>
    </row>
    <row r="79" spans="1:34" ht="15" hidden="1" customHeight="1" x14ac:dyDescent="0.25">
      <c r="A79" s="18" t="s">
        <v>72</v>
      </c>
      <c r="B79" s="19">
        <f t="shared" si="3"/>
        <v>42809</v>
      </c>
      <c r="C79" s="27">
        <f t="shared" si="2"/>
        <v>4</v>
      </c>
      <c r="D79" s="28" t="s">
        <v>67</v>
      </c>
      <c r="E79" s="22"/>
      <c r="F79" s="22"/>
      <c r="G79" s="22"/>
      <c r="H79" s="22"/>
      <c r="I79" s="22"/>
      <c r="J79" s="22"/>
      <c r="K79" s="22"/>
      <c r="L79" s="22"/>
      <c r="M79" s="22"/>
      <c r="N79" s="22"/>
      <c r="O79" s="24"/>
      <c r="P79" s="25" t="str">
        <f>IF('Heures Supplémentaire'!D115="",$P$5,"")</f>
        <v>Haziz</v>
      </c>
      <c r="Q79" s="25" t="str">
        <f>IF('Heures Supplémentaire'!F115="",$Q$5,"")</f>
        <v>Stéphanie</v>
      </c>
      <c r="R79" s="25" t="str">
        <f>IF('Heures Supplémentaire'!H115="",$R$5,"")</f>
        <v>Catherine</v>
      </c>
      <c r="S79" s="25" t="str">
        <f>IF('Heures Supplémentaire'!J115="",$S$5,"")</f>
        <v>Denise</v>
      </c>
      <c r="T79" s="25" t="str">
        <f>IF('Heures Supplémentaire'!L115="",$T$5,"")</f>
        <v>Camille</v>
      </c>
      <c r="U79" s="25" t="str">
        <f>IF('Heures Supplémentaire'!N115="",$U$5,"")</f>
        <v>Moncef</v>
      </c>
      <c r="V79" s="25" t="str">
        <f>IF('Heures Supplémentaire'!P115="",$V$5,"")</f>
        <v>Danièle</v>
      </c>
      <c r="W79" s="25" t="str">
        <f>IF('Heures Supplémentaire'!R115="",W$5,"")</f>
        <v>Alain</v>
      </c>
      <c r="X79" s="25" t="str">
        <f>IF('Heures Supplémentaire'!T115="",X$5,"")</f>
        <v>Manuel</v>
      </c>
      <c r="Y79" s="25" t="str">
        <f>IF('Heures Supplémentaire'!V115="",Y$5,"")</f>
        <v>Driss</v>
      </c>
      <c r="Z79" s="25" t="str">
        <f>IF('Heures Supplémentaire'!Z115="",Z$5,"")</f>
        <v>AAAA</v>
      </c>
      <c r="AA79" s="25" t="str">
        <f>IF('Heures Supplémentaire'!AA115="",AA$5,"")</f>
        <v>BBBB</v>
      </c>
      <c r="AB79" s="25" t="str">
        <f>IF('Heures Supplémentaire'!AB115="",AB$5,"")</f>
        <v>CCCC</v>
      </c>
      <c r="AC79" s="25" t="e">
        <f>IF(#REF!="",AC$5,"")</f>
        <v>#REF!</v>
      </c>
      <c r="AD79" s="25" t="e">
        <f>IF(#REF!="",AD$5,"")</f>
        <v>#REF!</v>
      </c>
      <c r="AE79" s="25" t="e">
        <f>IF(#REF!="",AE$5,"")</f>
        <v>#REF!</v>
      </c>
      <c r="AF79" s="25" t="e">
        <f>IF(#REF!="",AF$5,"")</f>
        <v>#REF!</v>
      </c>
      <c r="AG79" s="25" t="e">
        <f>IF(#REF!="",AG$5,"")</f>
        <v>#REF!</v>
      </c>
      <c r="AH79" s="26" t="e">
        <f>IF(#REF!="",AH$5,"")</f>
        <v>#REF!</v>
      </c>
    </row>
    <row r="80" spans="1:34" ht="15" customHeight="1" x14ac:dyDescent="0.25">
      <c r="A80" s="18" t="s">
        <v>72</v>
      </c>
      <c r="B80" s="19">
        <f t="shared" si="3"/>
        <v>42810</v>
      </c>
      <c r="C80" s="27">
        <f t="shared" si="2"/>
        <v>5</v>
      </c>
      <c r="D80" s="28" t="s">
        <v>68</v>
      </c>
      <c r="E80" s="22"/>
      <c r="F80" s="22"/>
      <c r="G80" s="22"/>
      <c r="H80" s="22"/>
      <c r="I80" s="22"/>
      <c r="J80" s="22"/>
      <c r="K80" s="22"/>
      <c r="L80" s="22"/>
      <c r="M80" s="22"/>
      <c r="N80" s="22"/>
      <c r="O80" s="24"/>
      <c r="P80" s="25" t="str">
        <f>IF('Heures Supplémentaire'!D116="",$P$5,"")</f>
        <v>Haziz</v>
      </c>
      <c r="Q80" s="25" t="str">
        <f>IF('Heures Supplémentaire'!F116="",$Q$5,"")</f>
        <v>Stéphanie</v>
      </c>
      <c r="R80" s="25" t="str">
        <f>IF('Heures Supplémentaire'!H116="",$R$5,"")</f>
        <v>Catherine</v>
      </c>
      <c r="S80" s="25" t="str">
        <f>IF('Heures Supplémentaire'!J116="",$S$5,"")</f>
        <v>Denise</v>
      </c>
      <c r="T80" s="25" t="str">
        <f>IF('Heures Supplémentaire'!L116="",$T$5,"")</f>
        <v>Camille</v>
      </c>
      <c r="U80" s="25" t="str">
        <f>IF('Heures Supplémentaire'!N116="",$U$5,"")</f>
        <v>Moncef</v>
      </c>
      <c r="V80" s="25" t="str">
        <f>IF('Heures Supplémentaire'!P116="",$V$5,"")</f>
        <v>Danièle</v>
      </c>
      <c r="W80" s="25" t="str">
        <f>IF('Heures Supplémentaire'!R116="",W$5,"")</f>
        <v>Alain</v>
      </c>
      <c r="X80" s="25" t="str">
        <f>IF('Heures Supplémentaire'!T116="",X$5,"")</f>
        <v>Manuel</v>
      </c>
      <c r="Y80" s="25" t="str">
        <f>IF('Heures Supplémentaire'!V116="",Y$5,"")</f>
        <v>Driss</v>
      </c>
      <c r="Z80" s="25" t="str">
        <f>IF('Heures Supplémentaire'!Z116="",Z$5,"")</f>
        <v>AAAA</v>
      </c>
      <c r="AA80" s="25" t="str">
        <f>IF('Heures Supplémentaire'!AA116="",AA$5,"")</f>
        <v>BBBB</v>
      </c>
      <c r="AB80" s="25" t="str">
        <f>IF('Heures Supplémentaire'!AB116="",AB$5,"")</f>
        <v>CCCC</v>
      </c>
      <c r="AC80" s="25" t="e">
        <f>IF(#REF!="",AC$5,"")</f>
        <v>#REF!</v>
      </c>
      <c r="AD80" s="25" t="e">
        <f>IF(#REF!="",AD$5,"")</f>
        <v>#REF!</v>
      </c>
      <c r="AE80" s="25" t="e">
        <f>IF(#REF!="",AE$5,"")</f>
        <v>#REF!</v>
      </c>
      <c r="AF80" s="25" t="e">
        <f>IF(#REF!="",AF$5,"")</f>
        <v>#REF!</v>
      </c>
      <c r="AG80" s="25" t="e">
        <f>IF(#REF!="",AG$5,"")</f>
        <v>#REF!</v>
      </c>
      <c r="AH80" s="26" t="e">
        <f>IF(#REF!="",AH$5,"")</f>
        <v>#REF!</v>
      </c>
    </row>
    <row r="81" spans="1:34" ht="15" hidden="1" customHeight="1" x14ac:dyDescent="0.25">
      <c r="A81" s="18" t="s">
        <v>72</v>
      </c>
      <c r="B81" s="19">
        <f t="shared" si="3"/>
        <v>42811</v>
      </c>
      <c r="C81" s="27">
        <f t="shared" si="2"/>
        <v>6</v>
      </c>
      <c r="D81" s="28" t="s">
        <v>69</v>
      </c>
      <c r="E81" s="22"/>
      <c r="F81" s="22"/>
      <c r="G81" s="22"/>
      <c r="H81" s="22"/>
      <c r="I81" s="22"/>
      <c r="J81" s="22"/>
      <c r="K81" s="22"/>
      <c r="L81" s="22"/>
      <c r="M81" s="22"/>
      <c r="N81" s="22"/>
      <c r="O81" s="24"/>
      <c r="P81" s="25" t="str">
        <f>IF('Heures Supplémentaire'!D117="",$P$5,"")</f>
        <v>Haziz</v>
      </c>
      <c r="Q81" s="25" t="str">
        <f>IF('Heures Supplémentaire'!F117="",$Q$5,"")</f>
        <v>Stéphanie</v>
      </c>
      <c r="R81" s="25" t="str">
        <f>IF('Heures Supplémentaire'!H117="",$R$5,"")</f>
        <v>Catherine</v>
      </c>
      <c r="S81" s="25" t="str">
        <f>IF('Heures Supplémentaire'!J117="",$S$5,"")</f>
        <v>Denise</v>
      </c>
      <c r="T81" s="25" t="str">
        <f>IF('Heures Supplémentaire'!L117="",$T$5,"")</f>
        <v>Camille</v>
      </c>
      <c r="U81" s="25" t="str">
        <f>IF('Heures Supplémentaire'!N117="",$U$5,"")</f>
        <v>Moncef</v>
      </c>
      <c r="V81" s="25" t="str">
        <f>IF('Heures Supplémentaire'!P117="",$V$5,"")</f>
        <v>Danièle</v>
      </c>
      <c r="W81" s="25" t="str">
        <f>IF('Heures Supplémentaire'!R117="",W$5,"")</f>
        <v>Alain</v>
      </c>
      <c r="X81" s="25" t="str">
        <f>IF('Heures Supplémentaire'!T117="",X$5,"")</f>
        <v>Manuel</v>
      </c>
      <c r="Y81" s="25" t="str">
        <f>IF('Heures Supplémentaire'!V117="",Y$5,"")</f>
        <v>Driss</v>
      </c>
      <c r="Z81" s="25" t="str">
        <f>IF('Heures Supplémentaire'!Z117="",Z$5,"")</f>
        <v>AAAA</v>
      </c>
      <c r="AA81" s="25" t="str">
        <f>IF('Heures Supplémentaire'!AA117="",AA$5,"")</f>
        <v>BBBB</v>
      </c>
      <c r="AB81" s="25" t="str">
        <f>IF('Heures Supplémentaire'!AB117="",AB$5,"")</f>
        <v>CCCC</v>
      </c>
      <c r="AC81" s="25" t="e">
        <f>IF(#REF!="",AC$5,"")</f>
        <v>#REF!</v>
      </c>
      <c r="AD81" s="25" t="e">
        <f>IF(#REF!="",AD$5,"")</f>
        <v>#REF!</v>
      </c>
      <c r="AE81" s="25" t="e">
        <f>IF(#REF!="",AE$5,"")</f>
        <v>#REF!</v>
      </c>
      <c r="AF81" s="25" t="e">
        <f>IF(#REF!="",AF$5,"")</f>
        <v>#REF!</v>
      </c>
      <c r="AG81" s="25" t="e">
        <f>IF(#REF!="",AG$5,"")</f>
        <v>#REF!</v>
      </c>
      <c r="AH81" s="26" t="e">
        <f>IF(#REF!="",AH$5,"")</f>
        <v>#REF!</v>
      </c>
    </row>
    <row r="82" spans="1:34" ht="15" hidden="1" customHeight="1" x14ac:dyDescent="0.25">
      <c r="A82" s="18" t="s">
        <v>72</v>
      </c>
      <c r="B82" s="19">
        <f t="shared" si="3"/>
        <v>42812</v>
      </c>
      <c r="C82" s="27">
        <f t="shared" si="2"/>
        <v>7</v>
      </c>
      <c r="D82" s="28" t="s">
        <v>70</v>
      </c>
      <c r="E82" s="22"/>
      <c r="F82" s="22"/>
      <c r="G82" s="22"/>
      <c r="H82" s="22"/>
      <c r="I82" s="22"/>
      <c r="J82" s="22"/>
      <c r="K82" s="22"/>
      <c r="L82" s="22"/>
      <c r="M82" s="22"/>
      <c r="N82" s="22"/>
      <c r="O82" s="24"/>
      <c r="P82" s="25" t="str">
        <f>IF('Heures Supplémentaire'!D118="",$P$5,"")</f>
        <v>Haziz</v>
      </c>
      <c r="Q82" s="25" t="str">
        <f>IF('Heures Supplémentaire'!F118="",$Q$5,"")</f>
        <v>Stéphanie</v>
      </c>
      <c r="R82" s="25" t="str">
        <f>IF('Heures Supplémentaire'!H118="",$R$5,"")</f>
        <v>Catherine</v>
      </c>
      <c r="S82" s="25" t="str">
        <f>IF('Heures Supplémentaire'!J118="",$S$5,"")</f>
        <v>Denise</v>
      </c>
      <c r="T82" s="25" t="str">
        <f>IF('Heures Supplémentaire'!L118="",$T$5,"")</f>
        <v>Camille</v>
      </c>
      <c r="U82" s="25" t="str">
        <f>IF('Heures Supplémentaire'!N118="",$U$5,"")</f>
        <v>Moncef</v>
      </c>
      <c r="V82" s="25" t="str">
        <f>IF('Heures Supplémentaire'!P118="",$V$5,"")</f>
        <v>Danièle</v>
      </c>
      <c r="W82" s="25" t="str">
        <f>IF('Heures Supplémentaire'!R118="",W$5,"")</f>
        <v>Alain</v>
      </c>
      <c r="X82" s="25" t="str">
        <f>IF('Heures Supplémentaire'!T118="",X$5,"")</f>
        <v>Manuel</v>
      </c>
      <c r="Y82" s="25" t="str">
        <f>IF('Heures Supplémentaire'!V118="",Y$5,"")</f>
        <v>Driss</v>
      </c>
      <c r="Z82" s="25" t="str">
        <f>IF('Heures Supplémentaire'!Z118="",Z$5,"")</f>
        <v>AAAA</v>
      </c>
      <c r="AA82" s="25" t="str">
        <f>IF('Heures Supplémentaire'!AA118="",AA$5,"")</f>
        <v>BBBB</v>
      </c>
      <c r="AB82" s="25" t="str">
        <f>IF('Heures Supplémentaire'!AB118="",AB$5,"")</f>
        <v>CCCC</v>
      </c>
      <c r="AC82" s="25" t="e">
        <f>IF(#REF!="",AC$5,"")</f>
        <v>#REF!</v>
      </c>
      <c r="AD82" s="25" t="e">
        <f>IF(#REF!="",AD$5,"")</f>
        <v>#REF!</v>
      </c>
      <c r="AE82" s="25" t="e">
        <f>IF(#REF!="",AE$5,"")</f>
        <v>#REF!</v>
      </c>
      <c r="AF82" s="25" t="e">
        <f>IF(#REF!="",AF$5,"")</f>
        <v>#REF!</v>
      </c>
      <c r="AG82" s="25" t="e">
        <f>IF(#REF!="",AG$5,"")</f>
        <v>#REF!</v>
      </c>
      <c r="AH82" s="26" t="e">
        <f>IF(#REF!="",AH$5,"")</f>
        <v>#REF!</v>
      </c>
    </row>
    <row r="83" spans="1:34" ht="15" hidden="1" customHeight="1" x14ac:dyDescent="0.25">
      <c r="A83" s="18" t="s">
        <v>72</v>
      </c>
      <c r="B83" s="19">
        <f t="shared" si="3"/>
        <v>42813</v>
      </c>
      <c r="C83" s="27">
        <f t="shared" si="2"/>
        <v>1</v>
      </c>
      <c r="D83" s="28" t="s">
        <v>64</v>
      </c>
      <c r="E83" s="22"/>
      <c r="F83" s="22"/>
      <c r="G83" s="22"/>
      <c r="H83" s="22"/>
      <c r="I83" s="22"/>
      <c r="J83" s="22"/>
      <c r="K83" s="22"/>
      <c r="L83" s="22"/>
      <c r="M83" s="22"/>
      <c r="N83" s="22"/>
      <c r="O83" s="24"/>
      <c r="P83" s="25" t="str">
        <f>IF('Heures Supplémentaire'!D119="",$P$5,"")</f>
        <v>Haziz</v>
      </c>
      <c r="Q83" s="25" t="str">
        <f>IF('Heures Supplémentaire'!F119="",$Q$5,"")</f>
        <v>Stéphanie</v>
      </c>
      <c r="R83" s="25" t="str">
        <f>IF('Heures Supplémentaire'!H119="",$R$5,"")</f>
        <v>Catherine</v>
      </c>
      <c r="S83" s="25" t="str">
        <f>IF('Heures Supplémentaire'!J119="",$S$5,"")</f>
        <v>Denise</v>
      </c>
      <c r="T83" s="25" t="str">
        <f>IF('Heures Supplémentaire'!L119="",$T$5,"")</f>
        <v>Camille</v>
      </c>
      <c r="U83" s="25" t="str">
        <f>IF('Heures Supplémentaire'!N119="",$U$5,"")</f>
        <v>Moncef</v>
      </c>
      <c r="V83" s="25" t="str">
        <f>IF('Heures Supplémentaire'!P119="",$V$5,"")</f>
        <v>Danièle</v>
      </c>
      <c r="W83" s="25" t="str">
        <f>IF('Heures Supplémentaire'!R119="",W$5,"")</f>
        <v>Alain</v>
      </c>
      <c r="X83" s="25" t="str">
        <f>IF('Heures Supplémentaire'!T119="",X$5,"")</f>
        <v>Manuel</v>
      </c>
      <c r="Y83" s="25" t="str">
        <f>IF('Heures Supplémentaire'!V119="",Y$5,"")</f>
        <v>Driss</v>
      </c>
      <c r="Z83" s="25" t="str">
        <f>IF('Heures Supplémentaire'!Z119="",Z$5,"")</f>
        <v>AAAA</v>
      </c>
      <c r="AA83" s="25" t="str">
        <f>IF('Heures Supplémentaire'!AA119="",AA$5,"")</f>
        <v>BBBB</v>
      </c>
      <c r="AB83" s="25" t="str">
        <f>IF('Heures Supplémentaire'!AB119="",AB$5,"")</f>
        <v>CCCC</v>
      </c>
      <c r="AC83" s="25" t="e">
        <f>IF(#REF!="",AC$5,"")</f>
        <v>#REF!</v>
      </c>
      <c r="AD83" s="25" t="e">
        <f>IF(#REF!="",AD$5,"")</f>
        <v>#REF!</v>
      </c>
      <c r="AE83" s="25" t="e">
        <f>IF(#REF!="",AE$5,"")</f>
        <v>#REF!</v>
      </c>
      <c r="AF83" s="25" t="e">
        <f>IF(#REF!="",AF$5,"")</f>
        <v>#REF!</v>
      </c>
      <c r="AG83" s="25" t="e">
        <f>IF(#REF!="",AG$5,"")</f>
        <v>#REF!</v>
      </c>
      <c r="AH83" s="26" t="e">
        <f>IF(#REF!="",AH$5,"")</f>
        <v>#REF!</v>
      </c>
    </row>
    <row r="84" spans="1:34" ht="15" hidden="1" customHeight="1" x14ac:dyDescent="0.25">
      <c r="A84" s="18" t="s">
        <v>72</v>
      </c>
      <c r="B84" s="19">
        <f t="shared" si="3"/>
        <v>42814</v>
      </c>
      <c r="C84" s="27">
        <f t="shared" si="2"/>
        <v>2</v>
      </c>
      <c r="D84" s="28" t="s">
        <v>65</v>
      </c>
      <c r="E84" s="22"/>
      <c r="F84" s="22"/>
      <c r="G84" s="22"/>
      <c r="H84" s="22"/>
      <c r="I84" s="22"/>
      <c r="J84" s="22"/>
      <c r="K84" s="22"/>
      <c r="L84" s="22"/>
      <c r="M84" s="22"/>
      <c r="N84" s="22"/>
      <c r="O84" s="24"/>
      <c r="P84" s="25" t="str">
        <f>IF('Heures Supplémentaire'!D122="",$P$5,"")</f>
        <v>Haziz</v>
      </c>
      <c r="Q84" s="25" t="str">
        <f>IF('Heures Supplémentaire'!F122="",$Q$5,"")</f>
        <v>Stéphanie</v>
      </c>
      <c r="R84" s="25" t="str">
        <f>IF('Heures Supplémentaire'!H122="",$R$5,"")</f>
        <v>Catherine</v>
      </c>
      <c r="S84" s="25" t="str">
        <f>IF('Heures Supplémentaire'!J122="",$S$5,"")</f>
        <v>Denise</v>
      </c>
      <c r="T84" s="25" t="str">
        <f>IF('Heures Supplémentaire'!L122="",$T$5,"")</f>
        <v>Camille</v>
      </c>
      <c r="U84" s="25" t="str">
        <f>IF('Heures Supplémentaire'!N122="",$U$5,"")</f>
        <v>Moncef</v>
      </c>
      <c r="V84" s="25" t="str">
        <f>IF('Heures Supplémentaire'!P122="",$V$5,"")</f>
        <v>Danièle</v>
      </c>
      <c r="W84" s="25" t="str">
        <f>IF('Heures Supplémentaire'!R122="",W$5,"")</f>
        <v>Alain</v>
      </c>
      <c r="X84" s="25" t="str">
        <f>IF('Heures Supplémentaire'!T122="",X$5,"")</f>
        <v>Manuel</v>
      </c>
      <c r="Y84" s="25" t="str">
        <f>IF('Heures Supplémentaire'!V122="",Y$5,"")</f>
        <v>Driss</v>
      </c>
      <c r="Z84" s="25" t="str">
        <f>IF('Heures Supplémentaire'!Z122="",Z$5,"")</f>
        <v>AAAA</v>
      </c>
      <c r="AA84" s="25" t="str">
        <f>IF('Heures Supplémentaire'!AA122="",AA$5,"")</f>
        <v>BBBB</v>
      </c>
      <c r="AB84" s="25" t="str">
        <f>IF('Heures Supplémentaire'!AB122="",AB$5,"")</f>
        <v>CCCC</v>
      </c>
      <c r="AC84" s="25" t="e">
        <f>IF(#REF!="",AC$5,"")</f>
        <v>#REF!</v>
      </c>
      <c r="AD84" s="25" t="e">
        <f>IF(#REF!="",AD$5,"")</f>
        <v>#REF!</v>
      </c>
      <c r="AE84" s="25" t="e">
        <f>IF(#REF!="",AE$5,"")</f>
        <v>#REF!</v>
      </c>
      <c r="AF84" s="25" t="e">
        <f>IF(#REF!="",AF$5,"")</f>
        <v>#REF!</v>
      </c>
      <c r="AG84" s="25" t="e">
        <f>IF(#REF!="",AG$5,"")</f>
        <v>#REF!</v>
      </c>
      <c r="AH84" s="26" t="e">
        <f>IF(#REF!="",AH$5,"")</f>
        <v>#REF!</v>
      </c>
    </row>
    <row r="85" spans="1:34" ht="15" hidden="1" customHeight="1" x14ac:dyDescent="0.25">
      <c r="A85" s="18" t="s">
        <v>72</v>
      </c>
      <c r="B85" s="19">
        <f t="shared" si="3"/>
        <v>42815</v>
      </c>
      <c r="C85" s="27">
        <f t="shared" si="2"/>
        <v>3</v>
      </c>
      <c r="D85" s="28" t="s">
        <v>66</v>
      </c>
      <c r="E85" s="22"/>
      <c r="F85" s="22"/>
      <c r="G85" s="22"/>
      <c r="H85" s="22"/>
      <c r="I85" s="22"/>
      <c r="J85" s="22"/>
      <c r="K85" s="22"/>
      <c r="L85" s="22"/>
      <c r="M85" s="22"/>
      <c r="N85" s="22"/>
      <c r="O85" s="24"/>
      <c r="P85" s="25" t="str">
        <f>IF('Heures Supplémentaire'!D123="",$P$5,"")</f>
        <v>Haziz</v>
      </c>
      <c r="Q85" s="25" t="str">
        <f>IF('Heures Supplémentaire'!F123="",$Q$5,"")</f>
        <v>Stéphanie</v>
      </c>
      <c r="R85" s="25" t="str">
        <f>IF('Heures Supplémentaire'!H123="",$R$5,"")</f>
        <v>Catherine</v>
      </c>
      <c r="S85" s="25" t="str">
        <f>IF('Heures Supplémentaire'!J123="",$S$5,"")</f>
        <v>Denise</v>
      </c>
      <c r="T85" s="25" t="str">
        <f>IF('Heures Supplémentaire'!L123="",$T$5,"")</f>
        <v>Camille</v>
      </c>
      <c r="U85" s="25" t="str">
        <f>IF('Heures Supplémentaire'!N123="",$U$5,"")</f>
        <v>Moncef</v>
      </c>
      <c r="V85" s="25" t="str">
        <f>IF('Heures Supplémentaire'!P123="",$V$5,"")</f>
        <v>Danièle</v>
      </c>
      <c r="W85" s="25" t="str">
        <f>IF('Heures Supplémentaire'!R123="",W$5,"")</f>
        <v>Alain</v>
      </c>
      <c r="X85" s="25" t="str">
        <f>IF('Heures Supplémentaire'!T123="",X$5,"")</f>
        <v>Manuel</v>
      </c>
      <c r="Y85" s="25" t="str">
        <f>IF('Heures Supplémentaire'!V123="",Y$5,"")</f>
        <v>Driss</v>
      </c>
      <c r="Z85" s="25" t="str">
        <f>IF('Heures Supplémentaire'!Z123="",Z$5,"")</f>
        <v>AAAA</v>
      </c>
      <c r="AA85" s="25" t="str">
        <f>IF('Heures Supplémentaire'!AA123="",AA$5,"")</f>
        <v>BBBB</v>
      </c>
      <c r="AB85" s="25" t="str">
        <f>IF('Heures Supplémentaire'!AB123="",AB$5,"")</f>
        <v>CCCC</v>
      </c>
      <c r="AC85" s="25" t="e">
        <f>IF(#REF!="",AC$5,"")</f>
        <v>#REF!</v>
      </c>
      <c r="AD85" s="25" t="e">
        <f>IF(#REF!="",AD$5,"")</f>
        <v>#REF!</v>
      </c>
      <c r="AE85" s="25" t="e">
        <f>IF(#REF!="",AE$5,"")</f>
        <v>#REF!</v>
      </c>
      <c r="AF85" s="25" t="e">
        <f>IF(#REF!="",AF$5,"")</f>
        <v>#REF!</v>
      </c>
      <c r="AG85" s="25" t="e">
        <f>IF(#REF!="",AG$5,"")</f>
        <v>#REF!</v>
      </c>
      <c r="AH85" s="26" t="e">
        <f>IF(#REF!="",AH$5,"")</f>
        <v>#REF!</v>
      </c>
    </row>
    <row r="86" spans="1:34" ht="15" hidden="1" customHeight="1" x14ac:dyDescent="0.25">
      <c r="A86" s="18" t="s">
        <v>72</v>
      </c>
      <c r="B86" s="19">
        <f t="shared" si="3"/>
        <v>42816</v>
      </c>
      <c r="C86" s="27">
        <f t="shared" si="2"/>
        <v>4</v>
      </c>
      <c r="D86" s="28" t="s">
        <v>67</v>
      </c>
      <c r="E86" s="22"/>
      <c r="F86" s="22"/>
      <c r="G86" s="22"/>
      <c r="H86" s="22"/>
      <c r="I86" s="22"/>
      <c r="J86" s="22"/>
      <c r="K86" s="22"/>
      <c r="L86" s="22"/>
      <c r="M86" s="22"/>
      <c r="N86" s="22"/>
      <c r="O86" s="24"/>
      <c r="P86" s="25" t="str">
        <f>IF('Heures Supplémentaire'!D124="",$P$5,"")</f>
        <v>Haziz</v>
      </c>
      <c r="Q86" s="25" t="str">
        <f>IF('Heures Supplémentaire'!F124="",$Q$5,"")</f>
        <v>Stéphanie</v>
      </c>
      <c r="R86" s="25" t="str">
        <f>IF('Heures Supplémentaire'!H124="",$R$5,"")</f>
        <v>Catherine</v>
      </c>
      <c r="S86" s="25" t="str">
        <f>IF('Heures Supplémentaire'!J124="",$S$5,"")</f>
        <v>Denise</v>
      </c>
      <c r="T86" s="25" t="str">
        <f>IF('Heures Supplémentaire'!L124="",$T$5,"")</f>
        <v>Camille</v>
      </c>
      <c r="U86" s="25" t="str">
        <f>IF('Heures Supplémentaire'!N124="",$U$5,"")</f>
        <v>Moncef</v>
      </c>
      <c r="V86" s="25" t="str">
        <f>IF('Heures Supplémentaire'!P124="",$V$5,"")</f>
        <v>Danièle</v>
      </c>
      <c r="W86" s="25" t="str">
        <f>IF('Heures Supplémentaire'!R124="",W$5,"")</f>
        <v>Alain</v>
      </c>
      <c r="X86" s="25" t="str">
        <f>IF('Heures Supplémentaire'!T124="",X$5,"")</f>
        <v>Manuel</v>
      </c>
      <c r="Y86" s="25" t="str">
        <f>IF('Heures Supplémentaire'!V124="",Y$5,"")</f>
        <v>Driss</v>
      </c>
      <c r="Z86" s="25" t="str">
        <f>IF('Heures Supplémentaire'!Z124="",Z$5,"")</f>
        <v>AAAA</v>
      </c>
      <c r="AA86" s="25" t="str">
        <f>IF('Heures Supplémentaire'!AA124="",AA$5,"")</f>
        <v>BBBB</v>
      </c>
      <c r="AB86" s="25" t="str">
        <f>IF('Heures Supplémentaire'!AB124="",AB$5,"")</f>
        <v>CCCC</v>
      </c>
      <c r="AC86" s="25" t="e">
        <f>IF(#REF!="",AC$5,"")</f>
        <v>#REF!</v>
      </c>
      <c r="AD86" s="25" t="e">
        <f>IF(#REF!="",AD$5,"")</f>
        <v>#REF!</v>
      </c>
      <c r="AE86" s="25" t="e">
        <f>IF(#REF!="",AE$5,"")</f>
        <v>#REF!</v>
      </c>
      <c r="AF86" s="25" t="e">
        <f>IF(#REF!="",AF$5,"")</f>
        <v>#REF!</v>
      </c>
      <c r="AG86" s="25" t="e">
        <f>IF(#REF!="",AG$5,"")</f>
        <v>#REF!</v>
      </c>
      <c r="AH86" s="26" t="e">
        <f>IF(#REF!="",AH$5,"")</f>
        <v>#REF!</v>
      </c>
    </row>
    <row r="87" spans="1:34" ht="15" customHeight="1" x14ac:dyDescent="0.25">
      <c r="A87" s="18" t="s">
        <v>72</v>
      </c>
      <c r="B87" s="19">
        <f t="shared" si="3"/>
        <v>42817</v>
      </c>
      <c r="C87" s="27">
        <f t="shared" si="2"/>
        <v>5</v>
      </c>
      <c r="D87" s="28" t="s">
        <v>68</v>
      </c>
      <c r="E87" s="22"/>
      <c r="F87" s="22"/>
      <c r="G87" s="22"/>
      <c r="H87" s="22"/>
      <c r="I87" s="22"/>
      <c r="J87" s="22"/>
      <c r="K87" s="22"/>
      <c r="L87" s="22"/>
      <c r="M87" s="22"/>
      <c r="N87" s="22"/>
      <c r="O87" s="24"/>
      <c r="P87" s="25" t="str">
        <f>IF('Heures Supplémentaire'!D125="",$P$5,"")</f>
        <v>Haziz</v>
      </c>
      <c r="Q87" s="25" t="str">
        <f>IF('Heures Supplémentaire'!F125="",$Q$5,"")</f>
        <v>Stéphanie</v>
      </c>
      <c r="R87" s="25" t="str">
        <f>IF('Heures Supplémentaire'!H125="",$R$5,"")</f>
        <v>Catherine</v>
      </c>
      <c r="S87" s="25" t="str">
        <f>IF('Heures Supplémentaire'!J125="",$S$5,"")</f>
        <v>Denise</v>
      </c>
      <c r="T87" s="25" t="str">
        <f>IF('Heures Supplémentaire'!L125="",$T$5,"")</f>
        <v>Camille</v>
      </c>
      <c r="U87" s="25" t="str">
        <f>IF('Heures Supplémentaire'!N125="",$U$5,"")</f>
        <v>Moncef</v>
      </c>
      <c r="V87" s="25" t="str">
        <f>IF('Heures Supplémentaire'!P125="",$V$5,"")</f>
        <v>Danièle</v>
      </c>
      <c r="W87" s="25" t="str">
        <f>IF('Heures Supplémentaire'!R125="",W$5,"")</f>
        <v>Alain</v>
      </c>
      <c r="X87" s="25" t="str">
        <f>IF('Heures Supplémentaire'!T125="",X$5,"")</f>
        <v>Manuel</v>
      </c>
      <c r="Y87" s="25" t="str">
        <f>IF('Heures Supplémentaire'!V125="",Y$5,"")</f>
        <v>Driss</v>
      </c>
      <c r="Z87" s="25" t="str">
        <f>IF('Heures Supplémentaire'!Z125="",Z$5,"")</f>
        <v>AAAA</v>
      </c>
      <c r="AA87" s="25" t="str">
        <f>IF('Heures Supplémentaire'!AA125="",AA$5,"")</f>
        <v>BBBB</v>
      </c>
      <c r="AB87" s="25" t="str">
        <f>IF('Heures Supplémentaire'!AB125="",AB$5,"")</f>
        <v>CCCC</v>
      </c>
      <c r="AC87" s="25" t="e">
        <f>IF(#REF!="",AC$5,"")</f>
        <v>#REF!</v>
      </c>
      <c r="AD87" s="25" t="e">
        <f>IF(#REF!="",AD$5,"")</f>
        <v>#REF!</v>
      </c>
      <c r="AE87" s="25" t="e">
        <f>IF(#REF!="",AE$5,"")</f>
        <v>#REF!</v>
      </c>
      <c r="AF87" s="25" t="e">
        <f>IF(#REF!="",AF$5,"")</f>
        <v>#REF!</v>
      </c>
      <c r="AG87" s="25" t="e">
        <f>IF(#REF!="",AG$5,"")</f>
        <v>#REF!</v>
      </c>
      <c r="AH87" s="26" t="e">
        <f>IF(#REF!="",AH$5,"")</f>
        <v>#REF!</v>
      </c>
    </row>
    <row r="88" spans="1:34" ht="15" hidden="1" customHeight="1" x14ac:dyDescent="0.25">
      <c r="A88" s="18" t="s">
        <v>72</v>
      </c>
      <c r="B88" s="19">
        <f t="shared" si="3"/>
        <v>42818</v>
      </c>
      <c r="C88" s="27">
        <f t="shared" si="2"/>
        <v>6</v>
      </c>
      <c r="D88" s="28" t="s">
        <v>69</v>
      </c>
      <c r="E88" s="22"/>
      <c r="F88" s="22"/>
      <c r="G88" s="22"/>
      <c r="H88" s="22"/>
      <c r="I88" s="22"/>
      <c r="J88" s="22"/>
      <c r="K88" s="22"/>
      <c r="L88" s="22"/>
      <c r="M88" s="22"/>
      <c r="N88" s="22"/>
      <c r="O88" s="24"/>
      <c r="P88" s="25" t="str">
        <f>IF('Heures Supplémentaire'!D126="",$P$5,"")</f>
        <v>Haziz</v>
      </c>
      <c r="Q88" s="25" t="str">
        <f>IF('Heures Supplémentaire'!F126="",$Q$5,"")</f>
        <v>Stéphanie</v>
      </c>
      <c r="R88" s="25" t="str">
        <f>IF('Heures Supplémentaire'!H126="",$R$5,"")</f>
        <v>Catherine</v>
      </c>
      <c r="S88" s="25" t="str">
        <f>IF('Heures Supplémentaire'!J126="",$S$5,"")</f>
        <v>Denise</v>
      </c>
      <c r="T88" s="25" t="str">
        <f>IF('Heures Supplémentaire'!L126="",$T$5,"")</f>
        <v>Camille</v>
      </c>
      <c r="U88" s="25" t="str">
        <f>IF('Heures Supplémentaire'!N126="",$U$5,"")</f>
        <v>Moncef</v>
      </c>
      <c r="V88" s="25" t="str">
        <f>IF('Heures Supplémentaire'!P126="",$V$5,"")</f>
        <v>Danièle</v>
      </c>
      <c r="W88" s="25" t="str">
        <f>IF('Heures Supplémentaire'!R126="",W$5,"")</f>
        <v>Alain</v>
      </c>
      <c r="X88" s="25" t="str">
        <f>IF('Heures Supplémentaire'!T126="",X$5,"")</f>
        <v>Manuel</v>
      </c>
      <c r="Y88" s="25" t="str">
        <f>IF('Heures Supplémentaire'!V126="",Y$5,"")</f>
        <v>Driss</v>
      </c>
      <c r="Z88" s="25" t="str">
        <f>IF('Heures Supplémentaire'!Z126="",Z$5,"")</f>
        <v>AAAA</v>
      </c>
      <c r="AA88" s="25" t="str">
        <f>IF('Heures Supplémentaire'!AA126="",AA$5,"")</f>
        <v>BBBB</v>
      </c>
      <c r="AB88" s="25" t="str">
        <f>IF('Heures Supplémentaire'!AB126="",AB$5,"")</f>
        <v>CCCC</v>
      </c>
      <c r="AC88" s="25" t="e">
        <f>IF(#REF!="",AC$5,"")</f>
        <v>#REF!</v>
      </c>
      <c r="AD88" s="25" t="e">
        <f>IF(#REF!="",AD$5,"")</f>
        <v>#REF!</v>
      </c>
      <c r="AE88" s="25" t="e">
        <f>IF(#REF!="",AE$5,"")</f>
        <v>#REF!</v>
      </c>
      <c r="AF88" s="25" t="e">
        <f>IF(#REF!="",AF$5,"")</f>
        <v>#REF!</v>
      </c>
      <c r="AG88" s="25" t="e">
        <f>IF(#REF!="",AG$5,"")</f>
        <v>#REF!</v>
      </c>
      <c r="AH88" s="26" t="e">
        <f>IF(#REF!="",AH$5,"")</f>
        <v>#REF!</v>
      </c>
    </row>
    <row r="89" spans="1:34" ht="15" hidden="1" customHeight="1" x14ac:dyDescent="0.25">
      <c r="A89" s="18" t="s">
        <v>72</v>
      </c>
      <c r="B89" s="19">
        <f t="shared" si="3"/>
        <v>42819</v>
      </c>
      <c r="C89" s="27">
        <f t="shared" si="2"/>
        <v>7</v>
      </c>
      <c r="D89" s="28" t="s">
        <v>70</v>
      </c>
      <c r="E89" s="22"/>
      <c r="F89" s="22"/>
      <c r="G89" s="22"/>
      <c r="H89" s="22"/>
      <c r="I89" s="22"/>
      <c r="J89" s="22"/>
      <c r="K89" s="22"/>
      <c r="L89" s="22"/>
      <c r="M89" s="22"/>
      <c r="N89" s="22"/>
      <c r="O89" s="24"/>
      <c r="P89" s="25" t="str">
        <f>IF('Heures Supplémentaire'!D127="",$P$5,"")</f>
        <v>Haziz</v>
      </c>
      <c r="Q89" s="25" t="str">
        <f>IF('Heures Supplémentaire'!F127="",$Q$5,"")</f>
        <v>Stéphanie</v>
      </c>
      <c r="R89" s="25" t="str">
        <f>IF('Heures Supplémentaire'!H127="",$R$5,"")</f>
        <v>Catherine</v>
      </c>
      <c r="S89" s="25" t="str">
        <f>IF('Heures Supplémentaire'!J127="",$S$5,"")</f>
        <v>Denise</v>
      </c>
      <c r="T89" s="25" t="str">
        <f>IF('Heures Supplémentaire'!L127="",$T$5,"")</f>
        <v>Camille</v>
      </c>
      <c r="U89" s="25" t="str">
        <f>IF('Heures Supplémentaire'!N127="",$U$5,"")</f>
        <v>Moncef</v>
      </c>
      <c r="V89" s="25" t="str">
        <f>IF('Heures Supplémentaire'!P127="",$V$5,"")</f>
        <v>Danièle</v>
      </c>
      <c r="W89" s="25" t="str">
        <f>IF('Heures Supplémentaire'!R127="",W$5,"")</f>
        <v>Alain</v>
      </c>
      <c r="X89" s="25" t="str">
        <f>IF('Heures Supplémentaire'!T127="",X$5,"")</f>
        <v>Manuel</v>
      </c>
      <c r="Y89" s="25" t="str">
        <f>IF('Heures Supplémentaire'!V127="",Y$5,"")</f>
        <v>Driss</v>
      </c>
      <c r="Z89" s="25" t="str">
        <f>IF('Heures Supplémentaire'!Z127="",Z$5,"")</f>
        <v>AAAA</v>
      </c>
      <c r="AA89" s="25" t="str">
        <f>IF('Heures Supplémentaire'!AA127="",AA$5,"")</f>
        <v>BBBB</v>
      </c>
      <c r="AB89" s="25" t="str">
        <f>IF('Heures Supplémentaire'!AB127="",AB$5,"")</f>
        <v>CCCC</v>
      </c>
      <c r="AC89" s="25" t="e">
        <f>IF(#REF!="",AC$5,"")</f>
        <v>#REF!</v>
      </c>
      <c r="AD89" s="25" t="e">
        <f>IF(#REF!="",AD$5,"")</f>
        <v>#REF!</v>
      </c>
      <c r="AE89" s="25" t="e">
        <f>IF(#REF!="",AE$5,"")</f>
        <v>#REF!</v>
      </c>
      <c r="AF89" s="25" t="e">
        <f>IF(#REF!="",AF$5,"")</f>
        <v>#REF!</v>
      </c>
      <c r="AG89" s="25" t="e">
        <f>IF(#REF!="",AG$5,"")</f>
        <v>#REF!</v>
      </c>
      <c r="AH89" s="26" t="e">
        <f>IF(#REF!="",AH$5,"")</f>
        <v>#REF!</v>
      </c>
    </row>
    <row r="90" spans="1:34" ht="15" hidden="1" customHeight="1" x14ac:dyDescent="0.25">
      <c r="A90" s="18" t="s">
        <v>72</v>
      </c>
      <c r="B90" s="19">
        <f t="shared" si="3"/>
        <v>42820</v>
      </c>
      <c r="C90" s="27">
        <f t="shared" si="2"/>
        <v>1</v>
      </c>
      <c r="D90" s="28" t="s">
        <v>64</v>
      </c>
      <c r="E90" s="22"/>
      <c r="F90" s="22"/>
      <c r="G90" s="22"/>
      <c r="H90" s="22"/>
      <c r="I90" s="22"/>
      <c r="J90" s="22"/>
      <c r="K90" s="22"/>
      <c r="L90" s="22"/>
      <c r="M90" s="22"/>
      <c r="N90" s="22"/>
      <c r="O90" s="24"/>
      <c r="P90" s="25" t="str">
        <f>IF('Heures Supplémentaire'!D128="",$P$5,"")</f>
        <v>Haziz</v>
      </c>
      <c r="Q90" s="25" t="str">
        <f>IF('Heures Supplémentaire'!F128="",$Q$5,"")</f>
        <v>Stéphanie</v>
      </c>
      <c r="R90" s="25" t="str">
        <f>IF('Heures Supplémentaire'!H128="",$R$5,"")</f>
        <v>Catherine</v>
      </c>
      <c r="S90" s="25" t="str">
        <f>IF('Heures Supplémentaire'!J128="",$S$5,"")</f>
        <v>Denise</v>
      </c>
      <c r="T90" s="25" t="str">
        <f>IF('Heures Supplémentaire'!L128="",$T$5,"")</f>
        <v>Camille</v>
      </c>
      <c r="U90" s="25" t="str">
        <f>IF('Heures Supplémentaire'!N128="",$U$5,"")</f>
        <v>Moncef</v>
      </c>
      <c r="V90" s="25" t="str">
        <f>IF('Heures Supplémentaire'!P128="",$V$5,"")</f>
        <v>Danièle</v>
      </c>
      <c r="W90" s="25" t="str">
        <f>IF('Heures Supplémentaire'!R128="",W$5,"")</f>
        <v>Alain</v>
      </c>
      <c r="X90" s="25" t="str">
        <f>IF('Heures Supplémentaire'!T128="",X$5,"")</f>
        <v>Manuel</v>
      </c>
      <c r="Y90" s="25" t="str">
        <f>IF('Heures Supplémentaire'!V128="",Y$5,"")</f>
        <v>Driss</v>
      </c>
      <c r="Z90" s="25" t="str">
        <f>IF('Heures Supplémentaire'!Z128="",Z$5,"")</f>
        <v>AAAA</v>
      </c>
      <c r="AA90" s="25" t="str">
        <f>IF('Heures Supplémentaire'!AA128="",AA$5,"")</f>
        <v>BBBB</v>
      </c>
      <c r="AB90" s="25" t="str">
        <f>IF('Heures Supplémentaire'!AB128="",AB$5,"")</f>
        <v>CCCC</v>
      </c>
      <c r="AC90" s="25" t="e">
        <f>IF(#REF!="",AC$5,"")</f>
        <v>#REF!</v>
      </c>
      <c r="AD90" s="25" t="e">
        <f>IF(#REF!="",AD$5,"")</f>
        <v>#REF!</v>
      </c>
      <c r="AE90" s="25" t="e">
        <f>IF(#REF!="",AE$5,"")</f>
        <v>#REF!</v>
      </c>
      <c r="AF90" s="25" t="e">
        <f>IF(#REF!="",AF$5,"")</f>
        <v>#REF!</v>
      </c>
      <c r="AG90" s="25" t="e">
        <f>IF(#REF!="",AG$5,"")</f>
        <v>#REF!</v>
      </c>
      <c r="AH90" s="26" t="e">
        <f>IF(#REF!="",AH$5,"")</f>
        <v>#REF!</v>
      </c>
    </row>
    <row r="91" spans="1:34" ht="15" hidden="1" customHeight="1" x14ac:dyDescent="0.25">
      <c r="A91" s="18" t="s">
        <v>72</v>
      </c>
      <c r="B91" s="19">
        <f t="shared" si="3"/>
        <v>42821</v>
      </c>
      <c r="C91" s="27">
        <f t="shared" si="2"/>
        <v>2</v>
      </c>
      <c r="D91" s="28" t="s">
        <v>65</v>
      </c>
      <c r="E91" s="22"/>
      <c r="F91" s="22"/>
      <c r="G91" s="22"/>
      <c r="H91" s="22"/>
      <c r="I91" s="22"/>
      <c r="J91" s="22"/>
      <c r="K91" s="22"/>
      <c r="L91" s="22"/>
      <c r="M91" s="22"/>
      <c r="N91" s="22"/>
      <c r="O91" s="24"/>
      <c r="P91" s="25" t="str">
        <f>IF('Heures Supplémentaire'!D131="",$P$5,"")</f>
        <v>Haziz</v>
      </c>
      <c r="Q91" s="25" t="str">
        <f>IF('Heures Supplémentaire'!F131="",$Q$5,"")</f>
        <v>Stéphanie</v>
      </c>
      <c r="R91" s="25" t="str">
        <f>IF('Heures Supplémentaire'!H131="",$R$5,"")</f>
        <v>Catherine</v>
      </c>
      <c r="S91" s="25" t="str">
        <f>IF('Heures Supplémentaire'!J131="",$S$5,"")</f>
        <v>Denise</v>
      </c>
      <c r="T91" s="25" t="str">
        <f>IF('Heures Supplémentaire'!L131="",$T$5,"")</f>
        <v>Camille</v>
      </c>
      <c r="U91" s="25" t="str">
        <f>IF('Heures Supplémentaire'!N131="",$U$5,"")</f>
        <v>Moncef</v>
      </c>
      <c r="V91" s="25" t="str">
        <f>IF('Heures Supplémentaire'!P131="",$V$5,"")</f>
        <v>Danièle</v>
      </c>
      <c r="W91" s="25" t="str">
        <f>IF('Heures Supplémentaire'!R131="",W$5,"")</f>
        <v>Alain</v>
      </c>
      <c r="X91" s="25" t="str">
        <f>IF('Heures Supplémentaire'!T131="",X$5,"")</f>
        <v>Manuel</v>
      </c>
      <c r="Y91" s="25" t="str">
        <f>IF('Heures Supplémentaire'!V131="",Y$5,"")</f>
        <v>Driss</v>
      </c>
      <c r="Z91" s="25" t="str">
        <f>IF('Heures Supplémentaire'!Z131="",Z$5,"")</f>
        <v>AAAA</v>
      </c>
      <c r="AA91" s="25" t="str">
        <f>IF('Heures Supplémentaire'!AA131="",AA$5,"")</f>
        <v>BBBB</v>
      </c>
      <c r="AB91" s="25" t="str">
        <f>IF('Heures Supplémentaire'!AB131="",AB$5,"")</f>
        <v>CCCC</v>
      </c>
      <c r="AC91" s="25" t="e">
        <f>IF(#REF!="",AC$5,"")</f>
        <v>#REF!</v>
      </c>
      <c r="AD91" s="25" t="e">
        <f>IF(#REF!="",AD$5,"")</f>
        <v>#REF!</v>
      </c>
      <c r="AE91" s="25" t="e">
        <f>IF(#REF!="",AE$5,"")</f>
        <v>#REF!</v>
      </c>
      <c r="AF91" s="25" t="e">
        <f>IF(#REF!="",AF$5,"")</f>
        <v>#REF!</v>
      </c>
      <c r="AG91" s="25" t="e">
        <f>IF(#REF!="",AG$5,"")</f>
        <v>#REF!</v>
      </c>
      <c r="AH91" s="26" t="e">
        <f>IF(#REF!="",AH$5,"")</f>
        <v>#REF!</v>
      </c>
    </row>
    <row r="92" spans="1:34" ht="15" hidden="1" customHeight="1" x14ac:dyDescent="0.25">
      <c r="A92" s="18" t="s">
        <v>72</v>
      </c>
      <c r="B92" s="19">
        <f t="shared" si="3"/>
        <v>42822</v>
      </c>
      <c r="C92" s="27">
        <f t="shared" si="2"/>
        <v>3</v>
      </c>
      <c r="D92" s="28" t="s">
        <v>66</v>
      </c>
      <c r="E92" s="22"/>
      <c r="F92" s="22"/>
      <c r="G92" s="22"/>
      <c r="H92" s="22"/>
      <c r="I92" s="22"/>
      <c r="J92" s="22"/>
      <c r="K92" s="22"/>
      <c r="L92" s="22"/>
      <c r="M92" s="22"/>
      <c r="N92" s="22"/>
      <c r="O92" s="24"/>
      <c r="P92" s="25" t="str">
        <f>IF('Heures Supplémentaire'!D132="",$P$5,"")</f>
        <v>Haziz</v>
      </c>
      <c r="Q92" s="25" t="str">
        <f>IF('Heures Supplémentaire'!F132="",$Q$5,"")</f>
        <v>Stéphanie</v>
      </c>
      <c r="R92" s="25" t="str">
        <f>IF('Heures Supplémentaire'!H132="",$R$5,"")</f>
        <v>Catherine</v>
      </c>
      <c r="S92" s="25" t="str">
        <f>IF('Heures Supplémentaire'!J132="",$S$5,"")</f>
        <v>Denise</v>
      </c>
      <c r="T92" s="25" t="str">
        <f>IF('Heures Supplémentaire'!L132="",$T$5,"")</f>
        <v>Camille</v>
      </c>
      <c r="U92" s="25" t="str">
        <f>IF('Heures Supplémentaire'!N132="",$U$5,"")</f>
        <v>Moncef</v>
      </c>
      <c r="V92" s="25" t="str">
        <f>IF('Heures Supplémentaire'!P132="",$V$5,"")</f>
        <v>Danièle</v>
      </c>
      <c r="W92" s="25" t="str">
        <f>IF('Heures Supplémentaire'!R132="",W$5,"")</f>
        <v>Alain</v>
      </c>
      <c r="X92" s="25" t="str">
        <f>IF('Heures Supplémentaire'!T132="",X$5,"")</f>
        <v>Manuel</v>
      </c>
      <c r="Y92" s="25" t="str">
        <f>IF('Heures Supplémentaire'!V132="",Y$5,"")</f>
        <v>Driss</v>
      </c>
      <c r="Z92" s="25" t="str">
        <f>IF('Heures Supplémentaire'!Z132="",Z$5,"")</f>
        <v>AAAA</v>
      </c>
      <c r="AA92" s="25" t="str">
        <f>IF('Heures Supplémentaire'!AA132="",AA$5,"")</f>
        <v>BBBB</v>
      </c>
      <c r="AB92" s="25" t="str">
        <f>IF('Heures Supplémentaire'!AB132="",AB$5,"")</f>
        <v>CCCC</v>
      </c>
      <c r="AC92" s="25" t="e">
        <f>IF(#REF!="",AC$5,"")</f>
        <v>#REF!</v>
      </c>
      <c r="AD92" s="25" t="e">
        <f>IF(#REF!="",AD$5,"")</f>
        <v>#REF!</v>
      </c>
      <c r="AE92" s="25" t="e">
        <f>IF(#REF!="",AE$5,"")</f>
        <v>#REF!</v>
      </c>
      <c r="AF92" s="25" t="e">
        <f>IF(#REF!="",AF$5,"")</f>
        <v>#REF!</v>
      </c>
      <c r="AG92" s="25" t="e">
        <f>IF(#REF!="",AG$5,"")</f>
        <v>#REF!</v>
      </c>
      <c r="AH92" s="26" t="e">
        <f>IF(#REF!="",AH$5,"")</f>
        <v>#REF!</v>
      </c>
    </row>
    <row r="93" spans="1:34" ht="15" hidden="1" customHeight="1" x14ac:dyDescent="0.25">
      <c r="A93" s="18" t="s">
        <v>72</v>
      </c>
      <c r="B93" s="19">
        <f t="shared" si="3"/>
        <v>42823</v>
      </c>
      <c r="C93" s="27">
        <f t="shared" si="2"/>
        <v>4</v>
      </c>
      <c r="D93" s="28" t="s">
        <v>67</v>
      </c>
      <c r="E93" s="22"/>
      <c r="F93" s="22"/>
      <c r="G93" s="22"/>
      <c r="H93" s="22"/>
      <c r="I93" s="22"/>
      <c r="J93" s="22"/>
      <c r="K93" s="22"/>
      <c r="L93" s="22"/>
      <c r="M93" s="22"/>
      <c r="N93" s="22"/>
      <c r="O93" s="24"/>
      <c r="P93" s="25" t="str">
        <f>IF('Heures Supplémentaire'!D133="",$P$5,"")</f>
        <v>Haziz</v>
      </c>
      <c r="Q93" s="25" t="str">
        <f>IF('Heures Supplémentaire'!F133="",$Q$5,"")</f>
        <v>Stéphanie</v>
      </c>
      <c r="R93" s="25" t="str">
        <f>IF('Heures Supplémentaire'!H133="",$R$5,"")</f>
        <v>Catherine</v>
      </c>
      <c r="S93" s="25" t="str">
        <f>IF('Heures Supplémentaire'!J133="",$S$5,"")</f>
        <v>Denise</v>
      </c>
      <c r="T93" s="25" t="str">
        <f>IF('Heures Supplémentaire'!L133="",$T$5,"")</f>
        <v>Camille</v>
      </c>
      <c r="U93" s="25" t="str">
        <f>IF('Heures Supplémentaire'!N133="",$U$5,"")</f>
        <v>Moncef</v>
      </c>
      <c r="V93" s="25" t="str">
        <f>IF('Heures Supplémentaire'!P133="",$V$5,"")</f>
        <v>Danièle</v>
      </c>
      <c r="W93" s="25" t="str">
        <f>IF('Heures Supplémentaire'!R133="",W$5,"")</f>
        <v>Alain</v>
      </c>
      <c r="X93" s="25" t="str">
        <f>IF('Heures Supplémentaire'!T133="",X$5,"")</f>
        <v>Manuel</v>
      </c>
      <c r="Y93" s="25" t="str">
        <f>IF('Heures Supplémentaire'!V133="",Y$5,"")</f>
        <v>Driss</v>
      </c>
      <c r="Z93" s="25" t="str">
        <f>IF('Heures Supplémentaire'!Z133="",Z$5,"")</f>
        <v>AAAA</v>
      </c>
      <c r="AA93" s="25" t="str">
        <f>IF('Heures Supplémentaire'!AA133="",AA$5,"")</f>
        <v>BBBB</v>
      </c>
      <c r="AB93" s="25" t="str">
        <f>IF('Heures Supplémentaire'!AB133="",AB$5,"")</f>
        <v>CCCC</v>
      </c>
      <c r="AC93" s="25" t="e">
        <f>IF(#REF!="",AC$5,"")</f>
        <v>#REF!</v>
      </c>
      <c r="AD93" s="25" t="e">
        <f>IF(#REF!="",AD$5,"")</f>
        <v>#REF!</v>
      </c>
      <c r="AE93" s="25" t="e">
        <f>IF(#REF!="",AE$5,"")</f>
        <v>#REF!</v>
      </c>
      <c r="AF93" s="25" t="e">
        <f>IF(#REF!="",AF$5,"")</f>
        <v>#REF!</v>
      </c>
      <c r="AG93" s="25" t="e">
        <f>IF(#REF!="",AG$5,"")</f>
        <v>#REF!</v>
      </c>
      <c r="AH93" s="26" t="e">
        <f>IF(#REF!="",AH$5,"")</f>
        <v>#REF!</v>
      </c>
    </row>
    <row r="94" spans="1:34" ht="15" customHeight="1" x14ac:dyDescent="0.25">
      <c r="A94" s="18" t="s">
        <v>72</v>
      </c>
      <c r="B94" s="19">
        <f t="shared" si="3"/>
        <v>42824</v>
      </c>
      <c r="C94" s="27">
        <f t="shared" si="2"/>
        <v>5</v>
      </c>
      <c r="D94" s="28" t="s">
        <v>68</v>
      </c>
      <c r="E94" s="22"/>
      <c r="F94" s="22"/>
      <c r="G94" s="22"/>
      <c r="H94" s="22"/>
      <c r="I94" s="22"/>
      <c r="J94" s="22"/>
      <c r="K94" s="22"/>
      <c r="L94" s="22"/>
      <c r="M94" s="22"/>
      <c r="N94" s="22"/>
      <c r="O94" s="24"/>
      <c r="P94" s="25" t="str">
        <f>IF('Heures Supplémentaire'!D134="",$P$5,"")</f>
        <v>Haziz</v>
      </c>
      <c r="Q94" s="25" t="str">
        <f>IF('Heures Supplémentaire'!F134="",$Q$5,"")</f>
        <v>Stéphanie</v>
      </c>
      <c r="R94" s="25" t="str">
        <f>IF('Heures Supplémentaire'!H134="",$R$5,"")</f>
        <v>Catherine</v>
      </c>
      <c r="S94" s="25" t="str">
        <f>IF('Heures Supplémentaire'!J134="",$S$5,"")</f>
        <v>Denise</v>
      </c>
      <c r="T94" s="25" t="str">
        <f>IF('Heures Supplémentaire'!L134="",$T$5,"")</f>
        <v>Camille</v>
      </c>
      <c r="U94" s="25" t="str">
        <f>IF('Heures Supplémentaire'!N134="",$U$5,"")</f>
        <v>Moncef</v>
      </c>
      <c r="V94" s="25" t="str">
        <f>IF('Heures Supplémentaire'!P134="",$V$5,"")</f>
        <v>Danièle</v>
      </c>
      <c r="W94" s="25" t="str">
        <f>IF('Heures Supplémentaire'!R134="",W$5,"")</f>
        <v>Alain</v>
      </c>
      <c r="X94" s="25" t="str">
        <f>IF('Heures Supplémentaire'!T134="",X$5,"")</f>
        <v>Manuel</v>
      </c>
      <c r="Y94" s="25" t="str">
        <f>IF('Heures Supplémentaire'!V134="",Y$5,"")</f>
        <v>Driss</v>
      </c>
      <c r="Z94" s="25" t="str">
        <f>IF('Heures Supplémentaire'!Z134="",Z$5,"")</f>
        <v>AAAA</v>
      </c>
      <c r="AA94" s="25" t="str">
        <f>IF('Heures Supplémentaire'!AA134="",AA$5,"")</f>
        <v>BBBB</v>
      </c>
      <c r="AB94" s="25" t="str">
        <f>IF('Heures Supplémentaire'!AB134="",AB$5,"")</f>
        <v>CCCC</v>
      </c>
      <c r="AC94" s="25" t="e">
        <f>IF(#REF!="",AC$5,"")</f>
        <v>#REF!</v>
      </c>
      <c r="AD94" s="25" t="e">
        <f>IF(#REF!="",AD$5,"")</f>
        <v>#REF!</v>
      </c>
      <c r="AE94" s="25" t="e">
        <f>IF(#REF!="",AE$5,"")</f>
        <v>#REF!</v>
      </c>
      <c r="AF94" s="25" t="e">
        <f>IF(#REF!="",AF$5,"")</f>
        <v>#REF!</v>
      </c>
      <c r="AG94" s="25" t="e">
        <f>IF(#REF!="",AG$5,"")</f>
        <v>#REF!</v>
      </c>
      <c r="AH94" s="26" t="e">
        <f>IF(#REF!="",AH$5,"")</f>
        <v>#REF!</v>
      </c>
    </row>
    <row r="95" spans="1:34" ht="15" hidden="1" customHeight="1" x14ac:dyDescent="0.25">
      <c r="A95" s="18" t="s">
        <v>72</v>
      </c>
      <c r="B95" s="19">
        <f t="shared" si="3"/>
        <v>42825</v>
      </c>
      <c r="C95" s="27">
        <f t="shared" si="2"/>
        <v>6</v>
      </c>
      <c r="D95" s="28" t="s">
        <v>69</v>
      </c>
      <c r="E95" s="22"/>
      <c r="F95" s="22"/>
      <c r="G95" s="22"/>
      <c r="H95" s="22"/>
      <c r="I95" s="22"/>
      <c r="J95" s="22"/>
      <c r="K95" s="22"/>
      <c r="L95" s="22"/>
      <c r="M95" s="22"/>
      <c r="N95" s="22"/>
      <c r="O95" s="24"/>
      <c r="P95" s="25" t="str">
        <f>IF('Heures Supplémentaire'!D135="",$P$5,"")</f>
        <v>Haziz</v>
      </c>
      <c r="Q95" s="25" t="str">
        <f>IF('Heures Supplémentaire'!F135="",$Q$5,"")</f>
        <v>Stéphanie</v>
      </c>
      <c r="R95" s="25" t="str">
        <f>IF('Heures Supplémentaire'!H135="",$R$5,"")</f>
        <v>Catherine</v>
      </c>
      <c r="S95" s="25" t="str">
        <f>IF('Heures Supplémentaire'!J135="",$S$5,"")</f>
        <v>Denise</v>
      </c>
      <c r="T95" s="25" t="str">
        <f>IF('Heures Supplémentaire'!L135="",$T$5,"")</f>
        <v>Camille</v>
      </c>
      <c r="U95" s="25" t="str">
        <f>IF('Heures Supplémentaire'!N135="",$U$5,"")</f>
        <v>Moncef</v>
      </c>
      <c r="V95" s="25" t="str">
        <f>IF('Heures Supplémentaire'!P135="",$V$5,"")</f>
        <v>Danièle</v>
      </c>
      <c r="W95" s="25" t="str">
        <f>IF('Heures Supplémentaire'!R135="",W$5,"")</f>
        <v>Alain</v>
      </c>
      <c r="X95" s="25" t="str">
        <f>IF('Heures Supplémentaire'!T135="",X$5,"")</f>
        <v>Manuel</v>
      </c>
      <c r="Y95" s="25" t="str">
        <f>IF('Heures Supplémentaire'!V135="",Y$5,"")</f>
        <v>Driss</v>
      </c>
      <c r="Z95" s="25" t="str">
        <f>IF('Heures Supplémentaire'!Z135="",Z$5,"")</f>
        <v>AAAA</v>
      </c>
      <c r="AA95" s="25" t="str">
        <f>IF('Heures Supplémentaire'!AA135="",AA$5,"")</f>
        <v>BBBB</v>
      </c>
      <c r="AB95" s="25" t="str">
        <f>IF('Heures Supplémentaire'!AB135="",AB$5,"")</f>
        <v>CCCC</v>
      </c>
      <c r="AC95" s="25" t="e">
        <f>IF(#REF!="",AC$5,"")</f>
        <v>#REF!</v>
      </c>
      <c r="AD95" s="25" t="e">
        <f>IF(#REF!="",AD$5,"")</f>
        <v>#REF!</v>
      </c>
      <c r="AE95" s="25" t="e">
        <f>IF(#REF!="",AE$5,"")</f>
        <v>#REF!</v>
      </c>
      <c r="AF95" s="25" t="e">
        <f>IF(#REF!="",AF$5,"")</f>
        <v>#REF!</v>
      </c>
      <c r="AG95" s="25" t="e">
        <f>IF(#REF!="",AG$5,"")</f>
        <v>#REF!</v>
      </c>
      <c r="AH95" s="26" t="e">
        <f>IF(#REF!="",AH$5,"")</f>
        <v>#REF!</v>
      </c>
    </row>
    <row r="96" spans="1:34" ht="15" hidden="1" customHeight="1" x14ac:dyDescent="0.25">
      <c r="A96" s="18" t="s">
        <v>73</v>
      </c>
      <c r="B96" s="19">
        <f t="shared" si="3"/>
        <v>42826</v>
      </c>
      <c r="C96" s="27">
        <f t="shared" si="2"/>
        <v>7</v>
      </c>
      <c r="D96" s="28" t="s">
        <v>70</v>
      </c>
      <c r="E96" s="22"/>
      <c r="F96" s="22"/>
      <c r="G96" s="22"/>
      <c r="H96" s="22"/>
      <c r="I96" s="22"/>
      <c r="J96" s="22"/>
      <c r="K96" s="22"/>
      <c r="L96" s="22"/>
      <c r="M96" s="22"/>
      <c r="N96" s="22"/>
      <c r="O96" s="24"/>
      <c r="P96" s="25" t="str">
        <f>IF('Heures Supplémentaire'!D136="",$P$5,"")</f>
        <v>Haziz</v>
      </c>
      <c r="Q96" s="25" t="str">
        <f>IF('Heures Supplémentaire'!F136="",$Q$5,"")</f>
        <v>Stéphanie</v>
      </c>
      <c r="R96" s="25" t="str">
        <f>IF('Heures Supplémentaire'!H136="",$R$5,"")</f>
        <v>Catherine</v>
      </c>
      <c r="S96" s="25" t="str">
        <f>IF('Heures Supplémentaire'!J136="",$S$5,"")</f>
        <v>Denise</v>
      </c>
      <c r="T96" s="25" t="str">
        <f>IF('Heures Supplémentaire'!L136="",$T$5,"")</f>
        <v>Camille</v>
      </c>
      <c r="U96" s="25" t="str">
        <f>IF('Heures Supplémentaire'!N136="",$U$5,"")</f>
        <v>Moncef</v>
      </c>
      <c r="V96" s="25" t="str">
        <f>IF('Heures Supplémentaire'!P136="",$V$5,"")</f>
        <v>Danièle</v>
      </c>
      <c r="W96" s="25" t="str">
        <f>IF('Heures Supplémentaire'!R136="",W$5,"")</f>
        <v>Alain</v>
      </c>
      <c r="X96" s="25" t="str">
        <f>IF('Heures Supplémentaire'!T136="",X$5,"")</f>
        <v>Manuel</v>
      </c>
      <c r="Y96" s="25" t="str">
        <f>IF('Heures Supplémentaire'!V136="",Y$5,"")</f>
        <v>Driss</v>
      </c>
      <c r="Z96" s="25" t="str">
        <f>IF('Heures Supplémentaire'!Z136="",Z$5,"")</f>
        <v>AAAA</v>
      </c>
      <c r="AA96" s="25" t="str">
        <f>IF('Heures Supplémentaire'!AA136="",AA$5,"")</f>
        <v>BBBB</v>
      </c>
      <c r="AB96" s="25" t="str">
        <f>IF('Heures Supplémentaire'!AB136="",AB$5,"")</f>
        <v>CCCC</v>
      </c>
      <c r="AC96" s="25" t="e">
        <f>IF(#REF!="",AC$5,"")</f>
        <v>#REF!</v>
      </c>
      <c r="AD96" s="25" t="e">
        <f>IF(#REF!="",AD$5,"")</f>
        <v>#REF!</v>
      </c>
      <c r="AE96" s="25" t="e">
        <f>IF(#REF!="",AE$5,"")</f>
        <v>#REF!</v>
      </c>
      <c r="AF96" s="25" t="e">
        <f>IF(#REF!="",AF$5,"")</f>
        <v>#REF!</v>
      </c>
      <c r="AG96" s="25" t="e">
        <f>IF(#REF!="",AG$5,"")</f>
        <v>#REF!</v>
      </c>
      <c r="AH96" s="26" t="e">
        <f>IF(#REF!="",AH$5,"")</f>
        <v>#REF!</v>
      </c>
    </row>
    <row r="97" spans="1:34" ht="15" hidden="1" customHeight="1" x14ac:dyDescent="0.25">
      <c r="A97" s="18" t="s">
        <v>73</v>
      </c>
      <c r="B97" s="19">
        <f t="shared" si="3"/>
        <v>42827</v>
      </c>
      <c r="C97" s="27">
        <f t="shared" si="2"/>
        <v>1</v>
      </c>
      <c r="D97" s="28" t="s">
        <v>64</v>
      </c>
      <c r="E97" s="22"/>
      <c r="F97" s="22"/>
      <c r="G97" s="22"/>
      <c r="H97" s="22"/>
      <c r="I97" s="22"/>
      <c r="J97" s="22"/>
      <c r="K97" s="22"/>
      <c r="L97" s="22"/>
      <c r="M97" s="22"/>
      <c r="N97" s="22"/>
      <c r="O97" s="24"/>
      <c r="P97" s="25" t="str">
        <f>IF('Heures Supplémentaire'!D137="",$P$5,"")</f>
        <v>Haziz</v>
      </c>
      <c r="Q97" s="25" t="str">
        <f>IF('Heures Supplémentaire'!F137="",$Q$5,"")</f>
        <v>Stéphanie</v>
      </c>
      <c r="R97" s="25" t="str">
        <f>IF('Heures Supplémentaire'!H137="",$R$5,"")</f>
        <v>Catherine</v>
      </c>
      <c r="S97" s="25" t="str">
        <f>IF('Heures Supplémentaire'!J137="",$S$5,"")</f>
        <v>Denise</v>
      </c>
      <c r="T97" s="25" t="str">
        <f>IF('Heures Supplémentaire'!L137="",$T$5,"")</f>
        <v>Camille</v>
      </c>
      <c r="U97" s="25" t="str">
        <f>IF('Heures Supplémentaire'!N137="",$U$5,"")</f>
        <v>Moncef</v>
      </c>
      <c r="V97" s="25" t="str">
        <f>IF('Heures Supplémentaire'!P137="",$V$5,"")</f>
        <v>Danièle</v>
      </c>
      <c r="W97" s="25" t="str">
        <f>IF('Heures Supplémentaire'!R137="",W$5,"")</f>
        <v>Alain</v>
      </c>
      <c r="X97" s="25" t="str">
        <f>IF('Heures Supplémentaire'!T137="",X$5,"")</f>
        <v>Manuel</v>
      </c>
      <c r="Y97" s="25" t="str">
        <f>IF('Heures Supplémentaire'!V137="",Y$5,"")</f>
        <v>Driss</v>
      </c>
      <c r="Z97" s="25" t="str">
        <f>IF('Heures Supplémentaire'!Z137="",Z$5,"")</f>
        <v>AAAA</v>
      </c>
      <c r="AA97" s="25" t="str">
        <f>IF('Heures Supplémentaire'!AA137="",AA$5,"")</f>
        <v>BBBB</v>
      </c>
      <c r="AB97" s="25" t="str">
        <f>IF('Heures Supplémentaire'!AB137="",AB$5,"")</f>
        <v>CCCC</v>
      </c>
      <c r="AC97" s="25" t="e">
        <f>IF(#REF!="",AC$5,"")</f>
        <v>#REF!</v>
      </c>
      <c r="AD97" s="25" t="e">
        <f>IF(#REF!="",AD$5,"")</f>
        <v>#REF!</v>
      </c>
      <c r="AE97" s="25" t="e">
        <f>IF(#REF!="",AE$5,"")</f>
        <v>#REF!</v>
      </c>
      <c r="AF97" s="25" t="e">
        <f>IF(#REF!="",AF$5,"")</f>
        <v>#REF!</v>
      </c>
      <c r="AG97" s="25" t="e">
        <f>IF(#REF!="",AG$5,"")</f>
        <v>#REF!</v>
      </c>
      <c r="AH97" s="26" t="e">
        <f>IF(#REF!="",AH$5,"")</f>
        <v>#REF!</v>
      </c>
    </row>
    <row r="98" spans="1:34" ht="15" hidden="1" customHeight="1" x14ac:dyDescent="0.25">
      <c r="A98" s="18" t="s">
        <v>73</v>
      </c>
      <c r="B98" s="19">
        <f t="shared" si="3"/>
        <v>42828</v>
      </c>
      <c r="C98" s="27">
        <f t="shared" si="2"/>
        <v>2</v>
      </c>
      <c r="D98" s="28" t="s">
        <v>65</v>
      </c>
      <c r="E98" s="22"/>
      <c r="F98" s="22"/>
      <c r="G98" s="22"/>
      <c r="H98" s="22"/>
      <c r="I98" s="22"/>
      <c r="J98" s="22"/>
      <c r="K98" s="22"/>
      <c r="L98" s="22"/>
      <c r="M98" s="22"/>
      <c r="N98" s="22"/>
      <c r="O98" s="24"/>
      <c r="P98" s="25" t="str">
        <f>IF('Heures Supplémentaire'!D140="",$P$5,"")</f>
        <v>Haziz</v>
      </c>
      <c r="Q98" s="25" t="str">
        <f>IF('Heures Supplémentaire'!F140="",$Q$5,"")</f>
        <v>Stéphanie</v>
      </c>
      <c r="R98" s="25" t="str">
        <f>IF('Heures Supplémentaire'!H140="",$R$5,"")</f>
        <v>Catherine</v>
      </c>
      <c r="S98" s="25" t="str">
        <f>IF('Heures Supplémentaire'!J140="",$S$5,"")</f>
        <v>Denise</v>
      </c>
      <c r="T98" s="25" t="str">
        <f>IF('Heures Supplémentaire'!L140="",$T$5,"")</f>
        <v>Camille</v>
      </c>
      <c r="U98" s="25" t="str">
        <f>IF('Heures Supplémentaire'!N140="",$U$5,"")</f>
        <v>Moncef</v>
      </c>
      <c r="V98" s="25" t="str">
        <f>IF('Heures Supplémentaire'!P140="",$V$5,"")</f>
        <v>Danièle</v>
      </c>
      <c r="W98" s="25" t="str">
        <f>IF('Heures Supplémentaire'!R140="",W$5,"")</f>
        <v>Alain</v>
      </c>
      <c r="X98" s="25" t="str">
        <f>IF('Heures Supplémentaire'!T140="",X$5,"")</f>
        <v>Manuel</v>
      </c>
      <c r="Y98" s="25" t="str">
        <f>IF('Heures Supplémentaire'!V140="",Y$5,"")</f>
        <v>Driss</v>
      </c>
      <c r="Z98" s="25" t="str">
        <f>IF('Heures Supplémentaire'!Z140="",Z$5,"")</f>
        <v>AAAA</v>
      </c>
      <c r="AA98" s="25" t="str">
        <f>IF('Heures Supplémentaire'!AA140="",AA$5,"")</f>
        <v>BBBB</v>
      </c>
      <c r="AB98" s="25" t="str">
        <f>IF('Heures Supplémentaire'!AB140="",AB$5,"")</f>
        <v>CCCC</v>
      </c>
      <c r="AC98" s="25" t="e">
        <f>IF(#REF!="",AC$5,"")</f>
        <v>#REF!</v>
      </c>
      <c r="AD98" s="25" t="e">
        <f>IF(#REF!="",AD$5,"")</f>
        <v>#REF!</v>
      </c>
      <c r="AE98" s="25" t="e">
        <f>IF(#REF!="",AE$5,"")</f>
        <v>#REF!</v>
      </c>
      <c r="AF98" s="25" t="e">
        <f>IF(#REF!="",AF$5,"")</f>
        <v>#REF!</v>
      </c>
      <c r="AG98" s="25" t="e">
        <f>IF(#REF!="",AG$5,"")</f>
        <v>#REF!</v>
      </c>
      <c r="AH98" s="26" t="e">
        <f>IF(#REF!="",AH$5,"")</f>
        <v>#REF!</v>
      </c>
    </row>
    <row r="99" spans="1:34" ht="15" hidden="1" customHeight="1" x14ac:dyDescent="0.25">
      <c r="A99" s="18" t="s">
        <v>73</v>
      </c>
      <c r="B99" s="19">
        <f t="shared" si="3"/>
        <v>42829</v>
      </c>
      <c r="C99" s="27">
        <f t="shared" si="2"/>
        <v>3</v>
      </c>
      <c r="D99" s="28" t="s">
        <v>66</v>
      </c>
      <c r="E99" s="22"/>
      <c r="F99" s="22"/>
      <c r="G99" s="22"/>
      <c r="H99" s="22"/>
      <c r="I99" s="22"/>
      <c r="J99" s="22"/>
      <c r="K99" s="22"/>
      <c r="L99" s="22"/>
      <c r="M99" s="22"/>
      <c r="N99" s="22"/>
      <c r="O99" s="24"/>
      <c r="P99" s="25" t="str">
        <f>IF('Heures Supplémentaire'!D141="",$P$5,"")</f>
        <v>Haziz</v>
      </c>
      <c r="Q99" s="25" t="str">
        <f>IF('Heures Supplémentaire'!F141="",$Q$5,"")</f>
        <v>Stéphanie</v>
      </c>
      <c r="R99" s="25" t="str">
        <f>IF('Heures Supplémentaire'!H141="",$R$5,"")</f>
        <v>Catherine</v>
      </c>
      <c r="S99" s="25" t="str">
        <f>IF('Heures Supplémentaire'!J141="",$S$5,"")</f>
        <v>Denise</v>
      </c>
      <c r="T99" s="25" t="str">
        <f>IF('Heures Supplémentaire'!L141="",$T$5,"")</f>
        <v>Camille</v>
      </c>
      <c r="U99" s="25" t="str">
        <f>IF('Heures Supplémentaire'!N141="",$U$5,"")</f>
        <v>Moncef</v>
      </c>
      <c r="V99" s="25" t="str">
        <f>IF('Heures Supplémentaire'!P141="",$V$5,"")</f>
        <v>Danièle</v>
      </c>
      <c r="W99" s="25" t="str">
        <f>IF('Heures Supplémentaire'!R141="",W$5,"")</f>
        <v>Alain</v>
      </c>
      <c r="X99" s="25" t="str">
        <f>IF('Heures Supplémentaire'!T141="",X$5,"")</f>
        <v>Manuel</v>
      </c>
      <c r="Y99" s="25" t="str">
        <f>IF('Heures Supplémentaire'!V141="",Y$5,"")</f>
        <v>Driss</v>
      </c>
      <c r="Z99" s="25" t="str">
        <f>IF('Heures Supplémentaire'!Z141="",Z$5,"")</f>
        <v>AAAA</v>
      </c>
      <c r="AA99" s="25" t="str">
        <f>IF('Heures Supplémentaire'!AA141="",AA$5,"")</f>
        <v>BBBB</v>
      </c>
      <c r="AB99" s="25" t="str">
        <f>IF('Heures Supplémentaire'!AB141="",AB$5,"")</f>
        <v>CCCC</v>
      </c>
      <c r="AC99" s="25" t="e">
        <f>IF(#REF!="",AC$5,"")</f>
        <v>#REF!</v>
      </c>
      <c r="AD99" s="25" t="e">
        <f>IF(#REF!="",AD$5,"")</f>
        <v>#REF!</v>
      </c>
      <c r="AE99" s="25" t="e">
        <f>IF(#REF!="",AE$5,"")</f>
        <v>#REF!</v>
      </c>
      <c r="AF99" s="25" t="e">
        <f>IF(#REF!="",AF$5,"")</f>
        <v>#REF!</v>
      </c>
      <c r="AG99" s="25" t="e">
        <f>IF(#REF!="",AG$5,"")</f>
        <v>#REF!</v>
      </c>
      <c r="AH99" s="26" t="e">
        <f>IF(#REF!="",AH$5,"")</f>
        <v>#REF!</v>
      </c>
    </row>
    <row r="100" spans="1:34" ht="15" hidden="1" customHeight="1" x14ac:dyDescent="0.25">
      <c r="A100" s="18" t="s">
        <v>73</v>
      </c>
      <c r="B100" s="19">
        <f t="shared" si="3"/>
        <v>42830</v>
      </c>
      <c r="C100" s="27">
        <f t="shared" si="2"/>
        <v>4</v>
      </c>
      <c r="D100" s="28" t="s">
        <v>67</v>
      </c>
      <c r="E100" s="22"/>
      <c r="F100" s="22"/>
      <c r="G100" s="22"/>
      <c r="H100" s="22"/>
      <c r="I100" s="22"/>
      <c r="J100" s="22"/>
      <c r="K100" s="22"/>
      <c r="L100" s="22"/>
      <c r="M100" s="22"/>
      <c r="N100" s="22"/>
      <c r="O100" s="24"/>
      <c r="P100" s="25" t="str">
        <f>IF('Heures Supplémentaire'!D142="",$P$5,"")</f>
        <v>Haziz</v>
      </c>
      <c r="Q100" s="25" t="str">
        <f>IF('Heures Supplémentaire'!F142="",$Q$5,"")</f>
        <v>Stéphanie</v>
      </c>
      <c r="R100" s="25" t="str">
        <f>IF('Heures Supplémentaire'!H142="",$R$5,"")</f>
        <v>Catherine</v>
      </c>
      <c r="S100" s="25" t="str">
        <f>IF('Heures Supplémentaire'!J142="",$S$5,"")</f>
        <v>Denise</v>
      </c>
      <c r="T100" s="25" t="str">
        <f>IF('Heures Supplémentaire'!L142="",$T$5,"")</f>
        <v>Camille</v>
      </c>
      <c r="U100" s="25" t="str">
        <f>IF('Heures Supplémentaire'!N142="",$U$5,"")</f>
        <v>Moncef</v>
      </c>
      <c r="V100" s="25" t="str">
        <f>IF('Heures Supplémentaire'!P142="",$V$5,"")</f>
        <v>Danièle</v>
      </c>
      <c r="W100" s="25" t="str">
        <f>IF('Heures Supplémentaire'!R142="",W$5,"")</f>
        <v>Alain</v>
      </c>
      <c r="X100" s="25" t="str">
        <f>IF('Heures Supplémentaire'!T142="",X$5,"")</f>
        <v>Manuel</v>
      </c>
      <c r="Y100" s="25" t="str">
        <f>IF('Heures Supplémentaire'!V142="",Y$5,"")</f>
        <v>Driss</v>
      </c>
      <c r="Z100" s="25" t="str">
        <f>IF('Heures Supplémentaire'!Z142="",Z$5,"")</f>
        <v>AAAA</v>
      </c>
      <c r="AA100" s="25" t="str">
        <f>IF('Heures Supplémentaire'!AA142="",AA$5,"")</f>
        <v>BBBB</v>
      </c>
      <c r="AB100" s="25" t="str">
        <f>IF('Heures Supplémentaire'!AB142="",AB$5,"")</f>
        <v>CCCC</v>
      </c>
      <c r="AC100" s="25" t="e">
        <f>IF(#REF!="",AC$5,"")</f>
        <v>#REF!</v>
      </c>
      <c r="AD100" s="25" t="e">
        <f>IF(#REF!="",AD$5,"")</f>
        <v>#REF!</v>
      </c>
      <c r="AE100" s="25" t="e">
        <f>IF(#REF!="",AE$5,"")</f>
        <v>#REF!</v>
      </c>
      <c r="AF100" s="25" t="e">
        <f>IF(#REF!="",AF$5,"")</f>
        <v>#REF!</v>
      </c>
      <c r="AG100" s="25" t="e">
        <f>IF(#REF!="",AG$5,"")</f>
        <v>#REF!</v>
      </c>
      <c r="AH100" s="26" t="e">
        <f>IF(#REF!="",AH$5,"")</f>
        <v>#REF!</v>
      </c>
    </row>
    <row r="101" spans="1:34" ht="15" customHeight="1" x14ac:dyDescent="0.25">
      <c r="A101" s="18" t="s">
        <v>73</v>
      </c>
      <c r="B101" s="19">
        <f t="shared" si="3"/>
        <v>42831</v>
      </c>
      <c r="C101" s="27">
        <f t="shared" si="2"/>
        <v>5</v>
      </c>
      <c r="D101" s="28" t="s">
        <v>68</v>
      </c>
      <c r="E101" s="22"/>
      <c r="F101" s="22"/>
      <c r="G101" s="22"/>
      <c r="H101" s="22"/>
      <c r="I101" s="22"/>
      <c r="J101" s="22"/>
      <c r="K101" s="22"/>
      <c r="L101" s="22"/>
      <c r="M101" s="22"/>
      <c r="N101" s="22"/>
      <c r="O101" s="24"/>
      <c r="P101" s="25" t="str">
        <f>IF('Heures Supplémentaire'!D143="",$P$5,"")</f>
        <v>Haziz</v>
      </c>
      <c r="Q101" s="25" t="str">
        <f>IF('Heures Supplémentaire'!F143="",$Q$5,"")</f>
        <v>Stéphanie</v>
      </c>
      <c r="R101" s="25" t="str">
        <f>IF('Heures Supplémentaire'!H143="",$R$5,"")</f>
        <v>Catherine</v>
      </c>
      <c r="S101" s="25" t="str">
        <f>IF('Heures Supplémentaire'!J143="",$S$5,"")</f>
        <v>Denise</v>
      </c>
      <c r="T101" s="25" t="str">
        <f>IF('Heures Supplémentaire'!L143="",$T$5,"")</f>
        <v>Camille</v>
      </c>
      <c r="U101" s="25" t="str">
        <f>IF('Heures Supplémentaire'!N143="",$U$5,"")</f>
        <v>Moncef</v>
      </c>
      <c r="V101" s="25" t="str">
        <f>IF('Heures Supplémentaire'!P143="",$V$5,"")</f>
        <v>Danièle</v>
      </c>
      <c r="W101" s="25" t="str">
        <f>IF('Heures Supplémentaire'!R143="",W$5,"")</f>
        <v>Alain</v>
      </c>
      <c r="X101" s="25" t="str">
        <f>IF('Heures Supplémentaire'!T143="",X$5,"")</f>
        <v>Manuel</v>
      </c>
      <c r="Y101" s="25" t="str">
        <f>IF('Heures Supplémentaire'!V143="",Y$5,"")</f>
        <v>Driss</v>
      </c>
      <c r="Z101" s="25" t="str">
        <f>IF('Heures Supplémentaire'!Z143="",Z$5,"")</f>
        <v>AAAA</v>
      </c>
      <c r="AA101" s="25" t="str">
        <f>IF('Heures Supplémentaire'!AA143="",AA$5,"")</f>
        <v>BBBB</v>
      </c>
      <c r="AB101" s="25" t="str">
        <f>IF('Heures Supplémentaire'!AB143="",AB$5,"")</f>
        <v>CCCC</v>
      </c>
      <c r="AC101" s="25" t="e">
        <f>IF(#REF!="",AC$5,"")</f>
        <v>#REF!</v>
      </c>
      <c r="AD101" s="25" t="e">
        <f>IF(#REF!="",AD$5,"")</f>
        <v>#REF!</v>
      </c>
      <c r="AE101" s="25" t="e">
        <f>IF(#REF!="",AE$5,"")</f>
        <v>#REF!</v>
      </c>
      <c r="AF101" s="25" t="e">
        <f>IF(#REF!="",AF$5,"")</f>
        <v>#REF!</v>
      </c>
      <c r="AG101" s="25" t="e">
        <f>IF(#REF!="",AG$5,"")</f>
        <v>#REF!</v>
      </c>
      <c r="AH101" s="26" t="e">
        <f>IF(#REF!="",AH$5,"")</f>
        <v>#REF!</v>
      </c>
    </row>
    <row r="102" spans="1:34" ht="15" hidden="1" customHeight="1" x14ac:dyDescent="0.25">
      <c r="A102" s="18" t="s">
        <v>73</v>
      </c>
      <c r="B102" s="19">
        <f t="shared" si="3"/>
        <v>42832</v>
      </c>
      <c r="C102" s="27">
        <f t="shared" si="2"/>
        <v>6</v>
      </c>
      <c r="D102" s="28" t="s">
        <v>69</v>
      </c>
      <c r="E102" s="22"/>
      <c r="F102" s="22"/>
      <c r="G102" s="22"/>
      <c r="H102" s="22"/>
      <c r="I102" s="22"/>
      <c r="J102" s="22"/>
      <c r="K102" s="22"/>
      <c r="L102" s="22"/>
      <c r="M102" s="22"/>
      <c r="N102" s="22"/>
      <c r="O102" s="24"/>
      <c r="P102" s="25" t="str">
        <f>IF('Heures Supplémentaire'!D144="",$P$5,"")</f>
        <v>Haziz</v>
      </c>
      <c r="Q102" s="25" t="str">
        <f>IF('Heures Supplémentaire'!F144="",$Q$5,"")</f>
        <v>Stéphanie</v>
      </c>
      <c r="R102" s="25" t="str">
        <f>IF('Heures Supplémentaire'!H144="",$R$5,"")</f>
        <v>Catherine</v>
      </c>
      <c r="S102" s="25" t="str">
        <f>IF('Heures Supplémentaire'!J144="",$S$5,"")</f>
        <v>Denise</v>
      </c>
      <c r="T102" s="25" t="str">
        <f>IF('Heures Supplémentaire'!L144="",$T$5,"")</f>
        <v>Camille</v>
      </c>
      <c r="U102" s="25" t="str">
        <f>IF('Heures Supplémentaire'!N144="",$U$5,"")</f>
        <v>Moncef</v>
      </c>
      <c r="V102" s="25" t="str">
        <f>IF('Heures Supplémentaire'!P144="",$V$5,"")</f>
        <v>Danièle</v>
      </c>
      <c r="W102" s="25" t="str">
        <f>IF('Heures Supplémentaire'!R144="",W$5,"")</f>
        <v>Alain</v>
      </c>
      <c r="X102" s="25" t="str">
        <f>IF('Heures Supplémentaire'!T144="",X$5,"")</f>
        <v>Manuel</v>
      </c>
      <c r="Y102" s="25" t="str">
        <f>IF('Heures Supplémentaire'!V144="",Y$5,"")</f>
        <v>Driss</v>
      </c>
      <c r="Z102" s="25" t="str">
        <f>IF('Heures Supplémentaire'!Z144="",Z$5,"")</f>
        <v>AAAA</v>
      </c>
      <c r="AA102" s="25" t="str">
        <f>IF('Heures Supplémentaire'!AA144="",AA$5,"")</f>
        <v>BBBB</v>
      </c>
      <c r="AB102" s="25" t="str">
        <f>IF('Heures Supplémentaire'!AB144="",AB$5,"")</f>
        <v>CCCC</v>
      </c>
      <c r="AC102" s="25" t="e">
        <f>IF(#REF!="",AC$5,"")</f>
        <v>#REF!</v>
      </c>
      <c r="AD102" s="25" t="e">
        <f>IF(#REF!="",AD$5,"")</f>
        <v>#REF!</v>
      </c>
      <c r="AE102" s="25" t="e">
        <f>IF(#REF!="",AE$5,"")</f>
        <v>#REF!</v>
      </c>
      <c r="AF102" s="25" t="e">
        <f>IF(#REF!="",AF$5,"")</f>
        <v>#REF!</v>
      </c>
      <c r="AG102" s="25" t="e">
        <f>IF(#REF!="",AG$5,"")</f>
        <v>#REF!</v>
      </c>
      <c r="AH102" s="26" t="e">
        <f>IF(#REF!="",AH$5,"")</f>
        <v>#REF!</v>
      </c>
    </row>
    <row r="103" spans="1:34" ht="15" hidden="1" customHeight="1" x14ac:dyDescent="0.25">
      <c r="A103" s="18" t="s">
        <v>73</v>
      </c>
      <c r="B103" s="19">
        <f t="shared" si="3"/>
        <v>42833</v>
      </c>
      <c r="C103" s="27">
        <f t="shared" si="2"/>
        <v>7</v>
      </c>
      <c r="D103" s="28" t="s">
        <v>70</v>
      </c>
      <c r="E103" s="22"/>
      <c r="F103" s="22"/>
      <c r="G103" s="22"/>
      <c r="H103" s="22"/>
      <c r="I103" s="22"/>
      <c r="J103" s="22"/>
      <c r="K103" s="22"/>
      <c r="L103" s="22"/>
      <c r="M103" s="22"/>
      <c r="N103" s="22"/>
      <c r="O103" s="24"/>
      <c r="P103" s="25" t="str">
        <f>IF('Heures Supplémentaire'!D145="",$P$5,"")</f>
        <v>Haziz</v>
      </c>
      <c r="Q103" s="25" t="str">
        <f>IF('Heures Supplémentaire'!F145="",$Q$5,"")</f>
        <v>Stéphanie</v>
      </c>
      <c r="R103" s="25" t="str">
        <f>IF('Heures Supplémentaire'!H145="",$R$5,"")</f>
        <v>Catherine</v>
      </c>
      <c r="S103" s="25" t="str">
        <f>IF('Heures Supplémentaire'!J145="",$S$5,"")</f>
        <v>Denise</v>
      </c>
      <c r="T103" s="25" t="str">
        <f>IF('Heures Supplémentaire'!L145="",$T$5,"")</f>
        <v>Camille</v>
      </c>
      <c r="U103" s="25" t="str">
        <f>IF('Heures Supplémentaire'!N145="",$U$5,"")</f>
        <v>Moncef</v>
      </c>
      <c r="V103" s="25" t="str">
        <f>IF('Heures Supplémentaire'!P145="",$V$5,"")</f>
        <v>Danièle</v>
      </c>
      <c r="W103" s="25" t="str">
        <f>IF('Heures Supplémentaire'!R145="",W$5,"")</f>
        <v>Alain</v>
      </c>
      <c r="X103" s="25" t="str">
        <f>IF('Heures Supplémentaire'!T145="",X$5,"")</f>
        <v>Manuel</v>
      </c>
      <c r="Y103" s="25" t="str">
        <f>IF('Heures Supplémentaire'!V145="",Y$5,"")</f>
        <v>Driss</v>
      </c>
      <c r="Z103" s="25" t="str">
        <f>IF('Heures Supplémentaire'!Z145="",Z$5,"")</f>
        <v>AAAA</v>
      </c>
      <c r="AA103" s="25" t="str">
        <f>IF('Heures Supplémentaire'!AA145="",AA$5,"")</f>
        <v>BBBB</v>
      </c>
      <c r="AB103" s="25" t="str">
        <f>IF('Heures Supplémentaire'!AB145="",AB$5,"")</f>
        <v>CCCC</v>
      </c>
      <c r="AC103" s="25" t="e">
        <f>IF(#REF!="",AC$5,"")</f>
        <v>#REF!</v>
      </c>
      <c r="AD103" s="25" t="e">
        <f>IF(#REF!="",AD$5,"")</f>
        <v>#REF!</v>
      </c>
      <c r="AE103" s="25" t="e">
        <f>IF(#REF!="",AE$5,"")</f>
        <v>#REF!</v>
      </c>
      <c r="AF103" s="25" t="e">
        <f>IF(#REF!="",AF$5,"")</f>
        <v>#REF!</v>
      </c>
      <c r="AG103" s="25" t="e">
        <f>IF(#REF!="",AG$5,"")</f>
        <v>#REF!</v>
      </c>
      <c r="AH103" s="26" t="e">
        <f>IF(#REF!="",AH$5,"")</f>
        <v>#REF!</v>
      </c>
    </row>
    <row r="104" spans="1:34" ht="15" hidden="1" customHeight="1" x14ac:dyDescent="0.25">
      <c r="A104" s="18" t="s">
        <v>73</v>
      </c>
      <c r="B104" s="19">
        <f t="shared" si="3"/>
        <v>42834</v>
      </c>
      <c r="C104" s="27">
        <f t="shared" si="2"/>
        <v>1</v>
      </c>
      <c r="D104" s="28" t="s">
        <v>64</v>
      </c>
      <c r="E104" s="22"/>
      <c r="F104" s="22"/>
      <c r="G104" s="22"/>
      <c r="H104" s="22"/>
      <c r="I104" s="22"/>
      <c r="J104" s="22"/>
      <c r="K104" s="22"/>
      <c r="L104" s="22"/>
      <c r="M104" s="22"/>
      <c r="N104" s="22"/>
      <c r="O104" s="24"/>
      <c r="P104" s="25" t="str">
        <f>IF('Heures Supplémentaire'!D146="",$P$5,"")</f>
        <v>Haziz</v>
      </c>
      <c r="Q104" s="25" t="str">
        <f>IF('Heures Supplémentaire'!F146="",$Q$5,"")</f>
        <v>Stéphanie</v>
      </c>
      <c r="R104" s="25" t="str">
        <f>IF('Heures Supplémentaire'!H146="",$R$5,"")</f>
        <v>Catherine</v>
      </c>
      <c r="S104" s="25" t="str">
        <f>IF('Heures Supplémentaire'!J146="",$S$5,"")</f>
        <v>Denise</v>
      </c>
      <c r="T104" s="25" t="str">
        <f>IF('Heures Supplémentaire'!L146="",$T$5,"")</f>
        <v>Camille</v>
      </c>
      <c r="U104" s="25" t="str">
        <f>IF('Heures Supplémentaire'!N146="",$U$5,"")</f>
        <v>Moncef</v>
      </c>
      <c r="V104" s="25" t="str">
        <f>IF('Heures Supplémentaire'!P146="",$V$5,"")</f>
        <v>Danièle</v>
      </c>
      <c r="W104" s="25" t="str">
        <f>IF('Heures Supplémentaire'!R146="",W$5,"")</f>
        <v>Alain</v>
      </c>
      <c r="X104" s="25" t="str">
        <f>IF('Heures Supplémentaire'!T146="",X$5,"")</f>
        <v>Manuel</v>
      </c>
      <c r="Y104" s="25" t="str">
        <f>IF('Heures Supplémentaire'!V146="",Y$5,"")</f>
        <v>Driss</v>
      </c>
      <c r="Z104" s="25" t="str">
        <f>IF('Heures Supplémentaire'!Z146="",Z$5,"")</f>
        <v>AAAA</v>
      </c>
      <c r="AA104" s="25" t="str">
        <f>IF('Heures Supplémentaire'!AA146="",AA$5,"")</f>
        <v>BBBB</v>
      </c>
      <c r="AB104" s="25" t="str">
        <f>IF('Heures Supplémentaire'!AB146="",AB$5,"")</f>
        <v>CCCC</v>
      </c>
      <c r="AC104" s="25" t="e">
        <f>IF(#REF!="",AC$5,"")</f>
        <v>#REF!</v>
      </c>
      <c r="AD104" s="25" t="e">
        <f>IF(#REF!="",AD$5,"")</f>
        <v>#REF!</v>
      </c>
      <c r="AE104" s="25" t="e">
        <f>IF(#REF!="",AE$5,"")</f>
        <v>#REF!</v>
      </c>
      <c r="AF104" s="25" t="e">
        <f>IF(#REF!="",AF$5,"")</f>
        <v>#REF!</v>
      </c>
      <c r="AG104" s="25" t="e">
        <f>IF(#REF!="",AG$5,"")</f>
        <v>#REF!</v>
      </c>
      <c r="AH104" s="26" t="e">
        <f>IF(#REF!="",AH$5,"")</f>
        <v>#REF!</v>
      </c>
    </row>
    <row r="105" spans="1:34" ht="15" hidden="1" customHeight="1" x14ac:dyDescent="0.25">
      <c r="A105" s="18" t="s">
        <v>73</v>
      </c>
      <c r="B105" s="19">
        <f t="shared" si="3"/>
        <v>42835</v>
      </c>
      <c r="C105" s="27">
        <f t="shared" si="2"/>
        <v>2</v>
      </c>
      <c r="D105" s="28" t="s">
        <v>65</v>
      </c>
      <c r="E105" s="22"/>
      <c r="F105" s="22"/>
      <c r="G105" s="22"/>
      <c r="H105" s="22"/>
      <c r="I105" s="22"/>
      <c r="J105" s="22"/>
      <c r="K105" s="22"/>
      <c r="L105" s="22"/>
      <c r="M105" s="22"/>
      <c r="N105" s="22"/>
      <c r="O105" s="24"/>
      <c r="P105" s="25" t="str">
        <f>IF('Heures Supplémentaire'!D149="",$P$5,"")</f>
        <v>Haziz</v>
      </c>
      <c r="Q105" s="25" t="str">
        <f>IF('Heures Supplémentaire'!F149="",$Q$5,"")</f>
        <v>Stéphanie</v>
      </c>
      <c r="R105" s="25" t="str">
        <f>IF('Heures Supplémentaire'!H149="",$R$5,"")</f>
        <v>Catherine</v>
      </c>
      <c r="S105" s="25" t="str">
        <f>IF('Heures Supplémentaire'!J149="",$S$5,"")</f>
        <v>Denise</v>
      </c>
      <c r="T105" s="25" t="str">
        <f>IF('Heures Supplémentaire'!L149="",$T$5,"")</f>
        <v>Camille</v>
      </c>
      <c r="U105" s="25" t="str">
        <f>IF('Heures Supplémentaire'!N149="",$U$5,"")</f>
        <v>Moncef</v>
      </c>
      <c r="V105" s="25" t="str">
        <f>IF('Heures Supplémentaire'!P149="",$V$5,"")</f>
        <v>Danièle</v>
      </c>
      <c r="W105" s="25" t="str">
        <f>IF('Heures Supplémentaire'!R149="",W$5,"")</f>
        <v>Alain</v>
      </c>
      <c r="X105" s="25" t="str">
        <f>IF('Heures Supplémentaire'!T149="",X$5,"")</f>
        <v>Manuel</v>
      </c>
      <c r="Y105" s="25" t="str">
        <f>IF('Heures Supplémentaire'!V149="",Y$5,"")</f>
        <v>Driss</v>
      </c>
      <c r="Z105" s="25" t="str">
        <f>IF('Heures Supplémentaire'!Z149="",Z$5,"")</f>
        <v>AAAA</v>
      </c>
      <c r="AA105" s="25" t="str">
        <f>IF('Heures Supplémentaire'!AA149="",AA$5,"")</f>
        <v>BBBB</v>
      </c>
      <c r="AB105" s="25" t="str">
        <f>IF('Heures Supplémentaire'!AB149="",AB$5,"")</f>
        <v>CCCC</v>
      </c>
      <c r="AC105" s="25" t="e">
        <f>IF(#REF!="",AC$5,"")</f>
        <v>#REF!</v>
      </c>
      <c r="AD105" s="25" t="e">
        <f>IF(#REF!="",AD$5,"")</f>
        <v>#REF!</v>
      </c>
      <c r="AE105" s="25" t="e">
        <f>IF(#REF!="",AE$5,"")</f>
        <v>#REF!</v>
      </c>
      <c r="AF105" s="25" t="e">
        <f>IF(#REF!="",AF$5,"")</f>
        <v>#REF!</v>
      </c>
      <c r="AG105" s="25" t="e">
        <f>IF(#REF!="",AG$5,"")</f>
        <v>#REF!</v>
      </c>
      <c r="AH105" s="26" t="e">
        <f>IF(#REF!="",AH$5,"")</f>
        <v>#REF!</v>
      </c>
    </row>
    <row r="106" spans="1:34" ht="15" hidden="1" customHeight="1" x14ac:dyDescent="0.25">
      <c r="A106" s="18" t="s">
        <v>73</v>
      </c>
      <c r="B106" s="19">
        <f t="shared" si="3"/>
        <v>42836</v>
      </c>
      <c r="C106" s="27">
        <f t="shared" si="2"/>
        <v>3</v>
      </c>
      <c r="D106" s="28" t="s">
        <v>66</v>
      </c>
      <c r="E106" s="22"/>
      <c r="F106" s="22"/>
      <c r="G106" s="22"/>
      <c r="H106" s="22"/>
      <c r="I106" s="22"/>
      <c r="J106" s="22"/>
      <c r="K106" s="22"/>
      <c r="L106" s="22"/>
      <c r="M106" s="22"/>
      <c r="N106" s="22"/>
      <c r="O106" s="24"/>
      <c r="P106" s="25" t="str">
        <f>IF('Heures Supplémentaire'!D150="",$P$5,"")</f>
        <v>Haziz</v>
      </c>
      <c r="Q106" s="25" t="str">
        <f>IF('Heures Supplémentaire'!F150="",$Q$5,"")</f>
        <v>Stéphanie</v>
      </c>
      <c r="R106" s="25" t="str">
        <f>IF('Heures Supplémentaire'!H150="",$R$5,"")</f>
        <v>Catherine</v>
      </c>
      <c r="S106" s="25" t="str">
        <f>IF('Heures Supplémentaire'!J150="",$S$5,"")</f>
        <v>Denise</v>
      </c>
      <c r="T106" s="25" t="str">
        <f>IF('Heures Supplémentaire'!L150="",$T$5,"")</f>
        <v>Camille</v>
      </c>
      <c r="U106" s="25" t="str">
        <f>IF('Heures Supplémentaire'!N150="",$U$5,"")</f>
        <v>Moncef</v>
      </c>
      <c r="V106" s="25" t="str">
        <f>IF('Heures Supplémentaire'!P150="",$V$5,"")</f>
        <v>Danièle</v>
      </c>
      <c r="W106" s="25" t="str">
        <f>IF('Heures Supplémentaire'!R150="",W$5,"")</f>
        <v>Alain</v>
      </c>
      <c r="X106" s="25" t="str">
        <f>IF('Heures Supplémentaire'!T150="",X$5,"")</f>
        <v>Manuel</v>
      </c>
      <c r="Y106" s="25" t="str">
        <f>IF('Heures Supplémentaire'!V150="",Y$5,"")</f>
        <v>Driss</v>
      </c>
      <c r="Z106" s="25" t="str">
        <f>IF('Heures Supplémentaire'!Z150="",Z$5,"")</f>
        <v>AAAA</v>
      </c>
      <c r="AA106" s="25" t="str">
        <f>IF('Heures Supplémentaire'!AA150="",AA$5,"")</f>
        <v>BBBB</v>
      </c>
      <c r="AB106" s="25" t="str">
        <f>IF('Heures Supplémentaire'!AB150="",AB$5,"")</f>
        <v>CCCC</v>
      </c>
      <c r="AC106" s="25" t="e">
        <f>IF(#REF!="",AC$5,"")</f>
        <v>#REF!</v>
      </c>
      <c r="AD106" s="25" t="e">
        <f>IF(#REF!="",AD$5,"")</f>
        <v>#REF!</v>
      </c>
      <c r="AE106" s="25" t="e">
        <f>IF(#REF!="",AE$5,"")</f>
        <v>#REF!</v>
      </c>
      <c r="AF106" s="25" t="e">
        <f>IF(#REF!="",AF$5,"")</f>
        <v>#REF!</v>
      </c>
      <c r="AG106" s="25" t="e">
        <f>IF(#REF!="",AG$5,"")</f>
        <v>#REF!</v>
      </c>
      <c r="AH106" s="26" t="e">
        <f>IF(#REF!="",AH$5,"")</f>
        <v>#REF!</v>
      </c>
    </row>
    <row r="107" spans="1:34" ht="15" hidden="1" customHeight="1" x14ac:dyDescent="0.25">
      <c r="A107" s="18" t="s">
        <v>73</v>
      </c>
      <c r="B107" s="19">
        <f t="shared" si="3"/>
        <v>42837</v>
      </c>
      <c r="C107" s="27">
        <f t="shared" si="2"/>
        <v>4</v>
      </c>
      <c r="D107" s="28" t="s">
        <v>67</v>
      </c>
      <c r="E107" s="22"/>
      <c r="F107" s="22"/>
      <c r="G107" s="22"/>
      <c r="H107" s="22"/>
      <c r="I107" s="22"/>
      <c r="J107" s="22"/>
      <c r="K107" s="22"/>
      <c r="L107" s="22"/>
      <c r="M107" s="22"/>
      <c r="N107" s="22"/>
      <c r="O107" s="24"/>
      <c r="P107" s="25" t="str">
        <f>IF('Heures Supplémentaire'!D151="",$P$5,"")</f>
        <v>Haziz</v>
      </c>
      <c r="Q107" s="25" t="str">
        <f>IF('Heures Supplémentaire'!F151="",$Q$5,"")</f>
        <v>Stéphanie</v>
      </c>
      <c r="R107" s="25" t="str">
        <f>IF('Heures Supplémentaire'!H151="",$R$5,"")</f>
        <v>Catherine</v>
      </c>
      <c r="S107" s="25" t="str">
        <f>IF('Heures Supplémentaire'!J151="",$S$5,"")</f>
        <v>Denise</v>
      </c>
      <c r="T107" s="25" t="str">
        <f>IF('Heures Supplémentaire'!L151="",$T$5,"")</f>
        <v>Camille</v>
      </c>
      <c r="U107" s="25" t="str">
        <f>IF('Heures Supplémentaire'!N151="",$U$5,"")</f>
        <v>Moncef</v>
      </c>
      <c r="V107" s="25" t="str">
        <f>IF('Heures Supplémentaire'!P151="",$V$5,"")</f>
        <v>Danièle</v>
      </c>
      <c r="W107" s="25" t="str">
        <f>IF('Heures Supplémentaire'!R151="",W$5,"")</f>
        <v>Alain</v>
      </c>
      <c r="X107" s="25" t="str">
        <f>IF('Heures Supplémentaire'!T151="",X$5,"")</f>
        <v>Manuel</v>
      </c>
      <c r="Y107" s="25" t="str">
        <f>IF('Heures Supplémentaire'!V151="",Y$5,"")</f>
        <v>Driss</v>
      </c>
      <c r="Z107" s="25" t="str">
        <f>IF('Heures Supplémentaire'!Z151="",Z$5,"")</f>
        <v>AAAA</v>
      </c>
      <c r="AA107" s="25" t="str">
        <f>IF('Heures Supplémentaire'!AA151="",AA$5,"")</f>
        <v>BBBB</v>
      </c>
      <c r="AB107" s="25" t="str">
        <f>IF('Heures Supplémentaire'!AB151="",AB$5,"")</f>
        <v>CCCC</v>
      </c>
      <c r="AC107" s="25" t="e">
        <f>IF(#REF!="",AC$5,"")</f>
        <v>#REF!</v>
      </c>
      <c r="AD107" s="25" t="e">
        <f>IF(#REF!="",AD$5,"")</f>
        <v>#REF!</v>
      </c>
      <c r="AE107" s="25" t="e">
        <f>IF(#REF!="",AE$5,"")</f>
        <v>#REF!</v>
      </c>
      <c r="AF107" s="25" t="e">
        <f>IF(#REF!="",AF$5,"")</f>
        <v>#REF!</v>
      </c>
      <c r="AG107" s="25" t="e">
        <f>IF(#REF!="",AG$5,"")</f>
        <v>#REF!</v>
      </c>
      <c r="AH107" s="26" t="e">
        <f>IF(#REF!="",AH$5,"")</f>
        <v>#REF!</v>
      </c>
    </row>
    <row r="108" spans="1:34" ht="15" customHeight="1" x14ac:dyDescent="0.25">
      <c r="A108" s="18" t="s">
        <v>73</v>
      </c>
      <c r="B108" s="19">
        <f t="shared" si="3"/>
        <v>42838</v>
      </c>
      <c r="C108" s="27">
        <f t="shared" si="2"/>
        <v>5</v>
      </c>
      <c r="D108" s="28" t="s">
        <v>68</v>
      </c>
      <c r="E108" s="22"/>
      <c r="F108" s="22"/>
      <c r="G108" s="22"/>
      <c r="H108" s="22"/>
      <c r="I108" s="22"/>
      <c r="J108" s="22"/>
      <c r="K108" s="22"/>
      <c r="L108" s="22"/>
      <c r="M108" s="22"/>
      <c r="N108" s="22"/>
      <c r="O108" s="24"/>
      <c r="P108" s="25" t="str">
        <f>IF('Heures Supplémentaire'!D152="",$P$5,"")</f>
        <v>Haziz</v>
      </c>
      <c r="Q108" s="25" t="str">
        <f>IF('Heures Supplémentaire'!F152="",$Q$5,"")</f>
        <v>Stéphanie</v>
      </c>
      <c r="R108" s="25" t="str">
        <f>IF('Heures Supplémentaire'!H152="",$R$5,"")</f>
        <v>Catherine</v>
      </c>
      <c r="S108" s="25" t="str">
        <f>IF('Heures Supplémentaire'!J152="",$S$5,"")</f>
        <v>Denise</v>
      </c>
      <c r="T108" s="25" t="str">
        <f>IF('Heures Supplémentaire'!L152="",$T$5,"")</f>
        <v>Camille</v>
      </c>
      <c r="U108" s="25" t="str">
        <f>IF('Heures Supplémentaire'!N152="",$U$5,"")</f>
        <v>Moncef</v>
      </c>
      <c r="V108" s="25" t="str">
        <f>IF('Heures Supplémentaire'!P152="",$V$5,"")</f>
        <v>Danièle</v>
      </c>
      <c r="W108" s="25" t="str">
        <f>IF('Heures Supplémentaire'!R152="",W$5,"")</f>
        <v>Alain</v>
      </c>
      <c r="X108" s="25" t="str">
        <f>IF('Heures Supplémentaire'!T152="",X$5,"")</f>
        <v>Manuel</v>
      </c>
      <c r="Y108" s="25" t="str">
        <f>IF('Heures Supplémentaire'!V152="",Y$5,"")</f>
        <v>Driss</v>
      </c>
      <c r="Z108" s="25" t="str">
        <f>IF('Heures Supplémentaire'!Z152="",Z$5,"")</f>
        <v>AAAA</v>
      </c>
      <c r="AA108" s="25" t="str">
        <f>IF('Heures Supplémentaire'!AA152="",AA$5,"")</f>
        <v>BBBB</v>
      </c>
      <c r="AB108" s="25" t="str">
        <f>IF('Heures Supplémentaire'!AB152="",AB$5,"")</f>
        <v>CCCC</v>
      </c>
      <c r="AC108" s="25" t="e">
        <f>IF(#REF!="",AC$5,"")</f>
        <v>#REF!</v>
      </c>
      <c r="AD108" s="25" t="e">
        <f>IF(#REF!="",AD$5,"")</f>
        <v>#REF!</v>
      </c>
      <c r="AE108" s="25" t="e">
        <f>IF(#REF!="",AE$5,"")</f>
        <v>#REF!</v>
      </c>
      <c r="AF108" s="25" t="e">
        <f>IF(#REF!="",AF$5,"")</f>
        <v>#REF!</v>
      </c>
      <c r="AG108" s="25" t="e">
        <f>IF(#REF!="",AG$5,"")</f>
        <v>#REF!</v>
      </c>
      <c r="AH108" s="26" t="e">
        <f>IF(#REF!="",AH$5,"")</f>
        <v>#REF!</v>
      </c>
    </row>
    <row r="109" spans="1:34" ht="15" hidden="1" customHeight="1" x14ac:dyDescent="0.25">
      <c r="A109" s="18" t="s">
        <v>73</v>
      </c>
      <c r="B109" s="19">
        <f t="shared" si="3"/>
        <v>42839</v>
      </c>
      <c r="C109" s="27">
        <f t="shared" si="2"/>
        <v>6</v>
      </c>
      <c r="D109" s="28" t="s">
        <v>69</v>
      </c>
      <c r="E109" s="22"/>
      <c r="F109" s="22"/>
      <c r="G109" s="22"/>
      <c r="H109" s="22"/>
      <c r="I109" s="22"/>
      <c r="J109" s="22"/>
      <c r="K109" s="22"/>
      <c r="L109" s="22"/>
      <c r="M109" s="22"/>
      <c r="N109" s="22"/>
      <c r="O109" s="24"/>
      <c r="P109" s="25" t="str">
        <f>IF('Heures Supplémentaire'!D153="",$P$5,"")</f>
        <v>Haziz</v>
      </c>
      <c r="Q109" s="25" t="str">
        <f>IF('Heures Supplémentaire'!F153="",$Q$5,"")</f>
        <v>Stéphanie</v>
      </c>
      <c r="R109" s="25" t="str">
        <f>IF('Heures Supplémentaire'!H153="",$R$5,"")</f>
        <v>Catherine</v>
      </c>
      <c r="S109" s="25" t="str">
        <f>IF('Heures Supplémentaire'!J153="",$S$5,"")</f>
        <v>Denise</v>
      </c>
      <c r="T109" s="25" t="str">
        <f>IF('Heures Supplémentaire'!L153="",$T$5,"")</f>
        <v>Camille</v>
      </c>
      <c r="U109" s="25" t="str">
        <f>IF('Heures Supplémentaire'!N153="",$U$5,"")</f>
        <v>Moncef</v>
      </c>
      <c r="V109" s="25" t="str">
        <f>IF('Heures Supplémentaire'!P153="",$V$5,"")</f>
        <v>Danièle</v>
      </c>
      <c r="W109" s="25" t="str">
        <f>IF('Heures Supplémentaire'!R153="",W$5,"")</f>
        <v>Alain</v>
      </c>
      <c r="X109" s="25" t="str">
        <f>IF('Heures Supplémentaire'!T153="",X$5,"")</f>
        <v>Manuel</v>
      </c>
      <c r="Y109" s="25" t="str">
        <f>IF('Heures Supplémentaire'!V153="",Y$5,"")</f>
        <v>Driss</v>
      </c>
      <c r="Z109" s="25" t="str">
        <f>IF('Heures Supplémentaire'!Z153="",Z$5,"")</f>
        <v>AAAA</v>
      </c>
      <c r="AA109" s="25" t="str">
        <f>IF('Heures Supplémentaire'!AA153="",AA$5,"")</f>
        <v>BBBB</v>
      </c>
      <c r="AB109" s="25" t="str">
        <f>IF('Heures Supplémentaire'!AB153="",AB$5,"")</f>
        <v>CCCC</v>
      </c>
      <c r="AC109" s="25" t="e">
        <f>IF(#REF!="",AC$5,"")</f>
        <v>#REF!</v>
      </c>
      <c r="AD109" s="25" t="e">
        <f>IF(#REF!="",AD$5,"")</f>
        <v>#REF!</v>
      </c>
      <c r="AE109" s="25" t="e">
        <f>IF(#REF!="",AE$5,"")</f>
        <v>#REF!</v>
      </c>
      <c r="AF109" s="25" t="e">
        <f>IF(#REF!="",AF$5,"")</f>
        <v>#REF!</v>
      </c>
      <c r="AG109" s="25" t="e">
        <f>IF(#REF!="",AG$5,"")</f>
        <v>#REF!</v>
      </c>
      <c r="AH109" s="26" t="e">
        <f>IF(#REF!="",AH$5,"")</f>
        <v>#REF!</v>
      </c>
    </row>
    <row r="110" spans="1:34" ht="15" hidden="1" customHeight="1" x14ac:dyDescent="0.25">
      <c r="A110" s="18" t="s">
        <v>73</v>
      </c>
      <c r="B110" s="19">
        <f t="shared" si="3"/>
        <v>42840</v>
      </c>
      <c r="C110" s="27">
        <f t="shared" si="2"/>
        <v>7</v>
      </c>
      <c r="D110" s="28" t="s">
        <v>70</v>
      </c>
      <c r="E110" s="22"/>
      <c r="F110" s="22"/>
      <c r="G110" s="22"/>
      <c r="H110" s="22"/>
      <c r="I110" s="22"/>
      <c r="J110" s="22"/>
      <c r="K110" s="22"/>
      <c r="L110" s="22"/>
      <c r="M110" s="22"/>
      <c r="N110" s="22"/>
      <c r="O110" s="24"/>
      <c r="P110" s="25" t="str">
        <f>IF('Heures Supplémentaire'!D154="",$P$5,"")</f>
        <v>Haziz</v>
      </c>
      <c r="Q110" s="25" t="str">
        <f>IF('Heures Supplémentaire'!F154="",$Q$5,"")</f>
        <v>Stéphanie</v>
      </c>
      <c r="R110" s="25" t="str">
        <f>IF('Heures Supplémentaire'!H154="",$R$5,"")</f>
        <v>Catherine</v>
      </c>
      <c r="S110" s="25" t="str">
        <f>IF('Heures Supplémentaire'!J154="",$S$5,"")</f>
        <v>Denise</v>
      </c>
      <c r="T110" s="25" t="str">
        <f>IF('Heures Supplémentaire'!L154="",$T$5,"")</f>
        <v>Camille</v>
      </c>
      <c r="U110" s="25" t="str">
        <f>IF('Heures Supplémentaire'!N154="",$U$5,"")</f>
        <v>Moncef</v>
      </c>
      <c r="V110" s="25" t="str">
        <f>IF('Heures Supplémentaire'!P154="",$V$5,"")</f>
        <v>Danièle</v>
      </c>
      <c r="W110" s="25" t="str">
        <f>IF('Heures Supplémentaire'!R154="",W$5,"")</f>
        <v>Alain</v>
      </c>
      <c r="X110" s="25" t="str">
        <f>IF('Heures Supplémentaire'!T154="",X$5,"")</f>
        <v>Manuel</v>
      </c>
      <c r="Y110" s="25" t="str">
        <f>IF('Heures Supplémentaire'!V154="",Y$5,"")</f>
        <v>Driss</v>
      </c>
      <c r="Z110" s="25" t="str">
        <f>IF('Heures Supplémentaire'!Z154="",Z$5,"")</f>
        <v>AAAA</v>
      </c>
      <c r="AA110" s="25" t="str">
        <f>IF('Heures Supplémentaire'!AA154="",AA$5,"")</f>
        <v>BBBB</v>
      </c>
      <c r="AB110" s="25" t="str">
        <f>IF('Heures Supplémentaire'!AB154="",AB$5,"")</f>
        <v>CCCC</v>
      </c>
      <c r="AC110" s="25" t="e">
        <f>IF(#REF!="",AC$5,"")</f>
        <v>#REF!</v>
      </c>
      <c r="AD110" s="25" t="e">
        <f>IF(#REF!="",AD$5,"")</f>
        <v>#REF!</v>
      </c>
      <c r="AE110" s="25" t="e">
        <f>IF(#REF!="",AE$5,"")</f>
        <v>#REF!</v>
      </c>
      <c r="AF110" s="25" t="e">
        <f>IF(#REF!="",AF$5,"")</f>
        <v>#REF!</v>
      </c>
      <c r="AG110" s="25" t="e">
        <f>IF(#REF!="",AG$5,"")</f>
        <v>#REF!</v>
      </c>
      <c r="AH110" s="26" t="e">
        <f>IF(#REF!="",AH$5,"")</f>
        <v>#REF!</v>
      </c>
    </row>
    <row r="111" spans="1:34" ht="15" hidden="1" customHeight="1" x14ac:dyDescent="0.25">
      <c r="A111" s="18" t="s">
        <v>73</v>
      </c>
      <c r="B111" s="19">
        <f t="shared" si="3"/>
        <v>42841</v>
      </c>
      <c r="C111" s="27">
        <f t="shared" si="2"/>
        <v>1</v>
      </c>
      <c r="D111" s="28" t="s">
        <v>64</v>
      </c>
      <c r="E111" s="22"/>
      <c r="F111" s="22"/>
      <c r="G111" s="22"/>
      <c r="H111" s="22"/>
      <c r="I111" s="22"/>
      <c r="J111" s="22"/>
      <c r="K111" s="22"/>
      <c r="L111" s="22"/>
      <c r="M111" s="22"/>
      <c r="N111" s="22"/>
      <c r="O111" s="24"/>
      <c r="P111" s="25" t="str">
        <f>IF('Heures Supplémentaire'!D155="",$P$5,"")</f>
        <v>Haziz</v>
      </c>
      <c r="Q111" s="25" t="str">
        <f>IF('Heures Supplémentaire'!F155="",$Q$5,"")</f>
        <v>Stéphanie</v>
      </c>
      <c r="R111" s="25" t="str">
        <f>IF('Heures Supplémentaire'!H155="",$R$5,"")</f>
        <v>Catherine</v>
      </c>
      <c r="S111" s="25" t="str">
        <f>IF('Heures Supplémentaire'!J155="",$S$5,"")</f>
        <v>Denise</v>
      </c>
      <c r="T111" s="25" t="str">
        <f>IF('Heures Supplémentaire'!L155="",$T$5,"")</f>
        <v>Camille</v>
      </c>
      <c r="U111" s="25" t="str">
        <f>IF('Heures Supplémentaire'!N155="",$U$5,"")</f>
        <v>Moncef</v>
      </c>
      <c r="V111" s="25" t="str">
        <f>IF('Heures Supplémentaire'!P155="",$V$5,"")</f>
        <v>Danièle</v>
      </c>
      <c r="W111" s="25" t="str">
        <f>IF('Heures Supplémentaire'!R155="",W$5,"")</f>
        <v>Alain</v>
      </c>
      <c r="X111" s="25" t="str">
        <f>IF('Heures Supplémentaire'!T155="",X$5,"")</f>
        <v>Manuel</v>
      </c>
      <c r="Y111" s="25" t="str">
        <f>IF('Heures Supplémentaire'!V155="",Y$5,"")</f>
        <v>Driss</v>
      </c>
      <c r="Z111" s="25" t="str">
        <f>IF('Heures Supplémentaire'!Z155="",Z$5,"")</f>
        <v>AAAA</v>
      </c>
      <c r="AA111" s="25" t="str">
        <f>IF('Heures Supplémentaire'!AA155="",AA$5,"")</f>
        <v>BBBB</v>
      </c>
      <c r="AB111" s="25" t="str">
        <f>IF('Heures Supplémentaire'!AB155="",AB$5,"")</f>
        <v>CCCC</v>
      </c>
      <c r="AC111" s="25" t="e">
        <f>IF(#REF!="",AC$5,"")</f>
        <v>#REF!</v>
      </c>
      <c r="AD111" s="25" t="e">
        <f>IF(#REF!="",AD$5,"")</f>
        <v>#REF!</v>
      </c>
      <c r="AE111" s="25" t="e">
        <f>IF(#REF!="",AE$5,"")</f>
        <v>#REF!</v>
      </c>
      <c r="AF111" s="25" t="e">
        <f>IF(#REF!="",AF$5,"")</f>
        <v>#REF!</v>
      </c>
      <c r="AG111" s="25" t="e">
        <f>IF(#REF!="",AG$5,"")</f>
        <v>#REF!</v>
      </c>
      <c r="AH111" s="26" t="e">
        <f>IF(#REF!="",AH$5,"")</f>
        <v>#REF!</v>
      </c>
    </row>
    <row r="112" spans="1:34" ht="15" hidden="1" customHeight="1" x14ac:dyDescent="0.25">
      <c r="A112" s="18" t="s">
        <v>73</v>
      </c>
      <c r="B112" s="19">
        <f t="shared" si="3"/>
        <v>42842</v>
      </c>
      <c r="C112" s="27">
        <f t="shared" si="2"/>
        <v>2</v>
      </c>
      <c r="D112" s="28" t="s">
        <v>65</v>
      </c>
      <c r="E112" s="22"/>
      <c r="F112" s="22"/>
      <c r="G112" s="22"/>
      <c r="H112" s="22"/>
      <c r="I112" s="22"/>
      <c r="J112" s="22"/>
      <c r="K112" s="22"/>
      <c r="L112" s="22"/>
      <c r="M112" s="22"/>
      <c r="N112" s="22"/>
      <c r="O112" s="24"/>
      <c r="P112" s="25" t="str">
        <f>IF('Heures Supplémentaire'!D158="",$P$5,"")</f>
        <v>Haziz</v>
      </c>
      <c r="Q112" s="25" t="str">
        <f>IF('Heures Supplémentaire'!F158="",$Q$5,"")</f>
        <v>Stéphanie</v>
      </c>
      <c r="R112" s="25" t="str">
        <f>IF('Heures Supplémentaire'!H158="",$R$5,"")</f>
        <v>Catherine</v>
      </c>
      <c r="S112" s="25" t="str">
        <f>IF('Heures Supplémentaire'!J158="",$S$5,"")</f>
        <v>Denise</v>
      </c>
      <c r="T112" s="25" t="str">
        <f>IF('Heures Supplémentaire'!L158="",$T$5,"")</f>
        <v>Camille</v>
      </c>
      <c r="U112" s="25" t="str">
        <f>IF('Heures Supplémentaire'!N158="",$U$5,"")</f>
        <v>Moncef</v>
      </c>
      <c r="V112" s="25" t="str">
        <f>IF('Heures Supplémentaire'!P158="",$V$5,"")</f>
        <v>Danièle</v>
      </c>
      <c r="W112" s="25" t="str">
        <f>IF('Heures Supplémentaire'!R158="",W$5,"")</f>
        <v>Alain</v>
      </c>
      <c r="X112" s="25" t="str">
        <f>IF('Heures Supplémentaire'!T158="",X$5,"")</f>
        <v>Manuel</v>
      </c>
      <c r="Y112" s="25" t="str">
        <f>IF('Heures Supplémentaire'!V158="",Y$5,"")</f>
        <v>Driss</v>
      </c>
      <c r="Z112" s="25" t="str">
        <f>IF('Heures Supplémentaire'!Z158="",Z$5,"")</f>
        <v>AAAA</v>
      </c>
      <c r="AA112" s="25" t="str">
        <f>IF('Heures Supplémentaire'!AA158="",AA$5,"")</f>
        <v>BBBB</v>
      </c>
      <c r="AB112" s="25" t="str">
        <f>IF('Heures Supplémentaire'!AB158="",AB$5,"")</f>
        <v>CCCC</v>
      </c>
      <c r="AC112" s="25" t="e">
        <f>IF(#REF!="",AC$5,"")</f>
        <v>#REF!</v>
      </c>
      <c r="AD112" s="25" t="e">
        <f>IF(#REF!="",AD$5,"")</f>
        <v>#REF!</v>
      </c>
      <c r="AE112" s="25" t="e">
        <f>IF(#REF!="",AE$5,"")</f>
        <v>#REF!</v>
      </c>
      <c r="AF112" s="25" t="e">
        <f>IF(#REF!="",AF$5,"")</f>
        <v>#REF!</v>
      </c>
      <c r="AG112" s="25" t="e">
        <f>IF(#REF!="",AG$5,"")</f>
        <v>#REF!</v>
      </c>
      <c r="AH112" s="26" t="e">
        <f>IF(#REF!="",AH$5,"")</f>
        <v>#REF!</v>
      </c>
    </row>
    <row r="113" spans="1:34" ht="15" hidden="1" customHeight="1" x14ac:dyDescent="0.25">
      <c r="A113" s="18" t="s">
        <v>73</v>
      </c>
      <c r="B113" s="19">
        <f t="shared" si="3"/>
        <v>42843</v>
      </c>
      <c r="C113" s="27">
        <f t="shared" si="2"/>
        <v>3</v>
      </c>
      <c r="D113" s="28" t="s">
        <v>66</v>
      </c>
      <c r="E113" s="22"/>
      <c r="F113" s="22"/>
      <c r="G113" s="22"/>
      <c r="H113" s="22"/>
      <c r="I113" s="22"/>
      <c r="J113" s="22"/>
      <c r="K113" s="22"/>
      <c r="L113" s="22"/>
      <c r="M113" s="22"/>
      <c r="N113" s="22"/>
      <c r="O113" s="24"/>
      <c r="P113" s="25" t="str">
        <f>IF('Heures Supplémentaire'!D159="",$P$5,"")</f>
        <v>Haziz</v>
      </c>
      <c r="Q113" s="25" t="str">
        <f>IF('Heures Supplémentaire'!F159="",$Q$5,"")</f>
        <v>Stéphanie</v>
      </c>
      <c r="R113" s="25" t="str">
        <f>IF('Heures Supplémentaire'!H159="",$R$5,"")</f>
        <v>Catherine</v>
      </c>
      <c r="S113" s="25" t="str">
        <f>IF('Heures Supplémentaire'!J159="",$S$5,"")</f>
        <v>Denise</v>
      </c>
      <c r="T113" s="25" t="str">
        <f>IF('Heures Supplémentaire'!L159="",$T$5,"")</f>
        <v>Camille</v>
      </c>
      <c r="U113" s="25" t="str">
        <f>IF('Heures Supplémentaire'!N159="",$U$5,"")</f>
        <v>Moncef</v>
      </c>
      <c r="V113" s="25" t="str">
        <f>IF('Heures Supplémentaire'!P159="",$V$5,"")</f>
        <v>Danièle</v>
      </c>
      <c r="W113" s="25" t="str">
        <f>IF('Heures Supplémentaire'!R159="",W$5,"")</f>
        <v>Alain</v>
      </c>
      <c r="X113" s="25" t="str">
        <f>IF('Heures Supplémentaire'!T159="",X$5,"")</f>
        <v>Manuel</v>
      </c>
      <c r="Y113" s="25" t="str">
        <f>IF('Heures Supplémentaire'!V159="",Y$5,"")</f>
        <v>Driss</v>
      </c>
      <c r="Z113" s="25" t="str">
        <f>IF('Heures Supplémentaire'!Z159="",Z$5,"")</f>
        <v>AAAA</v>
      </c>
      <c r="AA113" s="25" t="str">
        <f>IF('Heures Supplémentaire'!AA159="",AA$5,"")</f>
        <v>BBBB</v>
      </c>
      <c r="AB113" s="25" t="str">
        <f>IF('Heures Supplémentaire'!AB159="",AB$5,"")</f>
        <v>CCCC</v>
      </c>
      <c r="AC113" s="25" t="e">
        <f>IF(#REF!="",AC$5,"")</f>
        <v>#REF!</v>
      </c>
      <c r="AD113" s="25" t="e">
        <f>IF(#REF!="",AD$5,"")</f>
        <v>#REF!</v>
      </c>
      <c r="AE113" s="25" t="e">
        <f>IF(#REF!="",AE$5,"")</f>
        <v>#REF!</v>
      </c>
      <c r="AF113" s="25" t="e">
        <f>IF(#REF!="",AF$5,"")</f>
        <v>#REF!</v>
      </c>
      <c r="AG113" s="25" t="e">
        <f>IF(#REF!="",AG$5,"")</f>
        <v>#REF!</v>
      </c>
      <c r="AH113" s="26" t="e">
        <f>IF(#REF!="",AH$5,"")</f>
        <v>#REF!</v>
      </c>
    </row>
    <row r="114" spans="1:34" ht="15" hidden="1" customHeight="1" x14ac:dyDescent="0.25">
      <c r="A114" s="18" t="s">
        <v>73</v>
      </c>
      <c r="B114" s="19">
        <f t="shared" si="3"/>
        <v>42844</v>
      </c>
      <c r="C114" s="27">
        <f t="shared" si="2"/>
        <v>4</v>
      </c>
      <c r="D114" s="28" t="s">
        <v>67</v>
      </c>
      <c r="E114" s="22"/>
      <c r="F114" s="22"/>
      <c r="G114" s="22"/>
      <c r="H114" s="22"/>
      <c r="I114" s="22"/>
      <c r="J114" s="22"/>
      <c r="K114" s="22"/>
      <c r="L114" s="22"/>
      <c r="M114" s="22"/>
      <c r="N114" s="22"/>
      <c r="O114" s="24"/>
      <c r="P114" s="25" t="str">
        <f>IF('Heures Supplémentaire'!D160="",$P$5,"")</f>
        <v>Haziz</v>
      </c>
      <c r="Q114" s="25" t="str">
        <f>IF('Heures Supplémentaire'!F160="",$Q$5,"")</f>
        <v>Stéphanie</v>
      </c>
      <c r="R114" s="25" t="str">
        <f>IF('Heures Supplémentaire'!H160="",$R$5,"")</f>
        <v>Catherine</v>
      </c>
      <c r="S114" s="25" t="str">
        <f>IF('Heures Supplémentaire'!J160="",$S$5,"")</f>
        <v>Denise</v>
      </c>
      <c r="T114" s="25" t="str">
        <f>IF('Heures Supplémentaire'!L160="",$T$5,"")</f>
        <v>Camille</v>
      </c>
      <c r="U114" s="25" t="str">
        <f>IF('Heures Supplémentaire'!N160="",$U$5,"")</f>
        <v>Moncef</v>
      </c>
      <c r="V114" s="25" t="str">
        <f>IF('Heures Supplémentaire'!P160="",$V$5,"")</f>
        <v>Danièle</v>
      </c>
      <c r="W114" s="25" t="str">
        <f>IF('Heures Supplémentaire'!R160="",W$5,"")</f>
        <v>Alain</v>
      </c>
      <c r="X114" s="25" t="str">
        <f>IF('Heures Supplémentaire'!T160="",X$5,"")</f>
        <v>Manuel</v>
      </c>
      <c r="Y114" s="25" t="str">
        <f>IF('Heures Supplémentaire'!V160="",Y$5,"")</f>
        <v>Driss</v>
      </c>
      <c r="Z114" s="25" t="str">
        <f>IF('Heures Supplémentaire'!Z160="",Z$5,"")</f>
        <v>AAAA</v>
      </c>
      <c r="AA114" s="25" t="str">
        <f>IF('Heures Supplémentaire'!AA160="",AA$5,"")</f>
        <v>BBBB</v>
      </c>
      <c r="AB114" s="25" t="str">
        <f>IF('Heures Supplémentaire'!AB160="",AB$5,"")</f>
        <v>CCCC</v>
      </c>
      <c r="AC114" s="25" t="e">
        <f>IF(#REF!="",AC$5,"")</f>
        <v>#REF!</v>
      </c>
      <c r="AD114" s="25" t="e">
        <f>IF(#REF!="",AD$5,"")</f>
        <v>#REF!</v>
      </c>
      <c r="AE114" s="25" t="e">
        <f>IF(#REF!="",AE$5,"")</f>
        <v>#REF!</v>
      </c>
      <c r="AF114" s="25" t="e">
        <f>IF(#REF!="",AF$5,"")</f>
        <v>#REF!</v>
      </c>
      <c r="AG114" s="25" t="e">
        <f>IF(#REF!="",AG$5,"")</f>
        <v>#REF!</v>
      </c>
      <c r="AH114" s="26" t="e">
        <f>IF(#REF!="",AH$5,"")</f>
        <v>#REF!</v>
      </c>
    </row>
    <row r="115" spans="1:34" ht="15" customHeight="1" x14ac:dyDescent="0.25">
      <c r="A115" s="18" t="s">
        <v>73</v>
      </c>
      <c r="B115" s="19">
        <f t="shared" si="3"/>
        <v>42845</v>
      </c>
      <c r="C115" s="27">
        <f t="shared" si="2"/>
        <v>5</v>
      </c>
      <c r="D115" s="28" t="s">
        <v>68</v>
      </c>
      <c r="E115" s="22"/>
      <c r="F115" s="22"/>
      <c r="G115" s="22"/>
      <c r="H115" s="22"/>
      <c r="I115" s="22"/>
      <c r="J115" s="22"/>
      <c r="K115" s="22"/>
      <c r="L115" s="22"/>
      <c r="M115" s="22"/>
      <c r="N115" s="22"/>
      <c r="O115" s="24"/>
      <c r="P115" s="25" t="str">
        <f>IF('Heures Supplémentaire'!D161="",$P$5,"")</f>
        <v>Haziz</v>
      </c>
      <c r="Q115" s="25" t="str">
        <f>IF('Heures Supplémentaire'!F161="",$Q$5,"")</f>
        <v>Stéphanie</v>
      </c>
      <c r="R115" s="25" t="str">
        <f>IF('Heures Supplémentaire'!H161="",$R$5,"")</f>
        <v>Catherine</v>
      </c>
      <c r="S115" s="25" t="str">
        <f>IF('Heures Supplémentaire'!J161="",$S$5,"")</f>
        <v>Denise</v>
      </c>
      <c r="T115" s="25" t="str">
        <f>IF('Heures Supplémentaire'!L161="",$T$5,"")</f>
        <v>Camille</v>
      </c>
      <c r="U115" s="25" t="str">
        <f>IF('Heures Supplémentaire'!N161="",$U$5,"")</f>
        <v>Moncef</v>
      </c>
      <c r="V115" s="25" t="str">
        <f>IF('Heures Supplémentaire'!P161="",$V$5,"")</f>
        <v>Danièle</v>
      </c>
      <c r="W115" s="25" t="str">
        <f>IF('Heures Supplémentaire'!R161="",W$5,"")</f>
        <v>Alain</v>
      </c>
      <c r="X115" s="25" t="str">
        <f>IF('Heures Supplémentaire'!T161="",X$5,"")</f>
        <v>Manuel</v>
      </c>
      <c r="Y115" s="25" t="str">
        <f>IF('Heures Supplémentaire'!V161="",Y$5,"")</f>
        <v>Driss</v>
      </c>
      <c r="Z115" s="25" t="str">
        <f>IF('Heures Supplémentaire'!Z161="",Z$5,"")</f>
        <v>AAAA</v>
      </c>
      <c r="AA115" s="25" t="str">
        <f>IF('Heures Supplémentaire'!AA161="",AA$5,"")</f>
        <v>BBBB</v>
      </c>
      <c r="AB115" s="25" t="str">
        <f>IF('Heures Supplémentaire'!AB161="",AB$5,"")</f>
        <v>CCCC</v>
      </c>
      <c r="AC115" s="25" t="e">
        <f>IF(#REF!="",AC$5,"")</f>
        <v>#REF!</v>
      </c>
      <c r="AD115" s="25" t="e">
        <f>IF(#REF!="",AD$5,"")</f>
        <v>#REF!</v>
      </c>
      <c r="AE115" s="25" t="e">
        <f>IF(#REF!="",AE$5,"")</f>
        <v>#REF!</v>
      </c>
      <c r="AF115" s="25" t="e">
        <f>IF(#REF!="",AF$5,"")</f>
        <v>#REF!</v>
      </c>
      <c r="AG115" s="25" t="e">
        <f>IF(#REF!="",AG$5,"")</f>
        <v>#REF!</v>
      </c>
      <c r="AH115" s="26" t="e">
        <f>IF(#REF!="",AH$5,"")</f>
        <v>#REF!</v>
      </c>
    </row>
    <row r="116" spans="1:34" ht="15" hidden="1" customHeight="1" x14ac:dyDescent="0.25">
      <c r="A116" s="18" t="s">
        <v>73</v>
      </c>
      <c r="B116" s="19">
        <f t="shared" si="3"/>
        <v>42846</v>
      </c>
      <c r="C116" s="27">
        <f t="shared" si="2"/>
        <v>6</v>
      </c>
      <c r="D116" s="28" t="s">
        <v>69</v>
      </c>
      <c r="E116" s="22"/>
      <c r="F116" s="22"/>
      <c r="G116" s="22"/>
      <c r="H116" s="22"/>
      <c r="I116" s="22"/>
      <c r="J116" s="22"/>
      <c r="K116" s="22"/>
      <c r="L116" s="22"/>
      <c r="M116" s="22"/>
      <c r="N116" s="22"/>
      <c r="O116" s="24"/>
      <c r="P116" s="25" t="str">
        <f>IF('Heures Supplémentaire'!D162="",$P$5,"")</f>
        <v>Haziz</v>
      </c>
      <c r="Q116" s="25" t="str">
        <f>IF('Heures Supplémentaire'!F162="",$Q$5,"")</f>
        <v>Stéphanie</v>
      </c>
      <c r="R116" s="25" t="str">
        <f>IF('Heures Supplémentaire'!H162="",$R$5,"")</f>
        <v>Catherine</v>
      </c>
      <c r="S116" s="25" t="str">
        <f>IF('Heures Supplémentaire'!J162="",$S$5,"")</f>
        <v>Denise</v>
      </c>
      <c r="T116" s="25" t="str">
        <f>IF('Heures Supplémentaire'!L162="",$T$5,"")</f>
        <v>Camille</v>
      </c>
      <c r="U116" s="25" t="str">
        <f>IF('Heures Supplémentaire'!N162="",$U$5,"")</f>
        <v>Moncef</v>
      </c>
      <c r="V116" s="25" t="str">
        <f>IF('Heures Supplémentaire'!P162="",$V$5,"")</f>
        <v>Danièle</v>
      </c>
      <c r="W116" s="25" t="str">
        <f>IF('Heures Supplémentaire'!R162="",W$5,"")</f>
        <v>Alain</v>
      </c>
      <c r="X116" s="25" t="str">
        <f>IF('Heures Supplémentaire'!T162="",X$5,"")</f>
        <v>Manuel</v>
      </c>
      <c r="Y116" s="25" t="str">
        <f>IF('Heures Supplémentaire'!V162="",Y$5,"")</f>
        <v>Driss</v>
      </c>
      <c r="Z116" s="25" t="str">
        <f>IF('Heures Supplémentaire'!Z162="",Z$5,"")</f>
        <v>AAAA</v>
      </c>
      <c r="AA116" s="25" t="str">
        <f>IF('Heures Supplémentaire'!AA162="",AA$5,"")</f>
        <v>BBBB</v>
      </c>
      <c r="AB116" s="25" t="str">
        <f>IF('Heures Supplémentaire'!AB162="",AB$5,"")</f>
        <v>CCCC</v>
      </c>
      <c r="AC116" s="25" t="e">
        <f>IF(#REF!="",AC$5,"")</f>
        <v>#REF!</v>
      </c>
      <c r="AD116" s="25" t="e">
        <f>IF(#REF!="",AD$5,"")</f>
        <v>#REF!</v>
      </c>
      <c r="AE116" s="25" t="e">
        <f>IF(#REF!="",AE$5,"")</f>
        <v>#REF!</v>
      </c>
      <c r="AF116" s="25" t="e">
        <f>IF(#REF!="",AF$5,"")</f>
        <v>#REF!</v>
      </c>
      <c r="AG116" s="25" t="e">
        <f>IF(#REF!="",AG$5,"")</f>
        <v>#REF!</v>
      </c>
      <c r="AH116" s="26" t="e">
        <f>IF(#REF!="",AH$5,"")</f>
        <v>#REF!</v>
      </c>
    </row>
    <row r="117" spans="1:34" ht="15" hidden="1" customHeight="1" x14ac:dyDescent="0.25">
      <c r="A117" s="18" t="s">
        <v>73</v>
      </c>
      <c r="B117" s="19">
        <f t="shared" si="3"/>
        <v>42847</v>
      </c>
      <c r="C117" s="27">
        <f t="shared" si="2"/>
        <v>7</v>
      </c>
      <c r="D117" s="28" t="s">
        <v>70</v>
      </c>
      <c r="E117" s="22"/>
      <c r="F117" s="22"/>
      <c r="G117" s="22"/>
      <c r="H117" s="22"/>
      <c r="I117" s="22"/>
      <c r="J117" s="22"/>
      <c r="K117" s="22"/>
      <c r="L117" s="22"/>
      <c r="M117" s="22"/>
      <c r="N117" s="22"/>
      <c r="O117" s="24"/>
      <c r="P117" s="25" t="str">
        <f>IF('Heures Supplémentaire'!D163="",$P$5,"")</f>
        <v>Haziz</v>
      </c>
      <c r="Q117" s="25" t="str">
        <f>IF('Heures Supplémentaire'!F163="",$Q$5,"")</f>
        <v>Stéphanie</v>
      </c>
      <c r="R117" s="25" t="str">
        <f>IF('Heures Supplémentaire'!H163="",$R$5,"")</f>
        <v>Catherine</v>
      </c>
      <c r="S117" s="25" t="str">
        <f>IF('Heures Supplémentaire'!J163="",$S$5,"")</f>
        <v>Denise</v>
      </c>
      <c r="T117" s="25" t="str">
        <f>IF('Heures Supplémentaire'!L163="",$T$5,"")</f>
        <v>Camille</v>
      </c>
      <c r="U117" s="25" t="str">
        <f>IF('Heures Supplémentaire'!N163="",$U$5,"")</f>
        <v>Moncef</v>
      </c>
      <c r="V117" s="25" t="str">
        <f>IF('Heures Supplémentaire'!P163="",$V$5,"")</f>
        <v>Danièle</v>
      </c>
      <c r="W117" s="25" t="str">
        <f>IF('Heures Supplémentaire'!R163="",W$5,"")</f>
        <v>Alain</v>
      </c>
      <c r="X117" s="25" t="str">
        <f>IF('Heures Supplémentaire'!T163="",X$5,"")</f>
        <v>Manuel</v>
      </c>
      <c r="Y117" s="25" t="str">
        <f>IF('Heures Supplémentaire'!V163="",Y$5,"")</f>
        <v>Driss</v>
      </c>
      <c r="Z117" s="25" t="str">
        <f>IF('Heures Supplémentaire'!Z163="",Z$5,"")</f>
        <v>AAAA</v>
      </c>
      <c r="AA117" s="25" t="str">
        <f>IF('Heures Supplémentaire'!AA163="",AA$5,"")</f>
        <v>BBBB</v>
      </c>
      <c r="AB117" s="25" t="str">
        <f>IF('Heures Supplémentaire'!AB163="",AB$5,"")</f>
        <v>CCCC</v>
      </c>
      <c r="AC117" s="25" t="e">
        <f>IF(#REF!="",AC$5,"")</f>
        <v>#REF!</v>
      </c>
      <c r="AD117" s="25" t="e">
        <f>IF(#REF!="",AD$5,"")</f>
        <v>#REF!</v>
      </c>
      <c r="AE117" s="25" t="e">
        <f>IF(#REF!="",AE$5,"")</f>
        <v>#REF!</v>
      </c>
      <c r="AF117" s="25" t="e">
        <f>IF(#REF!="",AF$5,"")</f>
        <v>#REF!</v>
      </c>
      <c r="AG117" s="25" t="e">
        <f>IF(#REF!="",AG$5,"")</f>
        <v>#REF!</v>
      </c>
      <c r="AH117" s="26" t="e">
        <f>IF(#REF!="",AH$5,"")</f>
        <v>#REF!</v>
      </c>
    </row>
    <row r="118" spans="1:34" ht="15" hidden="1" customHeight="1" x14ac:dyDescent="0.25">
      <c r="A118" s="18" t="s">
        <v>73</v>
      </c>
      <c r="B118" s="19">
        <f t="shared" si="3"/>
        <v>42848</v>
      </c>
      <c r="C118" s="27">
        <f t="shared" si="2"/>
        <v>1</v>
      </c>
      <c r="D118" s="28" t="s">
        <v>64</v>
      </c>
      <c r="E118" s="22"/>
      <c r="F118" s="22"/>
      <c r="G118" s="22"/>
      <c r="H118" s="22"/>
      <c r="I118" s="22"/>
      <c r="J118" s="22"/>
      <c r="K118" s="22"/>
      <c r="L118" s="22"/>
      <c r="M118" s="22"/>
      <c r="N118" s="22"/>
      <c r="O118" s="24"/>
      <c r="P118" s="25" t="str">
        <f>IF('Heures Supplémentaire'!D164="",$P$5,"")</f>
        <v>Haziz</v>
      </c>
      <c r="Q118" s="25" t="str">
        <f>IF('Heures Supplémentaire'!F164="",$Q$5,"")</f>
        <v>Stéphanie</v>
      </c>
      <c r="R118" s="25" t="str">
        <f>IF('Heures Supplémentaire'!H164="",$R$5,"")</f>
        <v>Catherine</v>
      </c>
      <c r="S118" s="25" t="str">
        <f>IF('Heures Supplémentaire'!J164="",$S$5,"")</f>
        <v>Denise</v>
      </c>
      <c r="T118" s="25" t="str">
        <f>IF('Heures Supplémentaire'!L164="",$T$5,"")</f>
        <v>Camille</v>
      </c>
      <c r="U118" s="25" t="str">
        <f>IF('Heures Supplémentaire'!N164="",$U$5,"")</f>
        <v>Moncef</v>
      </c>
      <c r="V118" s="25" t="str">
        <f>IF('Heures Supplémentaire'!P164="",$V$5,"")</f>
        <v>Danièle</v>
      </c>
      <c r="W118" s="25" t="str">
        <f>IF('Heures Supplémentaire'!R164="",W$5,"")</f>
        <v>Alain</v>
      </c>
      <c r="X118" s="25" t="str">
        <f>IF('Heures Supplémentaire'!T164="",X$5,"")</f>
        <v>Manuel</v>
      </c>
      <c r="Y118" s="25" t="str">
        <f>IF('Heures Supplémentaire'!V164="",Y$5,"")</f>
        <v>Driss</v>
      </c>
      <c r="Z118" s="25" t="str">
        <f>IF('Heures Supplémentaire'!Z164="",Z$5,"")</f>
        <v>AAAA</v>
      </c>
      <c r="AA118" s="25" t="str">
        <f>IF('Heures Supplémentaire'!AA164="",AA$5,"")</f>
        <v>BBBB</v>
      </c>
      <c r="AB118" s="25" t="str">
        <f>IF('Heures Supplémentaire'!AB164="",AB$5,"")</f>
        <v>CCCC</v>
      </c>
      <c r="AC118" s="25" t="e">
        <f>IF(#REF!="",AC$5,"")</f>
        <v>#REF!</v>
      </c>
      <c r="AD118" s="25" t="e">
        <f>IF(#REF!="",AD$5,"")</f>
        <v>#REF!</v>
      </c>
      <c r="AE118" s="25" t="e">
        <f>IF(#REF!="",AE$5,"")</f>
        <v>#REF!</v>
      </c>
      <c r="AF118" s="25" t="e">
        <f>IF(#REF!="",AF$5,"")</f>
        <v>#REF!</v>
      </c>
      <c r="AG118" s="25" t="e">
        <f>IF(#REF!="",AG$5,"")</f>
        <v>#REF!</v>
      </c>
      <c r="AH118" s="26" t="e">
        <f>IF(#REF!="",AH$5,"")</f>
        <v>#REF!</v>
      </c>
    </row>
    <row r="119" spans="1:34" ht="15" hidden="1" customHeight="1" x14ac:dyDescent="0.25">
      <c r="A119" s="18" t="s">
        <v>73</v>
      </c>
      <c r="B119" s="19">
        <f t="shared" si="3"/>
        <v>42849</v>
      </c>
      <c r="C119" s="27">
        <f t="shared" si="2"/>
        <v>2</v>
      </c>
      <c r="D119" s="28" t="s">
        <v>65</v>
      </c>
      <c r="E119" s="22"/>
      <c r="F119" s="22"/>
      <c r="G119" s="22"/>
      <c r="H119" s="22"/>
      <c r="I119" s="22"/>
      <c r="J119" s="22"/>
      <c r="K119" s="22"/>
      <c r="L119" s="22"/>
      <c r="M119" s="22"/>
      <c r="N119" s="22"/>
      <c r="O119" s="24"/>
      <c r="P119" s="25" t="str">
        <f>IF('Heures Supplémentaire'!D167="",$P$5,"")</f>
        <v>Haziz</v>
      </c>
      <c r="Q119" s="25" t="str">
        <f>IF('Heures Supplémentaire'!F167="",$Q$5,"")</f>
        <v>Stéphanie</v>
      </c>
      <c r="R119" s="25" t="str">
        <f>IF('Heures Supplémentaire'!H167="",$R$5,"")</f>
        <v>Catherine</v>
      </c>
      <c r="S119" s="25" t="str">
        <f>IF('Heures Supplémentaire'!J167="",$S$5,"")</f>
        <v>Denise</v>
      </c>
      <c r="T119" s="25" t="str">
        <f>IF('Heures Supplémentaire'!L167="",$T$5,"")</f>
        <v>Camille</v>
      </c>
      <c r="U119" s="25" t="str">
        <f>IF('Heures Supplémentaire'!N167="",$U$5,"")</f>
        <v>Moncef</v>
      </c>
      <c r="V119" s="25" t="str">
        <f>IF('Heures Supplémentaire'!P167="",$V$5,"")</f>
        <v>Danièle</v>
      </c>
      <c r="W119" s="25" t="str">
        <f>IF('Heures Supplémentaire'!R167="",W$5,"")</f>
        <v>Alain</v>
      </c>
      <c r="X119" s="25" t="str">
        <f>IF('Heures Supplémentaire'!T167="",X$5,"")</f>
        <v>Manuel</v>
      </c>
      <c r="Y119" s="25" t="str">
        <f>IF('Heures Supplémentaire'!V167="",Y$5,"")</f>
        <v>Driss</v>
      </c>
      <c r="Z119" s="25" t="str">
        <f>IF('Heures Supplémentaire'!Z167="",Z$5,"")</f>
        <v>AAAA</v>
      </c>
      <c r="AA119" s="25" t="str">
        <f>IF('Heures Supplémentaire'!AA167="",AA$5,"")</f>
        <v>BBBB</v>
      </c>
      <c r="AB119" s="25" t="str">
        <f>IF('Heures Supplémentaire'!AB167="",AB$5,"")</f>
        <v>CCCC</v>
      </c>
      <c r="AC119" s="25" t="e">
        <f>IF(#REF!="",AC$5,"")</f>
        <v>#REF!</v>
      </c>
      <c r="AD119" s="25" t="e">
        <f>IF(#REF!="",AD$5,"")</f>
        <v>#REF!</v>
      </c>
      <c r="AE119" s="25" t="e">
        <f>IF(#REF!="",AE$5,"")</f>
        <v>#REF!</v>
      </c>
      <c r="AF119" s="25" t="e">
        <f>IF(#REF!="",AF$5,"")</f>
        <v>#REF!</v>
      </c>
      <c r="AG119" s="25" t="e">
        <f>IF(#REF!="",AG$5,"")</f>
        <v>#REF!</v>
      </c>
      <c r="AH119" s="26" t="e">
        <f>IF(#REF!="",AH$5,"")</f>
        <v>#REF!</v>
      </c>
    </row>
    <row r="120" spans="1:34" ht="15" hidden="1" customHeight="1" x14ac:dyDescent="0.25">
      <c r="A120" s="18" t="s">
        <v>73</v>
      </c>
      <c r="B120" s="19">
        <f t="shared" si="3"/>
        <v>42850</v>
      </c>
      <c r="C120" s="27">
        <f t="shared" si="2"/>
        <v>3</v>
      </c>
      <c r="D120" s="28" t="s">
        <v>66</v>
      </c>
      <c r="E120" s="22"/>
      <c r="F120" s="22"/>
      <c r="G120" s="22"/>
      <c r="H120" s="22"/>
      <c r="I120" s="22"/>
      <c r="J120" s="22"/>
      <c r="K120" s="22"/>
      <c r="L120" s="22"/>
      <c r="M120" s="22"/>
      <c r="N120" s="22"/>
      <c r="O120" s="24"/>
      <c r="P120" s="25" t="str">
        <f>IF('Heures Supplémentaire'!D168="",$P$5,"")</f>
        <v>Haziz</v>
      </c>
      <c r="Q120" s="25" t="str">
        <f>IF('Heures Supplémentaire'!F168="",$Q$5,"")</f>
        <v>Stéphanie</v>
      </c>
      <c r="R120" s="25" t="str">
        <f>IF('Heures Supplémentaire'!H168="",$R$5,"")</f>
        <v>Catherine</v>
      </c>
      <c r="S120" s="25" t="str">
        <f>IF('Heures Supplémentaire'!J168="",$S$5,"")</f>
        <v>Denise</v>
      </c>
      <c r="T120" s="25" t="str">
        <f>IF('Heures Supplémentaire'!L168="",$T$5,"")</f>
        <v>Camille</v>
      </c>
      <c r="U120" s="25" t="str">
        <f>IF('Heures Supplémentaire'!N168="",$U$5,"")</f>
        <v>Moncef</v>
      </c>
      <c r="V120" s="25" t="str">
        <f>IF('Heures Supplémentaire'!P168="",$V$5,"")</f>
        <v>Danièle</v>
      </c>
      <c r="W120" s="25" t="str">
        <f>IF('Heures Supplémentaire'!R168="",W$5,"")</f>
        <v>Alain</v>
      </c>
      <c r="X120" s="25" t="str">
        <f>IF('Heures Supplémentaire'!T168="",X$5,"")</f>
        <v>Manuel</v>
      </c>
      <c r="Y120" s="25" t="str">
        <f>IF('Heures Supplémentaire'!V168="",Y$5,"")</f>
        <v>Driss</v>
      </c>
      <c r="Z120" s="25" t="str">
        <f>IF('Heures Supplémentaire'!Z168="",Z$5,"")</f>
        <v>AAAA</v>
      </c>
      <c r="AA120" s="25" t="str">
        <f>IF('Heures Supplémentaire'!AA168="",AA$5,"")</f>
        <v>BBBB</v>
      </c>
      <c r="AB120" s="25" t="str">
        <f>IF('Heures Supplémentaire'!AB168="",AB$5,"")</f>
        <v>CCCC</v>
      </c>
      <c r="AC120" s="25" t="e">
        <f>IF(#REF!="",AC$5,"")</f>
        <v>#REF!</v>
      </c>
      <c r="AD120" s="25" t="e">
        <f>IF(#REF!="",AD$5,"")</f>
        <v>#REF!</v>
      </c>
      <c r="AE120" s="25" t="e">
        <f>IF(#REF!="",AE$5,"")</f>
        <v>#REF!</v>
      </c>
      <c r="AF120" s="25" t="e">
        <f>IF(#REF!="",AF$5,"")</f>
        <v>#REF!</v>
      </c>
      <c r="AG120" s="25" t="e">
        <f>IF(#REF!="",AG$5,"")</f>
        <v>#REF!</v>
      </c>
      <c r="AH120" s="26" t="e">
        <f>IF(#REF!="",AH$5,"")</f>
        <v>#REF!</v>
      </c>
    </row>
    <row r="121" spans="1:34" ht="15" hidden="1" customHeight="1" x14ac:dyDescent="0.25">
      <c r="A121" s="18" t="s">
        <v>73</v>
      </c>
      <c r="B121" s="19">
        <f t="shared" si="3"/>
        <v>42851</v>
      </c>
      <c r="C121" s="27">
        <f t="shared" si="2"/>
        <v>4</v>
      </c>
      <c r="D121" s="28" t="s">
        <v>67</v>
      </c>
      <c r="E121" s="22"/>
      <c r="F121" s="22"/>
      <c r="G121" s="22"/>
      <c r="H121" s="22"/>
      <c r="I121" s="22"/>
      <c r="J121" s="22"/>
      <c r="K121" s="22"/>
      <c r="L121" s="22"/>
      <c r="M121" s="22"/>
      <c r="N121" s="22"/>
      <c r="O121" s="24"/>
      <c r="P121" s="25" t="str">
        <f>IF('Heures Supplémentaire'!D169="",$P$5,"")</f>
        <v>Haziz</v>
      </c>
      <c r="Q121" s="25" t="str">
        <f>IF('Heures Supplémentaire'!F169="",$Q$5,"")</f>
        <v>Stéphanie</v>
      </c>
      <c r="R121" s="25" t="str">
        <f>IF('Heures Supplémentaire'!H169="",$R$5,"")</f>
        <v>Catherine</v>
      </c>
      <c r="S121" s="25" t="str">
        <f>IF('Heures Supplémentaire'!J169="",$S$5,"")</f>
        <v>Denise</v>
      </c>
      <c r="T121" s="25" t="str">
        <f>IF('Heures Supplémentaire'!L169="",$T$5,"")</f>
        <v>Camille</v>
      </c>
      <c r="U121" s="25" t="str">
        <f>IF('Heures Supplémentaire'!N169="",$U$5,"")</f>
        <v>Moncef</v>
      </c>
      <c r="V121" s="25" t="str">
        <f>IF('Heures Supplémentaire'!P169="",$V$5,"")</f>
        <v>Danièle</v>
      </c>
      <c r="W121" s="25" t="str">
        <f>IF('Heures Supplémentaire'!R169="",W$5,"")</f>
        <v>Alain</v>
      </c>
      <c r="X121" s="25" t="str">
        <f>IF('Heures Supplémentaire'!T169="",X$5,"")</f>
        <v>Manuel</v>
      </c>
      <c r="Y121" s="25" t="str">
        <f>IF('Heures Supplémentaire'!V169="",Y$5,"")</f>
        <v>Driss</v>
      </c>
      <c r="Z121" s="25" t="str">
        <f>IF('Heures Supplémentaire'!Z169="",Z$5,"")</f>
        <v>AAAA</v>
      </c>
      <c r="AA121" s="25" t="str">
        <f>IF('Heures Supplémentaire'!AA169="",AA$5,"")</f>
        <v>BBBB</v>
      </c>
      <c r="AB121" s="25" t="str">
        <f>IF('Heures Supplémentaire'!AB169="",AB$5,"")</f>
        <v>CCCC</v>
      </c>
      <c r="AC121" s="25" t="e">
        <f>IF(#REF!="",AC$5,"")</f>
        <v>#REF!</v>
      </c>
      <c r="AD121" s="25" t="e">
        <f>IF(#REF!="",AD$5,"")</f>
        <v>#REF!</v>
      </c>
      <c r="AE121" s="25" t="e">
        <f>IF(#REF!="",AE$5,"")</f>
        <v>#REF!</v>
      </c>
      <c r="AF121" s="25" t="e">
        <f>IF(#REF!="",AF$5,"")</f>
        <v>#REF!</v>
      </c>
      <c r="AG121" s="25" t="e">
        <f>IF(#REF!="",AG$5,"")</f>
        <v>#REF!</v>
      </c>
      <c r="AH121" s="26" t="e">
        <f>IF(#REF!="",AH$5,"")</f>
        <v>#REF!</v>
      </c>
    </row>
    <row r="122" spans="1:34" ht="15" customHeight="1" x14ac:dyDescent="0.25">
      <c r="A122" s="18" t="s">
        <v>73</v>
      </c>
      <c r="B122" s="19">
        <f t="shared" si="3"/>
        <v>42852</v>
      </c>
      <c r="C122" s="27">
        <f t="shared" si="2"/>
        <v>5</v>
      </c>
      <c r="D122" s="28" t="s">
        <v>68</v>
      </c>
      <c r="E122" s="22"/>
      <c r="F122" s="22"/>
      <c r="G122" s="22"/>
      <c r="H122" s="22"/>
      <c r="I122" s="22"/>
      <c r="J122" s="22"/>
      <c r="K122" s="22"/>
      <c r="L122" s="22"/>
      <c r="M122" s="22"/>
      <c r="N122" s="22"/>
      <c r="O122" s="24"/>
      <c r="P122" s="25" t="str">
        <f>IF('Heures Supplémentaire'!D170="",$P$5,"")</f>
        <v>Haziz</v>
      </c>
      <c r="Q122" s="25" t="str">
        <f>IF('Heures Supplémentaire'!F170="",$Q$5,"")</f>
        <v>Stéphanie</v>
      </c>
      <c r="R122" s="25" t="str">
        <f>IF('Heures Supplémentaire'!H170="",$R$5,"")</f>
        <v>Catherine</v>
      </c>
      <c r="S122" s="25" t="str">
        <f>IF('Heures Supplémentaire'!J170="",$S$5,"")</f>
        <v>Denise</v>
      </c>
      <c r="T122" s="25" t="str">
        <f>IF('Heures Supplémentaire'!L170="",$T$5,"")</f>
        <v>Camille</v>
      </c>
      <c r="U122" s="25" t="str">
        <f>IF('Heures Supplémentaire'!N170="",$U$5,"")</f>
        <v>Moncef</v>
      </c>
      <c r="V122" s="25" t="str">
        <f>IF('Heures Supplémentaire'!P170="",$V$5,"")</f>
        <v>Danièle</v>
      </c>
      <c r="W122" s="25" t="str">
        <f>IF('Heures Supplémentaire'!R170="",W$5,"")</f>
        <v>Alain</v>
      </c>
      <c r="X122" s="25" t="str">
        <f>IF('Heures Supplémentaire'!T170="",X$5,"")</f>
        <v>Manuel</v>
      </c>
      <c r="Y122" s="25" t="str">
        <f>IF('Heures Supplémentaire'!V170="",Y$5,"")</f>
        <v>Driss</v>
      </c>
      <c r="Z122" s="25" t="str">
        <f>IF('Heures Supplémentaire'!Z170="",Z$5,"")</f>
        <v>AAAA</v>
      </c>
      <c r="AA122" s="25" t="str">
        <f>IF('Heures Supplémentaire'!AA170="",AA$5,"")</f>
        <v>BBBB</v>
      </c>
      <c r="AB122" s="25" t="str">
        <f>IF('Heures Supplémentaire'!AB170="",AB$5,"")</f>
        <v>CCCC</v>
      </c>
      <c r="AC122" s="25" t="e">
        <f>IF(#REF!="",AC$5,"")</f>
        <v>#REF!</v>
      </c>
      <c r="AD122" s="25" t="e">
        <f>IF(#REF!="",AD$5,"")</f>
        <v>#REF!</v>
      </c>
      <c r="AE122" s="25" t="e">
        <f>IF(#REF!="",AE$5,"")</f>
        <v>#REF!</v>
      </c>
      <c r="AF122" s="25" t="e">
        <f>IF(#REF!="",AF$5,"")</f>
        <v>#REF!</v>
      </c>
      <c r="AG122" s="25" t="e">
        <f>IF(#REF!="",AG$5,"")</f>
        <v>#REF!</v>
      </c>
      <c r="AH122" s="26" t="e">
        <f>IF(#REF!="",AH$5,"")</f>
        <v>#REF!</v>
      </c>
    </row>
    <row r="123" spans="1:34" ht="15" hidden="1" customHeight="1" x14ac:dyDescent="0.25">
      <c r="A123" s="18" t="s">
        <v>73</v>
      </c>
      <c r="B123" s="19">
        <f t="shared" si="3"/>
        <v>42853</v>
      </c>
      <c r="C123" s="27">
        <f t="shared" si="2"/>
        <v>6</v>
      </c>
      <c r="D123" s="28" t="s">
        <v>69</v>
      </c>
      <c r="E123" s="22"/>
      <c r="F123" s="22"/>
      <c r="G123" s="22"/>
      <c r="H123" s="22"/>
      <c r="I123" s="22"/>
      <c r="J123" s="22"/>
      <c r="K123" s="22"/>
      <c r="L123" s="22"/>
      <c r="M123" s="22"/>
      <c r="N123" s="22"/>
      <c r="O123" s="24"/>
      <c r="P123" s="25" t="str">
        <f>IF('Heures Supplémentaire'!D171="",$P$5,"")</f>
        <v>Haziz</v>
      </c>
      <c r="Q123" s="25" t="str">
        <f>IF('Heures Supplémentaire'!F171="",$Q$5,"")</f>
        <v>Stéphanie</v>
      </c>
      <c r="R123" s="25" t="str">
        <f>IF('Heures Supplémentaire'!H171="",$R$5,"")</f>
        <v>Catherine</v>
      </c>
      <c r="S123" s="25" t="str">
        <f>IF('Heures Supplémentaire'!J171="",$S$5,"")</f>
        <v>Denise</v>
      </c>
      <c r="T123" s="25" t="str">
        <f>IF('Heures Supplémentaire'!L171="",$T$5,"")</f>
        <v>Camille</v>
      </c>
      <c r="U123" s="25" t="str">
        <f>IF('Heures Supplémentaire'!N171="",$U$5,"")</f>
        <v>Moncef</v>
      </c>
      <c r="V123" s="25" t="str">
        <f>IF('Heures Supplémentaire'!P171="",$V$5,"")</f>
        <v>Danièle</v>
      </c>
      <c r="W123" s="25" t="str">
        <f>IF('Heures Supplémentaire'!R171="",W$5,"")</f>
        <v>Alain</v>
      </c>
      <c r="X123" s="25" t="str">
        <f>IF('Heures Supplémentaire'!T171="",X$5,"")</f>
        <v>Manuel</v>
      </c>
      <c r="Y123" s="25" t="str">
        <f>IF('Heures Supplémentaire'!V171="",Y$5,"")</f>
        <v>Driss</v>
      </c>
      <c r="Z123" s="25" t="str">
        <f>IF('Heures Supplémentaire'!Z171="",Z$5,"")</f>
        <v>AAAA</v>
      </c>
      <c r="AA123" s="25" t="str">
        <f>IF('Heures Supplémentaire'!AA171="",AA$5,"")</f>
        <v>BBBB</v>
      </c>
      <c r="AB123" s="25" t="str">
        <f>IF('Heures Supplémentaire'!AB171="",AB$5,"")</f>
        <v>CCCC</v>
      </c>
      <c r="AC123" s="25" t="e">
        <f>IF(#REF!="",AC$5,"")</f>
        <v>#REF!</v>
      </c>
      <c r="AD123" s="25" t="e">
        <f>IF(#REF!="",AD$5,"")</f>
        <v>#REF!</v>
      </c>
      <c r="AE123" s="25" t="e">
        <f>IF(#REF!="",AE$5,"")</f>
        <v>#REF!</v>
      </c>
      <c r="AF123" s="25" t="e">
        <f>IF(#REF!="",AF$5,"")</f>
        <v>#REF!</v>
      </c>
      <c r="AG123" s="25" t="e">
        <f>IF(#REF!="",AG$5,"")</f>
        <v>#REF!</v>
      </c>
      <c r="AH123" s="26" t="e">
        <f>IF(#REF!="",AH$5,"")</f>
        <v>#REF!</v>
      </c>
    </row>
    <row r="124" spans="1:34" ht="15" hidden="1" customHeight="1" x14ac:dyDescent="0.25">
      <c r="A124" s="18" t="s">
        <v>73</v>
      </c>
      <c r="B124" s="19">
        <f t="shared" si="3"/>
        <v>42854</v>
      </c>
      <c r="C124" s="27">
        <f t="shared" si="2"/>
        <v>7</v>
      </c>
      <c r="D124" s="28" t="s">
        <v>70</v>
      </c>
      <c r="E124" s="22"/>
      <c r="F124" s="22"/>
      <c r="G124" s="22"/>
      <c r="H124" s="22"/>
      <c r="I124" s="22"/>
      <c r="J124" s="22"/>
      <c r="K124" s="22"/>
      <c r="L124" s="22"/>
      <c r="M124" s="22"/>
      <c r="N124" s="22"/>
      <c r="O124" s="24"/>
      <c r="P124" s="25" t="str">
        <f>IF('Heures Supplémentaire'!D172="",$P$5,"")</f>
        <v>Haziz</v>
      </c>
      <c r="Q124" s="25" t="str">
        <f>IF('Heures Supplémentaire'!F172="",$Q$5,"")</f>
        <v>Stéphanie</v>
      </c>
      <c r="R124" s="25" t="str">
        <f>IF('Heures Supplémentaire'!H172="",$R$5,"")</f>
        <v>Catherine</v>
      </c>
      <c r="S124" s="25" t="str">
        <f>IF('Heures Supplémentaire'!J172="",$S$5,"")</f>
        <v>Denise</v>
      </c>
      <c r="T124" s="25" t="str">
        <f>IF('Heures Supplémentaire'!L172="",$T$5,"")</f>
        <v>Camille</v>
      </c>
      <c r="U124" s="25" t="str">
        <f>IF('Heures Supplémentaire'!N172="",$U$5,"")</f>
        <v>Moncef</v>
      </c>
      <c r="V124" s="25" t="str">
        <f>IF('Heures Supplémentaire'!P172="",$V$5,"")</f>
        <v>Danièle</v>
      </c>
      <c r="W124" s="25" t="str">
        <f>IF('Heures Supplémentaire'!R172="",W$5,"")</f>
        <v>Alain</v>
      </c>
      <c r="X124" s="25" t="str">
        <f>IF('Heures Supplémentaire'!T172="",X$5,"")</f>
        <v>Manuel</v>
      </c>
      <c r="Y124" s="25" t="str">
        <f>IF('Heures Supplémentaire'!V172="",Y$5,"")</f>
        <v>Driss</v>
      </c>
      <c r="Z124" s="25" t="str">
        <f>IF('Heures Supplémentaire'!Z172="",Z$5,"")</f>
        <v>AAAA</v>
      </c>
      <c r="AA124" s="25" t="str">
        <f>IF('Heures Supplémentaire'!AA172="",AA$5,"")</f>
        <v>BBBB</v>
      </c>
      <c r="AB124" s="25" t="str">
        <f>IF('Heures Supplémentaire'!AB172="",AB$5,"")</f>
        <v>CCCC</v>
      </c>
      <c r="AC124" s="25" t="e">
        <f>IF(#REF!="",AC$5,"")</f>
        <v>#REF!</v>
      </c>
      <c r="AD124" s="25" t="e">
        <f>IF(#REF!="",AD$5,"")</f>
        <v>#REF!</v>
      </c>
      <c r="AE124" s="25" t="e">
        <f>IF(#REF!="",AE$5,"")</f>
        <v>#REF!</v>
      </c>
      <c r="AF124" s="25" t="e">
        <f>IF(#REF!="",AF$5,"")</f>
        <v>#REF!</v>
      </c>
      <c r="AG124" s="25" t="e">
        <f>IF(#REF!="",AG$5,"")</f>
        <v>#REF!</v>
      </c>
      <c r="AH124" s="26" t="e">
        <f>IF(#REF!="",AH$5,"")</f>
        <v>#REF!</v>
      </c>
    </row>
    <row r="125" spans="1:34" ht="15" hidden="1" customHeight="1" x14ac:dyDescent="0.25">
      <c r="A125" s="18" t="s">
        <v>73</v>
      </c>
      <c r="B125" s="19">
        <f t="shared" si="3"/>
        <v>42855</v>
      </c>
      <c r="C125" s="27">
        <f t="shared" si="2"/>
        <v>1</v>
      </c>
      <c r="D125" s="28" t="s">
        <v>64</v>
      </c>
      <c r="E125" s="22"/>
      <c r="F125" s="22"/>
      <c r="G125" s="22"/>
      <c r="H125" s="22"/>
      <c r="I125" s="22"/>
      <c r="J125" s="22"/>
      <c r="K125" s="22"/>
      <c r="L125" s="22"/>
      <c r="M125" s="22"/>
      <c r="N125" s="22"/>
      <c r="O125" s="24"/>
      <c r="P125" s="25" t="str">
        <f>IF('Heures Supplémentaire'!D173="",$P$5,"")</f>
        <v>Haziz</v>
      </c>
      <c r="Q125" s="25" t="str">
        <f>IF('Heures Supplémentaire'!F173="",$Q$5,"")</f>
        <v>Stéphanie</v>
      </c>
      <c r="R125" s="25" t="str">
        <f>IF('Heures Supplémentaire'!H173="",$R$5,"")</f>
        <v>Catherine</v>
      </c>
      <c r="S125" s="25" t="str">
        <f>IF('Heures Supplémentaire'!J173="",$S$5,"")</f>
        <v>Denise</v>
      </c>
      <c r="T125" s="25" t="str">
        <f>IF('Heures Supplémentaire'!L173="",$T$5,"")</f>
        <v>Camille</v>
      </c>
      <c r="U125" s="25" t="str">
        <f>IF('Heures Supplémentaire'!N173="",$U$5,"")</f>
        <v>Moncef</v>
      </c>
      <c r="V125" s="25" t="str">
        <f>IF('Heures Supplémentaire'!P173="",$V$5,"")</f>
        <v>Danièle</v>
      </c>
      <c r="W125" s="25" t="str">
        <f>IF('Heures Supplémentaire'!R173="",W$5,"")</f>
        <v>Alain</v>
      </c>
      <c r="X125" s="25" t="str">
        <f>IF('Heures Supplémentaire'!T173="",X$5,"")</f>
        <v>Manuel</v>
      </c>
      <c r="Y125" s="25" t="str">
        <f>IF('Heures Supplémentaire'!V173="",Y$5,"")</f>
        <v>Driss</v>
      </c>
      <c r="Z125" s="25" t="str">
        <f>IF('Heures Supplémentaire'!Z173="",Z$5,"")</f>
        <v>AAAA</v>
      </c>
      <c r="AA125" s="25" t="str">
        <f>IF('Heures Supplémentaire'!AA173="",AA$5,"")</f>
        <v>BBBB</v>
      </c>
      <c r="AB125" s="25" t="str">
        <f>IF('Heures Supplémentaire'!AB173="",AB$5,"")</f>
        <v>CCCC</v>
      </c>
      <c r="AC125" s="25" t="e">
        <f>IF(#REF!="",AC$5,"")</f>
        <v>#REF!</v>
      </c>
      <c r="AD125" s="25" t="e">
        <f>IF(#REF!="",AD$5,"")</f>
        <v>#REF!</v>
      </c>
      <c r="AE125" s="25" t="e">
        <f>IF(#REF!="",AE$5,"")</f>
        <v>#REF!</v>
      </c>
      <c r="AF125" s="25" t="e">
        <f>IF(#REF!="",AF$5,"")</f>
        <v>#REF!</v>
      </c>
      <c r="AG125" s="25" t="e">
        <f>IF(#REF!="",AG$5,"")</f>
        <v>#REF!</v>
      </c>
      <c r="AH125" s="26" t="e">
        <f>IF(#REF!="",AH$5,"")</f>
        <v>#REF!</v>
      </c>
    </row>
    <row r="126" spans="1:34" ht="15" hidden="1" customHeight="1" x14ac:dyDescent="0.25">
      <c r="A126" s="18" t="s">
        <v>74</v>
      </c>
      <c r="B126" s="19">
        <f t="shared" si="3"/>
        <v>42856</v>
      </c>
      <c r="C126" s="27">
        <f t="shared" si="2"/>
        <v>2</v>
      </c>
      <c r="D126" s="28" t="s">
        <v>65</v>
      </c>
      <c r="E126" s="22"/>
      <c r="F126" s="22"/>
      <c r="G126" s="22"/>
      <c r="H126" s="22"/>
      <c r="I126" s="22"/>
      <c r="J126" s="22"/>
      <c r="K126" s="22"/>
      <c r="L126" s="22"/>
      <c r="M126" s="22"/>
      <c r="N126" s="22"/>
      <c r="O126" s="24"/>
      <c r="P126" s="25" t="str">
        <f>IF('Heures Supplémentaire'!D176="",$P$5,"")</f>
        <v>Haziz</v>
      </c>
      <c r="Q126" s="25" t="str">
        <f>IF('Heures Supplémentaire'!F176="",$Q$5,"")</f>
        <v>Stéphanie</v>
      </c>
      <c r="R126" s="25" t="str">
        <f>IF('Heures Supplémentaire'!H176="",$R$5,"")</f>
        <v>Catherine</v>
      </c>
      <c r="S126" s="25" t="str">
        <f>IF('Heures Supplémentaire'!J176="",$S$5,"")</f>
        <v>Denise</v>
      </c>
      <c r="T126" s="25" t="str">
        <f>IF('Heures Supplémentaire'!L176="",$T$5,"")</f>
        <v>Camille</v>
      </c>
      <c r="U126" s="25" t="str">
        <f>IF('Heures Supplémentaire'!N176="",$U$5,"")</f>
        <v>Moncef</v>
      </c>
      <c r="V126" s="25" t="str">
        <f>IF('Heures Supplémentaire'!P176="",$V$5,"")</f>
        <v>Danièle</v>
      </c>
      <c r="W126" s="25" t="str">
        <f>IF('Heures Supplémentaire'!R176="",W$5,"")</f>
        <v>Alain</v>
      </c>
      <c r="X126" s="25" t="str">
        <f>IF('Heures Supplémentaire'!T176="",X$5,"")</f>
        <v>Manuel</v>
      </c>
      <c r="Y126" s="25" t="str">
        <f>IF('Heures Supplémentaire'!V176="",Y$5,"")</f>
        <v>Driss</v>
      </c>
      <c r="Z126" s="25" t="str">
        <f>IF('Heures Supplémentaire'!Z176="",Z$5,"")</f>
        <v>AAAA</v>
      </c>
      <c r="AA126" s="25" t="str">
        <f>IF('Heures Supplémentaire'!AA176="",AA$5,"")</f>
        <v>BBBB</v>
      </c>
      <c r="AB126" s="25" t="str">
        <f>IF('Heures Supplémentaire'!AB176="",AB$5,"")</f>
        <v>CCCC</v>
      </c>
      <c r="AC126" s="25" t="e">
        <f>IF(#REF!="",AC$5,"")</f>
        <v>#REF!</v>
      </c>
      <c r="AD126" s="25" t="e">
        <f>IF(#REF!="",AD$5,"")</f>
        <v>#REF!</v>
      </c>
      <c r="AE126" s="25" t="e">
        <f>IF(#REF!="",AE$5,"")</f>
        <v>#REF!</v>
      </c>
      <c r="AF126" s="25" t="e">
        <f>IF(#REF!="",AF$5,"")</f>
        <v>#REF!</v>
      </c>
      <c r="AG126" s="25" t="e">
        <f>IF(#REF!="",AG$5,"")</f>
        <v>#REF!</v>
      </c>
      <c r="AH126" s="26" t="e">
        <f>IF(#REF!="",AH$5,"")</f>
        <v>#REF!</v>
      </c>
    </row>
    <row r="127" spans="1:34" ht="15" hidden="1" customHeight="1" x14ac:dyDescent="0.25">
      <c r="A127" s="18" t="s">
        <v>74</v>
      </c>
      <c r="B127" s="19">
        <f t="shared" si="3"/>
        <v>42857</v>
      </c>
      <c r="C127" s="27">
        <f t="shared" si="2"/>
        <v>3</v>
      </c>
      <c r="D127" s="28" t="s">
        <v>66</v>
      </c>
      <c r="E127" s="22"/>
      <c r="F127" s="22"/>
      <c r="G127" s="22"/>
      <c r="H127" s="22"/>
      <c r="I127" s="22"/>
      <c r="J127" s="22"/>
      <c r="K127" s="22"/>
      <c r="L127" s="22"/>
      <c r="M127" s="22"/>
      <c r="N127" s="22"/>
      <c r="O127" s="24"/>
      <c r="P127" s="25" t="str">
        <f>IF('Heures Supplémentaire'!D177="",$P$5,"")</f>
        <v>Haziz</v>
      </c>
      <c r="Q127" s="25" t="str">
        <f>IF('Heures Supplémentaire'!F177="",$Q$5,"")</f>
        <v>Stéphanie</v>
      </c>
      <c r="R127" s="25" t="str">
        <f>IF('Heures Supplémentaire'!H177="",$R$5,"")</f>
        <v>Catherine</v>
      </c>
      <c r="S127" s="25" t="str">
        <f>IF('Heures Supplémentaire'!J177="",$S$5,"")</f>
        <v>Denise</v>
      </c>
      <c r="T127" s="25" t="str">
        <f>IF('Heures Supplémentaire'!L177="",$T$5,"")</f>
        <v>Camille</v>
      </c>
      <c r="U127" s="25" t="str">
        <f>IF('Heures Supplémentaire'!N177="",$U$5,"")</f>
        <v>Moncef</v>
      </c>
      <c r="V127" s="25" t="str">
        <f>IF('Heures Supplémentaire'!P177="",$V$5,"")</f>
        <v>Danièle</v>
      </c>
      <c r="W127" s="25" t="str">
        <f>IF('Heures Supplémentaire'!R177="",W$5,"")</f>
        <v>Alain</v>
      </c>
      <c r="X127" s="25" t="str">
        <f>IF('Heures Supplémentaire'!T177="",X$5,"")</f>
        <v>Manuel</v>
      </c>
      <c r="Y127" s="25" t="str">
        <f>IF('Heures Supplémentaire'!V177="",Y$5,"")</f>
        <v>Driss</v>
      </c>
      <c r="Z127" s="25" t="str">
        <f>IF('Heures Supplémentaire'!Z177="",Z$5,"")</f>
        <v>AAAA</v>
      </c>
      <c r="AA127" s="25" t="str">
        <f>IF('Heures Supplémentaire'!AA177="",AA$5,"")</f>
        <v>BBBB</v>
      </c>
      <c r="AB127" s="25" t="str">
        <f>IF('Heures Supplémentaire'!AB177="",AB$5,"")</f>
        <v>CCCC</v>
      </c>
      <c r="AC127" s="25" t="e">
        <f>IF(#REF!="",AC$5,"")</f>
        <v>#REF!</v>
      </c>
      <c r="AD127" s="25" t="e">
        <f>IF(#REF!="",AD$5,"")</f>
        <v>#REF!</v>
      </c>
      <c r="AE127" s="25" t="e">
        <f>IF(#REF!="",AE$5,"")</f>
        <v>#REF!</v>
      </c>
      <c r="AF127" s="25" t="e">
        <f>IF(#REF!="",AF$5,"")</f>
        <v>#REF!</v>
      </c>
      <c r="AG127" s="25" t="e">
        <f>IF(#REF!="",AG$5,"")</f>
        <v>#REF!</v>
      </c>
      <c r="AH127" s="26" t="e">
        <f>IF(#REF!="",AH$5,"")</f>
        <v>#REF!</v>
      </c>
    </row>
    <row r="128" spans="1:34" ht="15" hidden="1" customHeight="1" x14ac:dyDescent="0.25">
      <c r="A128" s="18" t="s">
        <v>74</v>
      </c>
      <c r="B128" s="19">
        <f t="shared" si="3"/>
        <v>42858</v>
      </c>
      <c r="C128" s="27">
        <f t="shared" si="2"/>
        <v>4</v>
      </c>
      <c r="D128" s="28" t="s">
        <v>67</v>
      </c>
      <c r="E128" s="22"/>
      <c r="F128" s="22"/>
      <c r="G128" s="22"/>
      <c r="H128" s="22"/>
      <c r="I128" s="22"/>
      <c r="J128" s="22"/>
      <c r="K128" s="22"/>
      <c r="L128" s="22"/>
      <c r="M128" s="22"/>
      <c r="N128" s="22"/>
      <c r="O128" s="24"/>
      <c r="P128" s="25" t="str">
        <f>IF('Heures Supplémentaire'!D178="",$P$5,"")</f>
        <v>Haziz</v>
      </c>
      <c r="Q128" s="25" t="str">
        <f>IF('Heures Supplémentaire'!F178="",$Q$5,"")</f>
        <v>Stéphanie</v>
      </c>
      <c r="R128" s="25" t="str">
        <f>IF('Heures Supplémentaire'!H178="",$R$5,"")</f>
        <v>Catherine</v>
      </c>
      <c r="S128" s="25" t="str">
        <f>IF('Heures Supplémentaire'!J178="",$S$5,"")</f>
        <v>Denise</v>
      </c>
      <c r="T128" s="25" t="str">
        <f>IF('Heures Supplémentaire'!L178="",$T$5,"")</f>
        <v>Camille</v>
      </c>
      <c r="U128" s="25" t="str">
        <f>IF('Heures Supplémentaire'!N178="",$U$5,"")</f>
        <v>Moncef</v>
      </c>
      <c r="V128" s="25" t="str">
        <f>IF('Heures Supplémentaire'!P178="",$V$5,"")</f>
        <v>Danièle</v>
      </c>
      <c r="W128" s="25" t="str">
        <f>IF('Heures Supplémentaire'!R178="",W$5,"")</f>
        <v>Alain</v>
      </c>
      <c r="X128" s="25" t="str">
        <f>IF('Heures Supplémentaire'!T178="",X$5,"")</f>
        <v>Manuel</v>
      </c>
      <c r="Y128" s="25" t="str">
        <f>IF('Heures Supplémentaire'!V178="",Y$5,"")</f>
        <v>Driss</v>
      </c>
      <c r="Z128" s="25" t="str">
        <f>IF('Heures Supplémentaire'!Z178="",Z$5,"")</f>
        <v>AAAA</v>
      </c>
      <c r="AA128" s="25" t="str">
        <f>IF('Heures Supplémentaire'!AA178="",AA$5,"")</f>
        <v>BBBB</v>
      </c>
      <c r="AB128" s="25" t="str">
        <f>IF('Heures Supplémentaire'!AB178="",AB$5,"")</f>
        <v>CCCC</v>
      </c>
      <c r="AC128" s="25" t="e">
        <f>IF(#REF!="",AC$5,"")</f>
        <v>#REF!</v>
      </c>
      <c r="AD128" s="25" t="e">
        <f>IF(#REF!="",AD$5,"")</f>
        <v>#REF!</v>
      </c>
      <c r="AE128" s="25" t="e">
        <f>IF(#REF!="",AE$5,"")</f>
        <v>#REF!</v>
      </c>
      <c r="AF128" s="25" t="e">
        <f>IF(#REF!="",AF$5,"")</f>
        <v>#REF!</v>
      </c>
      <c r="AG128" s="25" t="e">
        <f>IF(#REF!="",AG$5,"")</f>
        <v>#REF!</v>
      </c>
      <c r="AH128" s="26" t="e">
        <f>IF(#REF!="",AH$5,"")</f>
        <v>#REF!</v>
      </c>
    </row>
    <row r="129" spans="1:34" ht="15" customHeight="1" x14ac:dyDescent="0.25">
      <c r="A129" s="18" t="s">
        <v>74</v>
      </c>
      <c r="B129" s="19">
        <f t="shared" si="3"/>
        <v>42859</v>
      </c>
      <c r="C129" s="27">
        <f t="shared" si="2"/>
        <v>5</v>
      </c>
      <c r="D129" s="28" t="s">
        <v>68</v>
      </c>
      <c r="E129" s="22"/>
      <c r="F129" s="22"/>
      <c r="G129" s="22"/>
      <c r="H129" s="22"/>
      <c r="I129" s="22"/>
      <c r="J129" s="22"/>
      <c r="K129" s="22"/>
      <c r="L129" s="22"/>
      <c r="M129" s="22"/>
      <c r="N129" s="22"/>
      <c r="O129" s="24"/>
      <c r="P129" s="25" t="str">
        <f>IF('Heures Supplémentaire'!D179="",$P$5,"")</f>
        <v>Haziz</v>
      </c>
      <c r="Q129" s="25" t="str">
        <f>IF('Heures Supplémentaire'!F179="",$Q$5,"")</f>
        <v>Stéphanie</v>
      </c>
      <c r="R129" s="25" t="str">
        <f>IF('Heures Supplémentaire'!H179="",$R$5,"")</f>
        <v>Catherine</v>
      </c>
      <c r="S129" s="25" t="str">
        <f>IF('Heures Supplémentaire'!J179="",$S$5,"")</f>
        <v>Denise</v>
      </c>
      <c r="T129" s="25" t="str">
        <f>IF('Heures Supplémentaire'!L179="",$T$5,"")</f>
        <v>Camille</v>
      </c>
      <c r="U129" s="25" t="str">
        <f>IF('Heures Supplémentaire'!N179="",$U$5,"")</f>
        <v>Moncef</v>
      </c>
      <c r="V129" s="25" t="str">
        <f>IF('Heures Supplémentaire'!P179="",$V$5,"")</f>
        <v>Danièle</v>
      </c>
      <c r="W129" s="25" t="str">
        <f>IF('Heures Supplémentaire'!R179="",W$5,"")</f>
        <v>Alain</v>
      </c>
      <c r="X129" s="25" t="str">
        <f>IF('Heures Supplémentaire'!T179="",X$5,"")</f>
        <v>Manuel</v>
      </c>
      <c r="Y129" s="25" t="str">
        <f>IF('Heures Supplémentaire'!V179="",Y$5,"")</f>
        <v>Driss</v>
      </c>
      <c r="Z129" s="25" t="str">
        <f>IF('Heures Supplémentaire'!Z179="",Z$5,"")</f>
        <v>AAAA</v>
      </c>
      <c r="AA129" s="25" t="str">
        <f>IF('Heures Supplémentaire'!AA179="",AA$5,"")</f>
        <v>BBBB</v>
      </c>
      <c r="AB129" s="25" t="str">
        <f>IF('Heures Supplémentaire'!AB179="",AB$5,"")</f>
        <v>CCCC</v>
      </c>
      <c r="AC129" s="25" t="e">
        <f>IF(#REF!="",AC$5,"")</f>
        <v>#REF!</v>
      </c>
      <c r="AD129" s="25" t="e">
        <f>IF(#REF!="",AD$5,"")</f>
        <v>#REF!</v>
      </c>
      <c r="AE129" s="25" t="e">
        <f>IF(#REF!="",AE$5,"")</f>
        <v>#REF!</v>
      </c>
      <c r="AF129" s="25" t="e">
        <f>IF(#REF!="",AF$5,"")</f>
        <v>#REF!</v>
      </c>
      <c r="AG129" s="25" t="e">
        <f>IF(#REF!="",AG$5,"")</f>
        <v>#REF!</v>
      </c>
      <c r="AH129" s="26" t="e">
        <f>IF(#REF!="",AH$5,"")</f>
        <v>#REF!</v>
      </c>
    </row>
    <row r="130" spans="1:34" ht="15" hidden="1" customHeight="1" x14ac:dyDescent="0.25">
      <c r="A130" s="18" t="s">
        <v>74</v>
      </c>
      <c r="B130" s="19">
        <f t="shared" si="3"/>
        <v>42860</v>
      </c>
      <c r="C130" s="27">
        <f t="shared" si="2"/>
        <v>6</v>
      </c>
      <c r="D130" s="28" t="s">
        <v>69</v>
      </c>
      <c r="E130" s="22"/>
      <c r="F130" s="22"/>
      <c r="G130" s="22"/>
      <c r="H130" s="22"/>
      <c r="I130" s="22"/>
      <c r="J130" s="22"/>
      <c r="K130" s="22"/>
      <c r="L130" s="22"/>
      <c r="M130" s="22"/>
      <c r="N130" s="22"/>
      <c r="O130" s="24"/>
      <c r="P130" s="25" t="str">
        <f>IF('Heures Supplémentaire'!D180="",$P$5,"")</f>
        <v>Haziz</v>
      </c>
      <c r="Q130" s="25" t="str">
        <f>IF('Heures Supplémentaire'!F180="",$Q$5,"")</f>
        <v>Stéphanie</v>
      </c>
      <c r="R130" s="25" t="str">
        <f>IF('Heures Supplémentaire'!H180="",$R$5,"")</f>
        <v>Catherine</v>
      </c>
      <c r="S130" s="25" t="str">
        <f>IF('Heures Supplémentaire'!J180="",$S$5,"")</f>
        <v>Denise</v>
      </c>
      <c r="T130" s="25" t="str">
        <f>IF('Heures Supplémentaire'!L180="",$T$5,"")</f>
        <v>Camille</v>
      </c>
      <c r="U130" s="25" t="str">
        <f>IF('Heures Supplémentaire'!N180="",$U$5,"")</f>
        <v>Moncef</v>
      </c>
      <c r="V130" s="25" t="str">
        <f>IF('Heures Supplémentaire'!P180="",$V$5,"")</f>
        <v>Danièle</v>
      </c>
      <c r="W130" s="25" t="str">
        <f>IF('Heures Supplémentaire'!R180="",W$5,"")</f>
        <v>Alain</v>
      </c>
      <c r="X130" s="25" t="str">
        <f>IF('Heures Supplémentaire'!T180="",X$5,"")</f>
        <v>Manuel</v>
      </c>
      <c r="Y130" s="25" t="str">
        <f>IF('Heures Supplémentaire'!V180="",Y$5,"")</f>
        <v>Driss</v>
      </c>
      <c r="Z130" s="25" t="str">
        <f>IF('Heures Supplémentaire'!Z180="",Z$5,"")</f>
        <v>AAAA</v>
      </c>
      <c r="AA130" s="25" t="str">
        <f>IF('Heures Supplémentaire'!AA180="",AA$5,"")</f>
        <v>BBBB</v>
      </c>
      <c r="AB130" s="25" t="str">
        <f>IF('Heures Supplémentaire'!AB180="",AB$5,"")</f>
        <v>CCCC</v>
      </c>
      <c r="AC130" s="25" t="e">
        <f>IF(#REF!="",AC$5,"")</f>
        <v>#REF!</v>
      </c>
      <c r="AD130" s="25" t="e">
        <f>IF(#REF!="",AD$5,"")</f>
        <v>#REF!</v>
      </c>
      <c r="AE130" s="25" t="e">
        <f>IF(#REF!="",AE$5,"")</f>
        <v>#REF!</v>
      </c>
      <c r="AF130" s="25" t="e">
        <f>IF(#REF!="",AF$5,"")</f>
        <v>#REF!</v>
      </c>
      <c r="AG130" s="25" t="e">
        <f>IF(#REF!="",AG$5,"")</f>
        <v>#REF!</v>
      </c>
      <c r="AH130" s="26" t="e">
        <f>IF(#REF!="",AH$5,"")</f>
        <v>#REF!</v>
      </c>
    </row>
    <row r="131" spans="1:34" ht="15" hidden="1" customHeight="1" x14ac:dyDescent="0.25">
      <c r="A131" s="18" t="s">
        <v>74</v>
      </c>
      <c r="B131" s="19">
        <f t="shared" si="3"/>
        <v>42861</v>
      </c>
      <c r="C131" s="27">
        <f t="shared" si="2"/>
        <v>7</v>
      </c>
      <c r="D131" s="28" t="s">
        <v>70</v>
      </c>
      <c r="E131" s="22"/>
      <c r="F131" s="22"/>
      <c r="G131" s="22"/>
      <c r="H131" s="22"/>
      <c r="I131" s="22"/>
      <c r="J131" s="22"/>
      <c r="K131" s="22"/>
      <c r="L131" s="22"/>
      <c r="M131" s="22"/>
      <c r="N131" s="22"/>
      <c r="O131" s="24"/>
      <c r="P131" s="25" t="str">
        <f>IF('Heures Supplémentaire'!D181="",$P$5,"")</f>
        <v>Haziz</v>
      </c>
      <c r="Q131" s="25" t="str">
        <f>IF('Heures Supplémentaire'!F181="",$Q$5,"")</f>
        <v>Stéphanie</v>
      </c>
      <c r="R131" s="25" t="str">
        <f>IF('Heures Supplémentaire'!H181="",$R$5,"")</f>
        <v>Catherine</v>
      </c>
      <c r="S131" s="25" t="str">
        <f>IF('Heures Supplémentaire'!J181="",$S$5,"")</f>
        <v>Denise</v>
      </c>
      <c r="T131" s="25" t="str">
        <f>IF('Heures Supplémentaire'!L181="",$T$5,"")</f>
        <v>Camille</v>
      </c>
      <c r="U131" s="25" t="str">
        <f>IF('Heures Supplémentaire'!N181="",$U$5,"")</f>
        <v>Moncef</v>
      </c>
      <c r="V131" s="25" t="str">
        <f>IF('Heures Supplémentaire'!P181="",$V$5,"")</f>
        <v>Danièle</v>
      </c>
      <c r="W131" s="25" t="str">
        <f>IF('Heures Supplémentaire'!R181="",W$5,"")</f>
        <v>Alain</v>
      </c>
      <c r="X131" s="25" t="str">
        <f>IF('Heures Supplémentaire'!T181="",X$5,"")</f>
        <v>Manuel</v>
      </c>
      <c r="Y131" s="25" t="str">
        <f>IF('Heures Supplémentaire'!V181="",Y$5,"")</f>
        <v>Driss</v>
      </c>
      <c r="Z131" s="25" t="str">
        <f>IF('Heures Supplémentaire'!Z181="",Z$5,"")</f>
        <v>AAAA</v>
      </c>
      <c r="AA131" s="25" t="str">
        <f>IF('Heures Supplémentaire'!AA181="",AA$5,"")</f>
        <v>BBBB</v>
      </c>
      <c r="AB131" s="25" t="str">
        <f>IF('Heures Supplémentaire'!AB181="",AB$5,"")</f>
        <v>CCCC</v>
      </c>
      <c r="AC131" s="25" t="e">
        <f>IF(#REF!="",AC$5,"")</f>
        <v>#REF!</v>
      </c>
      <c r="AD131" s="25" t="e">
        <f>IF(#REF!="",AD$5,"")</f>
        <v>#REF!</v>
      </c>
      <c r="AE131" s="25" t="e">
        <f>IF(#REF!="",AE$5,"")</f>
        <v>#REF!</v>
      </c>
      <c r="AF131" s="25" t="e">
        <f>IF(#REF!="",AF$5,"")</f>
        <v>#REF!</v>
      </c>
      <c r="AG131" s="25" t="e">
        <f>IF(#REF!="",AG$5,"")</f>
        <v>#REF!</v>
      </c>
      <c r="AH131" s="26" t="e">
        <f>IF(#REF!="",AH$5,"")</f>
        <v>#REF!</v>
      </c>
    </row>
    <row r="132" spans="1:34" ht="15" hidden="1" customHeight="1" x14ac:dyDescent="0.25">
      <c r="A132" s="18" t="s">
        <v>74</v>
      </c>
      <c r="B132" s="19">
        <f t="shared" si="3"/>
        <v>42862</v>
      </c>
      <c r="C132" s="27">
        <f t="shared" si="2"/>
        <v>1</v>
      </c>
      <c r="D132" s="28" t="s">
        <v>64</v>
      </c>
      <c r="E132" s="22"/>
      <c r="F132" s="22"/>
      <c r="G132" s="22"/>
      <c r="H132" s="22"/>
      <c r="I132" s="22"/>
      <c r="J132" s="22"/>
      <c r="K132" s="22"/>
      <c r="L132" s="22"/>
      <c r="M132" s="22"/>
      <c r="N132" s="22"/>
      <c r="O132" s="24"/>
      <c r="P132" s="25" t="str">
        <f>IF('Heures Supplémentaire'!D182="",$P$5,"")</f>
        <v>Haziz</v>
      </c>
      <c r="Q132" s="25" t="str">
        <f>IF('Heures Supplémentaire'!F182="",$Q$5,"")</f>
        <v>Stéphanie</v>
      </c>
      <c r="R132" s="25" t="str">
        <f>IF('Heures Supplémentaire'!H182="",$R$5,"")</f>
        <v>Catherine</v>
      </c>
      <c r="S132" s="25" t="str">
        <f>IF('Heures Supplémentaire'!J182="",$S$5,"")</f>
        <v>Denise</v>
      </c>
      <c r="T132" s="25" t="str">
        <f>IF('Heures Supplémentaire'!L182="",$T$5,"")</f>
        <v>Camille</v>
      </c>
      <c r="U132" s="25" t="str">
        <f>IF('Heures Supplémentaire'!N182="",$U$5,"")</f>
        <v>Moncef</v>
      </c>
      <c r="V132" s="25" t="str">
        <f>IF('Heures Supplémentaire'!P182="",$V$5,"")</f>
        <v>Danièle</v>
      </c>
      <c r="W132" s="25" t="str">
        <f>IF('Heures Supplémentaire'!R182="",W$5,"")</f>
        <v>Alain</v>
      </c>
      <c r="X132" s="25" t="str">
        <f>IF('Heures Supplémentaire'!T182="",X$5,"")</f>
        <v>Manuel</v>
      </c>
      <c r="Y132" s="25" t="str">
        <f>IF('Heures Supplémentaire'!V182="",Y$5,"")</f>
        <v>Driss</v>
      </c>
      <c r="Z132" s="25" t="str">
        <f>IF('Heures Supplémentaire'!Z182="",Z$5,"")</f>
        <v>AAAA</v>
      </c>
      <c r="AA132" s="25" t="str">
        <f>IF('Heures Supplémentaire'!AA182="",AA$5,"")</f>
        <v>BBBB</v>
      </c>
      <c r="AB132" s="25" t="str">
        <f>IF('Heures Supplémentaire'!AB182="",AB$5,"")</f>
        <v>CCCC</v>
      </c>
      <c r="AC132" s="25" t="e">
        <f>IF(#REF!="",AC$5,"")</f>
        <v>#REF!</v>
      </c>
      <c r="AD132" s="25" t="e">
        <f>IF(#REF!="",AD$5,"")</f>
        <v>#REF!</v>
      </c>
      <c r="AE132" s="25" t="e">
        <f>IF(#REF!="",AE$5,"")</f>
        <v>#REF!</v>
      </c>
      <c r="AF132" s="25" t="e">
        <f>IF(#REF!="",AF$5,"")</f>
        <v>#REF!</v>
      </c>
      <c r="AG132" s="25" t="e">
        <f>IF(#REF!="",AG$5,"")</f>
        <v>#REF!</v>
      </c>
      <c r="AH132" s="26" t="e">
        <f>IF(#REF!="",AH$5,"")</f>
        <v>#REF!</v>
      </c>
    </row>
    <row r="133" spans="1:34" ht="15" hidden="1" customHeight="1" x14ac:dyDescent="0.25">
      <c r="A133" s="18" t="s">
        <v>74</v>
      </c>
      <c r="B133" s="19">
        <f t="shared" si="3"/>
        <v>42863</v>
      </c>
      <c r="C133" s="27">
        <f t="shared" si="2"/>
        <v>2</v>
      </c>
      <c r="D133" s="28" t="s">
        <v>65</v>
      </c>
      <c r="E133" s="22"/>
      <c r="F133" s="22"/>
      <c r="G133" s="22"/>
      <c r="H133" s="22"/>
      <c r="I133" s="22"/>
      <c r="J133" s="22"/>
      <c r="K133" s="22"/>
      <c r="L133" s="22"/>
      <c r="M133" s="22"/>
      <c r="N133" s="22"/>
      <c r="O133" s="24"/>
      <c r="P133" s="25" t="str">
        <f>IF('Heures Supplémentaire'!D185="",$P$5,"")</f>
        <v>Haziz</v>
      </c>
      <c r="Q133" s="25" t="str">
        <f>IF('Heures Supplémentaire'!F185="",$Q$5,"")</f>
        <v>Stéphanie</v>
      </c>
      <c r="R133" s="25" t="str">
        <f>IF('Heures Supplémentaire'!H185="",$R$5,"")</f>
        <v>Catherine</v>
      </c>
      <c r="S133" s="25" t="str">
        <f>IF('Heures Supplémentaire'!J185="",$S$5,"")</f>
        <v>Denise</v>
      </c>
      <c r="T133" s="25" t="str">
        <f>IF('Heures Supplémentaire'!L185="",$T$5,"")</f>
        <v>Camille</v>
      </c>
      <c r="U133" s="25" t="str">
        <f>IF('Heures Supplémentaire'!N185="",$U$5,"")</f>
        <v>Moncef</v>
      </c>
      <c r="V133" s="25" t="str">
        <f>IF('Heures Supplémentaire'!P185="",$V$5,"")</f>
        <v>Danièle</v>
      </c>
      <c r="W133" s="25" t="str">
        <f>IF('Heures Supplémentaire'!R185="",W$5,"")</f>
        <v>Alain</v>
      </c>
      <c r="X133" s="25" t="str">
        <f>IF('Heures Supplémentaire'!T185="",X$5,"")</f>
        <v>Manuel</v>
      </c>
      <c r="Y133" s="25" t="str">
        <f>IF('Heures Supplémentaire'!V185="",Y$5,"")</f>
        <v>Driss</v>
      </c>
      <c r="Z133" s="25" t="str">
        <f>IF('Heures Supplémentaire'!Z185="",Z$5,"")</f>
        <v>AAAA</v>
      </c>
      <c r="AA133" s="25" t="str">
        <f>IF('Heures Supplémentaire'!AA185="",AA$5,"")</f>
        <v>BBBB</v>
      </c>
      <c r="AB133" s="25" t="str">
        <f>IF('Heures Supplémentaire'!AB185="",AB$5,"")</f>
        <v>CCCC</v>
      </c>
      <c r="AC133" s="25" t="e">
        <f>IF(#REF!="",AC$5,"")</f>
        <v>#REF!</v>
      </c>
      <c r="AD133" s="25" t="e">
        <f>IF(#REF!="",AD$5,"")</f>
        <v>#REF!</v>
      </c>
      <c r="AE133" s="25" t="e">
        <f>IF(#REF!="",AE$5,"")</f>
        <v>#REF!</v>
      </c>
      <c r="AF133" s="25" t="e">
        <f>IF(#REF!="",AF$5,"")</f>
        <v>#REF!</v>
      </c>
      <c r="AG133" s="25" t="e">
        <f>IF(#REF!="",AG$5,"")</f>
        <v>#REF!</v>
      </c>
      <c r="AH133" s="26" t="e">
        <f>IF(#REF!="",AH$5,"")</f>
        <v>#REF!</v>
      </c>
    </row>
    <row r="134" spans="1:34" ht="15" hidden="1" customHeight="1" x14ac:dyDescent="0.25">
      <c r="A134" s="18" t="s">
        <v>74</v>
      </c>
      <c r="B134" s="19">
        <f t="shared" si="3"/>
        <v>42864</v>
      </c>
      <c r="C134" s="27">
        <f t="shared" ref="C134:C197" si="4">WEEKDAY(B134)</f>
        <v>3</v>
      </c>
      <c r="D134" s="28" t="s">
        <v>66</v>
      </c>
      <c r="E134" s="22"/>
      <c r="F134" s="22"/>
      <c r="G134" s="22"/>
      <c r="H134" s="22"/>
      <c r="I134" s="22"/>
      <c r="J134" s="22"/>
      <c r="K134" s="22"/>
      <c r="L134" s="22"/>
      <c r="M134" s="22"/>
      <c r="N134" s="22"/>
      <c r="O134" s="24"/>
      <c r="P134" s="25" t="str">
        <f>IF('Heures Supplémentaire'!D186="",$P$5,"")</f>
        <v>Haziz</v>
      </c>
      <c r="Q134" s="25" t="str">
        <f>IF('Heures Supplémentaire'!F186="",$Q$5,"")</f>
        <v>Stéphanie</v>
      </c>
      <c r="R134" s="25" t="str">
        <f>IF('Heures Supplémentaire'!H186="",$R$5,"")</f>
        <v>Catherine</v>
      </c>
      <c r="S134" s="25" t="str">
        <f>IF('Heures Supplémentaire'!J186="",$S$5,"")</f>
        <v>Denise</v>
      </c>
      <c r="T134" s="25" t="str">
        <f>IF('Heures Supplémentaire'!L186="",$T$5,"")</f>
        <v>Camille</v>
      </c>
      <c r="U134" s="25" t="str">
        <f>IF('Heures Supplémentaire'!N186="",$U$5,"")</f>
        <v>Moncef</v>
      </c>
      <c r="V134" s="25" t="str">
        <f>IF('Heures Supplémentaire'!P186="",$V$5,"")</f>
        <v>Danièle</v>
      </c>
      <c r="W134" s="25" t="str">
        <f>IF('Heures Supplémentaire'!R186="",W$5,"")</f>
        <v>Alain</v>
      </c>
      <c r="X134" s="25" t="str">
        <f>IF('Heures Supplémentaire'!T186="",X$5,"")</f>
        <v>Manuel</v>
      </c>
      <c r="Y134" s="25" t="str">
        <f>IF('Heures Supplémentaire'!V186="",Y$5,"")</f>
        <v>Driss</v>
      </c>
      <c r="Z134" s="25" t="str">
        <f>IF('Heures Supplémentaire'!Z186="",Z$5,"")</f>
        <v>AAAA</v>
      </c>
      <c r="AA134" s="25" t="str">
        <f>IF('Heures Supplémentaire'!AA186="",AA$5,"")</f>
        <v>BBBB</v>
      </c>
      <c r="AB134" s="25" t="str">
        <f>IF('Heures Supplémentaire'!AB186="",AB$5,"")</f>
        <v>CCCC</v>
      </c>
      <c r="AC134" s="25" t="e">
        <f>IF(#REF!="",AC$5,"")</f>
        <v>#REF!</v>
      </c>
      <c r="AD134" s="25" t="e">
        <f>IF(#REF!="",AD$5,"")</f>
        <v>#REF!</v>
      </c>
      <c r="AE134" s="25" t="e">
        <f>IF(#REF!="",AE$5,"")</f>
        <v>#REF!</v>
      </c>
      <c r="AF134" s="25" t="e">
        <f>IF(#REF!="",AF$5,"")</f>
        <v>#REF!</v>
      </c>
      <c r="AG134" s="25" t="e">
        <f>IF(#REF!="",AG$5,"")</f>
        <v>#REF!</v>
      </c>
      <c r="AH134" s="26" t="e">
        <f>IF(#REF!="",AH$5,"")</f>
        <v>#REF!</v>
      </c>
    </row>
    <row r="135" spans="1:34" ht="15" hidden="1" customHeight="1" x14ac:dyDescent="0.25">
      <c r="A135" s="18" t="s">
        <v>74</v>
      </c>
      <c r="B135" s="19">
        <f t="shared" ref="B135:B198" si="5">B134+1</f>
        <v>42865</v>
      </c>
      <c r="C135" s="27">
        <f t="shared" si="4"/>
        <v>4</v>
      </c>
      <c r="D135" s="28" t="s">
        <v>67</v>
      </c>
      <c r="E135" s="22"/>
      <c r="F135" s="22"/>
      <c r="G135" s="22"/>
      <c r="H135" s="22"/>
      <c r="I135" s="22"/>
      <c r="J135" s="22"/>
      <c r="K135" s="22"/>
      <c r="L135" s="22"/>
      <c r="M135" s="22"/>
      <c r="N135" s="22"/>
      <c r="O135" s="24"/>
      <c r="P135" s="25" t="str">
        <f>IF('Heures Supplémentaire'!D187="",$P$5,"")</f>
        <v>Haziz</v>
      </c>
      <c r="Q135" s="25" t="str">
        <f>IF('Heures Supplémentaire'!F187="",$Q$5,"")</f>
        <v>Stéphanie</v>
      </c>
      <c r="R135" s="25" t="str">
        <f>IF('Heures Supplémentaire'!H187="",$R$5,"")</f>
        <v>Catherine</v>
      </c>
      <c r="S135" s="25" t="str">
        <f>IF('Heures Supplémentaire'!J187="",$S$5,"")</f>
        <v>Denise</v>
      </c>
      <c r="T135" s="25" t="str">
        <f>IF('Heures Supplémentaire'!L187="",$T$5,"")</f>
        <v>Camille</v>
      </c>
      <c r="U135" s="25" t="str">
        <f>IF('Heures Supplémentaire'!N187="",$U$5,"")</f>
        <v>Moncef</v>
      </c>
      <c r="V135" s="25" t="str">
        <f>IF('Heures Supplémentaire'!P187="",$V$5,"")</f>
        <v>Danièle</v>
      </c>
      <c r="W135" s="25" t="str">
        <f>IF('Heures Supplémentaire'!R187="",W$5,"")</f>
        <v>Alain</v>
      </c>
      <c r="X135" s="25" t="str">
        <f>IF('Heures Supplémentaire'!T187="",X$5,"")</f>
        <v>Manuel</v>
      </c>
      <c r="Y135" s="25" t="str">
        <f>IF('Heures Supplémentaire'!V187="",Y$5,"")</f>
        <v>Driss</v>
      </c>
      <c r="Z135" s="25" t="str">
        <f>IF('Heures Supplémentaire'!Z187="",Z$5,"")</f>
        <v>AAAA</v>
      </c>
      <c r="AA135" s="25" t="str">
        <f>IF('Heures Supplémentaire'!AA187="",AA$5,"")</f>
        <v>BBBB</v>
      </c>
      <c r="AB135" s="25" t="str">
        <f>IF('Heures Supplémentaire'!AB187="",AB$5,"")</f>
        <v>CCCC</v>
      </c>
      <c r="AC135" s="25" t="e">
        <f>IF(#REF!="",AC$5,"")</f>
        <v>#REF!</v>
      </c>
      <c r="AD135" s="25" t="e">
        <f>IF(#REF!="",AD$5,"")</f>
        <v>#REF!</v>
      </c>
      <c r="AE135" s="25" t="e">
        <f>IF(#REF!="",AE$5,"")</f>
        <v>#REF!</v>
      </c>
      <c r="AF135" s="25" t="e">
        <f>IF(#REF!="",AF$5,"")</f>
        <v>#REF!</v>
      </c>
      <c r="AG135" s="25" t="e">
        <f>IF(#REF!="",AG$5,"")</f>
        <v>#REF!</v>
      </c>
      <c r="AH135" s="26" t="e">
        <f>IF(#REF!="",AH$5,"")</f>
        <v>#REF!</v>
      </c>
    </row>
    <row r="136" spans="1:34" ht="15" customHeight="1" x14ac:dyDescent="0.25">
      <c r="A136" s="18" t="s">
        <v>74</v>
      </c>
      <c r="B136" s="19">
        <f t="shared" si="5"/>
        <v>42866</v>
      </c>
      <c r="C136" s="27">
        <f t="shared" si="4"/>
        <v>5</v>
      </c>
      <c r="D136" s="28" t="s">
        <v>68</v>
      </c>
      <c r="E136" s="22"/>
      <c r="F136" s="22"/>
      <c r="G136" s="22"/>
      <c r="H136" s="22"/>
      <c r="I136" s="22"/>
      <c r="J136" s="22"/>
      <c r="K136" s="22"/>
      <c r="L136" s="22"/>
      <c r="M136" s="22"/>
      <c r="N136" s="22"/>
      <c r="O136" s="24"/>
      <c r="P136" s="25" t="str">
        <f>IF('Heures Supplémentaire'!D188="",$P$5,"")</f>
        <v>Haziz</v>
      </c>
      <c r="Q136" s="25" t="str">
        <f>IF('Heures Supplémentaire'!F188="",$Q$5,"")</f>
        <v>Stéphanie</v>
      </c>
      <c r="R136" s="25" t="str">
        <f>IF('Heures Supplémentaire'!H188="",$R$5,"")</f>
        <v>Catherine</v>
      </c>
      <c r="S136" s="25" t="str">
        <f>IF('Heures Supplémentaire'!J188="",$S$5,"")</f>
        <v>Denise</v>
      </c>
      <c r="T136" s="25" t="str">
        <f>IF('Heures Supplémentaire'!L188="",$T$5,"")</f>
        <v>Camille</v>
      </c>
      <c r="U136" s="25" t="str">
        <f>IF('Heures Supplémentaire'!N188="",$U$5,"")</f>
        <v>Moncef</v>
      </c>
      <c r="V136" s="25" t="str">
        <f>IF('Heures Supplémentaire'!P188="",$V$5,"")</f>
        <v>Danièle</v>
      </c>
      <c r="W136" s="25" t="str">
        <f>IF('Heures Supplémentaire'!R188="",W$5,"")</f>
        <v>Alain</v>
      </c>
      <c r="X136" s="25" t="str">
        <f>IF('Heures Supplémentaire'!T188="",X$5,"")</f>
        <v>Manuel</v>
      </c>
      <c r="Y136" s="25" t="str">
        <f>IF('Heures Supplémentaire'!V188="",Y$5,"")</f>
        <v>Driss</v>
      </c>
      <c r="Z136" s="25" t="str">
        <f>IF('Heures Supplémentaire'!Z188="",Z$5,"")</f>
        <v>AAAA</v>
      </c>
      <c r="AA136" s="25" t="str">
        <f>IF('Heures Supplémentaire'!AA188="",AA$5,"")</f>
        <v>BBBB</v>
      </c>
      <c r="AB136" s="25" t="str">
        <f>IF('Heures Supplémentaire'!AB188="",AB$5,"")</f>
        <v>CCCC</v>
      </c>
      <c r="AC136" s="25" t="e">
        <f>IF(#REF!="",AC$5,"")</f>
        <v>#REF!</v>
      </c>
      <c r="AD136" s="25" t="e">
        <f>IF(#REF!="",AD$5,"")</f>
        <v>#REF!</v>
      </c>
      <c r="AE136" s="25" t="e">
        <f>IF(#REF!="",AE$5,"")</f>
        <v>#REF!</v>
      </c>
      <c r="AF136" s="25" t="e">
        <f>IF(#REF!="",AF$5,"")</f>
        <v>#REF!</v>
      </c>
      <c r="AG136" s="25" t="e">
        <f>IF(#REF!="",AG$5,"")</f>
        <v>#REF!</v>
      </c>
      <c r="AH136" s="26" t="e">
        <f>IF(#REF!="",AH$5,"")</f>
        <v>#REF!</v>
      </c>
    </row>
    <row r="137" spans="1:34" ht="15" hidden="1" customHeight="1" x14ac:dyDescent="0.25">
      <c r="A137" s="18" t="s">
        <v>74</v>
      </c>
      <c r="B137" s="19">
        <f t="shared" si="5"/>
        <v>42867</v>
      </c>
      <c r="C137" s="27">
        <f t="shared" si="4"/>
        <v>6</v>
      </c>
      <c r="D137" s="28" t="s">
        <v>69</v>
      </c>
      <c r="E137" s="22"/>
      <c r="F137" s="22"/>
      <c r="G137" s="22"/>
      <c r="H137" s="22"/>
      <c r="I137" s="22"/>
      <c r="J137" s="22"/>
      <c r="K137" s="22"/>
      <c r="L137" s="22"/>
      <c r="M137" s="22"/>
      <c r="N137" s="22"/>
      <c r="O137" s="24"/>
      <c r="P137" s="25" t="str">
        <f>IF('Heures Supplémentaire'!D189="",$P$5,"")</f>
        <v>Haziz</v>
      </c>
      <c r="Q137" s="25" t="str">
        <f>IF('Heures Supplémentaire'!F189="",$Q$5,"")</f>
        <v>Stéphanie</v>
      </c>
      <c r="R137" s="25" t="str">
        <f>IF('Heures Supplémentaire'!H189="",$R$5,"")</f>
        <v>Catherine</v>
      </c>
      <c r="S137" s="25" t="str">
        <f>IF('Heures Supplémentaire'!J189="",$S$5,"")</f>
        <v>Denise</v>
      </c>
      <c r="T137" s="25" t="str">
        <f>IF('Heures Supplémentaire'!L189="",$T$5,"")</f>
        <v>Camille</v>
      </c>
      <c r="U137" s="25" t="str">
        <f>IF('Heures Supplémentaire'!N189="",$U$5,"")</f>
        <v>Moncef</v>
      </c>
      <c r="V137" s="25" t="str">
        <f>IF('Heures Supplémentaire'!P189="",$V$5,"")</f>
        <v>Danièle</v>
      </c>
      <c r="W137" s="25" t="str">
        <f>IF('Heures Supplémentaire'!R189="",W$5,"")</f>
        <v>Alain</v>
      </c>
      <c r="X137" s="25" t="str">
        <f>IF('Heures Supplémentaire'!T189="",X$5,"")</f>
        <v>Manuel</v>
      </c>
      <c r="Y137" s="25" t="str">
        <f>IF('Heures Supplémentaire'!V189="",Y$5,"")</f>
        <v>Driss</v>
      </c>
      <c r="Z137" s="25" t="str">
        <f>IF('Heures Supplémentaire'!Z189="",Z$5,"")</f>
        <v>AAAA</v>
      </c>
      <c r="AA137" s="25" t="str">
        <f>IF('Heures Supplémentaire'!AA189="",AA$5,"")</f>
        <v>BBBB</v>
      </c>
      <c r="AB137" s="25" t="str">
        <f>IF('Heures Supplémentaire'!AB189="",AB$5,"")</f>
        <v>CCCC</v>
      </c>
      <c r="AC137" s="25" t="e">
        <f>IF(#REF!="",AC$5,"")</f>
        <v>#REF!</v>
      </c>
      <c r="AD137" s="25" t="e">
        <f>IF(#REF!="",AD$5,"")</f>
        <v>#REF!</v>
      </c>
      <c r="AE137" s="25" t="e">
        <f>IF(#REF!="",AE$5,"")</f>
        <v>#REF!</v>
      </c>
      <c r="AF137" s="25" t="e">
        <f>IF(#REF!="",AF$5,"")</f>
        <v>#REF!</v>
      </c>
      <c r="AG137" s="25" t="e">
        <f>IF(#REF!="",AG$5,"")</f>
        <v>#REF!</v>
      </c>
      <c r="AH137" s="26" t="e">
        <f>IF(#REF!="",AH$5,"")</f>
        <v>#REF!</v>
      </c>
    </row>
    <row r="138" spans="1:34" ht="15" hidden="1" customHeight="1" x14ac:dyDescent="0.25">
      <c r="A138" s="18" t="s">
        <v>74</v>
      </c>
      <c r="B138" s="19">
        <f t="shared" si="5"/>
        <v>42868</v>
      </c>
      <c r="C138" s="27">
        <f t="shared" si="4"/>
        <v>7</v>
      </c>
      <c r="D138" s="28" t="s">
        <v>70</v>
      </c>
      <c r="E138" s="22"/>
      <c r="F138" s="22"/>
      <c r="G138" s="22"/>
      <c r="H138" s="22"/>
      <c r="I138" s="22"/>
      <c r="J138" s="22"/>
      <c r="K138" s="22"/>
      <c r="L138" s="22"/>
      <c r="M138" s="22"/>
      <c r="N138" s="22"/>
      <c r="O138" s="24"/>
      <c r="P138" s="25" t="str">
        <f>IF('Heures Supplémentaire'!D190="",$P$5,"")</f>
        <v>Haziz</v>
      </c>
      <c r="Q138" s="25" t="str">
        <f>IF('Heures Supplémentaire'!F190="",$Q$5,"")</f>
        <v>Stéphanie</v>
      </c>
      <c r="R138" s="25" t="str">
        <f>IF('Heures Supplémentaire'!H190="",$R$5,"")</f>
        <v>Catherine</v>
      </c>
      <c r="S138" s="25" t="str">
        <f>IF('Heures Supplémentaire'!J190="",$S$5,"")</f>
        <v>Denise</v>
      </c>
      <c r="T138" s="25" t="str">
        <f>IF('Heures Supplémentaire'!L190="",$T$5,"")</f>
        <v>Camille</v>
      </c>
      <c r="U138" s="25" t="str">
        <f>IF('Heures Supplémentaire'!N190="",$U$5,"")</f>
        <v>Moncef</v>
      </c>
      <c r="V138" s="25" t="str">
        <f>IF('Heures Supplémentaire'!P190="",$V$5,"")</f>
        <v>Danièle</v>
      </c>
      <c r="W138" s="25" t="str">
        <f>IF('Heures Supplémentaire'!R190="",W$5,"")</f>
        <v>Alain</v>
      </c>
      <c r="X138" s="25" t="str">
        <f>IF('Heures Supplémentaire'!T190="",X$5,"")</f>
        <v>Manuel</v>
      </c>
      <c r="Y138" s="25" t="str">
        <f>IF('Heures Supplémentaire'!V190="",Y$5,"")</f>
        <v>Driss</v>
      </c>
      <c r="Z138" s="25" t="str">
        <f>IF('Heures Supplémentaire'!Z190="",Z$5,"")</f>
        <v>AAAA</v>
      </c>
      <c r="AA138" s="25" t="str">
        <f>IF('Heures Supplémentaire'!AA190="",AA$5,"")</f>
        <v>BBBB</v>
      </c>
      <c r="AB138" s="25" t="str">
        <f>IF('Heures Supplémentaire'!AB190="",AB$5,"")</f>
        <v>CCCC</v>
      </c>
      <c r="AC138" s="25" t="e">
        <f>IF(#REF!="",AC$5,"")</f>
        <v>#REF!</v>
      </c>
      <c r="AD138" s="25" t="e">
        <f>IF(#REF!="",AD$5,"")</f>
        <v>#REF!</v>
      </c>
      <c r="AE138" s="25" t="e">
        <f>IF(#REF!="",AE$5,"")</f>
        <v>#REF!</v>
      </c>
      <c r="AF138" s="25" t="e">
        <f>IF(#REF!="",AF$5,"")</f>
        <v>#REF!</v>
      </c>
      <c r="AG138" s="25" t="e">
        <f>IF(#REF!="",AG$5,"")</f>
        <v>#REF!</v>
      </c>
      <c r="AH138" s="26" t="e">
        <f>IF(#REF!="",AH$5,"")</f>
        <v>#REF!</v>
      </c>
    </row>
    <row r="139" spans="1:34" ht="15" hidden="1" customHeight="1" x14ac:dyDescent="0.25">
      <c r="A139" s="18" t="s">
        <v>74</v>
      </c>
      <c r="B139" s="19">
        <f t="shared" si="5"/>
        <v>42869</v>
      </c>
      <c r="C139" s="27">
        <f t="shared" si="4"/>
        <v>1</v>
      </c>
      <c r="D139" s="28" t="s">
        <v>64</v>
      </c>
      <c r="E139" s="22"/>
      <c r="F139" s="22"/>
      <c r="G139" s="22"/>
      <c r="H139" s="22"/>
      <c r="I139" s="22"/>
      <c r="J139" s="22"/>
      <c r="K139" s="22"/>
      <c r="L139" s="22"/>
      <c r="M139" s="22"/>
      <c r="N139" s="22"/>
      <c r="O139" s="24"/>
      <c r="P139" s="25" t="str">
        <f>IF('Heures Supplémentaire'!D191="",$P$5,"")</f>
        <v>Haziz</v>
      </c>
      <c r="Q139" s="25" t="str">
        <f>IF('Heures Supplémentaire'!F191="",$Q$5,"")</f>
        <v>Stéphanie</v>
      </c>
      <c r="R139" s="25" t="str">
        <f>IF('Heures Supplémentaire'!H191="",$R$5,"")</f>
        <v>Catherine</v>
      </c>
      <c r="S139" s="25" t="str">
        <f>IF('Heures Supplémentaire'!J191="",$S$5,"")</f>
        <v>Denise</v>
      </c>
      <c r="T139" s="25" t="str">
        <f>IF('Heures Supplémentaire'!L191="",$T$5,"")</f>
        <v>Camille</v>
      </c>
      <c r="U139" s="25" t="str">
        <f>IF('Heures Supplémentaire'!N191="",$U$5,"")</f>
        <v>Moncef</v>
      </c>
      <c r="V139" s="25" t="str">
        <f>IF('Heures Supplémentaire'!P191="",$V$5,"")</f>
        <v>Danièle</v>
      </c>
      <c r="W139" s="25" t="str">
        <f>IF('Heures Supplémentaire'!R191="",W$5,"")</f>
        <v>Alain</v>
      </c>
      <c r="X139" s="25" t="str">
        <f>IF('Heures Supplémentaire'!T191="",X$5,"")</f>
        <v>Manuel</v>
      </c>
      <c r="Y139" s="25" t="str">
        <f>IF('Heures Supplémentaire'!V191="",Y$5,"")</f>
        <v>Driss</v>
      </c>
      <c r="Z139" s="25" t="str">
        <f>IF('Heures Supplémentaire'!Z191="",Z$5,"")</f>
        <v>AAAA</v>
      </c>
      <c r="AA139" s="25" t="str">
        <f>IF('Heures Supplémentaire'!AA191="",AA$5,"")</f>
        <v>BBBB</v>
      </c>
      <c r="AB139" s="25" t="str">
        <f>IF('Heures Supplémentaire'!AB191="",AB$5,"")</f>
        <v>CCCC</v>
      </c>
      <c r="AC139" s="25" t="e">
        <f>IF(#REF!="",AC$5,"")</f>
        <v>#REF!</v>
      </c>
      <c r="AD139" s="25" t="e">
        <f>IF(#REF!="",AD$5,"")</f>
        <v>#REF!</v>
      </c>
      <c r="AE139" s="25" t="e">
        <f>IF(#REF!="",AE$5,"")</f>
        <v>#REF!</v>
      </c>
      <c r="AF139" s="25" t="e">
        <f>IF(#REF!="",AF$5,"")</f>
        <v>#REF!</v>
      </c>
      <c r="AG139" s="25" t="e">
        <f>IF(#REF!="",AG$5,"")</f>
        <v>#REF!</v>
      </c>
      <c r="AH139" s="26" t="e">
        <f>IF(#REF!="",AH$5,"")</f>
        <v>#REF!</v>
      </c>
    </row>
    <row r="140" spans="1:34" ht="15" hidden="1" customHeight="1" x14ac:dyDescent="0.25">
      <c r="A140" s="18" t="s">
        <v>74</v>
      </c>
      <c r="B140" s="19">
        <f t="shared" si="5"/>
        <v>42870</v>
      </c>
      <c r="C140" s="27">
        <f t="shared" si="4"/>
        <v>2</v>
      </c>
      <c r="D140" s="28" t="s">
        <v>65</v>
      </c>
      <c r="E140" s="22"/>
      <c r="F140" s="22"/>
      <c r="G140" s="22"/>
      <c r="H140" s="22"/>
      <c r="I140" s="22"/>
      <c r="J140" s="22"/>
      <c r="K140" s="22"/>
      <c r="L140" s="22"/>
      <c r="M140" s="22"/>
      <c r="N140" s="22"/>
      <c r="O140" s="24"/>
      <c r="P140" s="25" t="str">
        <f>IF('Heures Supplémentaire'!D194="",$P$5,"")</f>
        <v>Haziz</v>
      </c>
      <c r="Q140" s="25" t="str">
        <f>IF('Heures Supplémentaire'!F194="",$Q$5,"")</f>
        <v>Stéphanie</v>
      </c>
      <c r="R140" s="25" t="str">
        <f>IF('Heures Supplémentaire'!H194="",$R$5,"")</f>
        <v>Catherine</v>
      </c>
      <c r="S140" s="25" t="str">
        <f>IF('Heures Supplémentaire'!J194="",$S$5,"")</f>
        <v>Denise</v>
      </c>
      <c r="T140" s="25" t="str">
        <f>IF('Heures Supplémentaire'!L194="",$T$5,"")</f>
        <v>Camille</v>
      </c>
      <c r="U140" s="25" t="str">
        <f>IF('Heures Supplémentaire'!N194="",$U$5,"")</f>
        <v>Moncef</v>
      </c>
      <c r="V140" s="25" t="str">
        <f>IF('Heures Supplémentaire'!P194="",$V$5,"")</f>
        <v>Danièle</v>
      </c>
      <c r="W140" s="25" t="str">
        <f>IF('Heures Supplémentaire'!R194="",W$5,"")</f>
        <v>Alain</v>
      </c>
      <c r="X140" s="25" t="str">
        <f>IF('Heures Supplémentaire'!T194="",X$5,"")</f>
        <v>Manuel</v>
      </c>
      <c r="Y140" s="25" t="str">
        <f>IF('Heures Supplémentaire'!V194="",Y$5,"")</f>
        <v>Driss</v>
      </c>
      <c r="Z140" s="25" t="str">
        <f>IF('Heures Supplémentaire'!Z194="",Z$5,"")</f>
        <v>AAAA</v>
      </c>
      <c r="AA140" s="25" t="str">
        <f>IF('Heures Supplémentaire'!AA194="",AA$5,"")</f>
        <v>BBBB</v>
      </c>
      <c r="AB140" s="25" t="str">
        <f>IF('Heures Supplémentaire'!AB194="",AB$5,"")</f>
        <v>CCCC</v>
      </c>
      <c r="AC140" s="25" t="e">
        <f>IF(#REF!="",AC$5,"")</f>
        <v>#REF!</v>
      </c>
      <c r="AD140" s="25" t="e">
        <f>IF(#REF!="",AD$5,"")</f>
        <v>#REF!</v>
      </c>
      <c r="AE140" s="25" t="e">
        <f>IF(#REF!="",AE$5,"")</f>
        <v>#REF!</v>
      </c>
      <c r="AF140" s="25" t="e">
        <f>IF(#REF!="",AF$5,"")</f>
        <v>#REF!</v>
      </c>
      <c r="AG140" s="25" t="e">
        <f>IF(#REF!="",AG$5,"")</f>
        <v>#REF!</v>
      </c>
      <c r="AH140" s="26" t="e">
        <f>IF(#REF!="",AH$5,"")</f>
        <v>#REF!</v>
      </c>
    </row>
    <row r="141" spans="1:34" ht="15" hidden="1" customHeight="1" x14ac:dyDescent="0.25">
      <c r="A141" s="18" t="s">
        <v>74</v>
      </c>
      <c r="B141" s="19">
        <f t="shared" si="5"/>
        <v>42871</v>
      </c>
      <c r="C141" s="27">
        <f t="shared" si="4"/>
        <v>3</v>
      </c>
      <c r="D141" s="28" t="s">
        <v>66</v>
      </c>
      <c r="E141" s="22"/>
      <c r="F141" s="22"/>
      <c r="G141" s="22"/>
      <c r="H141" s="22"/>
      <c r="I141" s="22"/>
      <c r="J141" s="22"/>
      <c r="K141" s="22"/>
      <c r="L141" s="22"/>
      <c r="M141" s="22"/>
      <c r="N141" s="22"/>
      <c r="O141" s="24"/>
      <c r="P141" s="25" t="str">
        <f>IF('Heures Supplémentaire'!D195="",$P$5,"")</f>
        <v>Haziz</v>
      </c>
      <c r="Q141" s="25" t="str">
        <f>IF('Heures Supplémentaire'!F195="",$Q$5,"")</f>
        <v>Stéphanie</v>
      </c>
      <c r="R141" s="25" t="str">
        <f>IF('Heures Supplémentaire'!H195="",$R$5,"")</f>
        <v>Catherine</v>
      </c>
      <c r="S141" s="25" t="str">
        <f>IF('Heures Supplémentaire'!J195="",$S$5,"")</f>
        <v>Denise</v>
      </c>
      <c r="T141" s="25" t="str">
        <f>IF('Heures Supplémentaire'!L195="",$T$5,"")</f>
        <v>Camille</v>
      </c>
      <c r="U141" s="25" t="str">
        <f>IF('Heures Supplémentaire'!N195="",$U$5,"")</f>
        <v>Moncef</v>
      </c>
      <c r="V141" s="25" t="str">
        <f>IF('Heures Supplémentaire'!P195="",$V$5,"")</f>
        <v>Danièle</v>
      </c>
      <c r="W141" s="25" t="str">
        <f>IF('Heures Supplémentaire'!R195="",W$5,"")</f>
        <v>Alain</v>
      </c>
      <c r="X141" s="25" t="str">
        <f>IF('Heures Supplémentaire'!T195="",X$5,"")</f>
        <v>Manuel</v>
      </c>
      <c r="Y141" s="25" t="str">
        <f>IF('Heures Supplémentaire'!V195="",Y$5,"")</f>
        <v>Driss</v>
      </c>
      <c r="Z141" s="25" t="str">
        <f>IF('Heures Supplémentaire'!Z195="",Z$5,"")</f>
        <v>AAAA</v>
      </c>
      <c r="AA141" s="25" t="str">
        <f>IF('Heures Supplémentaire'!AA195="",AA$5,"")</f>
        <v>BBBB</v>
      </c>
      <c r="AB141" s="25" t="str">
        <f>IF('Heures Supplémentaire'!AB195="",AB$5,"")</f>
        <v>CCCC</v>
      </c>
      <c r="AC141" s="25" t="e">
        <f>IF(#REF!="",AC$5,"")</f>
        <v>#REF!</v>
      </c>
      <c r="AD141" s="25" t="e">
        <f>IF(#REF!="",AD$5,"")</f>
        <v>#REF!</v>
      </c>
      <c r="AE141" s="25" t="e">
        <f>IF(#REF!="",AE$5,"")</f>
        <v>#REF!</v>
      </c>
      <c r="AF141" s="25" t="e">
        <f>IF(#REF!="",AF$5,"")</f>
        <v>#REF!</v>
      </c>
      <c r="AG141" s="25" t="e">
        <f>IF(#REF!="",AG$5,"")</f>
        <v>#REF!</v>
      </c>
      <c r="AH141" s="26" t="e">
        <f>IF(#REF!="",AH$5,"")</f>
        <v>#REF!</v>
      </c>
    </row>
    <row r="142" spans="1:34" ht="15" hidden="1" customHeight="1" x14ac:dyDescent="0.25">
      <c r="A142" s="18" t="s">
        <v>74</v>
      </c>
      <c r="B142" s="19">
        <f t="shared" si="5"/>
        <v>42872</v>
      </c>
      <c r="C142" s="27">
        <f t="shared" si="4"/>
        <v>4</v>
      </c>
      <c r="D142" s="28" t="s">
        <v>67</v>
      </c>
      <c r="E142" s="22"/>
      <c r="F142" s="22"/>
      <c r="G142" s="22"/>
      <c r="H142" s="22"/>
      <c r="I142" s="22"/>
      <c r="J142" s="22"/>
      <c r="K142" s="22"/>
      <c r="L142" s="22"/>
      <c r="M142" s="22"/>
      <c r="N142" s="22"/>
      <c r="O142" s="24"/>
      <c r="P142" s="25" t="str">
        <f>IF('Heures Supplémentaire'!D196="",$P$5,"")</f>
        <v>Haziz</v>
      </c>
      <c r="Q142" s="25" t="str">
        <f>IF('Heures Supplémentaire'!F196="",$Q$5,"")</f>
        <v>Stéphanie</v>
      </c>
      <c r="R142" s="25" t="str">
        <f>IF('Heures Supplémentaire'!H196="",$R$5,"")</f>
        <v>Catherine</v>
      </c>
      <c r="S142" s="25" t="str">
        <f>IF('Heures Supplémentaire'!J196="",$S$5,"")</f>
        <v>Denise</v>
      </c>
      <c r="T142" s="25" t="str">
        <f>IF('Heures Supplémentaire'!L196="",$T$5,"")</f>
        <v>Camille</v>
      </c>
      <c r="U142" s="25" t="str">
        <f>IF('Heures Supplémentaire'!N196="",$U$5,"")</f>
        <v>Moncef</v>
      </c>
      <c r="V142" s="25" t="str">
        <f>IF('Heures Supplémentaire'!P196="",$V$5,"")</f>
        <v>Danièle</v>
      </c>
      <c r="W142" s="25" t="str">
        <f>IF('Heures Supplémentaire'!R196="",W$5,"")</f>
        <v>Alain</v>
      </c>
      <c r="X142" s="25" t="str">
        <f>IF('Heures Supplémentaire'!T196="",X$5,"")</f>
        <v>Manuel</v>
      </c>
      <c r="Y142" s="25" t="str">
        <f>IF('Heures Supplémentaire'!V196="",Y$5,"")</f>
        <v>Driss</v>
      </c>
      <c r="Z142" s="25" t="str">
        <f>IF('Heures Supplémentaire'!Z196="",Z$5,"")</f>
        <v>AAAA</v>
      </c>
      <c r="AA142" s="25" t="str">
        <f>IF('Heures Supplémentaire'!AA196="",AA$5,"")</f>
        <v>BBBB</v>
      </c>
      <c r="AB142" s="25" t="str">
        <f>IF('Heures Supplémentaire'!AB196="",AB$5,"")</f>
        <v>CCCC</v>
      </c>
      <c r="AC142" s="25" t="e">
        <f>IF(#REF!="",AC$5,"")</f>
        <v>#REF!</v>
      </c>
      <c r="AD142" s="25" t="e">
        <f>IF(#REF!="",AD$5,"")</f>
        <v>#REF!</v>
      </c>
      <c r="AE142" s="25" t="e">
        <f>IF(#REF!="",AE$5,"")</f>
        <v>#REF!</v>
      </c>
      <c r="AF142" s="25" t="e">
        <f>IF(#REF!="",AF$5,"")</f>
        <v>#REF!</v>
      </c>
      <c r="AG142" s="25" t="e">
        <f>IF(#REF!="",AG$5,"")</f>
        <v>#REF!</v>
      </c>
      <c r="AH142" s="26" t="e">
        <f>IF(#REF!="",AH$5,"")</f>
        <v>#REF!</v>
      </c>
    </row>
    <row r="143" spans="1:34" ht="15" customHeight="1" x14ac:dyDescent="0.25">
      <c r="A143" s="18" t="s">
        <v>74</v>
      </c>
      <c r="B143" s="19">
        <f t="shared" si="5"/>
        <v>42873</v>
      </c>
      <c r="C143" s="27">
        <f t="shared" si="4"/>
        <v>5</v>
      </c>
      <c r="D143" s="28" t="s">
        <v>68</v>
      </c>
      <c r="E143" s="22"/>
      <c r="F143" s="22"/>
      <c r="G143" s="22"/>
      <c r="H143" s="22"/>
      <c r="I143" s="22"/>
      <c r="J143" s="22"/>
      <c r="K143" s="22"/>
      <c r="L143" s="22"/>
      <c r="M143" s="22"/>
      <c r="N143" s="22"/>
      <c r="O143" s="24"/>
      <c r="P143" s="25" t="str">
        <f>IF('Heures Supplémentaire'!D197="",$P$5,"")</f>
        <v>Haziz</v>
      </c>
      <c r="Q143" s="25" t="str">
        <f>IF('Heures Supplémentaire'!F197="",$Q$5,"")</f>
        <v>Stéphanie</v>
      </c>
      <c r="R143" s="25" t="str">
        <f>IF('Heures Supplémentaire'!H197="",$R$5,"")</f>
        <v>Catherine</v>
      </c>
      <c r="S143" s="25" t="str">
        <f>IF('Heures Supplémentaire'!J197="",$S$5,"")</f>
        <v>Denise</v>
      </c>
      <c r="T143" s="25" t="str">
        <f>IF('Heures Supplémentaire'!L197="",$T$5,"")</f>
        <v>Camille</v>
      </c>
      <c r="U143" s="25" t="str">
        <f>IF('Heures Supplémentaire'!N197="",$U$5,"")</f>
        <v>Moncef</v>
      </c>
      <c r="V143" s="25" t="str">
        <f>IF('Heures Supplémentaire'!P197="",$V$5,"")</f>
        <v>Danièle</v>
      </c>
      <c r="W143" s="25" t="str">
        <f>IF('Heures Supplémentaire'!R197="",W$5,"")</f>
        <v>Alain</v>
      </c>
      <c r="X143" s="25" t="str">
        <f>IF('Heures Supplémentaire'!T197="",X$5,"")</f>
        <v>Manuel</v>
      </c>
      <c r="Y143" s="25" t="str">
        <f>IF('Heures Supplémentaire'!V197="",Y$5,"")</f>
        <v>Driss</v>
      </c>
      <c r="Z143" s="25" t="str">
        <f>IF('Heures Supplémentaire'!Z197="",Z$5,"")</f>
        <v>AAAA</v>
      </c>
      <c r="AA143" s="25" t="str">
        <f>IF('Heures Supplémentaire'!AA197="",AA$5,"")</f>
        <v>BBBB</v>
      </c>
      <c r="AB143" s="25" t="str">
        <f>IF('Heures Supplémentaire'!AB197="",AB$5,"")</f>
        <v>CCCC</v>
      </c>
      <c r="AC143" s="25" t="e">
        <f>IF(#REF!="",AC$5,"")</f>
        <v>#REF!</v>
      </c>
      <c r="AD143" s="25" t="e">
        <f>IF(#REF!="",AD$5,"")</f>
        <v>#REF!</v>
      </c>
      <c r="AE143" s="25" t="e">
        <f>IF(#REF!="",AE$5,"")</f>
        <v>#REF!</v>
      </c>
      <c r="AF143" s="25" t="e">
        <f>IF(#REF!="",AF$5,"")</f>
        <v>#REF!</v>
      </c>
      <c r="AG143" s="25" t="e">
        <f>IF(#REF!="",AG$5,"")</f>
        <v>#REF!</v>
      </c>
      <c r="AH143" s="26" t="e">
        <f>IF(#REF!="",AH$5,"")</f>
        <v>#REF!</v>
      </c>
    </row>
    <row r="144" spans="1:34" ht="15" hidden="1" customHeight="1" x14ac:dyDescent="0.25">
      <c r="A144" s="18" t="s">
        <v>74</v>
      </c>
      <c r="B144" s="19">
        <f t="shared" si="5"/>
        <v>42874</v>
      </c>
      <c r="C144" s="27">
        <f t="shared" si="4"/>
        <v>6</v>
      </c>
      <c r="D144" s="28" t="s">
        <v>69</v>
      </c>
      <c r="E144" s="22"/>
      <c r="F144" s="22"/>
      <c r="G144" s="22"/>
      <c r="H144" s="22"/>
      <c r="I144" s="22"/>
      <c r="J144" s="22"/>
      <c r="K144" s="22"/>
      <c r="L144" s="22"/>
      <c r="M144" s="22"/>
      <c r="N144" s="22"/>
      <c r="O144" s="24"/>
      <c r="P144" s="25" t="str">
        <f>IF('Heures Supplémentaire'!D198="",$P$5,"")</f>
        <v>Haziz</v>
      </c>
      <c r="Q144" s="25" t="str">
        <f>IF('Heures Supplémentaire'!F198="",$Q$5,"")</f>
        <v>Stéphanie</v>
      </c>
      <c r="R144" s="25" t="str">
        <f>IF('Heures Supplémentaire'!H198="",$R$5,"")</f>
        <v>Catherine</v>
      </c>
      <c r="S144" s="25" t="str">
        <f>IF('Heures Supplémentaire'!J198="",$S$5,"")</f>
        <v>Denise</v>
      </c>
      <c r="T144" s="25" t="str">
        <f>IF('Heures Supplémentaire'!L198="",$T$5,"")</f>
        <v>Camille</v>
      </c>
      <c r="U144" s="25" t="str">
        <f>IF('Heures Supplémentaire'!N198="",$U$5,"")</f>
        <v>Moncef</v>
      </c>
      <c r="V144" s="25" t="str">
        <f>IF('Heures Supplémentaire'!P198="",$V$5,"")</f>
        <v>Danièle</v>
      </c>
      <c r="W144" s="25" t="str">
        <f>IF('Heures Supplémentaire'!R198="",W$5,"")</f>
        <v>Alain</v>
      </c>
      <c r="X144" s="25" t="str">
        <f>IF('Heures Supplémentaire'!T198="",X$5,"")</f>
        <v>Manuel</v>
      </c>
      <c r="Y144" s="25" t="str">
        <f>IF('Heures Supplémentaire'!V198="",Y$5,"")</f>
        <v>Driss</v>
      </c>
      <c r="Z144" s="25" t="str">
        <f>IF('Heures Supplémentaire'!Z198="",Z$5,"")</f>
        <v>AAAA</v>
      </c>
      <c r="AA144" s="25" t="str">
        <f>IF('Heures Supplémentaire'!AA198="",AA$5,"")</f>
        <v>BBBB</v>
      </c>
      <c r="AB144" s="25" t="str">
        <f>IF('Heures Supplémentaire'!AB198="",AB$5,"")</f>
        <v>CCCC</v>
      </c>
      <c r="AC144" s="25" t="e">
        <f>IF(#REF!="",AC$5,"")</f>
        <v>#REF!</v>
      </c>
      <c r="AD144" s="25" t="e">
        <f>IF(#REF!="",AD$5,"")</f>
        <v>#REF!</v>
      </c>
      <c r="AE144" s="25" t="e">
        <f>IF(#REF!="",AE$5,"")</f>
        <v>#REF!</v>
      </c>
      <c r="AF144" s="25" t="e">
        <f>IF(#REF!="",AF$5,"")</f>
        <v>#REF!</v>
      </c>
      <c r="AG144" s="25" t="e">
        <f>IF(#REF!="",AG$5,"")</f>
        <v>#REF!</v>
      </c>
      <c r="AH144" s="26" t="e">
        <f>IF(#REF!="",AH$5,"")</f>
        <v>#REF!</v>
      </c>
    </row>
    <row r="145" spans="1:34" ht="15" hidden="1" customHeight="1" x14ac:dyDescent="0.25">
      <c r="A145" s="18" t="s">
        <v>74</v>
      </c>
      <c r="B145" s="19">
        <f t="shared" si="5"/>
        <v>42875</v>
      </c>
      <c r="C145" s="27">
        <f t="shared" si="4"/>
        <v>7</v>
      </c>
      <c r="D145" s="28" t="s">
        <v>70</v>
      </c>
      <c r="E145" s="22"/>
      <c r="F145" s="22"/>
      <c r="G145" s="22"/>
      <c r="H145" s="22"/>
      <c r="I145" s="22"/>
      <c r="J145" s="22"/>
      <c r="K145" s="22"/>
      <c r="L145" s="22"/>
      <c r="M145" s="22"/>
      <c r="N145" s="22"/>
      <c r="O145" s="24"/>
      <c r="P145" s="25" t="str">
        <f>IF('Heures Supplémentaire'!D199="",$P$5,"")</f>
        <v>Haziz</v>
      </c>
      <c r="Q145" s="25" t="str">
        <f>IF('Heures Supplémentaire'!F199="",$Q$5,"")</f>
        <v>Stéphanie</v>
      </c>
      <c r="R145" s="25" t="str">
        <f>IF('Heures Supplémentaire'!H199="",$R$5,"")</f>
        <v>Catherine</v>
      </c>
      <c r="S145" s="25" t="str">
        <f>IF('Heures Supplémentaire'!J199="",$S$5,"")</f>
        <v>Denise</v>
      </c>
      <c r="T145" s="25" t="str">
        <f>IF('Heures Supplémentaire'!L199="",$T$5,"")</f>
        <v>Camille</v>
      </c>
      <c r="U145" s="25" t="str">
        <f>IF('Heures Supplémentaire'!N199="",$U$5,"")</f>
        <v>Moncef</v>
      </c>
      <c r="V145" s="25" t="str">
        <f>IF('Heures Supplémentaire'!P199="",$V$5,"")</f>
        <v>Danièle</v>
      </c>
      <c r="W145" s="25" t="str">
        <f>IF('Heures Supplémentaire'!R199="",W$5,"")</f>
        <v>Alain</v>
      </c>
      <c r="X145" s="25" t="str">
        <f>IF('Heures Supplémentaire'!T199="",X$5,"")</f>
        <v>Manuel</v>
      </c>
      <c r="Y145" s="25" t="str">
        <f>IF('Heures Supplémentaire'!V199="",Y$5,"")</f>
        <v>Driss</v>
      </c>
      <c r="Z145" s="25" t="str">
        <f>IF('Heures Supplémentaire'!Z199="",Z$5,"")</f>
        <v>AAAA</v>
      </c>
      <c r="AA145" s="25" t="str">
        <f>IF('Heures Supplémentaire'!AA199="",AA$5,"")</f>
        <v>BBBB</v>
      </c>
      <c r="AB145" s="25" t="str">
        <f>IF('Heures Supplémentaire'!AB199="",AB$5,"")</f>
        <v>CCCC</v>
      </c>
      <c r="AC145" s="25" t="e">
        <f>IF(#REF!="",AC$5,"")</f>
        <v>#REF!</v>
      </c>
      <c r="AD145" s="25" t="e">
        <f>IF(#REF!="",AD$5,"")</f>
        <v>#REF!</v>
      </c>
      <c r="AE145" s="25" t="e">
        <f>IF(#REF!="",AE$5,"")</f>
        <v>#REF!</v>
      </c>
      <c r="AF145" s="25" t="e">
        <f>IF(#REF!="",AF$5,"")</f>
        <v>#REF!</v>
      </c>
      <c r="AG145" s="25" t="e">
        <f>IF(#REF!="",AG$5,"")</f>
        <v>#REF!</v>
      </c>
      <c r="AH145" s="26" t="e">
        <f>IF(#REF!="",AH$5,"")</f>
        <v>#REF!</v>
      </c>
    </row>
    <row r="146" spans="1:34" ht="15" hidden="1" customHeight="1" x14ac:dyDescent="0.25">
      <c r="A146" s="18" t="s">
        <v>74</v>
      </c>
      <c r="B146" s="19">
        <f t="shared" si="5"/>
        <v>42876</v>
      </c>
      <c r="C146" s="27">
        <f t="shared" si="4"/>
        <v>1</v>
      </c>
      <c r="D146" s="28" t="s">
        <v>64</v>
      </c>
      <c r="E146" s="22"/>
      <c r="F146" s="22"/>
      <c r="G146" s="22"/>
      <c r="H146" s="22"/>
      <c r="I146" s="22"/>
      <c r="J146" s="22"/>
      <c r="K146" s="22"/>
      <c r="L146" s="22"/>
      <c r="M146" s="22"/>
      <c r="N146" s="22"/>
      <c r="O146" s="24"/>
      <c r="P146" s="25" t="str">
        <f>IF('Heures Supplémentaire'!D200="",$P$5,"")</f>
        <v>Haziz</v>
      </c>
      <c r="Q146" s="25" t="str">
        <f>IF('Heures Supplémentaire'!F200="",$Q$5,"")</f>
        <v>Stéphanie</v>
      </c>
      <c r="R146" s="25" t="str">
        <f>IF('Heures Supplémentaire'!H200="",$R$5,"")</f>
        <v>Catherine</v>
      </c>
      <c r="S146" s="25" t="str">
        <f>IF('Heures Supplémentaire'!J200="",$S$5,"")</f>
        <v>Denise</v>
      </c>
      <c r="T146" s="25" t="str">
        <f>IF('Heures Supplémentaire'!L200="",$T$5,"")</f>
        <v>Camille</v>
      </c>
      <c r="U146" s="25" t="str">
        <f>IF('Heures Supplémentaire'!N200="",$U$5,"")</f>
        <v>Moncef</v>
      </c>
      <c r="V146" s="25" t="str">
        <f>IF('Heures Supplémentaire'!P200="",$V$5,"")</f>
        <v>Danièle</v>
      </c>
      <c r="W146" s="25" t="str">
        <f>IF('Heures Supplémentaire'!R200="",W$5,"")</f>
        <v>Alain</v>
      </c>
      <c r="X146" s="25" t="str">
        <f>IF('Heures Supplémentaire'!T200="",X$5,"")</f>
        <v>Manuel</v>
      </c>
      <c r="Y146" s="25" t="str">
        <f>IF('Heures Supplémentaire'!V200="",Y$5,"")</f>
        <v>Driss</v>
      </c>
      <c r="Z146" s="25" t="str">
        <f>IF('Heures Supplémentaire'!Z200="",Z$5,"")</f>
        <v>AAAA</v>
      </c>
      <c r="AA146" s="25" t="str">
        <f>IF('Heures Supplémentaire'!AA200="",AA$5,"")</f>
        <v>BBBB</v>
      </c>
      <c r="AB146" s="25" t="str">
        <f>IF('Heures Supplémentaire'!AB200="",AB$5,"")</f>
        <v>CCCC</v>
      </c>
      <c r="AC146" s="25" t="e">
        <f>IF(#REF!="",AC$5,"")</f>
        <v>#REF!</v>
      </c>
      <c r="AD146" s="25" t="e">
        <f>IF(#REF!="",AD$5,"")</f>
        <v>#REF!</v>
      </c>
      <c r="AE146" s="25" t="e">
        <f>IF(#REF!="",AE$5,"")</f>
        <v>#REF!</v>
      </c>
      <c r="AF146" s="25" t="e">
        <f>IF(#REF!="",AF$5,"")</f>
        <v>#REF!</v>
      </c>
      <c r="AG146" s="25" t="e">
        <f>IF(#REF!="",AG$5,"")</f>
        <v>#REF!</v>
      </c>
      <c r="AH146" s="26" t="e">
        <f>IF(#REF!="",AH$5,"")</f>
        <v>#REF!</v>
      </c>
    </row>
    <row r="147" spans="1:34" ht="15" hidden="1" customHeight="1" x14ac:dyDescent="0.25">
      <c r="A147" s="18" t="s">
        <v>74</v>
      </c>
      <c r="B147" s="19">
        <f t="shared" si="5"/>
        <v>42877</v>
      </c>
      <c r="C147" s="27">
        <f t="shared" si="4"/>
        <v>2</v>
      </c>
      <c r="D147" s="28" t="s">
        <v>65</v>
      </c>
      <c r="E147" s="22"/>
      <c r="F147" s="22"/>
      <c r="G147" s="22"/>
      <c r="H147" s="22"/>
      <c r="I147" s="22"/>
      <c r="J147" s="22"/>
      <c r="K147" s="22"/>
      <c r="L147" s="22"/>
      <c r="M147" s="22"/>
      <c r="N147" s="22"/>
      <c r="O147" s="24"/>
      <c r="P147" s="25" t="str">
        <f>IF('Heures Supplémentaire'!D203="",$P$5,"")</f>
        <v>Haziz</v>
      </c>
      <c r="Q147" s="25" t="str">
        <f>IF('Heures Supplémentaire'!F203="",$Q$5,"")</f>
        <v>Stéphanie</v>
      </c>
      <c r="R147" s="25" t="str">
        <f>IF('Heures Supplémentaire'!H203="",$R$5,"")</f>
        <v>Catherine</v>
      </c>
      <c r="S147" s="25" t="str">
        <f>IF('Heures Supplémentaire'!J203="",$S$5,"")</f>
        <v>Denise</v>
      </c>
      <c r="T147" s="25" t="str">
        <f>IF('Heures Supplémentaire'!L203="",$T$5,"")</f>
        <v>Camille</v>
      </c>
      <c r="U147" s="25" t="str">
        <f>IF('Heures Supplémentaire'!N203="",$U$5,"")</f>
        <v>Moncef</v>
      </c>
      <c r="V147" s="25" t="str">
        <f>IF('Heures Supplémentaire'!P203="",$V$5,"")</f>
        <v>Danièle</v>
      </c>
      <c r="W147" s="25" t="str">
        <f>IF('Heures Supplémentaire'!R203="",W$5,"")</f>
        <v>Alain</v>
      </c>
      <c r="X147" s="25" t="str">
        <f>IF('Heures Supplémentaire'!T203="",X$5,"")</f>
        <v>Manuel</v>
      </c>
      <c r="Y147" s="25" t="str">
        <f>IF('Heures Supplémentaire'!V203="",Y$5,"")</f>
        <v>Driss</v>
      </c>
      <c r="Z147" s="25" t="str">
        <f>IF('Heures Supplémentaire'!Z203="",Z$5,"")</f>
        <v>AAAA</v>
      </c>
      <c r="AA147" s="25" t="str">
        <f>IF('Heures Supplémentaire'!AA203="",AA$5,"")</f>
        <v>BBBB</v>
      </c>
      <c r="AB147" s="25" t="str">
        <f>IF('Heures Supplémentaire'!AB203="",AB$5,"")</f>
        <v>CCCC</v>
      </c>
      <c r="AC147" s="25" t="e">
        <f>IF(#REF!="",AC$5,"")</f>
        <v>#REF!</v>
      </c>
      <c r="AD147" s="25" t="e">
        <f>IF(#REF!="",AD$5,"")</f>
        <v>#REF!</v>
      </c>
      <c r="AE147" s="25" t="e">
        <f>IF(#REF!="",AE$5,"")</f>
        <v>#REF!</v>
      </c>
      <c r="AF147" s="25" t="e">
        <f>IF(#REF!="",AF$5,"")</f>
        <v>#REF!</v>
      </c>
      <c r="AG147" s="25" t="e">
        <f>IF(#REF!="",AG$5,"")</f>
        <v>#REF!</v>
      </c>
      <c r="AH147" s="26" t="e">
        <f>IF(#REF!="",AH$5,"")</f>
        <v>#REF!</v>
      </c>
    </row>
    <row r="148" spans="1:34" ht="15" hidden="1" customHeight="1" x14ac:dyDescent="0.25">
      <c r="A148" s="18" t="s">
        <v>74</v>
      </c>
      <c r="B148" s="19">
        <f t="shared" si="5"/>
        <v>42878</v>
      </c>
      <c r="C148" s="27">
        <f t="shared" si="4"/>
        <v>3</v>
      </c>
      <c r="D148" s="28" t="s">
        <v>66</v>
      </c>
      <c r="E148" s="22"/>
      <c r="F148" s="22"/>
      <c r="G148" s="22"/>
      <c r="H148" s="22"/>
      <c r="I148" s="22"/>
      <c r="J148" s="22"/>
      <c r="K148" s="22"/>
      <c r="L148" s="22"/>
      <c r="M148" s="22"/>
      <c r="N148" s="22"/>
      <c r="O148" s="24"/>
      <c r="P148" s="25" t="str">
        <f>IF('Heures Supplémentaire'!D204="",$P$5,"")</f>
        <v>Haziz</v>
      </c>
      <c r="Q148" s="25" t="str">
        <f>IF('Heures Supplémentaire'!F204="",$Q$5,"")</f>
        <v>Stéphanie</v>
      </c>
      <c r="R148" s="25" t="str">
        <f>IF('Heures Supplémentaire'!H204="",$R$5,"")</f>
        <v>Catherine</v>
      </c>
      <c r="S148" s="25" t="str">
        <f>IF('Heures Supplémentaire'!J204="",$S$5,"")</f>
        <v>Denise</v>
      </c>
      <c r="T148" s="25" t="str">
        <f>IF('Heures Supplémentaire'!L204="",$T$5,"")</f>
        <v>Camille</v>
      </c>
      <c r="U148" s="25" t="str">
        <f>IF('Heures Supplémentaire'!N204="",$U$5,"")</f>
        <v>Moncef</v>
      </c>
      <c r="V148" s="25" t="str">
        <f>IF('Heures Supplémentaire'!P204="",$V$5,"")</f>
        <v>Danièle</v>
      </c>
      <c r="W148" s="25" t="str">
        <f>IF('Heures Supplémentaire'!R204="",W$5,"")</f>
        <v>Alain</v>
      </c>
      <c r="X148" s="25" t="str">
        <f>IF('Heures Supplémentaire'!T204="",X$5,"")</f>
        <v>Manuel</v>
      </c>
      <c r="Y148" s="25" t="str">
        <f>IF('Heures Supplémentaire'!V204="",Y$5,"")</f>
        <v>Driss</v>
      </c>
      <c r="Z148" s="25" t="str">
        <f>IF('Heures Supplémentaire'!Z204="",Z$5,"")</f>
        <v>AAAA</v>
      </c>
      <c r="AA148" s="25" t="str">
        <f>IF('Heures Supplémentaire'!AA204="",AA$5,"")</f>
        <v>BBBB</v>
      </c>
      <c r="AB148" s="25" t="str">
        <f>IF('Heures Supplémentaire'!AB204="",AB$5,"")</f>
        <v>CCCC</v>
      </c>
      <c r="AC148" s="25" t="e">
        <f>IF(#REF!="",AC$5,"")</f>
        <v>#REF!</v>
      </c>
      <c r="AD148" s="25" t="e">
        <f>IF(#REF!="",AD$5,"")</f>
        <v>#REF!</v>
      </c>
      <c r="AE148" s="25" t="e">
        <f>IF(#REF!="",AE$5,"")</f>
        <v>#REF!</v>
      </c>
      <c r="AF148" s="25" t="e">
        <f>IF(#REF!="",AF$5,"")</f>
        <v>#REF!</v>
      </c>
      <c r="AG148" s="25" t="e">
        <f>IF(#REF!="",AG$5,"")</f>
        <v>#REF!</v>
      </c>
      <c r="AH148" s="26" t="e">
        <f>IF(#REF!="",AH$5,"")</f>
        <v>#REF!</v>
      </c>
    </row>
    <row r="149" spans="1:34" ht="15" hidden="1" customHeight="1" x14ac:dyDescent="0.25">
      <c r="A149" s="18" t="s">
        <v>74</v>
      </c>
      <c r="B149" s="19">
        <f t="shared" si="5"/>
        <v>42879</v>
      </c>
      <c r="C149" s="27">
        <f t="shared" si="4"/>
        <v>4</v>
      </c>
      <c r="D149" s="28" t="s">
        <v>67</v>
      </c>
      <c r="E149" s="22"/>
      <c r="F149" s="22"/>
      <c r="G149" s="22"/>
      <c r="H149" s="22"/>
      <c r="I149" s="22"/>
      <c r="J149" s="22"/>
      <c r="K149" s="22"/>
      <c r="L149" s="22"/>
      <c r="M149" s="22"/>
      <c r="N149" s="22"/>
      <c r="O149" s="24"/>
      <c r="P149" s="25" t="str">
        <f>IF('Heures Supplémentaire'!D205="",$P$5,"")</f>
        <v>Haziz</v>
      </c>
      <c r="Q149" s="25" t="str">
        <f>IF('Heures Supplémentaire'!F205="",$Q$5,"")</f>
        <v>Stéphanie</v>
      </c>
      <c r="R149" s="25" t="str">
        <f>IF('Heures Supplémentaire'!H205="",$R$5,"")</f>
        <v>Catherine</v>
      </c>
      <c r="S149" s="25" t="str">
        <f>IF('Heures Supplémentaire'!J205="",$S$5,"")</f>
        <v>Denise</v>
      </c>
      <c r="T149" s="25" t="str">
        <f>IF('Heures Supplémentaire'!L205="",$T$5,"")</f>
        <v>Camille</v>
      </c>
      <c r="U149" s="25" t="str">
        <f>IF('Heures Supplémentaire'!N205="",$U$5,"")</f>
        <v>Moncef</v>
      </c>
      <c r="V149" s="25" t="str">
        <f>IF('Heures Supplémentaire'!P205="",$V$5,"")</f>
        <v>Danièle</v>
      </c>
      <c r="W149" s="25" t="str">
        <f>IF('Heures Supplémentaire'!R205="",W$5,"")</f>
        <v>Alain</v>
      </c>
      <c r="X149" s="25" t="str">
        <f>IF('Heures Supplémentaire'!T205="",X$5,"")</f>
        <v>Manuel</v>
      </c>
      <c r="Y149" s="25" t="str">
        <f>IF('Heures Supplémentaire'!V205="",Y$5,"")</f>
        <v>Driss</v>
      </c>
      <c r="Z149" s="25" t="str">
        <f>IF('Heures Supplémentaire'!Z205="",Z$5,"")</f>
        <v>AAAA</v>
      </c>
      <c r="AA149" s="25" t="str">
        <f>IF('Heures Supplémentaire'!AA205="",AA$5,"")</f>
        <v>BBBB</v>
      </c>
      <c r="AB149" s="25" t="str">
        <f>IF('Heures Supplémentaire'!AB205="",AB$5,"")</f>
        <v>CCCC</v>
      </c>
      <c r="AC149" s="25" t="e">
        <f>IF(#REF!="",AC$5,"")</f>
        <v>#REF!</v>
      </c>
      <c r="AD149" s="25" t="e">
        <f>IF(#REF!="",AD$5,"")</f>
        <v>#REF!</v>
      </c>
      <c r="AE149" s="25" t="e">
        <f>IF(#REF!="",AE$5,"")</f>
        <v>#REF!</v>
      </c>
      <c r="AF149" s="25" t="e">
        <f>IF(#REF!="",AF$5,"")</f>
        <v>#REF!</v>
      </c>
      <c r="AG149" s="25" t="e">
        <f>IF(#REF!="",AG$5,"")</f>
        <v>#REF!</v>
      </c>
      <c r="AH149" s="26" t="e">
        <f>IF(#REF!="",AH$5,"")</f>
        <v>#REF!</v>
      </c>
    </row>
    <row r="150" spans="1:34" ht="15" customHeight="1" x14ac:dyDescent="0.25">
      <c r="A150" s="18" t="s">
        <v>74</v>
      </c>
      <c r="B150" s="19">
        <f t="shared" si="5"/>
        <v>42880</v>
      </c>
      <c r="C150" s="27">
        <f t="shared" si="4"/>
        <v>5</v>
      </c>
      <c r="D150" s="28" t="s">
        <v>68</v>
      </c>
      <c r="E150" s="22"/>
      <c r="F150" s="22"/>
      <c r="G150" s="22"/>
      <c r="H150" s="22"/>
      <c r="I150" s="22"/>
      <c r="J150" s="22"/>
      <c r="K150" s="22"/>
      <c r="L150" s="22"/>
      <c r="M150" s="22"/>
      <c r="N150" s="22"/>
      <c r="O150" s="24"/>
      <c r="P150" s="25" t="str">
        <f>IF('Heures Supplémentaire'!D206="",$P$5,"")</f>
        <v>Haziz</v>
      </c>
      <c r="Q150" s="25" t="str">
        <f>IF('Heures Supplémentaire'!F206="",$Q$5,"")</f>
        <v>Stéphanie</v>
      </c>
      <c r="R150" s="25" t="str">
        <f>IF('Heures Supplémentaire'!H206="",$R$5,"")</f>
        <v>Catherine</v>
      </c>
      <c r="S150" s="25" t="str">
        <f>IF('Heures Supplémentaire'!J206="",$S$5,"")</f>
        <v>Denise</v>
      </c>
      <c r="T150" s="25" t="str">
        <f>IF('Heures Supplémentaire'!L206="",$T$5,"")</f>
        <v>Camille</v>
      </c>
      <c r="U150" s="25" t="str">
        <f>IF('Heures Supplémentaire'!N206="",$U$5,"")</f>
        <v>Moncef</v>
      </c>
      <c r="V150" s="25" t="str">
        <f>IF('Heures Supplémentaire'!P206="",$V$5,"")</f>
        <v>Danièle</v>
      </c>
      <c r="W150" s="25" t="str">
        <f>IF('Heures Supplémentaire'!R206="",W$5,"")</f>
        <v>Alain</v>
      </c>
      <c r="X150" s="25" t="str">
        <f>IF('Heures Supplémentaire'!T206="",X$5,"")</f>
        <v>Manuel</v>
      </c>
      <c r="Y150" s="25" t="str">
        <f>IF('Heures Supplémentaire'!V206="",Y$5,"")</f>
        <v>Driss</v>
      </c>
      <c r="Z150" s="25" t="str">
        <f>IF('Heures Supplémentaire'!Z206="",Z$5,"")</f>
        <v>AAAA</v>
      </c>
      <c r="AA150" s="25" t="str">
        <f>IF('Heures Supplémentaire'!AA206="",AA$5,"")</f>
        <v>BBBB</v>
      </c>
      <c r="AB150" s="25" t="str">
        <f>IF('Heures Supplémentaire'!AB206="",AB$5,"")</f>
        <v>CCCC</v>
      </c>
      <c r="AC150" s="25" t="e">
        <f>IF(#REF!="",AC$5,"")</f>
        <v>#REF!</v>
      </c>
      <c r="AD150" s="25" t="e">
        <f>IF(#REF!="",AD$5,"")</f>
        <v>#REF!</v>
      </c>
      <c r="AE150" s="25" t="e">
        <f>IF(#REF!="",AE$5,"")</f>
        <v>#REF!</v>
      </c>
      <c r="AF150" s="25" t="e">
        <f>IF(#REF!="",AF$5,"")</f>
        <v>#REF!</v>
      </c>
      <c r="AG150" s="25" t="e">
        <f>IF(#REF!="",AG$5,"")</f>
        <v>#REF!</v>
      </c>
      <c r="AH150" s="26" t="e">
        <f>IF(#REF!="",AH$5,"")</f>
        <v>#REF!</v>
      </c>
    </row>
    <row r="151" spans="1:34" ht="15" hidden="1" customHeight="1" x14ac:dyDescent="0.25">
      <c r="A151" s="18" t="s">
        <v>74</v>
      </c>
      <c r="B151" s="19">
        <f t="shared" si="5"/>
        <v>42881</v>
      </c>
      <c r="C151" s="27">
        <f t="shared" si="4"/>
        <v>6</v>
      </c>
      <c r="D151" s="28" t="s">
        <v>69</v>
      </c>
      <c r="E151" s="22"/>
      <c r="F151" s="22"/>
      <c r="G151" s="22"/>
      <c r="H151" s="22"/>
      <c r="I151" s="22"/>
      <c r="J151" s="22"/>
      <c r="K151" s="22"/>
      <c r="L151" s="22"/>
      <c r="M151" s="22"/>
      <c r="N151" s="22"/>
      <c r="O151" s="24"/>
      <c r="P151" s="25" t="str">
        <f>IF('Heures Supplémentaire'!D207="",$P$5,"")</f>
        <v>Haziz</v>
      </c>
      <c r="Q151" s="25" t="str">
        <f>IF('Heures Supplémentaire'!F207="",$Q$5,"")</f>
        <v>Stéphanie</v>
      </c>
      <c r="R151" s="25" t="str">
        <f>IF('Heures Supplémentaire'!H207="",$R$5,"")</f>
        <v>Catherine</v>
      </c>
      <c r="S151" s="25" t="str">
        <f>IF('Heures Supplémentaire'!J207="",$S$5,"")</f>
        <v>Denise</v>
      </c>
      <c r="T151" s="25" t="str">
        <f>IF('Heures Supplémentaire'!L207="",$T$5,"")</f>
        <v>Camille</v>
      </c>
      <c r="U151" s="25" t="str">
        <f>IF('Heures Supplémentaire'!N207="",$U$5,"")</f>
        <v>Moncef</v>
      </c>
      <c r="V151" s="25" t="str">
        <f>IF('Heures Supplémentaire'!P207="",$V$5,"")</f>
        <v>Danièle</v>
      </c>
      <c r="W151" s="25" t="str">
        <f>IF('Heures Supplémentaire'!R207="",W$5,"")</f>
        <v>Alain</v>
      </c>
      <c r="X151" s="25" t="str">
        <f>IF('Heures Supplémentaire'!T207="",X$5,"")</f>
        <v>Manuel</v>
      </c>
      <c r="Y151" s="25" t="str">
        <f>IF('Heures Supplémentaire'!V207="",Y$5,"")</f>
        <v>Driss</v>
      </c>
      <c r="Z151" s="25" t="str">
        <f>IF('Heures Supplémentaire'!Z207="",Z$5,"")</f>
        <v>AAAA</v>
      </c>
      <c r="AA151" s="25" t="str">
        <f>IF('Heures Supplémentaire'!AA207="",AA$5,"")</f>
        <v>BBBB</v>
      </c>
      <c r="AB151" s="25" t="str">
        <f>IF('Heures Supplémentaire'!AB207="",AB$5,"")</f>
        <v>CCCC</v>
      </c>
      <c r="AC151" s="25" t="e">
        <f>IF(#REF!="",AC$5,"")</f>
        <v>#REF!</v>
      </c>
      <c r="AD151" s="25" t="e">
        <f>IF(#REF!="",AD$5,"")</f>
        <v>#REF!</v>
      </c>
      <c r="AE151" s="25" t="e">
        <f>IF(#REF!="",AE$5,"")</f>
        <v>#REF!</v>
      </c>
      <c r="AF151" s="25" t="e">
        <f>IF(#REF!="",AF$5,"")</f>
        <v>#REF!</v>
      </c>
      <c r="AG151" s="25" t="e">
        <f>IF(#REF!="",AG$5,"")</f>
        <v>#REF!</v>
      </c>
      <c r="AH151" s="26" t="e">
        <f>IF(#REF!="",AH$5,"")</f>
        <v>#REF!</v>
      </c>
    </row>
    <row r="152" spans="1:34" ht="15" hidden="1" customHeight="1" x14ac:dyDescent="0.25">
      <c r="A152" s="18" t="s">
        <v>74</v>
      </c>
      <c r="B152" s="19">
        <f t="shared" si="5"/>
        <v>42882</v>
      </c>
      <c r="C152" s="27">
        <f t="shared" si="4"/>
        <v>7</v>
      </c>
      <c r="D152" s="28" t="s">
        <v>70</v>
      </c>
      <c r="E152" s="22"/>
      <c r="F152" s="22"/>
      <c r="G152" s="22"/>
      <c r="H152" s="22"/>
      <c r="I152" s="22"/>
      <c r="J152" s="22"/>
      <c r="K152" s="22"/>
      <c r="L152" s="22"/>
      <c r="M152" s="22"/>
      <c r="N152" s="22"/>
      <c r="O152" s="24"/>
      <c r="P152" s="25" t="str">
        <f>IF('Heures Supplémentaire'!D208="",$P$5,"")</f>
        <v>Haziz</v>
      </c>
      <c r="Q152" s="25" t="str">
        <f>IF('Heures Supplémentaire'!F208="",$Q$5,"")</f>
        <v>Stéphanie</v>
      </c>
      <c r="R152" s="25" t="str">
        <f>IF('Heures Supplémentaire'!H208="",$R$5,"")</f>
        <v>Catherine</v>
      </c>
      <c r="S152" s="25" t="str">
        <f>IF('Heures Supplémentaire'!J208="",$S$5,"")</f>
        <v>Denise</v>
      </c>
      <c r="T152" s="25" t="str">
        <f>IF('Heures Supplémentaire'!L208="",$T$5,"")</f>
        <v>Camille</v>
      </c>
      <c r="U152" s="25" t="str">
        <f>IF('Heures Supplémentaire'!N208="",$U$5,"")</f>
        <v>Moncef</v>
      </c>
      <c r="V152" s="25" t="str">
        <f>IF('Heures Supplémentaire'!P208="",$V$5,"")</f>
        <v>Danièle</v>
      </c>
      <c r="W152" s="25" t="str">
        <f>IF('Heures Supplémentaire'!R208="",W$5,"")</f>
        <v>Alain</v>
      </c>
      <c r="X152" s="25" t="str">
        <f>IF('Heures Supplémentaire'!T208="",X$5,"")</f>
        <v>Manuel</v>
      </c>
      <c r="Y152" s="25" t="str">
        <f>IF('Heures Supplémentaire'!V208="",Y$5,"")</f>
        <v>Driss</v>
      </c>
      <c r="Z152" s="25" t="str">
        <f>IF('Heures Supplémentaire'!Z208="",Z$5,"")</f>
        <v>AAAA</v>
      </c>
      <c r="AA152" s="25" t="str">
        <f>IF('Heures Supplémentaire'!AA208="",AA$5,"")</f>
        <v>BBBB</v>
      </c>
      <c r="AB152" s="25" t="str">
        <f>IF('Heures Supplémentaire'!AB208="",AB$5,"")</f>
        <v>CCCC</v>
      </c>
      <c r="AC152" s="25" t="e">
        <f>IF(#REF!="",AC$5,"")</f>
        <v>#REF!</v>
      </c>
      <c r="AD152" s="25" t="e">
        <f>IF(#REF!="",AD$5,"")</f>
        <v>#REF!</v>
      </c>
      <c r="AE152" s="25" t="e">
        <f>IF(#REF!="",AE$5,"")</f>
        <v>#REF!</v>
      </c>
      <c r="AF152" s="25" t="e">
        <f>IF(#REF!="",AF$5,"")</f>
        <v>#REF!</v>
      </c>
      <c r="AG152" s="25" t="e">
        <f>IF(#REF!="",AG$5,"")</f>
        <v>#REF!</v>
      </c>
      <c r="AH152" s="26" t="e">
        <f>IF(#REF!="",AH$5,"")</f>
        <v>#REF!</v>
      </c>
    </row>
    <row r="153" spans="1:34" ht="15" hidden="1" customHeight="1" x14ac:dyDescent="0.25">
      <c r="A153" s="18" t="s">
        <v>74</v>
      </c>
      <c r="B153" s="19">
        <f t="shared" si="5"/>
        <v>42883</v>
      </c>
      <c r="C153" s="27">
        <f t="shared" si="4"/>
        <v>1</v>
      </c>
      <c r="D153" s="28" t="s">
        <v>64</v>
      </c>
      <c r="E153" s="22"/>
      <c r="F153" s="22"/>
      <c r="G153" s="22"/>
      <c r="H153" s="22"/>
      <c r="I153" s="22"/>
      <c r="J153" s="22"/>
      <c r="K153" s="22"/>
      <c r="L153" s="22"/>
      <c r="M153" s="22"/>
      <c r="N153" s="22"/>
      <c r="O153" s="24"/>
      <c r="P153" s="25" t="str">
        <f>IF('Heures Supplémentaire'!D209="",$P$5,"")</f>
        <v>Haziz</v>
      </c>
      <c r="Q153" s="25" t="str">
        <f>IF('Heures Supplémentaire'!F209="",$Q$5,"")</f>
        <v>Stéphanie</v>
      </c>
      <c r="R153" s="25" t="str">
        <f>IF('Heures Supplémentaire'!H209="",$R$5,"")</f>
        <v>Catherine</v>
      </c>
      <c r="S153" s="25" t="str">
        <f>IF('Heures Supplémentaire'!J209="",$S$5,"")</f>
        <v>Denise</v>
      </c>
      <c r="T153" s="25" t="str">
        <f>IF('Heures Supplémentaire'!L209="",$T$5,"")</f>
        <v>Camille</v>
      </c>
      <c r="U153" s="25" t="str">
        <f>IF('Heures Supplémentaire'!N209="",$U$5,"")</f>
        <v>Moncef</v>
      </c>
      <c r="V153" s="25" t="str">
        <f>IF('Heures Supplémentaire'!P209="",$V$5,"")</f>
        <v>Danièle</v>
      </c>
      <c r="W153" s="25" t="str">
        <f>IF('Heures Supplémentaire'!R209="",W$5,"")</f>
        <v>Alain</v>
      </c>
      <c r="X153" s="25" t="str">
        <f>IF('Heures Supplémentaire'!T209="",X$5,"")</f>
        <v>Manuel</v>
      </c>
      <c r="Y153" s="25" t="str">
        <f>IF('Heures Supplémentaire'!V209="",Y$5,"")</f>
        <v>Driss</v>
      </c>
      <c r="Z153" s="25" t="str">
        <f>IF('Heures Supplémentaire'!Z209="",Z$5,"")</f>
        <v>AAAA</v>
      </c>
      <c r="AA153" s="25" t="str">
        <f>IF('Heures Supplémentaire'!AA209="",AA$5,"")</f>
        <v>BBBB</v>
      </c>
      <c r="AB153" s="25" t="str">
        <f>IF('Heures Supplémentaire'!AB209="",AB$5,"")</f>
        <v>CCCC</v>
      </c>
      <c r="AC153" s="25" t="e">
        <f>IF(#REF!="",AC$5,"")</f>
        <v>#REF!</v>
      </c>
      <c r="AD153" s="25" t="e">
        <f>IF(#REF!="",AD$5,"")</f>
        <v>#REF!</v>
      </c>
      <c r="AE153" s="25" t="e">
        <f>IF(#REF!="",AE$5,"")</f>
        <v>#REF!</v>
      </c>
      <c r="AF153" s="25" t="e">
        <f>IF(#REF!="",AF$5,"")</f>
        <v>#REF!</v>
      </c>
      <c r="AG153" s="25" t="e">
        <f>IF(#REF!="",AG$5,"")</f>
        <v>#REF!</v>
      </c>
      <c r="AH153" s="26" t="e">
        <f>IF(#REF!="",AH$5,"")</f>
        <v>#REF!</v>
      </c>
    </row>
    <row r="154" spans="1:34" ht="15" hidden="1" customHeight="1" x14ac:dyDescent="0.25">
      <c r="A154" s="18" t="s">
        <v>74</v>
      </c>
      <c r="B154" s="19">
        <f t="shared" si="5"/>
        <v>42884</v>
      </c>
      <c r="C154" s="27">
        <f t="shared" si="4"/>
        <v>2</v>
      </c>
      <c r="D154" s="28" t="s">
        <v>65</v>
      </c>
      <c r="E154" s="22"/>
      <c r="F154" s="22"/>
      <c r="G154" s="22"/>
      <c r="H154" s="22"/>
      <c r="I154" s="22"/>
      <c r="J154" s="22"/>
      <c r="K154" s="22"/>
      <c r="L154" s="22"/>
      <c r="M154" s="22"/>
      <c r="N154" s="22"/>
      <c r="O154" s="24"/>
      <c r="P154" s="25" t="str">
        <f>IF('Heures Supplémentaire'!D212="",$P$5,"")</f>
        <v>Haziz</v>
      </c>
      <c r="Q154" s="25" t="str">
        <f>IF('Heures Supplémentaire'!F212="",$Q$5,"")</f>
        <v>Stéphanie</v>
      </c>
      <c r="R154" s="25" t="str">
        <f>IF('Heures Supplémentaire'!H212="",$R$5,"")</f>
        <v>Catherine</v>
      </c>
      <c r="S154" s="25" t="str">
        <f>IF('Heures Supplémentaire'!J212="",$S$5,"")</f>
        <v>Denise</v>
      </c>
      <c r="T154" s="25" t="str">
        <f>IF('Heures Supplémentaire'!L212="",$T$5,"")</f>
        <v>Camille</v>
      </c>
      <c r="U154" s="25" t="str">
        <f>IF('Heures Supplémentaire'!N212="",$U$5,"")</f>
        <v>Moncef</v>
      </c>
      <c r="V154" s="25" t="str">
        <f>IF('Heures Supplémentaire'!P212="",$V$5,"")</f>
        <v>Danièle</v>
      </c>
      <c r="W154" s="25" t="str">
        <f>IF('Heures Supplémentaire'!R212="",W$5,"")</f>
        <v>Alain</v>
      </c>
      <c r="X154" s="25" t="str">
        <f>IF('Heures Supplémentaire'!T212="",X$5,"")</f>
        <v>Manuel</v>
      </c>
      <c r="Y154" s="25" t="str">
        <f>IF('Heures Supplémentaire'!V212="",Y$5,"")</f>
        <v>Driss</v>
      </c>
      <c r="Z154" s="25" t="str">
        <f>IF('Heures Supplémentaire'!Z212="",Z$5,"")</f>
        <v>AAAA</v>
      </c>
      <c r="AA154" s="25" t="str">
        <f>IF('Heures Supplémentaire'!AA212="",AA$5,"")</f>
        <v>BBBB</v>
      </c>
      <c r="AB154" s="25" t="str">
        <f>IF('Heures Supplémentaire'!AB212="",AB$5,"")</f>
        <v>CCCC</v>
      </c>
      <c r="AC154" s="25" t="e">
        <f>IF(#REF!="",AC$5,"")</f>
        <v>#REF!</v>
      </c>
      <c r="AD154" s="25" t="e">
        <f>IF(#REF!="",AD$5,"")</f>
        <v>#REF!</v>
      </c>
      <c r="AE154" s="25" t="e">
        <f>IF(#REF!="",AE$5,"")</f>
        <v>#REF!</v>
      </c>
      <c r="AF154" s="25" t="e">
        <f>IF(#REF!="",AF$5,"")</f>
        <v>#REF!</v>
      </c>
      <c r="AG154" s="25" t="e">
        <f>IF(#REF!="",AG$5,"")</f>
        <v>#REF!</v>
      </c>
      <c r="AH154" s="26" t="e">
        <f>IF(#REF!="",AH$5,"")</f>
        <v>#REF!</v>
      </c>
    </row>
    <row r="155" spans="1:34" ht="15" hidden="1" customHeight="1" x14ac:dyDescent="0.25">
      <c r="A155" s="18" t="s">
        <v>74</v>
      </c>
      <c r="B155" s="19">
        <f t="shared" si="5"/>
        <v>42885</v>
      </c>
      <c r="C155" s="27">
        <f t="shared" si="4"/>
        <v>3</v>
      </c>
      <c r="D155" s="28" t="s">
        <v>66</v>
      </c>
      <c r="E155" s="22"/>
      <c r="F155" s="22"/>
      <c r="G155" s="22"/>
      <c r="H155" s="22"/>
      <c r="I155" s="22"/>
      <c r="J155" s="22"/>
      <c r="K155" s="22"/>
      <c r="L155" s="22"/>
      <c r="M155" s="22"/>
      <c r="N155" s="22"/>
      <c r="O155" s="24"/>
      <c r="P155" s="25" t="str">
        <f>IF('Heures Supplémentaire'!D213="",$P$5,"")</f>
        <v>Haziz</v>
      </c>
      <c r="Q155" s="25" t="str">
        <f>IF('Heures Supplémentaire'!F213="",$Q$5,"")</f>
        <v>Stéphanie</v>
      </c>
      <c r="R155" s="25" t="str">
        <f>IF('Heures Supplémentaire'!H213="",$R$5,"")</f>
        <v>Catherine</v>
      </c>
      <c r="S155" s="25" t="str">
        <f>IF('Heures Supplémentaire'!J213="",$S$5,"")</f>
        <v>Denise</v>
      </c>
      <c r="T155" s="25" t="str">
        <f>IF('Heures Supplémentaire'!L213="",$T$5,"")</f>
        <v>Camille</v>
      </c>
      <c r="U155" s="25" t="str">
        <f>IF('Heures Supplémentaire'!N213="",$U$5,"")</f>
        <v>Moncef</v>
      </c>
      <c r="V155" s="25" t="str">
        <f>IF('Heures Supplémentaire'!P213="",$V$5,"")</f>
        <v>Danièle</v>
      </c>
      <c r="W155" s="25" t="str">
        <f>IF('Heures Supplémentaire'!R213="",W$5,"")</f>
        <v>Alain</v>
      </c>
      <c r="X155" s="25" t="str">
        <f>IF('Heures Supplémentaire'!T213="",X$5,"")</f>
        <v>Manuel</v>
      </c>
      <c r="Y155" s="25" t="str">
        <f>IF('Heures Supplémentaire'!V213="",Y$5,"")</f>
        <v>Driss</v>
      </c>
      <c r="Z155" s="25" t="str">
        <f>IF('Heures Supplémentaire'!Z213="",Z$5,"")</f>
        <v>AAAA</v>
      </c>
      <c r="AA155" s="25" t="str">
        <f>IF('Heures Supplémentaire'!AA213="",AA$5,"")</f>
        <v>BBBB</v>
      </c>
      <c r="AB155" s="25" t="str">
        <f>IF('Heures Supplémentaire'!AB213="",AB$5,"")</f>
        <v>CCCC</v>
      </c>
      <c r="AC155" s="25" t="e">
        <f>IF(#REF!="",AC$5,"")</f>
        <v>#REF!</v>
      </c>
      <c r="AD155" s="25" t="e">
        <f>IF(#REF!="",AD$5,"")</f>
        <v>#REF!</v>
      </c>
      <c r="AE155" s="25" t="e">
        <f>IF(#REF!="",AE$5,"")</f>
        <v>#REF!</v>
      </c>
      <c r="AF155" s="25" t="e">
        <f>IF(#REF!="",AF$5,"")</f>
        <v>#REF!</v>
      </c>
      <c r="AG155" s="25" t="e">
        <f>IF(#REF!="",AG$5,"")</f>
        <v>#REF!</v>
      </c>
      <c r="AH155" s="26" t="e">
        <f>IF(#REF!="",AH$5,"")</f>
        <v>#REF!</v>
      </c>
    </row>
    <row r="156" spans="1:34" ht="15" hidden="1" customHeight="1" x14ac:dyDescent="0.25">
      <c r="A156" s="18" t="s">
        <v>74</v>
      </c>
      <c r="B156" s="19">
        <f t="shared" si="5"/>
        <v>42886</v>
      </c>
      <c r="C156" s="27">
        <f t="shared" si="4"/>
        <v>4</v>
      </c>
      <c r="D156" s="28" t="s">
        <v>67</v>
      </c>
      <c r="E156" s="22"/>
      <c r="F156" s="22"/>
      <c r="G156" s="22"/>
      <c r="H156" s="22"/>
      <c r="I156" s="22"/>
      <c r="J156" s="22"/>
      <c r="K156" s="22"/>
      <c r="L156" s="22"/>
      <c r="M156" s="22"/>
      <c r="N156" s="22"/>
      <c r="O156" s="24"/>
      <c r="P156" s="25" t="str">
        <f>IF('Heures Supplémentaire'!D214="",$P$5,"")</f>
        <v>Haziz</v>
      </c>
      <c r="Q156" s="25" t="str">
        <f>IF('Heures Supplémentaire'!F214="",$Q$5,"")</f>
        <v>Stéphanie</v>
      </c>
      <c r="R156" s="25" t="str">
        <f>IF('Heures Supplémentaire'!H214="",$R$5,"")</f>
        <v>Catherine</v>
      </c>
      <c r="S156" s="25" t="str">
        <f>IF('Heures Supplémentaire'!J214="",$S$5,"")</f>
        <v>Denise</v>
      </c>
      <c r="T156" s="25" t="str">
        <f>IF('Heures Supplémentaire'!L214="",$T$5,"")</f>
        <v>Camille</v>
      </c>
      <c r="U156" s="25" t="str">
        <f>IF('Heures Supplémentaire'!N214="",$U$5,"")</f>
        <v>Moncef</v>
      </c>
      <c r="V156" s="25" t="str">
        <f>IF('Heures Supplémentaire'!P214="",$V$5,"")</f>
        <v>Danièle</v>
      </c>
      <c r="W156" s="25" t="str">
        <f>IF('Heures Supplémentaire'!R214="",W$5,"")</f>
        <v>Alain</v>
      </c>
      <c r="X156" s="25" t="str">
        <f>IF('Heures Supplémentaire'!T214="",X$5,"")</f>
        <v>Manuel</v>
      </c>
      <c r="Y156" s="25" t="str">
        <f>IF('Heures Supplémentaire'!V214="",Y$5,"")</f>
        <v>Driss</v>
      </c>
      <c r="Z156" s="25" t="str">
        <f>IF('Heures Supplémentaire'!Z214="",Z$5,"")</f>
        <v>AAAA</v>
      </c>
      <c r="AA156" s="25" t="str">
        <f>IF('Heures Supplémentaire'!AA214="",AA$5,"")</f>
        <v>BBBB</v>
      </c>
      <c r="AB156" s="25" t="str">
        <f>IF('Heures Supplémentaire'!AB214="",AB$5,"")</f>
        <v>CCCC</v>
      </c>
      <c r="AC156" s="25" t="e">
        <f>IF(#REF!="",AC$5,"")</f>
        <v>#REF!</v>
      </c>
      <c r="AD156" s="25" t="e">
        <f>IF(#REF!="",AD$5,"")</f>
        <v>#REF!</v>
      </c>
      <c r="AE156" s="25" t="e">
        <f>IF(#REF!="",AE$5,"")</f>
        <v>#REF!</v>
      </c>
      <c r="AF156" s="25" t="e">
        <f>IF(#REF!="",AF$5,"")</f>
        <v>#REF!</v>
      </c>
      <c r="AG156" s="25" t="e">
        <f>IF(#REF!="",AG$5,"")</f>
        <v>#REF!</v>
      </c>
      <c r="AH156" s="26" t="e">
        <f>IF(#REF!="",AH$5,"")</f>
        <v>#REF!</v>
      </c>
    </row>
    <row r="157" spans="1:34" ht="15" customHeight="1" x14ac:dyDescent="0.25">
      <c r="A157" s="18" t="s">
        <v>75</v>
      </c>
      <c r="B157" s="19">
        <f t="shared" si="5"/>
        <v>42887</v>
      </c>
      <c r="C157" s="27">
        <f t="shared" si="4"/>
        <v>5</v>
      </c>
      <c r="D157" s="28" t="s">
        <v>68</v>
      </c>
      <c r="E157" s="22"/>
      <c r="F157" s="22"/>
      <c r="G157" s="22"/>
      <c r="H157" s="22"/>
      <c r="I157" s="22"/>
      <c r="J157" s="22"/>
      <c r="K157" s="22"/>
      <c r="L157" s="22"/>
      <c r="M157" s="22"/>
      <c r="N157" s="22"/>
      <c r="O157" s="24"/>
      <c r="P157" s="25" t="str">
        <f>IF('Heures Supplémentaire'!D215="",$P$5,"")</f>
        <v>Haziz</v>
      </c>
      <c r="Q157" s="25" t="str">
        <f>IF('Heures Supplémentaire'!F215="",$Q$5,"")</f>
        <v>Stéphanie</v>
      </c>
      <c r="R157" s="25" t="str">
        <f>IF('Heures Supplémentaire'!H215="",$R$5,"")</f>
        <v>Catherine</v>
      </c>
      <c r="S157" s="25" t="str">
        <f>IF('Heures Supplémentaire'!J215="",$S$5,"")</f>
        <v>Denise</v>
      </c>
      <c r="T157" s="25" t="str">
        <f>IF('Heures Supplémentaire'!L215="",$T$5,"")</f>
        <v>Camille</v>
      </c>
      <c r="U157" s="25" t="str">
        <f>IF('Heures Supplémentaire'!N215="",$U$5,"")</f>
        <v>Moncef</v>
      </c>
      <c r="V157" s="25" t="str">
        <f>IF('Heures Supplémentaire'!P215="",$V$5,"")</f>
        <v>Danièle</v>
      </c>
      <c r="W157" s="25" t="str">
        <f>IF('Heures Supplémentaire'!R215="",W$5,"")</f>
        <v>Alain</v>
      </c>
      <c r="X157" s="25" t="str">
        <f>IF('Heures Supplémentaire'!T215="",X$5,"")</f>
        <v>Manuel</v>
      </c>
      <c r="Y157" s="25" t="str">
        <f>IF('Heures Supplémentaire'!V215="",Y$5,"")</f>
        <v>Driss</v>
      </c>
      <c r="Z157" s="25" t="str">
        <f>IF('Heures Supplémentaire'!Z215="",Z$5,"")</f>
        <v>AAAA</v>
      </c>
      <c r="AA157" s="25" t="str">
        <f>IF('Heures Supplémentaire'!AA215="",AA$5,"")</f>
        <v>BBBB</v>
      </c>
      <c r="AB157" s="25" t="str">
        <f>IF('Heures Supplémentaire'!AB215="",AB$5,"")</f>
        <v>CCCC</v>
      </c>
      <c r="AC157" s="25" t="e">
        <f>IF(#REF!="",AC$5,"")</f>
        <v>#REF!</v>
      </c>
      <c r="AD157" s="25" t="e">
        <f>IF(#REF!="",AD$5,"")</f>
        <v>#REF!</v>
      </c>
      <c r="AE157" s="25" t="e">
        <f>IF(#REF!="",AE$5,"")</f>
        <v>#REF!</v>
      </c>
      <c r="AF157" s="25" t="e">
        <f>IF(#REF!="",AF$5,"")</f>
        <v>#REF!</v>
      </c>
      <c r="AG157" s="25" t="e">
        <f>IF(#REF!="",AG$5,"")</f>
        <v>#REF!</v>
      </c>
      <c r="AH157" s="26" t="e">
        <f>IF(#REF!="",AH$5,"")</f>
        <v>#REF!</v>
      </c>
    </row>
    <row r="158" spans="1:34" ht="15" hidden="1" customHeight="1" x14ac:dyDescent="0.25">
      <c r="A158" s="18" t="s">
        <v>75</v>
      </c>
      <c r="B158" s="19">
        <f t="shared" si="5"/>
        <v>42888</v>
      </c>
      <c r="C158" s="27">
        <f t="shared" si="4"/>
        <v>6</v>
      </c>
      <c r="D158" s="28" t="s">
        <v>69</v>
      </c>
      <c r="E158" s="22"/>
      <c r="F158" s="22"/>
      <c r="G158" s="22"/>
      <c r="H158" s="22"/>
      <c r="I158" s="22"/>
      <c r="J158" s="22"/>
      <c r="K158" s="22"/>
      <c r="L158" s="22"/>
      <c r="M158" s="22"/>
      <c r="N158" s="22"/>
      <c r="O158" s="24"/>
      <c r="P158" s="25" t="str">
        <f>IF('Heures Supplémentaire'!D216="",$P$5,"")</f>
        <v>Haziz</v>
      </c>
      <c r="Q158" s="25" t="str">
        <f>IF('Heures Supplémentaire'!F216="",$Q$5,"")</f>
        <v>Stéphanie</v>
      </c>
      <c r="R158" s="25" t="str">
        <f>IF('Heures Supplémentaire'!H216="",$R$5,"")</f>
        <v>Catherine</v>
      </c>
      <c r="S158" s="25" t="str">
        <f>IF('Heures Supplémentaire'!J216="",$S$5,"")</f>
        <v>Denise</v>
      </c>
      <c r="T158" s="25" t="str">
        <f>IF('Heures Supplémentaire'!L216="",$T$5,"")</f>
        <v>Camille</v>
      </c>
      <c r="U158" s="25" t="str">
        <f>IF('Heures Supplémentaire'!N216="",$U$5,"")</f>
        <v>Moncef</v>
      </c>
      <c r="V158" s="25" t="str">
        <f>IF('Heures Supplémentaire'!P216="",$V$5,"")</f>
        <v>Danièle</v>
      </c>
      <c r="W158" s="25" t="str">
        <f>IF('Heures Supplémentaire'!R216="",W$5,"")</f>
        <v>Alain</v>
      </c>
      <c r="X158" s="25" t="str">
        <f>IF('Heures Supplémentaire'!T216="",X$5,"")</f>
        <v>Manuel</v>
      </c>
      <c r="Y158" s="25" t="str">
        <f>IF('Heures Supplémentaire'!V216="",Y$5,"")</f>
        <v>Driss</v>
      </c>
      <c r="Z158" s="25" t="str">
        <f>IF('Heures Supplémentaire'!Z216="",Z$5,"")</f>
        <v>AAAA</v>
      </c>
      <c r="AA158" s="25" t="str">
        <f>IF('Heures Supplémentaire'!AA216="",AA$5,"")</f>
        <v>BBBB</v>
      </c>
      <c r="AB158" s="25" t="str">
        <f>IF('Heures Supplémentaire'!AB216="",AB$5,"")</f>
        <v>CCCC</v>
      </c>
      <c r="AC158" s="25" t="e">
        <f>IF(#REF!="",AC$5,"")</f>
        <v>#REF!</v>
      </c>
      <c r="AD158" s="25" t="e">
        <f>IF(#REF!="",AD$5,"")</f>
        <v>#REF!</v>
      </c>
      <c r="AE158" s="25" t="e">
        <f>IF(#REF!="",AE$5,"")</f>
        <v>#REF!</v>
      </c>
      <c r="AF158" s="25" t="e">
        <f>IF(#REF!="",AF$5,"")</f>
        <v>#REF!</v>
      </c>
      <c r="AG158" s="25" t="e">
        <f>IF(#REF!="",AG$5,"")</f>
        <v>#REF!</v>
      </c>
      <c r="AH158" s="26" t="e">
        <f>IF(#REF!="",AH$5,"")</f>
        <v>#REF!</v>
      </c>
    </row>
    <row r="159" spans="1:34" ht="15" hidden="1" customHeight="1" x14ac:dyDescent="0.25">
      <c r="A159" s="18" t="s">
        <v>75</v>
      </c>
      <c r="B159" s="19">
        <f t="shared" si="5"/>
        <v>42889</v>
      </c>
      <c r="C159" s="27">
        <f t="shared" si="4"/>
        <v>7</v>
      </c>
      <c r="D159" s="28" t="s">
        <v>70</v>
      </c>
      <c r="E159" s="22"/>
      <c r="F159" s="22"/>
      <c r="G159" s="22"/>
      <c r="H159" s="22"/>
      <c r="I159" s="22"/>
      <c r="J159" s="22"/>
      <c r="K159" s="22"/>
      <c r="L159" s="22"/>
      <c r="M159" s="22"/>
      <c r="N159" s="22"/>
      <c r="O159" s="24"/>
      <c r="P159" s="25" t="str">
        <f>IF('Heures Supplémentaire'!D217="",$P$5,"")</f>
        <v>Haziz</v>
      </c>
      <c r="Q159" s="25" t="str">
        <f>IF('Heures Supplémentaire'!F217="",$Q$5,"")</f>
        <v>Stéphanie</v>
      </c>
      <c r="R159" s="25" t="str">
        <f>IF('Heures Supplémentaire'!H217="",$R$5,"")</f>
        <v>Catherine</v>
      </c>
      <c r="S159" s="25" t="str">
        <f>IF('Heures Supplémentaire'!J217="",$S$5,"")</f>
        <v>Denise</v>
      </c>
      <c r="T159" s="25" t="str">
        <f>IF('Heures Supplémentaire'!L217="",$T$5,"")</f>
        <v>Camille</v>
      </c>
      <c r="U159" s="25" t="str">
        <f>IF('Heures Supplémentaire'!N217="",$U$5,"")</f>
        <v>Moncef</v>
      </c>
      <c r="V159" s="25" t="str">
        <f>IF('Heures Supplémentaire'!P217="",$V$5,"")</f>
        <v>Danièle</v>
      </c>
      <c r="W159" s="25" t="str">
        <f>IF('Heures Supplémentaire'!R217="",W$5,"")</f>
        <v>Alain</v>
      </c>
      <c r="X159" s="25" t="str">
        <f>IF('Heures Supplémentaire'!T217="",X$5,"")</f>
        <v>Manuel</v>
      </c>
      <c r="Y159" s="25" t="str">
        <f>IF('Heures Supplémentaire'!V217="",Y$5,"")</f>
        <v>Driss</v>
      </c>
      <c r="Z159" s="25" t="str">
        <f>IF('Heures Supplémentaire'!Z217="",Z$5,"")</f>
        <v>AAAA</v>
      </c>
      <c r="AA159" s="25" t="str">
        <f>IF('Heures Supplémentaire'!AA217="",AA$5,"")</f>
        <v>BBBB</v>
      </c>
      <c r="AB159" s="25" t="str">
        <f>IF('Heures Supplémentaire'!AB217="",AB$5,"")</f>
        <v>CCCC</v>
      </c>
      <c r="AC159" s="25" t="e">
        <f>IF(#REF!="",AC$5,"")</f>
        <v>#REF!</v>
      </c>
      <c r="AD159" s="25" t="e">
        <f>IF(#REF!="",AD$5,"")</f>
        <v>#REF!</v>
      </c>
      <c r="AE159" s="25" t="e">
        <f>IF(#REF!="",AE$5,"")</f>
        <v>#REF!</v>
      </c>
      <c r="AF159" s="25" t="e">
        <f>IF(#REF!="",AF$5,"")</f>
        <v>#REF!</v>
      </c>
      <c r="AG159" s="25" t="e">
        <f>IF(#REF!="",AG$5,"")</f>
        <v>#REF!</v>
      </c>
      <c r="AH159" s="26" t="e">
        <f>IF(#REF!="",AH$5,"")</f>
        <v>#REF!</v>
      </c>
    </row>
    <row r="160" spans="1:34" ht="15" hidden="1" customHeight="1" x14ac:dyDescent="0.25">
      <c r="A160" s="18" t="s">
        <v>75</v>
      </c>
      <c r="B160" s="19">
        <f t="shared" si="5"/>
        <v>42890</v>
      </c>
      <c r="C160" s="27">
        <f t="shared" si="4"/>
        <v>1</v>
      </c>
      <c r="D160" s="28" t="s">
        <v>64</v>
      </c>
      <c r="E160" s="22"/>
      <c r="F160" s="22"/>
      <c r="G160" s="22"/>
      <c r="H160" s="22"/>
      <c r="I160" s="22"/>
      <c r="J160" s="22"/>
      <c r="K160" s="22"/>
      <c r="L160" s="22"/>
      <c r="M160" s="22"/>
      <c r="N160" s="22"/>
      <c r="O160" s="24"/>
      <c r="P160" s="25" t="str">
        <f>IF('Heures Supplémentaire'!D218="",$P$5,"")</f>
        <v>Haziz</v>
      </c>
      <c r="Q160" s="25" t="str">
        <f>IF('Heures Supplémentaire'!F218="",$Q$5,"")</f>
        <v>Stéphanie</v>
      </c>
      <c r="R160" s="25" t="str">
        <f>IF('Heures Supplémentaire'!H218="",$R$5,"")</f>
        <v>Catherine</v>
      </c>
      <c r="S160" s="25" t="str">
        <f>IF('Heures Supplémentaire'!J218="",$S$5,"")</f>
        <v>Denise</v>
      </c>
      <c r="T160" s="25" t="str">
        <f>IF('Heures Supplémentaire'!L218="",$T$5,"")</f>
        <v>Camille</v>
      </c>
      <c r="U160" s="25" t="str">
        <f>IF('Heures Supplémentaire'!N218="",$U$5,"")</f>
        <v>Moncef</v>
      </c>
      <c r="V160" s="25" t="str">
        <f>IF('Heures Supplémentaire'!P218="",$V$5,"")</f>
        <v>Danièle</v>
      </c>
      <c r="W160" s="25" t="str">
        <f>IF('Heures Supplémentaire'!R218="",W$5,"")</f>
        <v>Alain</v>
      </c>
      <c r="X160" s="25" t="str">
        <f>IF('Heures Supplémentaire'!T218="",X$5,"")</f>
        <v>Manuel</v>
      </c>
      <c r="Y160" s="25" t="str">
        <f>IF('Heures Supplémentaire'!V218="",Y$5,"")</f>
        <v>Driss</v>
      </c>
      <c r="Z160" s="25" t="str">
        <f>IF('Heures Supplémentaire'!Z218="",Z$5,"")</f>
        <v>AAAA</v>
      </c>
      <c r="AA160" s="25" t="str">
        <f>IF('Heures Supplémentaire'!AA218="",AA$5,"")</f>
        <v>BBBB</v>
      </c>
      <c r="AB160" s="25" t="str">
        <f>IF('Heures Supplémentaire'!AB218="",AB$5,"")</f>
        <v>CCCC</v>
      </c>
      <c r="AC160" s="25" t="e">
        <f>IF(#REF!="",AC$5,"")</f>
        <v>#REF!</v>
      </c>
      <c r="AD160" s="25" t="e">
        <f>IF(#REF!="",AD$5,"")</f>
        <v>#REF!</v>
      </c>
      <c r="AE160" s="25" t="e">
        <f>IF(#REF!="",AE$5,"")</f>
        <v>#REF!</v>
      </c>
      <c r="AF160" s="25" t="e">
        <f>IF(#REF!="",AF$5,"")</f>
        <v>#REF!</v>
      </c>
      <c r="AG160" s="25" t="e">
        <f>IF(#REF!="",AG$5,"")</f>
        <v>#REF!</v>
      </c>
      <c r="AH160" s="26" t="e">
        <f>IF(#REF!="",AH$5,"")</f>
        <v>#REF!</v>
      </c>
    </row>
    <row r="161" spans="1:34" ht="15" hidden="1" customHeight="1" x14ac:dyDescent="0.25">
      <c r="A161" s="18" t="s">
        <v>75</v>
      </c>
      <c r="B161" s="19">
        <f t="shared" si="5"/>
        <v>42891</v>
      </c>
      <c r="C161" s="27">
        <f t="shared" si="4"/>
        <v>2</v>
      </c>
      <c r="D161" s="28" t="s">
        <v>65</v>
      </c>
      <c r="E161" s="22"/>
      <c r="F161" s="22"/>
      <c r="G161" s="22"/>
      <c r="H161" s="22"/>
      <c r="I161" s="22"/>
      <c r="J161" s="22"/>
      <c r="K161" s="22"/>
      <c r="L161" s="22"/>
      <c r="M161" s="22"/>
      <c r="N161" s="22"/>
      <c r="O161" s="24"/>
      <c r="P161" s="25" t="str">
        <f>IF('Heures Supplémentaire'!D221="",$P$5,"")</f>
        <v>Haziz</v>
      </c>
      <c r="Q161" s="25" t="str">
        <f>IF('Heures Supplémentaire'!F221="",$Q$5,"")</f>
        <v>Stéphanie</v>
      </c>
      <c r="R161" s="25" t="str">
        <f>IF('Heures Supplémentaire'!H221="",$R$5,"")</f>
        <v>Catherine</v>
      </c>
      <c r="S161" s="25" t="str">
        <f>IF('Heures Supplémentaire'!J221="",$S$5,"")</f>
        <v>Denise</v>
      </c>
      <c r="T161" s="25" t="str">
        <f>IF('Heures Supplémentaire'!L221="",$T$5,"")</f>
        <v>Camille</v>
      </c>
      <c r="U161" s="25" t="str">
        <f>IF('Heures Supplémentaire'!N221="",$U$5,"")</f>
        <v>Moncef</v>
      </c>
      <c r="V161" s="25" t="str">
        <f>IF('Heures Supplémentaire'!P221="",$V$5,"")</f>
        <v>Danièle</v>
      </c>
      <c r="W161" s="25" t="str">
        <f>IF('Heures Supplémentaire'!R221="",W$5,"")</f>
        <v>Alain</v>
      </c>
      <c r="X161" s="25" t="str">
        <f>IF('Heures Supplémentaire'!T221="",X$5,"")</f>
        <v>Manuel</v>
      </c>
      <c r="Y161" s="25" t="str">
        <f>IF('Heures Supplémentaire'!V221="",Y$5,"")</f>
        <v>Driss</v>
      </c>
      <c r="Z161" s="25" t="str">
        <f>IF('Heures Supplémentaire'!Z221="",Z$5,"")</f>
        <v>AAAA</v>
      </c>
      <c r="AA161" s="25" t="str">
        <f>IF('Heures Supplémentaire'!AA221="",AA$5,"")</f>
        <v>BBBB</v>
      </c>
      <c r="AB161" s="25" t="str">
        <f>IF('Heures Supplémentaire'!AB221="",AB$5,"")</f>
        <v>CCCC</v>
      </c>
      <c r="AC161" s="25" t="e">
        <f>IF(#REF!="",AC$5,"")</f>
        <v>#REF!</v>
      </c>
      <c r="AD161" s="25" t="e">
        <f>IF(#REF!="",AD$5,"")</f>
        <v>#REF!</v>
      </c>
      <c r="AE161" s="25" t="e">
        <f>IF(#REF!="",AE$5,"")</f>
        <v>#REF!</v>
      </c>
      <c r="AF161" s="25" t="e">
        <f>IF(#REF!="",AF$5,"")</f>
        <v>#REF!</v>
      </c>
      <c r="AG161" s="25" t="e">
        <f>IF(#REF!="",AG$5,"")</f>
        <v>#REF!</v>
      </c>
      <c r="AH161" s="26" t="e">
        <f>IF(#REF!="",AH$5,"")</f>
        <v>#REF!</v>
      </c>
    </row>
    <row r="162" spans="1:34" ht="15" hidden="1" customHeight="1" x14ac:dyDescent="0.25">
      <c r="A162" s="18" t="s">
        <v>75</v>
      </c>
      <c r="B162" s="19">
        <f t="shared" si="5"/>
        <v>42892</v>
      </c>
      <c r="C162" s="27">
        <f t="shared" si="4"/>
        <v>3</v>
      </c>
      <c r="D162" s="28" t="s">
        <v>66</v>
      </c>
      <c r="E162" s="22"/>
      <c r="F162" s="22"/>
      <c r="G162" s="22"/>
      <c r="H162" s="22"/>
      <c r="I162" s="22"/>
      <c r="J162" s="22"/>
      <c r="K162" s="22"/>
      <c r="L162" s="22"/>
      <c r="M162" s="22"/>
      <c r="N162" s="22"/>
      <c r="O162" s="24"/>
      <c r="P162" s="25" t="str">
        <f>IF('Heures Supplémentaire'!D222="",$P$5,"")</f>
        <v>Haziz</v>
      </c>
      <c r="Q162" s="25" t="str">
        <f>IF('Heures Supplémentaire'!F222="",$Q$5,"")</f>
        <v>Stéphanie</v>
      </c>
      <c r="R162" s="25" t="str">
        <f>IF('Heures Supplémentaire'!H222="",$R$5,"")</f>
        <v>Catherine</v>
      </c>
      <c r="S162" s="25" t="str">
        <f>IF('Heures Supplémentaire'!J222="",$S$5,"")</f>
        <v>Denise</v>
      </c>
      <c r="T162" s="25" t="str">
        <f>IF('Heures Supplémentaire'!L222="",$T$5,"")</f>
        <v>Camille</v>
      </c>
      <c r="U162" s="25" t="str">
        <f>IF('Heures Supplémentaire'!N222="",$U$5,"")</f>
        <v>Moncef</v>
      </c>
      <c r="V162" s="25" t="str">
        <f>IF('Heures Supplémentaire'!P222="",$V$5,"")</f>
        <v>Danièle</v>
      </c>
      <c r="W162" s="25" t="str">
        <f>IF('Heures Supplémentaire'!R222="",W$5,"")</f>
        <v>Alain</v>
      </c>
      <c r="X162" s="25" t="str">
        <f>IF('Heures Supplémentaire'!T222="",X$5,"")</f>
        <v>Manuel</v>
      </c>
      <c r="Y162" s="25" t="str">
        <f>IF('Heures Supplémentaire'!V222="",Y$5,"")</f>
        <v>Driss</v>
      </c>
      <c r="Z162" s="25" t="str">
        <f>IF('Heures Supplémentaire'!Z222="",Z$5,"")</f>
        <v>AAAA</v>
      </c>
      <c r="AA162" s="25" t="str">
        <f>IF('Heures Supplémentaire'!AA222="",AA$5,"")</f>
        <v>BBBB</v>
      </c>
      <c r="AB162" s="25" t="str">
        <f>IF('Heures Supplémentaire'!AB222="",AB$5,"")</f>
        <v>CCCC</v>
      </c>
      <c r="AC162" s="25" t="e">
        <f>IF(#REF!="",AC$5,"")</f>
        <v>#REF!</v>
      </c>
      <c r="AD162" s="25" t="e">
        <f>IF(#REF!="",AD$5,"")</f>
        <v>#REF!</v>
      </c>
      <c r="AE162" s="25" t="e">
        <f>IF(#REF!="",AE$5,"")</f>
        <v>#REF!</v>
      </c>
      <c r="AF162" s="25" t="e">
        <f>IF(#REF!="",AF$5,"")</f>
        <v>#REF!</v>
      </c>
      <c r="AG162" s="25" t="e">
        <f>IF(#REF!="",AG$5,"")</f>
        <v>#REF!</v>
      </c>
      <c r="AH162" s="26" t="e">
        <f>IF(#REF!="",AH$5,"")</f>
        <v>#REF!</v>
      </c>
    </row>
    <row r="163" spans="1:34" ht="15" hidden="1" customHeight="1" x14ac:dyDescent="0.25">
      <c r="A163" s="18" t="s">
        <v>75</v>
      </c>
      <c r="B163" s="19">
        <f t="shared" si="5"/>
        <v>42893</v>
      </c>
      <c r="C163" s="27">
        <f t="shared" si="4"/>
        <v>4</v>
      </c>
      <c r="D163" s="28" t="s">
        <v>67</v>
      </c>
      <c r="E163" s="22"/>
      <c r="F163" s="22"/>
      <c r="G163" s="22"/>
      <c r="H163" s="22"/>
      <c r="I163" s="22"/>
      <c r="J163" s="22"/>
      <c r="K163" s="22"/>
      <c r="L163" s="22"/>
      <c r="M163" s="22"/>
      <c r="N163" s="22"/>
      <c r="O163" s="24"/>
      <c r="P163" s="25" t="str">
        <f>IF('Heures Supplémentaire'!D223="",$P$5,"")</f>
        <v>Haziz</v>
      </c>
      <c r="Q163" s="25" t="str">
        <f>IF('Heures Supplémentaire'!F223="",$Q$5,"")</f>
        <v>Stéphanie</v>
      </c>
      <c r="R163" s="25" t="str">
        <f>IF('Heures Supplémentaire'!H223="",$R$5,"")</f>
        <v>Catherine</v>
      </c>
      <c r="S163" s="25" t="str">
        <f>IF('Heures Supplémentaire'!J223="",$S$5,"")</f>
        <v>Denise</v>
      </c>
      <c r="T163" s="25" t="str">
        <f>IF('Heures Supplémentaire'!L223="",$T$5,"")</f>
        <v>Camille</v>
      </c>
      <c r="U163" s="25" t="str">
        <f>IF('Heures Supplémentaire'!N223="",$U$5,"")</f>
        <v>Moncef</v>
      </c>
      <c r="V163" s="25" t="str">
        <f>IF('Heures Supplémentaire'!P223="",$V$5,"")</f>
        <v>Danièle</v>
      </c>
      <c r="W163" s="25" t="str">
        <f>IF('Heures Supplémentaire'!R223="",W$5,"")</f>
        <v>Alain</v>
      </c>
      <c r="X163" s="25" t="str">
        <f>IF('Heures Supplémentaire'!T223="",X$5,"")</f>
        <v>Manuel</v>
      </c>
      <c r="Y163" s="25" t="str">
        <f>IF('Heures Supplémentaire'!V223="",Y$5,"")</f>
        <v>Driss</v>
      </c>
      <c r="Z163" s="25" t="str">
        <f>IF('Heures Supplémentaire'!Z223="",Z$5,"")</f>
        <v>AAAA</v>
      </c>
      <c r="AA163" s="25" t="str">
        <f>IF('Heures Supplémentaire'!AA223="",AA$5,"")</f>
        <v>BBBB</v>
      </c>
      <c r="AB163" s="25" t="str">
        <f>IF('Heures Supplémentaire'!AB223="",AB$5,"")</f>
        <v>CCCC</v>
      </c>
      <c r="AC163" s="25" t="e">
        <f>IF(#REF!="",AC$5,"")</f>
        <v>#REF!</v>
      </c>
      <c r="AD163" s="25" t="e">
        <f>IF(#REF!="",AD$5,"")</f>
        <v>#REF!</v>
      </c>
      <c r="AE163" s="25" t="e">
        <f>IF(#REF!="",AE$5,"")</f>
        <v>#REF!</v>
      </c>
      <c r="AF163" s="25" t="e">
        <f>IF(#REF!="",AF$5,"")</f>
        <v>#REF!</v>
      </c>
      <c r="AG163" s="25" t="e">
        <f>IF(#REF!="",AG$5,"")</f>
        <v>#REF!</v>
      </c>
      <c r="AH163" s="26" t="e">
        <f>IF(#REF!="",AH$5,"")</f>
        <v>#REF!</v>
      </c>
    </row>
    <row r="164" spans="1:34" ht="15" customHeight="1" x14ac:dyDescent="0.25">
      <c r="A164" s="18" t="s">
        <v>75</v>
      </c>
      <c r="B164" s="19">
        <f t="shared" si="5"/>
        <v>42894</v>
      </c>
      <c r="C164" s="27">
        <f t="shared" si="4"/>
        <v>5</v>
      </c>
      <c r="D164" s="28" t="s">
        <v>68</v>
      </c>
      <c r="E164" s="22"/>
      <c r="F164" s="22"/>
      <c r="G164" s="22"/>
      <c r="H164" s="22"/>
      <c r="I164" s="22"/>
      <c r="J164" s="22"/>
      <c r="K164" s="22"/>
      <c r="L164" s="22"/>
      <c r="M164" s="22"/>
      <c r="N164" s="22"/>
      <c r="O164" s="24"/>
      <c r="P164" s="25" t="str">
        <f>IF('Heures Supplémentaire'!D224="",$P$5,"")</f>
        <v>Haziz</v>
      </c>
      <c r="Q164" s="25" t="str">
        <f>IF('Heures Supplémentaire'!F224="",$Q$5,"")</f>
        <v>Stéphanie</v>
      </c>
      <c r="R164" s="25" t="str">
        <f>IF('Heures Supplémentaire'!H224="",$R$5,"")</f>
        <v>Catherine</v>
      </c>
      <c r="S164" s="25" t="str">
        <f>IF('Heures Supplémentaire'!J224="",$S$5,"")</f>
        <v>Denise</v>
      </c>
      <c r="T164" s="25" t="str">
        <f>IF('Heures Supplémentaire'!L224="",$T$5,"")</f>
        <v>Camille</v>
      </c>
      <c r="U164" s="25" t="str">
        <f>IF('Heures Supplémentaire'!N224="",$U$5,"")</f>
        <v>Moncef</v>
      </c>
      <c r="V164" s="25" t="str">
        <f>IF('Heures Supplémentaire'!P224="",$V$5,"")</f>
        <v>Danièle</v>
      </c>
      <c r="W164" s="25" t="str">
        <f>IF('Heures Supplémentaire'!R224="",W$5,"")</f>
        <v>Alain</v>
      </c>
      <c r="X164" s="25" t="str">
        <f>IF('Heures Supplémentaire'!T224="",X$5,"")</f>
        <v>Manuel</v>
      </c>
      <c r="Y164" s="25" t="str">
        <f>IF('Heures Supplémentaire'!V224="",Y$5,"")</f>
        <v>Driss</v>
      </c>
      <c r="Z164" s="25" t="str">
        <f>IF('Heures Supplémentaire'!Z224="",Z$5,"")</f>
        <v>AAAA</v>
      </c>
      <c r="AA164" s="25" t="str">
        <f>IF('Heures Supplémentaire'!AA224="",AA$5,"")</f>
        <v>BBBB</v>
      </c>
      <c r="AB164" s="25" t="str">
        <f>IF('Heures Supplémentaire'!AB224="",AB$5,"")</f>
        <v>CCCC</v>
      </c>
      <c r="AC164" s="25" t="e">
        <f>IF(#REF!="",AC$5,"")</f>
        <v>#REF!</v>
      </c>
      <c r="AD164" s="25" t="e">
        <f>IF(#REF!="",AD$5,"")</f>
        <v>#REF!</v>
      </c>
      <c r="AE164" s="25" t="e">
        <f>IF(#REF!="",AE$5,"")</f>
        <v>#REF!</v>
      </c>
      <c r="AF164" s="25" t="e">
        <f>IF(#REF!="",AF$5,"")</f>
        <v>#REF!</v>
      </c>
      <c r="AG164" s="25" t="e">
        <f>IF(#REF!="",AG$5,"")</f>
        <v>#REF!</v>
      </c>
      <c r="AH164" s="26" t="e">
        <f>IF(#REF!="",AH$5,"")</f>
        <v>#REF!</v>
      </c>
    </row>
    <row r="165" spans="1:34" ht="15" hidden="1" customHeight="1" x14ac:dyDescent="0.25">
      <c r="A165" s="18" t="s">
        <v>75</v>
      </c>
      <c r="B165" s="19">
        <f t="shared" si="5"/>
        <v>42895</v>
      </c>
      <c r="C165" s="27">
        <f t="shared" si="4"/>
        <v>6</v>
      </c>
      <c r="D165" s="28" t="s">
        <v>69</v>
      </c>
      <c r="E165" s="22"/>
      <c r="F165" s="22"/>
      <c r="G165" s="22"/>
      <c r="H165" s="22"/>
      <c r="I165" s="22"/>
      <c r="J165" s="22"/>
      <c r="K165" s="22"/>
      <c r="L165" s="22"/>
      <c r="M165" s="22"/>
      <c r="N165" s="22"/>
      <c r="O165" s="24"/>
      <c r="P165" s="25" t="str">
        <f>IF('Heures Supplémentaire'!D225="",$P$5,"")</f>
        <v>Haziz</v>
      </c>
      <c r="Q165" s="25" t="str">
        <f>IF('Heures Supplémentaire'!F225="",$Q$5,"")</f>
        <v>Stéphanie</v>
      </c>
      <c r="R165" s="25" t="str">
        <f>IF('Heures Supplémentaire'!H225="",$R$5,"")</f>
        <v>Catherine</v>
      </c>
      <c r="S165" s="25" t="str">
        <f>IF('Heures Supplémentaire'!J225="",$S$5,"")</f>
        <v>Denise</v>
      </c>
      <c r="T165" s="25" t="str">
        <f>IF('Heures Supplémentaire'!L225="",$T$5,"")</f>
        <v>Camille</v>
      </c>
      <c r="U165" s="25" t="str">
        <f>IF('Heures Supplémentaire'!N225="",$U$5,"")</f>
        <v>Moncef</v>
      </c>
      <c r="V165" s="25" t="str">
        <f>IF('Heures Supplémentaire'!P225="",$V$5,"")</f>
        <v>Danièle</v>
      </c>
      <c r="W165" s="25" t="str">
        <f>IF('Heures Supplémentaire'!R225="",W$5,"")</f>
        <v>Alain</v>
      </c>
      <c r="X165" s="25" t="str">
        <f>IF('Heures Supplémentaire'!T225="",X$5,"")</f>
        <v>Manuel</v>
      </c>
      <c r="Y165" s="25" t="str">
        <f>IF('Heures Supplémentaire'!V225="",Y$5,"")</f>
        <v>Driss</v>
      </c>
      <c r="Z165" s="25" t="str">
        <f>IF('Heures Supplémentaire'!Z225="",Z$5,"")</f>
        <v>AAAA</v>
      </c>
      <c r="AA165" s="25" t="str">
        <f>IF('Heures Supplémentaire'!AA225="",AA$5,"")</f>
        <v>BBBB</v>
      </c>
      <c r="AB165" s="25" t="str">
        <f>IF('Heures Supplémentaire'!AB225="",AB$5,"")</f>
        <v>CCCC</v>
      </c>
      <c r="AC165" s="25" t="e">
        <f>IF(#REF!="",AC$5,"")</f>
        <v>#REF!</v>
      </c>
      <c r="AD165" s="25" t="e">
        <f>IF(#REF!="",AD$5,"")</f>
        <v>#REF!</v>
      </c>
      <c r="AE165" s="25" t="e">
        <f>IF(#REF!="",AE$5,"")</f>
        <v>#REF!</v>
      </c>
      <c r="AF165" s="25" t="e">
        <f>IF(#REF!="",AF$5,"")</f>
        <v>#REF!</v>
      </c>
      <c r="AG165" s="25" t="e">
        <f>IF(#REF!="",AG$5,"")</f>
        <v>#REF!</v>
      </c>
      <c r="AH165" s="26" t="e">
        <f>IF(#REF!="",AH$5,"")</f>
        <v>#REF!</v>
      </c>
    </row>
    <row r="166" spans="1:34" ht="15" hidden="1" customHeight="1" x14ac:dyDescent="0.25">
      <c r="A166" s="18" t="s">
        <v>75</v>
      </c>
      <c r="B166" s="19">
        <f t="shared" si="5"/>
        <v>42896</v>
      </c>
      <c r="C166" s="27">
        <f t="shared" si="4"/>
        <v>7</v>
      </c>
      <c r="D166" s="28" t="s">
        <v>70</v>
      </c>
      <c r="E166" s="22"/>
      <c r="F166" s="22"/>
      <c r="G166" s="22"/>
      <c r="H166" s="22"/>
      <c r="I166" s="22"/>
      <c r="J166" s="22"/>
      <c r="K166" s="22"/>
      <c r="L166" s="22"/>
      <c r="M166" s="22"/>
      <c r="N166" s="22"/>
      <c r="O166" s="24"/>
      <c r="P166" s="25" t="str">
        <f>IF('Heures Supplémentaire'!D226="",$P$5,"")</f>
        <v>Haziz</v>
      </c>
      <c r="Q166" s="25" t="str">
        <f>IF('Heures Supplémentaire'!F226="",$Q$5,"")</f>
        <v>Stéphanie</v>
      </c>
      <c r="R166" s="25" t="str">
        <f>IF('Heures Supplémentaire'!H226="",$R$5,"")</f>
        <v>Catherine</v>
      </c>
      <c r="S166" s="25" t="str">
        <f>IF('Heures Supplémentaire'!J226="",$S$5,"")</f>
        <v>Denise</v>
      </c>
      <c r="T166" s="25" t="str">
        <f>IF('Heures Supplémentaire'!L226="",$T$5,"")</f>
        <v>Camille</v>
      </c>
      <c r="U166" s="25" t="str">
        <f>IF('Heures Supplémentaire'!N226="",$U$5,"")</f>
        <v>Moncef</v>
      </c>
      <c r="V166" s="25" t="str">
        <f>IF('Heures Supplémentaire'!P226="",$V$5,"")</f>
        <v>Danièle</v>
      </c>
      <c r="W166" s="25" t="str">
        <f>IF('Heures Supplémentaire'!R226="",W$5,"")</f>
        <v>Alain</v>
      </c>
      <c r="X166" s="25" t="str">
        <f>IF('Heures Supplémentaire'!T226="",X$5,"")</f>
        <v>Manuel</v>
      </c>
      <c r="Y166" s="25" t="str">
        <f>IF('Heures Supplémentaire'!V226="",Y$5,"")</f>
        <v>Driss</v>
      </c>
      <c r="Z166" s="25" t="str">
        <f>IF('Heures Supplémentaire'!Z226="",Z$5,"")</f>
        <v>AAAA</v>
      </c>
      <c r="AA166" s="25" t="str">
        <f>IF('Heures Supplémentaire'!AA226="",AA$5,"")</f>
        <v>BBBB</v>
      </c>
      <c r="AB166" s="25" t="str">
        <f>IF('Heures Supplémentaire'!AB226="",AB$5,"")</f>
        <v>CCCC</v>
      </c>
      <c r="AC166" s="25" t="e">
        <f>IF(#REF!="",AC$5,"")</f>
        <v>#REF!</v>
      </c>
      <c r="AD166" s="25" t="e">
        <f>IF(#REF!="",AD$5,"")</f>
        <v>#REF!</v>
      </c>
      <c r="AE166" s="25" t="e">
        <f>IF(#REF!="",AE$5,"")</f>
        <v>#REF!</v>
      </c>
      <c r="AF166" s="25" t="e">
        <f>IF(#REF!="",AF$5,"")</f>
        <v>#REF!</v>
      </c>
      <c r="AG166" s="25" t="e">
        <f>IF(#REF!="",AG$5,"")</f>
        <v>#REF!</v>
      </c>
      <c r="AH166" s="26" t="e">
        <f>IF(#REF!="",AH$5,"")</f>
        <v>#REF!</v>
      </c>
    </row>
    <row r="167" spans="1:34" ht="15" hidden="1" customHeight="1" x14ac:dyDescent="0.25">
      <c r="A167" s="18" t="s">
        <v>75</v>
      </c>
      <c r="B167" s="19">
        <f t="shared" si="5"/>
        <v>42897</v>
      </c>
      <c r="C167" s="27">
        <f t="shared" si="4"/>
        <v>1</v>
      </c>
      <c r="D167" s="28" t="s">
        <v>64</v>
      </c>
      <c r="E167" s="22"/>
      <c r="F167" s="22"/>
      <c r="G167" s="22"/>
      <c r="H167" s="22"/>
      <c r="I167" s="22"/>
      <c r="J167" s="22"/>
      <c r="K167" s="22"/>
      <c r="L167" s="22"/>
      <c r="M167" s="22"/>
      <c r="N167" s="22"/>
      <c r="O167" s="24"/>
      <c r="P167" s="25" t="str">
        <f>IF('Heures Supplémentaire'!D227="",$P$5,"")</f>
        <v>Haziz</v>
      </c>
      <c r="Q167" s="25" t="str">
        <f>IF('Heures Supplémentaire'!F227="",$Q$5,"")</f>
        <v>Stéphanie</v>
      </c>
      <c r="R167" s="25" t="str">
        <f>IF('Heures Supplémentaire'!H227="",$R$5,"")</f>
        <v>Catherine</v>
      </c>
      <c r="S167" s="25" t="str">
        <f>IF('Heures Supplémentaire'!J227="",$S$5,"")</f>
        <v>Denise</v>
      </c>
      <c r="T167" s="25" t="str">
        <f>IF('Heures Supplémentaire'!L227="",$T$5,"")</f>
        <v>Camille</v>
      </c>
      <c r="U167" s="25" t="str">
        <f>IF('Heures Supplémentaire'!N227="",$U$5,"")</f>
        <v>Moncef</v>
      </c>
      <c r="V167" s="25" t="str">
        <f>IF('Heures Supplémentaire'!P227="",$V$5,"")</f>
        <v>Danièle</v>
      </c>
      <c r="W167" s="25" t="str">
        <f>IF('Heures Supplémentaire'!R227="",W$5,"")</f>
        <v>Alain</v>
      </c>
      <c r="X167" s="25" t="str">
        <f>IF('Heures Supplémentaire'!T227="",X$5,"")</f>
        <v>Manuel</v>
      </c>
      <c r="Y167" s="25" t="str">
        <f>IF('Heures Supplémentaire'!V227="",Y$5,"")</f>
        <v>Driss</v>
      </c>
      <c r="Z167" s="25" t="str">
        <f>IF('Heures Supplémentaire'!Z227="",Z$5,"")</f>
        <v>AAAA</v>
      </c>
      <c r="AA167" s="25" t="str">
        <f>IF('Heures Supplémentaire'!AA227="",AA$5,"")</f>
        <v>BBBB</v>
      </c>
      <c r="AB167" s="25" t="str">
        <f>IF('Heures Supplémentaire'!AB227="",AB$5,"")</f>
        <v>CCCC</v>
      </c>
      <c r="AC167" s="25" t="e">
        <f>IF(#REF!="",AC$5,"")</f>
        <v>#REF!</v>
      </c>
      <c r="AD167" s="25" t="e">
        <f>IF(#REF!="",AD$5,"")</f>
        <v>#REF!</v>
      </c>
      <c r="AE167" s="25" t="e">
        <f>IF(#REF!="",AE$5,"")</f>
        <v>#REF!</v>
      </c>
      <c r="AF167" s="25" t="e">
        <f>IF(#REF!="",AF$5,"")</f>
        <v>#REF!</v>
      </c>
      <c r="AG167" s="25" t="e">
        <f>IF(#REF!="",AG$5,"")</f>
        <v>#REF!</v>
      </c>
      <c r="AH167" s="26" t="e">
        <f>IF(#REF!="",AH$5,"")</f>
        <v>#REF!</v>
      </c>
    </row>
    <row r="168" spans="1:34" ht="15" hidden="1" customHeight="1" x14ac:dyDescent="0.25">
      <c r="A168" s="18" t="s">
        <v>75</v>
      </c>
      <c r="B168" s="19">
        <f t="shared" si="5"/>
        <v>42898</v>
      </c>
      <c r="C168" s="27">
        <f t="shared" si="4"/>
        <v>2</v>
      </c>
      <c r="D168" s="28" t="s">
        <v>65</v>
      </c>
      <c r="E168" s="22"/>
      <c r="F168" s="22"/>
      <c r="G168" s="22"/>
      <c r="H168" s="22"/>
      <c r="I168" s="22"/>
      <c r="J168" s="22"/>
      <c r="K168" s="22"/>
      <c r="L168" s="22"/>
      <c r="M168" s="22"/>
      <c r="N168" s="22"/>
      <c r="O168" s="24"/>
      <c r="P168" s="25" t="str">
        <f>IF('Heures Supplémentaire'!D230="",$P$5,"")</f>
        <v>Haziz</v>
      </c>
      <c r="Q168" s="25" t="str">
        <f>IF('Heures Supplémentaire'!F230="",$Q$5,"")</f>
        <v>Stéphanie</v>
      </c>
      <c r="R168" s="25" t="str">
        <f>IF('Heures Supplémentaire'!H230="",$R$5,"")</f>
        <v>Catherine</v>
      </c>
      <c r="S168" s="25" t="str">
        <f>IF('Heures Supplémentaire'!J230="",$S$5,"")</f>
        <v>Denise</v>
      </c>
      <c r="T168" s="25" t="str">
        <f>IF('Heures Supplémentaire'!L230="",$T$5,"")</f>
        <v>Camille</v>
      </c>
      <c r="U168" s="25" t="str">
        <f>IF('Heures Supplémentaire'!N230="",$U$5,"")</f>
        <v>Moncef</v>
      </c>
      <c r="V168" s="25" t="str">
        <f>IF('Heures Supplémentaire'!P230="",$V$5,"")</f>
        <v>Danièle</v>
      </c>
      <c r="W168" s="25" t="str">
        <f>IF('Heures Supplémentaire'!R230="",W$5,"")</f>
        <v>Alain</v>
      </c>
      <c r="X168" s="25" t="str">
        <f>IF('Heures Supplémentaire'!T230="",X$5,"")</f>
        <v>Manuel</v>
      </c>
      <c r="Y168" s="25" t="str">
        <f>IF('Heures Supplémentaire'!V230="",Y$5,"")</f>
        <v>Driss</v>
      </c>
      <c r="Z168" s="25" t="str">
        <f>IF('Heures Supplémentaire'!Z230="",Z$5,"")</f>
        <v>AAAA</v>
      </c>
      <c r="AA168" s="25" t="str">
        <f>IF('Heures Supplémentaire'!AA230="",AA$5,"")</f>
        <v>BBBB</v>
      </c>
      <c r="AB168" s="25" t="str">
        <f>IF('Heures Supplémentaire'!AB230="",AB$5,"")</f>
        <v>CCCC</v>
      </c>
      <c r="AC168" s="25" t="e">
        <f>IF(#REF!="",AC$5,"")</f>
        <v>#REF!</v>
      </c>
      <c r="AD168" s="25" t="e">
        <f>IF(#REF!="",AD$5,"")</f>
        <v>#REF!</v>
      </c>
      <c r="AE168" s="25" t="e">
        <f>IF(#REF!="",AE$5,"")</f>
        <v>#REF!</v>
      </c>
      <c r="AF168" s="25" t="e">
        <f>IF(#REF!="",AF$5,"")</f>
        <v>#REF!</v>
      </c>
      <c r="AG168" s="25" t="e">
        <f>IF(#REF!="",AG$5,"")</f>
        <v>#REF!</v>
      </c>
      <c r="AH168" s="26" t="e">
        <f>IF(#REF!="",AH$5,"")</f>
        <v>#REF!</v>
      </c>
    </row>
    <row r="169" spans="1:34" ht="15" hidden="1" customHeight="1" x14ac:dyDescent="0.25">
      <c r="A169" s="18" t="s">
        <v>75</v>
      </c>
      <c r="B169" s="19">
        <f t="shared" si="5"/>
        <v>42899</v>
      </c>
      <c r="C169" s="27">
        <f t="shared" si="4"/>
        <v>3</v>
      </c>
      <c r="D169" s="28" t="s">
        <v>66</v>
      </c>
      <c r="E169" s="22"/>
      <c r="F169" s="22"/>
      <c r="G169" s="22"/>
      <c r="H169" s="22"/>
      <c r="I169" s="22"/>
      <c r="J169" s="22"/>
      <c r="K169" s="22"/>
      <c r="L169" s="22"/>
      <c r="M169" s="22"/>
      <c r="N169" s="22"/>
      <c r="O169" s="24"/>
      <c r="P169" s="25" t="str">
        <f>IF('Heures Supplémentaire'!D231="",$P$5,"")</f>
        <v>Haziz</v>
      </c>
      <c r="Q169" s="25" t="str">
        <f>IF('Heures Supplémentaire'!F231="",$Q$5,"")</f>
        <v>Stéphanie</v>
      </c>
      <c r="R169" s="25" t="str">
        <f>IF('Heures Supplémentaire'!H231="",$R$5,"")</f>
        <v>Catherine</v>
      </c>
      <c r="S169" s="25" t="str">
        <f>IF('Heures Supplémentaire'!J231="",$S$5,"")</f>
        <v>Denise</v>
      </c>
      <c r="T169" s="25" t="str">
        <f>IF('Heures Supplémentaire'!L231="",$T$5,"")</f>
        <v>Camille</v>
      </c>
      <c r="U169" s="25" t="str">
        <f>IF('Heures Supplémentaire'!N231="",$U$5,"")</f>
        <v>Moncef</v>
      </c>
      <c r="V169" s="25" t="str">
        <f>IF('Heures Supplémentaire'!P231="",$V$5,"")</f>
        <v>Danièle</v>
      </c>
      <c r="W169" s="25" t="str">
        <f>IF('Heures Supplémentaire'!R231="",W$5,"")</f>
        <v>Alain</v>
      </c>
      <c r="X169" s="25" t="str">
        <f>IF('Heures Supplémentaire'!T231="",X$5,"")</f>
        <v>Manuel</v>
      </c>
      <c r="Y169" s="25" t="str">
        <f>IF('Heures Supplémentaire'!V231="",Y$5,"")</f>
        <v>Driss</v>
      </c>
      <c r="Z169" s="25" t="str">
        <f>IF('Heures Supplémentaire'!Z231="",Z$5,"")</f>
        <v>AAAA</v>
      </c>
      <c r="AA169" s="25" t="str">
        <f>IF('Heures Supplémentaire'!AA231="",AA$5,"")</f>
        <v>BBBB</v>
      </c>
      <c r="AB169" s="25" t="str">
        <f>IF('Heures Supplémentaire'!AB231="",AB$5,"")</f>
        <v>CCCC</v>
      </c>
      <c r="AC169" s="25" t="e">
        <f>IF(#REF!="",AC$5,"")</f>
        <v>#REF!</v>
      </c>
      <c r="AD169" s="25" t="e">
        <f>IF(#REF!="",AD$5,"")</f>
        <v>#REF!</v>
      </c>
      <c r="AE169" s="25" t="e">
        <f>IF(#REF!="",AE$5,"")</f>
        <v>#REF!</v>
      </c>
      <c r="AF169" s="25" t="e">
        <f>IF(#REF!="",AF$5,"")</f>
        <v>#REF!</v>
      </c>
      <c r="AG169" s="25" t="e">
        <f>IF(#REF!="",AG$5,"")</f>
        <v>#REF!</v>
      </c>
      <c r="AH169" s="26" t="e">
        <f>IF(#REF!="",AH$5,"")</f>
        <v>#REF!</v>
      </c>
    </row>
    <row r="170" spans="1:34" ht="15" hidden="1" customHeight="1" x14ac:dyDescent="0.25">
      <c r="A170" s="18" t="s">
        <v>75</v>
      </c>
      <c r="B170" s="19">
        <f t="shared" si="5"/>
        <v>42900</v>
      </c>
      <c r="C170" s="27">
        <f t="shared" si="4"/>
        <v>4</v>
      </c>
      <c r="D170" s="28" t="s">
        <v>67</v>
      </c>
      <c r="E170" s="22"/>
      <c r="F170" s="22"/>
      <c r="G170" s="22"/>
      <c r="H170" s="22"/>
      <c r="I170" s="22"/>
      <c r="J170" s="22"/>
      <c r="K170" s="22"/>
      <c r="L170" s="22"/>
      <c r="M170" s="22"/>
      <c r="N170" s="22"/>
      <c r="O170" s="24"/>
      <c r="P170" s="25" t="str">
        <f>IF('Heures Supplémentaire'!D232="",$P$5,"")</f>
        <v>Haziz</v>
      </c>
      <c r="Q170" s="25" t="str">
        <f>IF('Heures Supplémentaire'!F232="",$Q$5,"")</f>
        <v>Stéphanie</v>
      </c>
      <c r="R170" s="25" t="str">
        <f>IF('Heures Supplémentaire'!H232="",$R$5,"")</f>
        <v>Catherine</v>
      </c>
      <c r="S170" s="25" t="str">
        <f>IF('Heures Supplémentaire'!J232="",$S$5,"")</f>
        <v>Denise</v>
      </c>
      <c r="T170" s="25" t="str">
        <f>IF('Heures Supplémentaire'!L232="",$T$5,"")</f>
        <v>Camille</v>
      </c>
      <c r="U170" s="25" t="str">
        <f>IF('Heures Supplémentaire'!N232="",$U$5,"")</f>
        <v>Moncef</v>
      </c>
      <c r="V170" s="25" t="str">
        <f>IF('Heures Supplémentaire'!P232="",$V$5,"")</f>
        <v>Danièle</v>
      </c>
      <c r="W170" s="25" t="str">
        <f>IF('Heures Supplémentaire'!R232="",W$5,"")</f>
        <v>Alain</v>
      </c>
      <c r="X170" s="25" t="str">
        <f>IF('Heures Supplémentaire'!T232="",X$5,"")</f>
        <v>Manuel</v>
      </c>
      <c r="Y170" s="25" t="str">
        <f>IF('Heures Supplémentaire'!V232="",Y$5,"")</f>
        <v>Driss</v>
      </c>
      <c r="Z170" s="25" t="str">
        <f>IF('Heures Supplémentaire'!Z232="",Z$5,"")</f>
        <v>AAAA</v>
      </c>
      <c r="AA170" s="25" t="str">
        <f>IF('Heures Supplémentaire'!AA232="",AA$5,"")</f>
        <v>BBBB</v>
      </c>
      <c r="AB170" s="25" t="str">
        <f>IF('Heures Supplémentaire'!AB232="",AB$5,"")</f>
        <v>CCCC</v>
      </c>
      <c r="AC170" s="25" t="e">
        <f>IF(#REF!="",AC$5,"")</f>
        <v>#REF!</v>
      </c>
      <c r="AD170" s="25" t="e">
        <f>IF(#REF!="",AD$5,"")</f>
        <v>#REF!</v>
      </c>
      <c r="AE170" s="25" t="e">
        <f>IF(#REF!="",AE$5,"")</f>
        <v>#REF!</v>
      </c>
      <c r="AF170" s="25" t="e">
        <f>IF(#REF!="",AF$5,"")</f>
        <v>#REF!</v>
      </c>
      <c r="AG170" s="25" t="e">
        <f>IF(#REF!="",AG$5,"")</f>
        <v>#REF!</v>
      </c>
      <c r="AH170" s="26" t="e">
        <f>IF(#REF!="",AH$5,"")</f>
        <v>#REF!</v>
      </c>
    </row>
    <row r="171" spans="1:34" ht="15" customHeight="1" x14ac:dyDescent="0.25">
      <c r="A171" s="18" t="s">
        <v>75</v>
      </c>
      <c r="B171" s="19">
        <f t="shared" si="5"/>
        <v>42901</v>
      </c>
      <c r="C171" s="27">
        <f t="shared" si="4"/>
        <v>5</v>
      </c>
      <c r="D171" s="28" t="s">
        <v>68</v>
      </c>
      <c r="E171" s="22"/>
      <c r="F171" s="22"/>
      <c r="G171" s="22"/>
      <c r="H171" s="22"/>
      <c r="I171" s="22"/>
      <c r="J171" s="22"/>
      <c r="K171" s="22"/>
      <c r="L171" s="22"/>
      <c r="M171" s="22"/>
      <c r="N171" s="22"/>
      <c r="O171" s="24"/>
      <c r="P171" s="25" t="str">
        <f>IF('Heures Supplémentaire'!D233="",$P$5,"")</f>
        <v>Haziz</v>
      </c>
      <c r="Q171" s="25" t="str">
        <f>IF('Heures Supplémentaire'!F233="",$Q$5,"")</f>
        <v>Stéphanie</v>
      </c>
      <c r="R171" s="25" t="str">
        <f>IF('Heures Supplémentaire'!H233="",$R$5,"")</f>
        <v>Catherine</v>
      </c>
      <c r="S171" s="25" t="str">
        <f>IF('Heures Supplémentaire'!J233="",$S$5,"")</f>
        <v>Denise</v>
      </c>
      <c r="T171" s="25" t="str">
        <f>IF('Heures Supplémentaire'!L233="",$T$5,"")</f>
        <v>Camille</v>
      </c>
      <c r="U171" s="25" t="str">
        <f>IF('Heures Supplémentaire'!N233="",$U$5,"")</f>
        <v>Moncef</v>
      </c>
      <c r="V171" s="25" t="str">
        <f>IF('Heures Supplémentaire'!P233="",$V$5,"")</f>
        <v>Danièle</v>
      </c>
      <c r="W171" s="25" t="str">
        <f>IF('Heures Supplémentaire'!R233="",W$5,"")</f>
        <v>Alain</v>
      </c>
      <c r="X171" s="25" t="str">
        <f>IF('Heures Supplémentaire'!T233="",X$5,"")</f>
        <v>Manuel</v>
      </c>
      <c r="Y171" s="25" t="str">
        <f>IF('Heures Supplémentaire'!V233="",Y$5,"")</f>
        <v>Driss</v>
      </c>
      <c r="Z171" s="25" t="str">
        <f>IF('Heures Supplémentaire'!Z233="",Z$5,"")</f>
        <v>AAAA</v>
      </c>
      <c r="AA171" s="25" t="str">
        <f>IF('Heures Supplémentaire'!AA233="",AA$5,"")</f>
        <v>BBBB</v>
      </c>
      <c r="AB171" s="25" t="str">
        <f>IF('Heures Supplémentaire'!AB233="",AB$5,"")</f>
        <v>CCCC</v>
      </c>
      <c r="AC171" s="25" t="e">
        <f>IF(#REF!="",AC$5,"")</f>
        <v>#REF!</v>
      </c>
      <c r="AD171" s="25" t="e">
        <f>IF(#REF!="",AD$5,"")</f>
        <v>#REF!</v>
      </c>
      <c r="AE171" s="25" t="e">
        <f>IF(#REF!="",AE$5,"")</f>
        <v>#REF!</v>
      </c>
      <c r="AF171" s="25" t="e">
        <f>IF(#REF!="",AF$5,"")</f>
        <v>#REF!</v>
      </c>
      <c r="AG171" s="25" t="e">
        <f>IF(#REF!="",AG$5,"")</f>
        <v>#REF!</v>
      </c>
      <c r="AH171" s="26" t="e">
        <f>IF(#REF!="",AH$5,"")</f>
        <v>#REF!</v>
      </c>
    </row>
    <row r="172" spans="1:34" ht="15" hidden="1" customHeight="1" x14ac:dyDescent="0.25">
      <c r="A172" s="18" t="s">
        <v>75</v>
      </c>
      <c r="B172" s="19">
        <f t="shared" si="5"/>
        <v>42902</v>
      </c>
      <c r="C172" s="27">
        <f t="shared" si="4"/>
        <v>6</v>
      </c>
      <c r="D172" s="28" t="s">
        <v>69</v>
      </c>
      <c r="E172" s="22"/>
      <c r="F172" s="22"/>
      <c r="G172" s="22"/>
      <c r="H172" s="22"/>
      <c r="I172" s="22"/>
      <c r="J172" s="22"/>
      <c r="K172" s="22"/>
      <c r="L172" s="22"/>
      <c r="M172" s="22"/>
      <c r="N172" s="22"/>
      <c r="O172" s="24"/>
      <c r="P172" s="25" t="str">
        <f>IF('Heures Supplémentaire'!D234="",$P$5,"")</f>
        <v>Haziz</v>
      </c>
      <c r="Q172" s="25" t="str">
        <f>IF('Heures Supplémentaire'!F234="",$Q$5,"")</f>
        <v>Stéphanie</v>
      </c>
      <c r="R172" s="25" t="str">
        <f>IF('Heures Supplémentaire'!H234="",$R$5,"")</f>
        <v>Catherine</v>
      </c>
      <c r="S172" s="25" t="str">
        <f>IF('Heures Supplémentaire'!J234="",$S$5,"")</f>
        <v>Denise</v>
      </c>
      <c r="T172" s="25" t="str">
        <f>IF('Heures Supplémentaire'!L234="",$T$5,"")</f>
        <v>Camille</v>
      </c>
      <c r="U172" s="25" t="str">
        <f>IF('Heures Supplémentaire'!N234="",$U$5,"")</f>
        <v>Moncef</v>
      </c>
      <c r="V172" s="25" t="str">
        <f>IF('Heures Supplémentaire'!P234="",$V$5,"")</f>
        <v>Danièle</v>
      </c>
      <c r="W172" s="25" t="str">
        <f>IF('Heures Supplémentaire'!R234="",W$5,"")</f>
        <v>Alain</v>
      </c>
      <c r="X172" s="25" t="str">
        <f>IF('Heures Supplémentaire'!T234="",X$5,"")</f>
        <v>Manuel</v>
      </c>
      <c r="Y172" s="25" t="str">
        <f>IF('Heures Supplémentaire'!V234="",Y$5,"")</f>
        <v>Driss</v>
      </c>
      <c r="Z172" s="25" t="str">
        <f>IF('Heures Supplémentaire'!Z234="",Z$5,"")</f>
        <v>AAAA</v>
      </c>
      <c r="AA172" s="25" t="str">
        <f>IF('Heures Supplémentaire'!AA234="",AA$5,"")</f>
        <v>BBBB</v>
      </c>
      <c r="AB172" s="25" t="str">
        <f>IF('Heures Supplémentaire'!AB234="",AB$5,"")</f>
        <v>CCCC</v>
      </c>
      <c r="AC172" s="25" t="e">
        <f>IF(#REF!="",AC$5,"")</f>
        <v>#REF!</v>
      </c>
      <c r="AD172" s="25" t="e">
        <f>IF(#REF!="",AD$5,"")</f>
        <v>#REF!</v>
      </c>
      <c r="AE172" s="25" t="e">
        <f>IF(#REF!="",AE$5,"")</f>
        <v>#REF!</v>
      </c>
      <c r="AF172" s="25" t="e">
        <f>IF(#REF!="",AF$5,"")</f>
        <v>#REF!</v>
      </c>
      <c r="AG172" s="25" t="e">
        <f>IF(#REF!="",AG$5,"")</f>
        <v>#REF!</v>
      </c>
      <c r="AH172" s="26" t="e">
        <f>IF(#REF!="",AH$5,"")</f>
        <v>#REF!</v>
      </c>
    </row>
    <row r="173" spans="1:34" ht="15" hidden="1" customHeight="1" x14ac:dyDescent="0.25">
      <c r="A173" s="18" t="s">
        <v>75</v>
      </c>
      <c r="B173" s="19">
        <f t="shared" si="5"/>
        <v>42903</v>
      </c>
      <c r="C173" s="27">
        <f t="shared" si="4"/>
        <v>7</v>
      </c>
      <c r="D173" s="28" t="s">
        <v>70</v>
      </c>
      <c r="E173" s="22"/>
      <c r="F173" s="22"/>
      <c r="G173" s="22"/>
      <c r="H173" s="22"/>
      <c r="I173" s="22"/>
      <c r="J173" s="22"/>
      <c r="K173" s="22"/>
      <c r="L173" s="22"/>
      <c r="M173" s="22"/>
      <c r="N173" s="22"/>
      <c r="O173" s="24"/>
      <c r="P173" s="25" t="str">
        <f>IF('Heures Supplémentaire'!D235="",$P$5,"")</f>
        <v>Haziz</v>
      </c>
      <c r="Q173" s="25" t="str">
        <f>IF('Heures Supplémentaire'!F235="",$Q$5,"")</f>
        <v>Stéphanie</v>
      </c>
      <c r="R173" s="25" t="str">
        <f>IF('Heures Supplémentaire'!H235="",$R$5,"")</f>
        <v>Catherine</v>
      </c>
      <c r="S173" s="25" t="str">
        <f>IF('Heures Supplémentaire'!J235="",$S$5,"")</f>
        <v>Denise</v>
      </c>
      <c r="T173" s="25" t="str">
        <f>IF('Heures Supplémentaire'!L235="",$T$5,"")</f>
        <v>Camille</v>
      </c>
      <c r="U173" s="25" t="str">
        <f>IF('Heures Supplémentaire'!N235="",$U$5,"")</f>
        <v>Moncef</v>
      </c>
      <c r="V173" s="25" t="str">
        <f>IF('Heures Supplémentaire'!P235="",$V$5,"")</f>
        <v>Danièle</v>
      </c>
      <c r="W173" s="25" t="str">
        <f>IF('Heures Supplémentaire'!R235="",W$5,"")</f>
        <v>Alain</v>
      </c>
      <c r="X173" s="25" t="str">
        <f>IF('Heures Supplémentaire'!T235="",X$5,"")</f>
        <v>Manuel</v>
      </c>
      <c r="Y173" s="25" t="str">
        <f>IF('Heures Supplémentaire'!V235="",Y$5,"")</f>
        <v>Driss</v>
      </c>
      <c r="Z173" s="25" t="str">
        <f>IF('Heures Supplémentaire'!Z235="",Z$5,"")</f>
        <v>AAAA</v>
      </c>
      <c r="AA173" s="25" t="str">
        <f>IF('Heures Supplémentaire'!AA235="",AA$5,"")</f>
        <v>BBBB</v>
      </c>
      <c r="AB173" s="25" t="str">
        <f>IF('Heures Supplémentaire'!AB235="",AB$5,"")</f>
        <v>CCCC</v>
      </c>
      <c r="AC173" s="25" t="e">
        <f>IF(#REF!="",AC$5,"")</f>
        <v>#REF!</v>
      </c>
      <c r="AD173" s="25" t="e">
        <f>IF(#REF!="",AD$5,"")</f>
        <v>#REF!</v>
      </c>
      <c r="AE173" s="25" t="e">
        <f>IF(#REF!="",AE$5,"")</f>
        <v>#REF!</v>
      </c>
      <c r="AF173" s="25" t="e">
        <f>IF(#REF!="",AF$5,"")</f>
        <v>#REF!</v>
      </c>
      <c r="AG173" s="25" t="e">
        <f>IF(#REF!="",AG$5,"")</f>
        <v>#REF!</v>
      </c>
      <c r="AH173" s="26" t="e">
        <f>IF(#REF!="",AH$5,"")</f>
        <v>#REF!</v>
      </c>
    </row>
    <row r="174" spans="1:34" ht="15" hidden="1" customHeight="1" x14ac:dyDescent="0.25">
      <c r="A174" s="18" t="s">
        <v>75</v>
      </c>
      <c r="B174" s="19">
        <f t="shared" si="5"/>
        <v>42904</v>
      </c>
      <c r="C174" s="27">
        <f t="shared" si="4"/>
        <v>1</v>
      </c>
      <c r="D174" s="28" t="s">
        <v>64</v>
      </c>
      <c r="E174" s="22"/>
      <c r="F174" s="22"/>
      <c r="G174" s="22"/>
      <c r="H174" s="22"/>
      <c r="I174" s="22"/>
      <c r="J174" s="22"/>
      <c r="K174" s="22"/>
      <c r="L174" s="22"/>
      <c r="M174" s="22"/>
      <c r="N174" s="22"/>
      <c r="O174" s="24"/>
      <c r="P174" s="25" t="str">
        <f>IF('Heures Supplémentaire'!D236="",$P$5,"")</f>
        <v>Haziz</v>
      </c>
      <c r="Q174" s="25" t="str">
        <f>IF('Heures Supplémentaire'!F236="",$Q$5,"")</f>
        <v>Stéphanie</v>
      </c>
      <c r="R174" s="25" t="str">
        <f>IF('Heures Supplémentaire'!H236="",$R$5,"")</f>
        <v>Catherine</v>
      </c>
      <c r="S174" s="25" t="str">
        <f>IF('Heures Supplémentaire'!J236="",$S$5,"")</f>
        <v>Denise</v>
      </c>
      <c r="T174" s="25" t="str">
        <f>IF('Heures Supplémentaire'!L236="",$T$5,"")</f>
        <v>Camille</v>
      </c>
      <c r="U174" s="25" t="str">
        <f>IF('Heures Supplémentaire'!N236="",$U$5,"")</f>
        <v>Moncef</v>
      </c>
      <c r="V174" s="25" t="str">
        <f>IF('Heures Supplémentaire'!P236="",$V$5,"")</f>
        <v>Danièle</v>
      </c>
      <c r="W174" s="25" t="str">
        <f>IF('Heures Supplémentaire'!R236="",W$5,"")</f>
        <v>Alain</v>
      </c>
      <c r="X174" s="25" t="str">
        <f>IF('Heures Supplémentaire'!T236="",X$5,"")</f>
        <v>Manuel</v>
      </c>
      <c r="Y174" s="25" t="str">
        <f>IF('Heures Supplémentaire'!V236="",Y$5,"")</f>
        <v>Driss</v>
      </c>
      <c r="Z174" s="25" t="str">
        <f>IF('Heures Supplémentaire'!Z236="",Z$5,"")</f>
        <v>AAAA</v>
      </c>
      <c r="AA174" s="25" t="str">
        <f>IF('Heures Supplémentaire'!AA236="",AA$5,"")</f>
        <v>BBBB</v>
      </c>
      <c r="AB174" s="25" t="str">
        <f>IF('Heures Supplémentaire'!AB236="",AB$5,"")</f>
        <v>CCCC</v>
      </c>
      <c r="AC174" s="25" t="e">
        <f>IF(#REF!="",AC$5,"")</f>
        <v>#REF!</v>
      </c>
      <c r="AD174" s="25" t="e">
        <f>IF(#REF!="",AD$5,"")</f>
        <v>#REF!</v>
      </c>
      <c r="AE174" s="25" t="e">
        <f>IF(#REF!="",AE$5,"")</f>
        <v>#REF!</v>
      </c>
      <c r="AF174" s="25" t="e">
        <f>IF(#REF!="",AF$5,"")</f>
        <v>#REF!</v>
      </c>
      <c r="AG174" s="25" t="e">
        <f>IF(#REF!="",AG$5,"")</f>
        <v>#REF!</v>
      </c>
      <c r="AH174" s="26" t="e">
        <f>IF(#REF!="",AH$5,"")</f>
        <v>#REF!</v>
      </c>
    </row>
    <row r="175" spans="1:34" ht="15" hidden="1" customHeight="1" x14ac:dyDescent="0.25">
      <c r="A175" s="18" t="s">
        <v>75</v>
      </c>
      <c r="B175" s="19">
        <f t="shared" si="5"/>
        <v>42905</v>
      </c>
      <c r="C175" s="27">
        <f t="shared" si="4"/>
        <v>2</v>
      </c>
      <c r="D175" s="28" t="s">
        <v>65</v>
      </c>
      <c r="E175" s="22"/>
      <c r="F175" s="22"/>
      <c r="G175" s="22"/>
      <c r="H175" s="22"/>
      <c r="I175" s="22"/>
      <c r="J175" s="22"/>
      <c r="K175" s="22"/>
      <c r="L175" s="22"/>
      <c r="M175" s="22"/>
      <c r="N175" s="22"/>
      <c r="O175" s="24"/>
      <c r="P175" s="25" t="str">
        <f>IF('Heures Supplémentaire'!D239="",$P$5,"")</f>
        <v>Haziz</v>
      </c>
      <c r="Q175" s="25" t="str">
        <f>IF('Heures Supplémentaire'!F239="",$Q$5,"")</f>
        <v>Stéphanie</v>
      </c>
      <c r="R175" s="25" t="str">
        <f>IF('Heures Supplémentaire'!H239="",$R$5,"")</f>
        <v>Catherine</v>
      </c>
      <c r="S175" s="25" t="str">
        <f>IF('Heures Supplémentaire'!J239="",$S$5,"")</f>
        <v>Denise</v>
      </c>
      <c r="T175" s="25" t="str">
        <f>IF('Heures Supplémentaire'!L239="",$T$5,"")</f>
        <v>Camille</v>
      </c>
      <c r="U175" s="25" t="str">
        <f>IF('Heures Supplémentaire'!N239="",$U$5,"")</f>
        <v>Moncef</v>
      </c>
      <c r="V175" s="25" t="str">
        <f>IF('Heures Supplémentaire'!P239="",$V$5,"")</f>
        <v>Danièle</v>
      </c>
      <c r="W175" s="25" t="str">
        <f>IF('Heures Supplémentaire'!R239="",W$5,"")</f>
        <v>Alain</v>
      </c>
      <c r="X175" s="25" t="str">
        <f>IF('Heures Supplémentaire'!T239="",X$5,"")</f>
        <v>Manuel</v>
      </c>
      <c r="Y175" s="25" t="str">
        <f>IF('Heures Supplémentaire'!V239="",Y$5,"")</f>
        <v>Driss</v>
      </c>
      <c r="Z175" s="25" t="str">
        <f>IF('Heures Supplémentaire'!Z239="",Z$5,"")</f>
        <v>AAAA</v>
      </c>
      <c r="AA175" s="25" t="str">
        <f>IF('Heures Supplémentaire'!AA239="",AA$5,"")</f>
        <v>BBBB</v>
      </c>
      <c r="AB175" s="25" t="str">
        <f>IF('Heures Supplémentaire'!AB239="",AB$5,"")</f>
        <v>CCCC</v>
      </c>
      <c r="AC175" s="25" t="e">
        <f>IF(#REF!="",AC$5,"")</f>
        <v>#REF!</v>
      </c>
      <c r="AD175" s="25" t="e">
        <f>IF(#REF!="",AD$5,"")</f>
        <v>#REF!</v>
      </c>
      <c r="AE175" s="25" t="e">
        <f>IF(#REF!="",AE$5,"")</f>
        <v>#REF!</v>
      </c>
      <c r="AF175" s="25" t="e">
        <f>IF(#REF!="",AF$5,"")</f>
        <v>#REF!</v>
      </c>
      <c r="AG175" s="25" t="e">
        <f>IF(#REF!="",AG$5,"")</f>
        <v>#REF!</v>
      </c>
      <c r="AH175" s="26" t="e">
        <f>IF(#REF!="",AH$5,"")</f>
        <v>#REF!</v>
      </c>
    </row>
    <row r="176" spans="1:34" ht="15" hidden="1" customHeight="1" x14ac:dyDescent="0.25">
      <c r="A176" s="18" t="s">
        <v>75</v>
      </c>
      <c r="B176" s="19">
        <f t="shared" si="5"/>
        <v>42906</v>
      </c>
      <c r="C176" s="27">
        <f t="shared" si="4"/>
        <v>3</v>
      </c>
      <c r="D176" s="28" t="s">
        <v>66</v>
      </c>
      <c r="E176" s="22"/>
      <c r="F176" s="22"/>
      <c r="G176" s="22"/>
      <c r="H176" s="22"/>
      <c r="I176" s="22"/>
      <c r="J176" s="22"/>
      <c r="K176" s="22"/>
      <c r="L176" s="22"/>
      <c r="M176" s="22"/>
      <c r="N176" s="22"/>
      <c r="O176" s="24"/>
      <c r="P176" s="25" t="str">
        <f>IF('Heures Supplémentaire'!D240="",$P$5,"")</f>
        <v>Haziz</v>
      </c>
      <c r="Q176" s="25" t="str">
        <f>IF('Heures Supplémentaire'!F240="",$Q$5,"")</f>
        <v>Stéphanie</v>
      </c>
      <c r="R176" s="25" t="str">
        <f>IF('Heures Supplémentaire'!H240="",$R$5,"")</f>
        <v>Catherine</v>
      </c>
      <c r="S176" s="25" t="str">
        <f>IF('Heures Supplémentaire'!J240="",$S$5,"")</f>
        <v>Denise</v>
      </c>
      <c r="T176" s="25" t="str">
        <f>IF('Heures Supplémentaire'!L240="",$T$5,"")</f>
        <v>Camille</v>
      </c>
      <c r="U176" s="25" t="str">
        <f>IF('Heures Supplémentaire'!N240="",$U$5,"")</f>
        <v>Moncef</v>
      </c>
      <c r="V176" s="25" t="str">
        <f>IF('Heures Supplémentaire'!P240="",$V$5,"")</f>
        <v>Danièle</v>
      </c>
      <c r="W176" s="25" t="str">
        <f>IF('Heures Supplémentaire'!R240="",W$5,"")</f>
        <v>Alain</v>
      </c>
      <c r="X176" s="25" t="str">
        <f>IF('Heures Supplémentaire'!T240="",X$5,"")</f>
        <v>Manuel</v>
      </c>
      <c r="Y176" s="25" t="str">
        <f>IF('Heures Supplémentaire'!V240="",Y$5,"")</f>
        <v>Driss</v>
      </c>
      <c r="Z176" s="25" t="str">
        <f>IF('Heures Supplémentaire'!Z240="",Z$5,"")</f>
        <v>AAAA</v>
      </c>
      <c r="AA176" s="25" t="str">
        <f>IF('Heures Supplémentaire'!AA240="",AA$5,"")</f>
        <v>BBBB</v>
      </c>
      <c r="AB176" s="25" t="str">
        <f>IF('Heures Supplémentaire'!AB240="",AB$5,"")</f>
        <v>CCCC</v>
      </c>
      <c r="AC176" s="25" t="e">
        <f>IF(#REF!="",AC$5,"")</f>
        <v>#REF!</v>
      </c>
      <c r="AD176" s="25" t="e">
        <f>IF(#REF!="",AD$5,"")</f>
        <v>#REF!</v>
      </c>
      <c r="AE176" s="25" t="e">
        <f>IF(#REF!="",AE$5,"")</f>
        <v>#REF!</v>
      </c>
      <c r="AF176" s="25" t="e">
        <f>IF(#REF!="",AF$5,"")</f>
        <v>#REF!</v>
      </c>
      <c r="AG176" s="25" t="e">
        <f>IF(#REF!="",AG$5,"")</f>
        <v>#REF!</v>
      </c>
      <c r="AH176" s="26" t="e">
        <f>IF(#REF!="",AH$5,"")</f>
        <v>#REF!</v>
      </c>
    </row>
    <row r="177" spans="1:34" ht="15" hidden="1" customHeight="1" x14ac:dyDescent="0.25">
      <c r="A177" s="18" t="s">
        <v>75</v>
      </c>
      <c r="B177" s="19">
        <f t="shared" si="5"/>
        <v>42907</v>
      </c>
      <c r="C177" s="27">
        <f t="shared" si="4"/>
        <v>4</v>
      </c>
      <c r="D177" s="28" t="s">
        <v>67</v>
      </c>
      <c r="E177" s="22"/>
      <c r="F177" s="22"/>
      <c r="G177" s="22"/>
      <c r="H177" s="22"/>
      <c r="I177" s="22"/>
      <c r="J177" s="22"/>
      <c r="K177" s="22"/>
      <c r="L177" s="22"/>
      <c r="M177" s="22"/>
      <c r="N177" s="22"/>
      <c r="O177" s="24"/>
      <c r="P177" s="25" t="str">
        <f>IF('Heures Supplémentaire'!D241="",$P$5,"")</f>
        <v>Haziz</v>
      </c>
      <c r="Q177" s="25" t="str">
        <f>IF('Heures Supplémentaire'!F241="",$Q$5,"")</f>
        <v>Stéphanie</v>
      </c>
      <c r="R177" s="25" t="str">
        <f>IF('Heures Supplémentaire'!H241="",$R$5,"")</f>
        <v>Catherine</v>
      </c>
      <c r="S177" s="25" t="str">
        <f>IF('Heures Supplémentaire'!J241="",$S$5,"")</f>
        <v>Denise</v>
      </c>
      <c r="T177" s="25" t="str">
        <f>IF('Heures Supplémentaire'!L241="",$T$5,"")</f>
        <v>Camille</v>
      </c>
      <c r="U177" s="25" t="str">
        <f>IF('Heures Supplémentaire'!N241="",$U$5,"")</f>
        <v>Moncef</v>
      </c>
      <c r="V177" s="25" t="str">
        <f>IF('Heures Supplémentaire'!P241="",$V$5,"")</f>
        <v>Danièle</v>
      </c>
      <c r="W177" s="25" t="str">
        <f>IF('Heures Supplémentaire'!R241="",W$5,"")</f>
        <v>Alain</v>
      </c>
      <c r="X177" s="25" t="str">
        <f>IF('Heures Supplémentaire'!T241="",X$5,"")</f>
        <v>Manuel</v>
      </c>
      <c r="Y177" s="25" t="str">
        <f>IF('Heures Supplémentaire'!V241="",Y$5,"")</f>
        <v>Driss</v>
      </c>
      <c r="Z177" s="25" t="str">
        <f>IF('Heures Supplémentaire'!Z241="",Z$5,"")</f>
        <v>AAAA</v>
      </c>
      <c r="AA177" s="25" t="str">
        <f>IF('Heures Supplémentaire'!AA241="",AA$5,"")</f>
        <v>BBBB</v>
      </c>
      <c r="AB177" s="25" t="str">
        <f>IF('Heures Supplémentaire'!AB241="",AB$5,"")</f>
        <v>CCCC</v>
      </c>
      <c r="AC177" s="25" t="e">
        <f>IF(#REF!="",AC$5,"")</f>
        <v>#REF!</v>
      </c>
      <c r="AD177" s="25" t="e">
        <f>IF(#REF!="",AD$5,"")</f>
        <v>#REF!</v>
      </c>
      <c r="AE177" s="25" t="e">
        <f>IF(#REF!="",AE$5,"")</f>
        <v>#REF!</v>
      </c>
      <c r="AF177" s="25" t="e">
        <f>IF(#REF!="",AF$5,"")</f>
        <v>#REF!</v>
      </c>
      <c r="AG177" s="25" t="e">
        <f>IF(#REF!="",AG$5,"")</f>
        <v>#REF!</v>
      </c>
      <c r="AH177" s="26" t="e">
        <f>IF(#REF!="",AH$5,"")</f>
        <v>#REF!</v>
      </c>
    </row>
    <row r="178" spans="1:34" ht="15" customHeight="1" x14ac:dyDescent="0.25">
      <c r="A178" s="18" t="s">
        <v>75</v>
      </c>
      <c r="B178" s="19">
        <f t="shared" si="5"/>
        <v>42908</v>
      </c>
      <c r="C178" s="27">
        <f t="shared" si="4"/>
        <v>5</v>
      </c>
      <c r="D178" s="28" t="s">
        <v>68</v>
      </c>
      <c r="E178" s="22"/>
      <c r="F178" s="22"/>
      <c r="G178" s="22"/>
      <c r="H178" s="22"/>
      <c r="I178" s="22"/>
      <c r="J178" s="22"/>
      <c r="K178" s="22"/>
      <c r="L178" s="22"/>
      <c r="M178" s="22"/>
      <c r="N178" s="22"/>
      <c r="O178" s="24"/>
      <c r="P178" s="25" t="str">
        <f>IF('Heures Supplémentaire'!D242="",$P$5,"")</f>
        <v>Haziz</v>
      </c>
      <c r="Q178" s="25" t="str">
        <f>IF('Heures Supplémentaire'!F242="",$Q$5,"")</f>
        <v>Stéphanie</v>
      </c>
      <c r="R178" s="25" t="str">
        <f>IF('Heures Supplémentaire'!H242="",$R$5,"")</f>
        <v>Catherine</v>
      </c>
      <c r="S178" s="25" t="str">
        <f>IF('Heures Supplémentaire'!J242="",$S$5,"")</f>
        <v>Denise</v>
      </c>
      <c r="T178" s="25" t="str">
        <f>IF('Heures Supplémentaire'!L242="",$T$5,"")</f>
        <v>Camille</v>
      </c>
      <c r="U178" s="25" t="str">
        <f>IF('Heures Supplémentaire'!N242="",$U$5,"")</f>
        <v>Moncef</v>
      </c>
      <c r="V178" s="25" t="str">
        <f>IF('Heures Supplémentaire'!P242="",$V$5,"")</f>
        <v>Danièle</v>
      </c>
      <c r="W178" s="25" t="str">
        <f>IF('Heures Supplémentaire'!R242="",W$5,"")</f>
        <v>Alain</v>
      </c>
      <c r="X178" s="25" t="str">
        <f>IF('Heures Supplémentaire'!T242="",X$5,"")</f>
        <v>Manuel</v>
      </c>
      <c r="Y178" s="25" t="str">
        <f>IF('Heures Supplémentaire'!V242="",Y$5,"")</f>
        <v>Driss</v>
      </c>
      <c r="Z178" s="25" t="str">
        <f>IF('Heures Supplémentaire'!Z242="",Z$5,"")</f>
        <v>AAAA</v>
      </c>
      <c r="AA178" s="25" t="str">
        <f>IF('Heures Supplémentaire'!AA242="",AA$5,"")</f>
        <v>BBBB</v>
      </c>
      <c r="AB178" s="25" t="str">
        <f>IF('Heures Supplémentaire'!AB242="",AB$5,"")</f>
        <v>CCCC</v>
      </c>
      <c r="AC178" s="25" t="e">
        <f>IF(#REF!="",AC$5,"")</f>
        <v>#REF!</v>
      </c>
      <c r="AD178" s="25" t="e">
        <f>IF(#REF!="",AD$5,"")</f>
        <v>#REF!</v>
      </c>
      <c r="AE178" s="25" t="e">
        <f>IF(#REF!="",AE$5,"")</f>
        <v>#REF!</v>
      </c>
      <c r="AF178" s="25" t="e">
        <f>IF(#REF!="",AF$5,"")</f>
        <v>#REF!</v>
      </c>
      <c r="AG178" s="25" t="e">
        <f>IF(#REF!="",AG$5,"")</f>
        <v>#REF!</v>
      </c>
      <c r="AH178" s="26" t="e">
        <f>IF(#REF!="",AH$5,"")</f>
        <v>#REF!</v>
      </c>
    </row>
    <row r="179" spans="1:34" ht="15" hidden="1" customHeight="1" x14ac:dyDescent="0.25">
      <c r="A179" s="18" t="s">
        <v>75</v>
      </c>
      <c r="B179" s="19">
        <f t="shared" si="5"/>
        <v>42909</v>
      </c>
      <c r="C179" s="27">
        <f t="shared" si="4"/>
        <v>6</v>
      </c>
      <c r="D179" s="28" t="s">
        <v>69</v>
      </c>
      <c r="E179" s="22"/>
      <c r="F179" s="22"/>
      <c r="G179" s="22"/>
      <c r="H179" s="22"/>
      <c r="I179" s="22"/>
      <c r="J179" s="22"/>
      <c r="K179" s="22"/>
      <c r="L179" s="22"/>
      <c r="M179" s="22"/>
      <c r="N179" s="22"/>
      <c r="O179" s="24"/>
      <c r="P179" s="25" t="str">
        <f>IF('Heures Supplémentaire'!D243="",$P$5,"")</f>
        <v>Haziz</v>
      </c>
      <c r="Q179" s="25" t="str">
        <f>IF('Heures Supplémentaire'!F243="",$Q$5,"")</f>
        <v>Stéphanie</v>
      </c>
      <c r="R179" s="25" t="str">
        <f>IF('Heures Supplémentaire'!H243="",$R$5,"")</f>
        <v>Catherine</v>
      </c>
      <c r="S179" s="25" t="str">
        <f>IF('Heures Supplémentaire'!J243="",$S$5,"")</f>
        <v>Denise</v>
      </c>
      <c r="T179" s="25" t="str">
        <f>IF('Heures Supplémentaire'!L243="",$T$5,"")</f>
        <v>Camille</v>
      </c>
      <c r="U179" s="25" t="str">
        <f>IF('Heures Supplémentaire'!N243="",$U$5,"")</f>
        <v>Moncef</v>
      </c>
      <c r="V179" s="25" t="str">
        <f>IF('Heures Supplémentaire'!P243="",$V$5,"")</f>
        <v>Danièle</v>
      </c>
      <c r="W179" s="25" t="str">
        <f>IF('Heures Supplémentaire'!R243="",W$5,"")</f>
        <v>Alain</v>
      </c>
      <c r="X179" s="25" t="str">
        <f>IF('Heures Supplémentaire'!T243="",X$5,"")</f>
        <v>Manuel</v>
      </c>
      <c r="Y179" s="25" t="str">
        <f>IF('Heures Supplémentaire'!V243="",Y$5,"")</f>
        <v>Driss</v>
      </c>
      <c r="Z179" s="25" t="str">
        <f>IF('Heures Supplémentaire'!Z243="",Z$5,"")</f>
        <v>AAAA</v>
      </c>
      <c r="AA179" s="25" t="str">
        <f>IF('Heures Supplémentaire'!AA243="",AA$5,"")</f>
        <v>BBBB</v>
      </c>
      <c r="AB179" s="25" t="str">
        <f>IF('Heures Supplémentaire'!AB243="",AB$5,"")</f>
        <v>CCCC</v>
      </c>
      <c r="AC179" s="25" t="e">
        <f>IF(#REF!="",AC$5,"")</f>
        <v>#REF!</v>
      </c>
      <c r="AD179" s="25" t="e">
        <f>IF(#REF!="",AD$5,"")</f>
        <v>#REF!</v>
      </c>
      <c r="AE179" s="25" t="e">
        <f>IF(#REF!="",AE$5,"")</f>
        <v>#REF!</v>
      </c>
      <c r="AF179" s="25" t="e">
        <f>IF(#REF!="",AF$5,"")</f>
        <v>#REF!</v>
      </c>
      <c r="AG179" s="25" t="e">
        <f>IF(#REF!="",AG$5,"")</f>
        <v>#REF!</v>
      </c>
      <c r="AH179" s="26" t="e">
        <f>IF(#REF!="",AH$5,"")</f>
        <v>#REF!</v>
      </c>
    </row>
    <row r="180" spans="1:34" ht="15" hidden="1" customHeight="1" x14ac:dyDescent="0.25">
      <c r="A180" s="18" t="s">
        <v>75</v>
      </c>
      <c r="B180" s="19">
        <f t="shared" si="5"/>
        <v>42910</v>
      </c>
      <c r="C180" s="27">
        <f t="shared" si="4"/>
        <v>7</v>
      </c>
      <c r="D180" s="28" t="s">
        <v>70</v>
      </c>
      <c r="E180" s="22"/>
      <c r="F180" s="22"/>
      <c r="G180" s="22"/>
      <c r="H180" s="22"/>
      <c r="I180" s="22"/>
      <c r="J180" s="22"/>
      <c r="K180" s="22"/>
      <c r="L180" s="22"/>
      <c r="M180" s="22"/>
      <c r="N180" s="22"/>
      <c r="O180" s="24"/>
      <c r="P180" s="25" t="str">
        <f>IF('Heures Supplémentaire'!D244="",$P$5,"")</f>
        <v>Haziz</v>
      </c>
      <c r="Q180" s="25" t="str">
        <f>IF('Heures Supplémentaire'!F244="",$Q$5,"")</f>
        <v>Stéphanie</v>
      </c>
      <c r="R180" s="25" t="str">
        <f>IF('Heures Supplémentaire'!H244="",$R$5,"")</f>
        <v>Catherine</v>
      </c>
      <c r="S180" s="25" t="str">
        <f>IF('Heures Supplémentaire'!J244="",$S$5,"")</f>
        <v>Denise</v>
      </c>
      <c r="T180" s="25" t="str">
        <f>IF('Heures Supplémentaire'!L244="",$T$5,"")</f>
        <v>Camille</v>
      </c>
      <c r="U180" s="25" t="str">
        <f>IF('Heures Supplémentaire'!N244="",$U$5,"")</f>
        <v>Moncef</v>
      </c>
      <c r="V180" s="25" t="str">
        <f>IF('Heures Supplémentaire'!P244="",$V$5,"")</f>
        <v>Danièle</v>
      </c>
      <c r="W180" s="25" t="str">
        <f>IF('Heures Supplémentaire'!R244="",W$5,"")</f>
        <v>Alain</v>
      </c>
      <c r="X180" s="25" t="str">
        <f>IF('Heures Supplémentaire'!T244="",X$5,"")</f>
        <v>Manuel</v>
      </c>
      <c r="Y180" s="25" t="str">
        <f>IF('Heures Supplémentaire'!V244="",Y$5,"")</f>
        <v>Driss</v>
      </c>
      <c r="Z180" s="25" t="str">
        <f>IF('Heures Supplémentaire'!Z244="",Z$5,"")</f>
        <v>AAAA</v>
      </c>
      <c r="AA180" s="25" t="str">
        <f>IF('Heures Supplémentaire'!AA244="",AA$5,"")</f>
        <v>BBBB</v>
      </c>
      <c r="AB180" s="25" t="str">
        <f>IF('Heures Supplémentaire'!AB244="",AB$5,"")</f>
        <v>CCCC</v>
      </c>
      <c r="AC180" s="25" t="e">
        <f>IF(#REF!="",AC$5,"")</f>
        <v>#REF!</v>
      </c>
      <c r="AD180" s="25" t="e">
        <f>IF(#REF!="",AD$5,"")</f>
        <v>#REF!</v>
      </c>
      <c r="AE180" s="25" t="e">
        <f>IF(#REF!="",AE$5,"")</f>
        <v>#REF!</v>
      </c>
      <c r="AF180" s="25" t="e">
        <f>IF(#REF!="",AF$5,"")</f>
        <v>#REF!</v>
      </c>
      <c r="AG180" s="25" t="e">
        <f>IF(#REF!="",AG$5,"")</f>
        <v>#REF!</v>
      </c>
      <c r="AH180" s="26" t="e">
        <f>IF(#REF!="",AH$5,"")</f>
        <v>#REF!</v>
      </c>
    </row>
    <row r="181" spans="1:34" ht="15" hidden="1" customHeight="1" x14ac:dyDescent="0.25">
      <c r="A181" s="18" t="s">
        <v>75</v>
      </c>
      <c r="B181" s="19">
        <f t="shared" si="5"/>
        <v>42911</v>
      </c>
      <c r="C181" s="27">
        <f t="shared" si="4"/>
        <v>1</v>
      </c>
      <c r="D181" s="28" t="s">
        <v>64</v>
      </c>
      <c r="E181" s="22"/>
      <c r="F181" s="22"/>
      <c r="G181" s="22"/>
      <c r="H181" s="22"/>
      <c r="I181" s="22"/>
      <c r="J181" s="22"/>
      <c r="K181" s="22"/>
      <c r="L181" s="22"/>
      <c r="M181" s="22"/>
      <c r="N181" s="22"/>
      <c r="O181" s="24"/>
      <c r="P181" s="25" t="str">
        <f>IF('Heures Supplémentaire'!D245="",$P$5,"")</f>
        <v>Haziz</v>
      </c>
      <c r="Q181" s="25" t="str">
        <f>IF('Heures Supplémentaire'!F245="",$Q$5,"")</f>
        <v>Stéphanie</v>
      </c>
      <c r="R181" s="25" t="str">
        <f>IF('Heures Supplémentaire'!H245="",$R$5,"")</f>
        <v>Catherine</v>
      </c>
      <c r="S181" s="25" t="str">
        <f>IF('Heures Supplémentaire'!J245="",$S$5,"")</f>
        <v>Denise</v>
      </c>
      <c r="T181" s="25" t="str">
        <f>IF('Heures Supplémentaire'!L245="",$T$5,"")</f>
        <v>Camille</v>
      </c>
      <c r="U181" s="25" t="str">
        <f>IF('Heures Supplémentaire'!N245="",$U$5,"")</f>
        <v>Moncef</v>
      </c>
      <c r="V181" s="25" t="str">
        <f>IF('Heures Supplémentaire'!P245="",$V$5,"")</f>
        <v>Danièle</v>
      </c>
      <c r="W181" s="25" t="str">
        <f>IF('Heures Supplémentaire'!R245="",W$5,"")</f>
        <v>Alain</v>
      </c>
      <c r="X181" s="25" t="str">
        <f>IF('Heures Supplémentaire'!T245="",X$5,"")</f>
        <v>Manuel</v>
      </c>
      <c r="Y181" s="25" t="str">
        <f>IF('Heures Supplémentaire'!V245="",Y$5,"")</f>
        <v>Driss</v>
      </c>
      <c r="Z181" s="25" t="str">
        <f>IF('Heures Supplémentaire'!Z245="",Z$5,"")</f>
        <v>AAAA</v>
      </c>
      <c r="AA181" s="25" t="str">
        <f>IF('Heures Supplémentaire'!AA245="",AA$5,"")</f>
        <v>BBBB</v>
      </c>
      <c r="AB181" s="25" t="str">
        <f>IF('Heures Supplémentaire'!AB245="",AB$5,"")</f>
        <v>CCCC</v>
      </c>
      <c r="AC181" s="25" t="e">
        <f>IF(#REF!="",AC$5,"")</f>
        <v>#REF!</v>
      </c>
      <c r="AD181" s="25" t="e">
        <f>IF(#REF!="",AD$5,"")</f>
        <v>#REF!</v>
      </c>
      <c r="AE181" s="25" t="e">
        <f>IF(#REF!="",AE$5,"")</f>
        <v>#REF!</v>
      </c>
      <c r="AF181" s="25" t="e">
        <f>IF(#REF!="",AF$5,"")</f>
        <v>#REF!</v>
      </c>
      <c r="AG181" s="25" t="e">
        <f>IF(#REF!="",AG$5,"")</f>
        <v>#REF!</v>
      </c>
      <c r="AH181" s="26" t="e">
        <f>IF(#REF!="",AH$5,"")</f>
        <v>#REF!</v>
      </c>
    </row>
    <row r="182" spans="1:34" ht="15" hidden="1" customHeight="1" x14ac:dyDescent="0.25">
      <c r="A182" s="18" t="s">
        <v>75</v>
      </c>
      <c r="B182" s="19">
        <f t="shared" si="5"/>
        <v>42912</v>
      </c>
      <c r="C182" s="27">
        <f t="shared" si="4"/>
        <v>2</v>
      </c>
      <c r="D182" s="28" t="s">
        <v>65</v>
      </c>
      <c r="E182" s="22"/>
      <c r="F182" s="22"/>
      <c r="G182" s="22"/>
      <c r="H182" s="22"/>
      <c r="I182" s="22"/>
      <c r="J182" s="22"/>
      <c r="K182" s="22"/>
      <c r="L182" s="22"/>
      <c r="M182" s="22"/>
      <c r="N182" s="22"/>
      <c r="O182" s="24"/>
      <c r="P182" s="25" t="str">
        <f>IF('Heures Supplémentaire'!D248="",$P$5,"")</f>
        <v>Haziz</v>
      </c>
      <c r="Q182" s="25" t="str">
        <f>IF('Heures Supplémentaire'!F248="",$Q$5,"")</f>
        <v>Stéphanie</v>
      </c>
      <c r="R182" s="25" t="str">
        <f>IF('Heures Supplémentaire'!H248="",$R$5,"")</f>
        <v>Catherine</v>
      </c>
      <c r="S182" s="25" t="str">
        <f>IF('Heures Supplémentaire'!J248="",$S$5,"")</f>
        <v>Denise</v>
      </c>
      <c r="T182" s="25" t="str">
        <f>IF('Heures Supplémentaire'!L248="",$T$5,"")</f>
        <v>Camille</v>
      </c>
      <c r="U182" s="25" t="str">
        <f>IF('Heures Supplémentaire'!N248="",$U$5,"")</f>
        <v>Moncef</v>
      </c>
      <c r="V182" s="25" t="str">
        <f>IF('Heures Supplémentaire'!P248="",$V$5,"")</f>
        <v>Danièle</v>
      </c>
      <c r="W182" s="25" t="str">
        <f>IF('Heures Supplémentaire'!R248="",W$5,"")</f>
        <v>Alain</v>
      </c>
      <c r="X182" s="25" t="str">
        <f>IF('Heures Supplémentaire'!T248="",X$5,"")</f>
        <v>Manuel</v>
      </c>
      <c r="Y182" s="25" t="str">
        <f>IF('Heures Supplémentaire'!V248="",Y$5,"")</f>
        <v>Driss</v>
      </c>
      <c r="Z182" s="25" t="str">
        <f>IF('Heures Supplémentaire'!Z248="",Z$5,"")</f>
        <v>AAAA</v>
      </c>
      <c r="AA182" s="25" t="str">
        <f>IF('Heures Supplémentaire'!AA248="",AA$5,"")</f>
        <v>BBBB</v>
      </c>
      <c r="AB182" s="25" t="str">
        <f>IF('Heures Supplémentaire'!AB248="",AB$5,"")</f>
        <v>CCCC</v>
      </c>
      <c r="AC182" s="25" t="e">
        <f>IF(#REF!="",AC$5,"")</f>
        <v>#REF!</v>
      </c>
      <c r="AD182" s="25" t="e">
        <f>IF(#REF!="",AD$5,"")</f>
        <v>#REF!</v>
      </c>
      <c r="AE182" s="25" t="e">
        <f>IF(#REF!="",AE$5,"")</f>
        <v>#REF!</v>
      </c>
      <c r="AF182" s="25" t="e">
        <f>IF(#REF!="",AF$5,"")</f>
        <v>#REF!</v>
      </c>
      <c r="AG182" s="25" t="e">
        <f>IF(#REF!="",AG$5,"")</f>
        <v>#REF!</v>
      </c>
      <c r="AH182" s="26" t="e">
        <f>IF(#REF!="",AH$5,"")</f>
        <v>#REF!</v>
      </c>
    </row>
    <row r="183" spans="1:34" ht="15" hidden="1" customHeight="1" x14ac:dyDescent="0.25">
      <c r="A183" s="18" t="s">
        <v>75</v>
      </c>
      <c r="B183" s="19">
        <f t="shared" si="5"/>
        <v>42913</v>
      </c>
      <c r="C183" s="27">
        <f t="shared" si="4"/>
        <v>3</v>
      </c>
      <c r="D183" s="28" t="s">
        <v>66</v>
      </c>
      <c r="E183" s="22"/>
      <c r="F183" s="22"/>
      <c r="G183" s="22"/>
      <c r="H183" s="22"/>
      <c r="I183" s="22"/>
      <c r="J183" s="22"/>
      <c r="K183" s="22"/>
      <c r="L183" s="22"/>
      <c r="M183" s="22"/>
      <c r="N183" s="22"/>
      <c r="O183" s="24"/>
      <c r="P183" s="25" t="str">
        <f>IF('Heures Supplémentaire'!D249="",$P$5,"")</f>
        <v>Haziz</v>
      </c>
      <c r="Q183" s="25" t="str">
        <f>IF('Heures Supplémentaire'!F249="",$Q$5,"")</f>
        <v>Stéphanie</v>
      </c>
      <c r="R183" s="25" t="str">
        <f>IF('Heures Supplémentaire'!H249="",$R$5,"")</f>
        <v>Catherine</v>
      </c>
      <c r="S183" s="25" t="str">
        <f>IF('Heures Supplémentaire'!J249="",$S$5,"")</f>
        <v>Denise</v>
      </c>
      <c r="T183" s="25" t="str">
        <f>IF('Heures Supplémentaire'!L249="",$T$5,"")</f>
        <v>Camille</v>
      </c>
      <c r="U183" s="25" t="str">
        <f>IF('Heures Supplémentaire'!N249="",$U$5,"")</f>
        <v>Moncef</v>
      </c>
      <c r="V183" s="25" t="str">
        <f>IF('Heures Supplémentaire'!P249="",$V$5,"")</f>
        <v>Danièle</v>
      </c>
      <c r="W183" s="25" t="str">
        <f>IF('Heures Supplémentaire'!R249="",W$5,"")</f>
        <v>Alain</v>
      </c>
      <c r="X183" s="25" t="str">
        <f>IF('Heures Supplémentaire'!T249="",X$5,"")</f>
        <v>Manuel</v>
      </c>
      <c r="Y183" s="25" t="str">
        <f>IF('Heures Supplémentaire'!V249="",Y$5,"")</f>
        <v>Driss</v>
      </c>
      <c r="Z183" s="25" t="str">
        <f>IF('Heures Supplémentaire'!Z249="",Z$5,"")</f>
        <v>AAAA</v>
      </c>
      <c r="AA183" s="25" t="str">
        <f>IF('Heures Supplémentaire'!AA249="",AA$5,"")</f>
        <v>BBBB</v>
      </c>
      <c r="AB183" s="25" t="str">
        <f>IF('Heures Supplémentaire'!AB249="",AB$5,"")</f>
        <v>CCCC</v>
      </c>
      <c r="AC183" s="25" t="e">
        <f>IF(#REF!="",AC$5,"")</f>
        <v>#REF!</v>
      </c>
      <c r="AD183" s="25" t="e">
        <f>IF(#REF!="",AD$5,"")</f>
        <v>#REF!</v>
      </c>
      <c r="AE183" s="25" t="e">
        <f>IF(#REF!="",AE$5,"")</f>
        <v>#REF!</v>
      </c>
      <c r="AF183" s="25" t="e">
        <f>IF(#REF!="",AF$5,"")</f>
        <v>#REF!</v>
      </c>
      <c r="AG183" s="25" t="e">
        <f>IF(#REF!="",AG$5,"")</f>
        <v>#REF!</v>
      </c>
      <c r="AH183" s="26" t="e">
        <f>IF(#REF!="",AH$5,"")</f>
        <v>#REF!</v>
      </c>
    </row>
    <row r="184" spans="1:34" ht="15" hidden="1" customHeight="1" x14ac:dyDescent="0.25">
      <c r="A184" s="18" t="s">
        <v>75</v>
      </c>
      <c r="B184" s="19">
        <f t="shared" si="5"/>
        <v>42914</v>
      </c>
      <c r="C184" s="27">
        <f t="shared" si="4"/>
        <v>4</v>
      </c>
      <c r="D184" s="28" t="s">
        <v>67</v>
      </c>
      <c r="E184" s="22"/>
      <c r="F184" s="22"/>
      <c r="G184" s="22"/>
      <c r="H184" s="22"/>
      <c r="I184" s="22"/>
      <c r="J184" s="22"/>
      <c r="K184" s="22"/>
      <c r="L184" s="22"/>
      <c r="M184" s="22"/>
      <c r="N184" s="22"/>
      <c r="O184" s="24"/>
      <c r="P184" s="25" t="str">
        <f>IF('Heures Supplémentaire'!D250="",$P$5,"")</f>
        <v>Haziz</v>
      </c>
      <c r="Q184" s="25" t="str">
        <f>IF('Heures Supplémentaire'!F250="",$Q$5,"")</f>
        <v>Stéphanie</v>
      </c>
      <c r="R184" s="25" t="str">
        <f>IF('Heures Supplémentaire'!H250="",$R$5,"")</f>
        <v>Catherine</v>
      </c>
      <c r="S184" s="25" t="str">
        <f>IF('Heures Supplémentaire'!J250="",$S$5,"")</f>
        <v>Denise</v>
      </c>
      <c r="T184" s="25" t="str">
        <f>IF('Heures Supplémentaire'!L250="",$T$5,"")</f>
        <v>Camille</v>
      </c>
      <c r="U184" s="25" t="str">
        <f>IF('Heures Supplémentaire'!N250="",$U$5,"")</f>
        <v>Moncef</v>
      </c>
      <c r="V184" s="25" t="str">
        <f>IF('Heures Supplémentaire'!P250="",$V$5,"")</f>
        <v>Danièle</v>
      </c>
      <c r="W184" s="25" t="str">
        <f>IF('Heures Supplémentaire'!R250="",W$5,"")</f>
        <v>Alain</v>
      </c>
      <c r="X184" s="25" t="str">
        <f>IF('Heures Supplémentaire'!T250="",X$5,"")</f>
        <v>Manuel</v>
      </c>
      <c r="Y184" s="25" t="str">
        <f>IF('Heures Supplémentaire'!V250="",Y$5,"")</f>
        <v>Driss</v>
      </c>
      <c r="Z184" s="25" t="str">
        <f>IF('Heures Supplémentaire'!Z250="",Z$5,"")</f>
        <v>AAAA</v>
      </c>
      <c r="AA184" s="25" t="str">
        <f>IF('Heures Supplémentaire'!AA250="",AA$5,"")</f>
        <v>BBBB</v>
      </c>
      <c r="AB184" s="25" t="str">
        <f>IF('Heures Supplémentaire'!AB250="",AB$5,"")</f>
        <v>CCCC</v>
      </c>
      <c r="AC184" s="25" t="e">
        <f>IF(#REF!="",AC$5,"")</f>
        <v>#REF!</v>
      </c>
      <c r="AD184" s="25" t="e">
        <f>IF(#REF!="",AD$5,"")</f>
        <v>#REF!</v>
      </c>
      <c r="AE184" s="25" t="e">
        <f>IF(#REF!="",AE$5,"")</f>
        <v>#REF!</v>
      </c>
      <c r="AF184" s="25" t="e">
        <f>IF(#REF!="",AF$5,"")</f>
        <v>#REF!</v>
      </c>
      <c r="AG184" s="25" t="e">
        <f>IF(#REF!="",AG$5,"")</f>
        <v>#REF!</v>
      </c>
      <c r="AH184" s="26" t="e">
        <f>IF(#REF!="",AH$5,"")</f>
        <v>#REF!</v>
      </c>
    </row>
    <row r="185" spans="1:34" ht="15" customHeight="1" x14ac:dyDescent="0.25">
      <c r="A185" s="18" t="s">
        <v>75</v>
      </c>
      <c r="B185" s="19">
        <f t="shared" si="5"/>
        <v>42915</v>
      </c>
      <c r="C185" s="27">
        <f t="shared" si="4"/>
        <v>5</v>
      </c>
      <c r="D185" s="28" t="s">
        <v>68</v>
      </c>
      <c r="E185" s="22"/>
      <c r="F185" s="22"/>
      <c r="G185" s="22"/>
      <c r="H185" s="22"/>
      <c r="I185" s="22"/>
      <c r="J185" s="22"/>
      <c r="K185" s="22"/>
      <c r="L185" s="22"/>
      <c r="M185" s="22"/>
      <c r="N185" s="22"/>
      <c r="O185" s="24"/>
      <c r="P185" s="25" t="str">
        <f>IF('Heures Supplémentaire'!D251="",$P$5,"")</f>
        <v>Haziz</v>
      </c>
      <c r="Q185" s="25" t="str">
        <f>IF('Heures Supplémentaire'!F251="",$Q$5,"")</f>
        <v>Stéphanie</v>
      </c>
      <c r="R185" s="25" t="str">
        <f>IF('Heures Supplémentaire'!H251="",$R$5,"")</f>
        <v>Catherine</v>
      </c>
      <c r="S185" s="25" t="str">
        <f>IF('Heures Supplémentaire'!J251="",$S$5,"")</f>
        <v>Denise</v>
      </c>
      <c r="T185" s="25" t="str">
        <f>IF('Heures Supplémentaire'!L251="",$T$5,"")</f>
        <v>Camille</v>
      </c>
      <c r="U185" s="25" t="str">
        <f>IF('Heures Supplémentaire'!N251="",$U$5,"")</f>
        <v>Moncef</v>
      </c>
      <c r="V185" s="25" t="str">
        <f>IF('Heures Supplémentaire'!P251="",$V$5,"")</f>
        <v>Danièle</v>
      </c>
      <c r="W185" s="25" t="str">
        <f>IF('Heures Supplémentaire'!R251="",W$5,"")</f>
        <v>Alain</v>
      </c>
      <c r="X185" s="25" t="str">
        <f>IF('Heures Supplémentaire'!T251="",X$5,"")</f>
        <v>Manuel</v>
      </c>
      <c r="Y185" s="25" t="str">
        <f>IF('Heures Supplémentaire'!V251="",Y$5,"")</f>
        <v>Driss</v>
      </c>
      <c r="Z185" s="25" t="str">
        <f>IF('Heures Supplémentaire'!Z251="",Z$5,"")</f>
        <v>AAAA</v>
      </c>
      <c r="AA185" s="25" t="str">
        <f>IF('Heures Supplémentaire'!AA251="",AA$5,"")</f>
        <v>BBBB</v>
      </c>
      <c r="AB185" s="25" t="str">
        <f>IF('Heures Supplémentaire'!AB251="",AB$5,"")</f>
        <v>CCCC</v>
      </c>
      <c r="AC185" s="25" t="e">
        <f>IF(#REF!="",AC$5,"")</f>
        <v>#REF!</v>
      </c>
      <c r="AD185" s="25" t="e">
        <f>IF(#REF!="",AD$5,"")</f>
        <v>#REF!</v>
      </c>
      <c r="AE185" s="25" t="e">
        <f>IF(#REF!="",AE$5,"")</f>
        <v>#REF!</v>
      </c>
      <c r="AF185" s="25" t="e">
        <f>IF(#REF!="",AF$5,"")</f>
        <v>#REF!</v>
      </c>
      <c r="AG185" s="25" t="e">
        <f>IF(#REF!="",AG$5,"")</f>
        <v>#REF!</v>
      </c>
      <c r="AH185" s="26" t="e">
        <f>IF(#REF!="",AH$5,"")</f>
        <v>#REF!</v>
      </c>
    </row>
    <row r="186" spans="1:34" ht="15" hidden="1" customHeight="1" x14ac:dyDescent="0.25">
      <c r="A186" s="18" t="s">
        <v>75</v>
      </c>
      <c r="B186" s="19">
        <f t="shared" si="5"/>
        <v>42916</v>
      </c>
      <c r="C186" s="27">
        <f t="shared" si="4"/>
        <v>6</v>
      </c>
      <c r="D186" s="28" t="s">
        <v>69</v>
      </c>
      <c r="E186" s="22"/>
      <c r="F186" s="22"/>
      <c r="G186" s="22"/>
      <c r="H186" s="22"/>
      <c r="I186" s="22"/>
      <c r="J186" s="22"/>
      <c r="K186" s="22"/>
      <c r="L186" s="22"/>
      <c r="M186" s="22"/>
      <c r="N186" s="22"/>
      <c r="O186" s="24"/>
      <c r="P186" s="25" t="str">
        <f>IF('Heures Supplémentaire'!D252="",$P$5,"")</f>
        <v>Haziz</v>
      </c>
      <c r="Q186" s="25" t="str">
        <f>IF('Heures Supplémentaire'!F252="",$Q$5,"")</f>
        <v>Stéphanie</v>
      </c>
      <c r="R186" s="25" t="str">
        <f>IF('Heures Supplémentaire'!H252="",$R$5,"")</f>
        <v>Catherine</v>
      </c>
      <c r="S186" s="25" t="str">
        <f>IF('Heures Supplémentaire'!J252="",$S$5,"")</f>
        <v>Denise</v>
      </c>
      <c r="T186" s="25" t="str">
        <f>IF('Heures Supplémentaire'!L252="",$T$5,"")</f>
        <v>Camille</v>
      </c>
      <c r="U186" s="25" t="str">
        <f>IF('Heures Supplémentaire'!N252="",$U$5,"")</f>
        <v>Moncef</v>
      </c>
      <c r="V186" s="25" t="str">
        <f>IF('Heures Supplémentaire'!P252="",$V$5,"")</f>
        <v>Danièle</v>
      </c>
      <c r="W186" s="25" t="str">
        <f>IF('Heures Supplémentaire'!R252="",W$5,"")</f>
        <v>Alain</v>
      </c>
      <c r="X186" s="25" t="str">
        <f>IF('Heures Supplémentaire'!T252="",X$5,"")</f>
        <v>Manuel</v>
      </c>
      <c r="Y186" s="25" t="str">
        <f>IF('Heures Supplémentaire'!V252="",Y$5,"")</f>
        <v>Driss</v>
      </c>
      <c r="Z186" s="25" t="str">
        <f>IF('Heures Supplémentaire'!Z252="",Z$5,"")</f>
        <v>AAAA</v>
      </c>
      <c r="AA186" s="25" t="str">
        <f>IF('Heures Supplémentaire'!AA252="",AA$5,"")</f>
        <v>BBBB</v>
      </c>
      <c r="AB186" s="25" t="str">
        <f>IF('Heures Supplémentaire'!AB252="",AB$5,"")</f>
        <v>CCCC</v>
      </c>
      <c r="AC186" s="25" t="e">
        <f>IF(#REF!="",AC$5,"")</f>
        <v>#REF!</v>
      </c>
      <c r="AD186" s="25" t="e">
        <f>IF(#REF!="",AD$5,"")</f>
        <v>#REF!</v>
      </c>
      <c r="AE186" s="25" t="e">
        <f>IF(#REF!="",AE$5,"")</f>
        <v>#REF!</v>
      </c>
      <c r="AF186" s="25" t="e">
        <f>IF(#REF!="",AF$5,"")</f>
        <v>#REF!</v>
      </c>
      <c r="AG186" s="25" t="e">
        <f>IF(#REF!="",AG$5,"")</f>
        <v>#REF!</v>
      </c>
      <c r="AH186" s="26" t="e">
        <f>IF(#REF!="",AH$5,"")</f>
        <v>#REF!</v>
      </c>
    </row>
    <row r="187" spans="1:34" ht="15" hidden="1" customHeight="1" x14ac:dyDescent="0.25">
      <c r="A187" s="18" t="s">
        <v>76</v>
      </c>
      <c r="B187" s="19">
        <f t="shared" si="5"/>
        <v>42917</v>
      </c>
      <c r="C187" s="27">
        <f t="shared" si="4"/>
        <v>7</v>
      </c>
      <c r="D187" s="28" t="s">
        <v>70</v>
      </c>
      <c r="E187" s="22"/>
      <c r="F187" s="22"/>
      <c r="G187" s="22"/>
      <c r="H187" s="22"/>
      <c r="I187" s="22"/>
      <c r="J187" s="22"/>
      <c r="K187" s="22"/>
      <c r="L187" s="22"/>
      <c r="M187" s="22"/>
      <c r="N187" s="22"/>
      <c r="O187" s="24"/>
      <c r="P187" s="25" t="str">
        <f>IF('Heures Supplémentaire'!D253="",$P$5,"")</f>
        <v>Haziz</v>
      </c>
      <c r="Q187" s="25" t="str">
        <f>IF('Heures Supplémentaire'!F253="",$Q$5,"")</f>
        <v>Stéphanie</v>
      </c>
      <c r="R187" s="25" t="str">
        <f>IF('Heures Supplémentaire'!H253="",$R$5,"")</f>
        <v>Catherine</v>
      </c>
      <c r="S187" s="25" t="str">
        <f>IF('Heures Supplémentaire'!J253="",$S$5,"")</f>
        <v>Denise</v>
      </c>
      <c r="T187" s="25" t="str">
        <f>IF('Heures Supplémentaire'!L253="",$T$5,"")</f>
        <v>Camille</v>
      </c>
      <c r="U187" s="25" t="str">
        <f>IF('Heures Supplémentaire'!N253="",$U$5,"")</f>
        <v>Moncef</v>
      </c>
      <c r="V187" s="25" t="str">
        <f>IF('Heures Supplémentaire'!P253="",$V$5,"")</f>
        <v>Danièle</v>
      </c>
      <c r="W187" s="25" t="str">
        <f>IF('Heures Supplémentaire'!R253="",W$5,"")</f>
        <v>Alain</v>
      </c>
      <c r="X187" s="25" t="str">
        <f>IF('Heures Supplémentaire'!T253="",X$5,"")</f>
        <v>Manuel</v>
      </c>
      <c r="Y187" s="25" t="str">
        <f>IF('Heures Supplémentaire'!V253="",Y$5,"")</f>
        <v>Driss</v>
      </c>
      <c r="Z187" s="25" t="str">
        <f>IF('Heures Supplémentaire'!Z253="",Z$5,"")</f>
        <v>AAAA</v>
      </c>
      <c r="AA187" s="25" t="str">
        <f>IF('Heures Supplémentaire'!AA253="",AA$5,"")</f>
        <v>BBBB</v>
      </c>
      <c r="AB187" s="25" t="str">
        <f>IF('Heures Supplémentaire'!AB253="",AB$5,"")</f>
        <v>CCCC</v>
      </c>
      <c r="AC187" s="25" t="e">
        <f>IF(#REF!="",AC$5,"")</f>
        <v>#REF!</v>
      </c>
      <c r="AD187" s="25" t="e">
        <f>IF(#REF!="",AD$5,"")</f>
        <v>#REF!</v>
      </c>
      <c r="AE187" s="25" t="e">
        <f>IF(#REF!="",AE$5,"")</f>
        <v>#REF!</v>
      </c>
      <c r="AF187" s="25" t="e">
        <f>IF(#REF!="",AF$5,"")</f>
        <v>#REF!</v>
      </c>
      <c r="AG187" s="25" t="e">
        <f>IF(#REF!="",AG$5,"")</f>
        <v>#REF!</v>
      </c>
      <c r="AH187" s="26" t="e">
        <f>IF(#REF!="",AH$5,"")</f>
        <v>#REF!</v>
      </c>
    </row>
    <row r="188" spans="1:34" ht="15" hidden="1" customHeight="1" x14ac:dyDescent="0.25">
      <c r="A188" s="18" t="s">
        <v>76</v>
      </c>
      <c r="B188" s="19">
        <f t="shared" si="5"/>
        <v>42918</v>
      </c>
      <c r="C188" s="27">
        <f t="shared" si="4"/>
        <v>1</v>
      </c>
      <c r="D188" s="28" t="s">
        <v>64</v>
      </c>
      <c r="E188" s="22"/>
      <c r="F188" s="22"/>
      <c r="G188" s="22"/>
      <c r="H188" s="22"/>
      <c r="I188" s="22"/>
      <c r="J188" s="22"/>
      <c r="K188" s="22"/>
      <c r="L188" s="22"/>
      <c r="M188" s="22"/>
      <c r="N188" s="22"/>
      <c r="O188" s="24"/>
      <c r="P188" s="25" t="str">
        <f>IF('Heures Supplémentaire'!D254="",$P$5,"")</f>
        <v>Haziz</v>
      </c>
      <c r="Q188" s="25" t="str">
        <f>IF('Heures Supplémentaire'!F254="",$Q$5,"")</f>
        <v>Stéphanie</v>
      </c>
      <c r="R188" s="25" t="str">
        <f>IF('Heures Supplémentaire'!H254="",$R$5,"")</f>
        <v>Catherine</v>
      </c>
      <c r="S188" s="25" t="str">
        <f>IF('Heures Supplémentaire'!J254="",$S$5,"")</f>
        <v>Denise</v>
      </c>
      <c r="T188" s="25" t="str">
        <f>IF('Heures Supplémentaire'!L254="",$T$5,"")</f>
        <v>Camille</v>
      </c>
      <c r="U188" s="25" t="str">
        <f>IF('Heures Supplémentaire'!N254="",$U$5,"")</f>
        <v>Moncef</v>
      </c>
      <c r="V188" s="25" t="str">
        <f>IF('Heures Supplémentaire'!P254="",$V$5,"")</f>
        <v>Danièle</v>
      </c>
      <c r="W188" s="25" t="str">
        <f>IF('Heures Supplémentaire'!R254="",W$5,"")</f>
        <v>Alain</v>
      </c>
      <c r="X188" s="25" t="str">
        <f>IF('Heures Supplémentaire'!T254="",X$5,"")</f>
        <v>Manuel</v>
      </c>
      <c r="Y188" s="25" t="str">
        <f>IF('Heures Supplémentaire'!V254="",Y$5,"")</f>
        <v>Driss</v>
      </c>
      <c r="Z188" s="25" t="str">
        <f>IF('Heures Supplémentaire'!Z254="",Z$5,"")</f>
        <v>AAAA</v>
      </c>
      <c r="AA188" s="25" t="str">
        <f>IF('Heures Supplémentaire'!AA254="",AA$5,"")</f>
        <v>BBBB</v>
      </c>
      <c r="AB188" s="25" t="str">
        <f>IF('Heures Supplémentaire'!AB254="",AB$5,"")</f>
        <v>CCCC</v>
      </c>
      <c r="AC188" s="25" t="e">
        <f>IF(#REF!="",AC$5,"")</f>
        <v>#REF!</v>
      </c>
      <c r="AD188" s="25" t="e">
        <f>IF(#REF!="",AD$5,"")</f>
        <v>#REF!</v>
      </c>
      <c r="AE188" s="25" t="e">
        <f>IF(#REF!="",AE$5,"")</f>
        <v>#REF!</v>
      </c>
      <c r="AF188" s="25" t="e">
        <f>IF(#REF!="",AF$5,"")</f>
        <v>#REF!</v>
      </c>
      <c r="AG188" s="25" t="e">
        <f>IF(#REF!="",AG$5,"")</f>
        <v>#REF!</v>
      </c>
      <c r="AH188" s="26" t="e">
        <f>IF(#REF!="",AH$5,"")</f>
        <v>#REF!</v>
      </c>
    </row>
    <row r="189" spans="1:34" ht="15" hidden="1" customHeight="1" x14ac:dyDescent="0.25">
      <c r="A189" s="18" t="s">
        <v>76</v>
      </c>
      <c r="B189" s="19">
        <f t="shared" si="5"/>
        <v>42919</v>
      </c>
      <c r="C189" s="27">
        <f t="shared" si="4"/>
        <v>2</v>
      </c>
      <c r="D189" s="28" t="s">
        <v>65</v>
      </c>
      <c r="E189" s="22"/>
      <c r="F189" s="22"/>
      <c r="G189" s="22"/>
      <c r="H189" s="22"/>
      <c r="I189" s="22"/>
      <c r="J189" s="22"/>
      <c r="K189" s="22"/>
      <c r="L189" s="22"/>
      <c r="M189" s="22"/>
      <c r="N189" s="22"/>
      <c r="O189" s="24"/>
      <c r="P189" s="25" t="str">
        <f>IF('Heures Supplémentaire'!D257="",$P$5,"")</f>
        <v>Haziz</v>
      </c>
      <c r="Q189" s="25" t="str">
        <f>IF('Heures Supplémentaire'!F257="",$Q$5,"")</f>
        <v>Stéphanie</v>
      </c>
      <c r="R189" s="25" t="str">
        <f>IF('Heures Supplémentaire'!H257="",$R$5,"")</f>
        <v>Catherine</v>
      </c>
      <c r="S189" s="25" t="str">
        <f>IF('Heures Supplémentaire'!J257="",$S$5,"")</f>
        <v>Denise</v>
      </c>
      <c r="T189" s="25" t="str">
        <f>IF('Heures Supplémentaire'!L257="",$T$5,"")</f>
        <v>Camille</v>
      </c>
      <c r="U189" s="25" t="str">
        <f>IF('Heures Supplémentaire'!N257="",$U$5,"")</f>
        <v>Moncef</v>
      </c>
      <c r="V189" s="25" t="str">
        <f>IF('Heures Supplémentaire'!P257="",$V$5,"")</f>
        <v>Danièle</v>
      </c>
      <c r="W189" s="25" t="str">
        <f>IF('Heures Supplémentaire'!R257="",W$5,"")</f>
        <v>Alain</v>
      </c>
      <c r="X189" s="25" t="str">
        <f>IF('Heures Supplémentaire'!T257="",X$5,"")</f>
        <v>Manuel</v>
      </c>
      <c r="Y189" s="25" t="str">
        <f>IF('Heures Supplémentaire'!V257="",Y$5,"")</f>
        <v>Driss</v>
      </c>
      <c r="Z189" s="25" t="str">
        <f>IF('Heures Supplémentaire'!Z257="",Z$5,"")</f>
        <v>AAAA</v>
      </c>
      <c r="AA189" s="25" t="str">
        <f>IF('Heures Supplémentaire'!AA257="",AA$5,"")</f>
        <v>BBBB</v>
      </c>
      <c r="AB189" s="25" t="str">
        <f>IF('Heures Supplémentaire'!AB257="",AB$5,"")</f>
        <v>CCCC</v>
      </c>
      <c r="AC189" s="25" t="e">
        <f>IF(#REF!="",AC$5,"")</f>
        <v>#REF!</v>
      </c>
      <c r="AD189" s="25" t="e">
        <f>IF(#REF!="",AD$5,"")</f>
        <v>#REF!</v>
      </c>
      <c r="AE189" s="25" t="e">
        <f>IF(#REF!="",AE$5,"")</f>
        <v>#REF!</v>
      </c>
      <c r="AF189" s="25" t="e">
        <f>IF(#REF!="",AF$5,"")</f>
        <v>#REF!</v>
      </c>
      <c r="AG189" s="25" t="e">
        <f>IF(#REF!="",AG$5,"")</f>
        <v>#REF!</v>
      </c>
      <c r="AH189" s="26" t="e">
        <f>IF(#REF!="",AH$5,"")</f>
        <v>#REF!</v>
      </c>
    </row>
    <row r="190" spans="1:34" ht="15" hidden="1" customHeight="1" x14ac:dyDescent="0.25">
      <c r="A190" s="18" t="s">
        <v>76</v>
      </c>
      <c r="B190" s="19">
        <f t="shared" si="5"/>
        <v>42920</v>
      </c>
      <c r="C190" s="27">
        <f t="shared" si="4"/>
        <v>3</v>
      </c>
      <c r="D190" s="28" t="s">
        <v>66</v>
      </c>
      <c r="E190" s="22"/>
      <c r="F190" s="22"/>
      <c r="G190" s="22"/>
      <c r="H190" s="22"/>
      <c r="I190" s="22"/>
      <c r="J190" s="22"/>
      <c r="K190" s="22"/>
      <c r="L190" s="22"/>
      <c r="M190" s="22"/>
      <c r="N190" s="22"/>
      <c r="O190" s="24"/>
      <c r="P190" s="25" t="str">
        <f>IF('Heures Supplémentaire'!D258="",$P$5,"")</f>
        <v>Haziz</v>
      </c>
      <c r="Q190" s="25" t="str">
        <f>IF('Heures Supplémentaire'!F258="",$Q$5,"")</f>
        <v>Stéphanie</v>
      </c>
      <c r="R190" s="25" t="str">
        <f>IF('Heures Supplémentaire'!H258="",$R$5,"")</f>
        <v>Catherine</v>
      </c>
      <c r="S190" s="25" t="str">
        <f>IF('Heures Supplémentaire'!J258="",$S$5,"")</f>
        <v>Denise</v>
      </c>
      <c r="T190" s="25" t="str">
        <f>IF('Heures Supplémentaire'!L258="",$T$5,"")</f>
        <v>Camille</v>
      </c>
      <c r="U190" s="25" t="str">
        <f>IF('Heures Supplémentaire'!N258="",$U$5,"")</f>
        <v>Moncef</v>
      </c>
      <c r="V190" s="25" t="str">
        <f>IF('Heures Supplémentaire'!P258="",$V$5,"")</f>
        <v>Danièle</v>
      </c>
      <c r="W190" s="25" t="str">
        <f>IF('Heures Supplémentaire'!R258="",W$5,"")</f>
        <v>Alain</v>
      </c>
      <c r="X190" s="25" t="str">
        <f>IF('Heures Supplémentaire'!T258="",X$5,"")</f>
        <v>Manuel</v>
      </c>
      <c r="Y190" s="25" t="str">
        <f>IF('Heures Supplémentaire'!V258="",Y$5,"")</f>
        <v>Driss</v>
      </c>
      <c r="Z190" s="25" t="str">
        <f>IF('Heures Supplémentaire'!Z258="",Z$5,"")</f>
        <v>AAAA</v>
      </c>
      <c r="AA190" s="25" t="str">
        <f>IF('Heures Supplémentaire'!AA258="",AA$5,"")</f>
        <v>BBBB</v>
      </c>
      <c r="AB190" s="25" t="str">
        <f>IF('Heures Supplémentaire'!AB258="",AB$5,"")</f>
        <v>CCCC</v>
      </c>
      <c r="AC190" s="25" t="e">
        <f>IF(#REF!="",AC$5,"")</f>
        <v>#REF!</v>
      </c>
      <c r="AD190" s="25" t="e">
        <f>IF(#REF!="",AD$5,"")</f>
        <v>#REF!</v>
      </c>
      <c r="AE190" s="25" t="e">
        <f>IF(#REF!="",AE$5,"")</f>
        <v>#REF!</v>
      </c>
      <c r="AF190" s="25" t="e">
        <f>IF(#REF!="",AF$5,"")</f>
        <v>#REF!</v>
      </c>
      <c r="AG190" s="25" t="e">
        <f>IF(#REF!="",AG$5,"")</f>
        <v>#REF!</v>
      </c>
      <c r="AH190" s="26" t="e">
        <f>IF(#REF!="",AH$5,"")</f>
        <v>#REF!</v>
      </c>
    </row>
    <row r="191" spans="1:34" ht="15" hidden="1" customHeight="1" x14ac:dyDescent="0.25">
      <c r="A191" s="18" t="s">
        <v>76</v>
      </c>
      <c r="B191" s="19">
        <f t="shared" si="5"/>
        <v>42921</v>
      </c>
      <c r="C191" s="27">
        <f t="shared" si="4"/>
        <v>4</v>
      </c>
      <c r="D191" s="28" t="s">
        <v>67</v>
      </c>
      <c r="E191" s="22"/>
      <c r="F191" s="22"/>
      <c r="G191" s="22"/>
      <c r="H191" s="22"/>
      <c r="I191" s="22"/>
      <c r="J191" s="22"/>
      <c r="K191" s="22"/>
      <c r="L191" s="22"/>
      <c r="M191" s="22"/>
      <c r="N191" s="22"/>
      <c r="O191" s="24"/>
      <c r="P191" s="25" t="str">
        <f>IF('Heures Supplémentaire'!D259="",$P$5,"")</f>
        <v>Haziz</v>
      </c>
      <c r="Q191" s="25" t="str">
        <f>IF('Heures Supplémentaire'!F259="",$Q$5,"")</f>
        <v>Stéphanie</v>
      </c>
      <c r="R191" s="25" t="str">
        <f>IF('Heures Supplémentaire'!H259="",$R$5,"")</f>
        <v>Catherine</v>
      </c>
      <c r="S191" s="25" t="str">
        <f>IF('Heures Supplémentaire'!J259="",$S$5,"")</f>
        <v>Denise</v>
      </c>
      <c r="T191" s="25" t="str">
        <f>IF('Heures Supplémentaire'!L259="",$T$5,"")</f>
        <v>Camille</v>
      </c>
      <c r="U191" s="25" t="str">
        <f>IF('Heures Supplémentaire'!N259="",$U$5,"")</f>
        <v>Moncef</v>
      </c>
      <c r="V191" s="25" t="str">
        <f>IF('Heures Supplémentaire'!P259="",$V$5,"")</f>
        <v>Danièle</v>
      </c>
      <c r="W191" s="25" t="str">
        <f>IF('Heures Supplémentaire'!R259="",W$5,"")</f>
        <v>Alain</v>
      </c>
      <c r="X191" s="25" t="str">
        <f>IF('Heures Supplémentaire'!T259="",X$5,"")</f>
        <v>Manuel</v>
      </c>
      <c r="Y191" s="25" t="str">
        <f>IF('Heures Supplémentaire'!V259="",Y$5,"")</f>
        <v>Driss</v>
      </c>
      <c r="Z191" s="25" t="str">
        <f>IF('Heures Supplémentaire'!Z259="",Z$5,"")</f>
        <v>AAAA</v>
      </c>
      <c r="AA191" s="25" t="str">
        <f>IF('Heures Supplémentaire'!AA259="",AA$5,"")</f>
        <v>BBBB</v>
      </c>
      <c r="AB191" s="25" t="str">
        <f>IF('Heures Supplémentaire'!AB259="",AB$5,"")</f>
        <v>CCCC</v>
      </c>
      <c r="AC191" s="25" t="e">
        <f>IF(#REF!="",AC$5,"")</f>
        <v>#REF!</v>
      </c>
      <c r="AD191" s="25" t="e">
        <f>IF(#REF!="",AD$5,"")</f>
        <v>#REF!</v>
      </c>
      <c r="AE191" s="25" t="e">
        <f>IF(#REF!="",AE$5,"")</f>
        <v>#REF!</v>
      </c>
      <c r="AF191" s="25" t="e">
        <f>IF(#REF!="",AF$5,"")</f>
        <v>#REF!</v>
      </c>
      <c r="AG191" s="25" t="e">
        <f>IF(#REF!="",AG$5,"")</f>
        <v>#REF!</v>
      </c>
      <c r="AH191" s="26" t="e">
        <f>IF(#REF!="",AH$5,"")</f>
        <v>#REF!</v>
      </c>
    </row>
    <row r="192" spans="1:34" ht="15" customHeight="1" x14ac:dyDescent="0.25">
      <c r="A192" s="18" t="s">
        <v>76</v>
      </c>
      <c r="B192" s="19">
        <f t="shared" si="5"/>
        <v>42922</v>
      </c>
      <c r="C192" s="27">
        <f t="shared" si="4"/>
        <v>5</v>
      </c>
      <c r="D192" s="28" t="s">
        <v>68</v>
      </c>
      <c r="E192" s="22"/>
      <c r="F192" s="22"/>
      <c r="G192" s="22"/>
      <c r="H192" s="22"/>
      <c r="I192" s="22"/>
      <c r="J192" s="22"/>
      <c r="K192" s="22"/>
      <c r="L192" s="22"/>
      <c r="M192" s="22"/>
      <c r="N192" s="22"/>
      <c r="O192" s="24"/>
      <c r="P192" s="25" t="str">
        <f>IF('Heures Supplémentaire'!D260="",$P$5,"")</f>
        <v>Haziz</v>
      </c>
      <c r="Q192" s="25" t="str">
        <f>IF('Heures Supplémentaire'!F260="",$Q$5,"")</f>
        <v>Stéphanie</v>
      </c>
      <c r="R192" s="25" t="str">
        <f>IF('Heures Supplémentaire'!H260="",$R$5,"")</f>
        <v>Catherine</v>
      </c>
      <c r="S192" s="25" t="str">
        <f>IF('Heures Supplémentaire'!J260="",$S$5,"")</f>
        <v>Denise</v>
      </c>
      <c r="T192" s="25" t="str">
        <f>IF('Heures Supplémentaire'!L260="",$T$5,"")</f>
        <v>Camille</v>
      </c>
      <c r="U192" s="25" t="str">
        <f>IF('Heures Supplémentaire'!N260="",$U$5,"")</f>
        <v>Moncef</v>
      </c>
      <c r="V192" s="25" t="str">
        <f>IF('Heures Supplémentaire'!P260="",$V$5,"")</f>
        <v>Danièle</v>
      </c>
      <c r="W192" s="25" t="str">
        <f>IF('Heures Supplémentaire'!R260="",W$5,"")</f>
        <v>Alain</v>
      </c>
      <c r="X192" s="25" t="str">
        <f>IF('Heures Supplémentaire'!T260="",X$5,"")</f>
        <v>Manuel</v>
      </c>
      <c r="Y192" s="25" t="str">
        <f>IF('Heures Supplémentaire'!V260="",Y$5,"")</f>
        <v>Driss</v>
      </c>
      <c r="Z192" s="25" t="str">
        <f>IF('Heures Supplémentaire'!Z260="",Z$5,"")</f>
        <v>AAAA</v>
      </c>
      <c r="AA192" s="25" t="str">
        <f>IF('Heures Supplémentaire'!AA260="",AA$5,"")</f>
        <v>BBBB</v>
      </c>
      <c r="AB192" s="25" t="str">
        <f>IF('Heures Supplémentaire'!AB260="",AB$5,"")</f>
        <v>CCCC</v>
      </c>
      <c r="AC192" s="25" t="e">
        <f>IF(#REF!="",AC$5,"")</f>
        <v>#REF!</v>
      </c>
      <c r="AD192" s="25" t="e">
        <f>IF(#REF!="",AD$5,"")</f>
        <v>#REF!</v>
      </c>
      <c r="AE192" s="25" t="e">
        <f>IF(#REF!="",AE$5,"")</f>
        <v>#REF!</v>
      </c>
      <c r="AF192" s="25" t="e">
        <f>IF(#REF!="",AF$5,"")</f>
        <v>#REF!</v>
      </c>
      <c r="AG192" s="25" t="e">
        <f>IF(#REF!="",AG$5,"")</f>
        <v>#REF!</v>
      </c>
      <c r="AH192" s="26" t="e">
        <f>IF(#REF!="",AH$5,"")</f>
        <v>#REF!</v>
      </c>
    </row>
    <row r="193" spans="1:34" ht="15" hidden="1" customHeight="1" x14ac:dyDescent="0.25">
      <c r="A193" s="18" t="s">
        <v>76</v>
      </c>
      <c r="B193" s="19">
        <f t="shared" si="5"/>
        <v>42923</v>
      </c>
      <c r="C193" s="27">
        <f t="shared" si="4"/>
        <v>6</v>
      </c>
      <c r="D193" s="28" t="s">
        <v>69</v>
      </c>
      <c r="E193" s="22"/>
      <c r="F193" s="22"/>
      <c r="G193" s="22"/>
      <c r="H193" s="22"/>
      <c r="I193" s="22"/>
      <c r="J193" s="22"/>
      <c r="K193" s="22"/>
      <c r="L193" s="22"/>
      <c r="M193" s="22"/>
      <c r="N193" s="22"/>
      <c r="O193" s="24"/>
      <c r="P193" s="25" t="str">
        <f>IF('Heures Supplémentaire'!D261="",$P$5,"")</f>
        <v>Haziz</v>
      </c>
      <c r="Q193" s="25" t="str">
        <f>IF('Heures Supplémentaire'!F261="",$Q$5,"")</f>
        <v>Stéphanie</v>
      </c>
      <c r="R193" s="25" t="str">
        <f>IF('Heures Supplémentaire'!H261="",$R$5,"")</f>
        <v>Catherine</v>
      </c>
      <c r="S193" s="25" t="str">
        <f>IF('Heures Supplémentaire'!J261="",$S$5,"")</f>
        <v>Denise</v>
      </c>
      <c r="T193" s="25" t="str">
        <f>IF('Heures Supplémentaire'!L261="",$T$5,"")</f>
        <v>Camille</v>
      </c>
      <c r="U193" s="25" t="str">
        <f>IF('Heures Supplémentaire'!N261="",$U$5,"")</f>
        <v>Moncef</v>
      </c>
      <c r="V193" s="25" t="str">
        <f>IF('Heures Supplémentaire'!P261="",$V$5,"")</f>
        <v>Danièle</v>
      </c>
      <c r="W193" s="25" t="str">
        <f>IF('Heures Supplémentaire'!R261="",W$5,"")</f>
        <v>Alain</v>
      </c>
      <c r="X193" s="25" t="str">
        <f>IF('Heures Supplémentaire'!T261="",X$5,"")</f>
        <v>Manuel</v>
      </c>
      <c r="Y193" s="25" t="str">
        <f>IF('Heures Supplémentaire'!V261="",Y$5,"")</f>
        <v>Driss</v>
      </c>
      <c r="Z193" s="25" t="str">
        <f>IF('Heures Supplémentaire'!Z261="",Z$5,"")</f>
        <v>AAAA</v>
      </c>
      <c r="AA193" s="25" t="str">
        <f>IF('Heures Supplémentaire'!AA261="",AA$5,"")</f>
        <v>BBBB</v>
      </c>
      <c r="AB193" s="25" t="str">
        <f>IF('Heures Supplémentaire'!AB261="",AB$5,"")</f>
        <v>CCCC</v>
      </c>
      <c r="AC193" s="25" t="e">
        <f>IF(#REF!="",AC$5,"")</f>
        <v>#REF!</v>
      </c>
      <c r="AD193" s="25" t="e">
        <f>IF(#REF!="",AD$5,"")</f>
        <v>#REF!</v>
      </c>
      <c r="AE193" s="25" t="e">
        <f>IF(#REF!="",AE$5,"")</f>
        <v>#REF!</v>
      </c>
      <c r="AF193" s="25" t="e">
        <f>IF(#REF!="",AF$5,"")</f>
        <v>#REF!</v>
      </c>
      <c r="AG193" s="25" t="e">
        <f>IF(#REF!="",AG$5,"")</f>
        <v>#REF!</v>
      </c>
      <c r="AH193" s="26" t="e">
        <f>IF(#REF!="",AH$5,"")</f>
        <v>#REF!</v>
      </c>
    </row>
    <row r="194" spans="1:34" ht="15" hidden="1" customHeight="1" x14ac:dyDescent="0.25">
      <c r="A194" s="18" t="s">
        <v>76</v>
      </c>
      <c r="B194" s="19">
        <f t="shared" si="5"/>
        <v>42924</v>
      </c>
      <c r="C194" s="27">
        <f t="shared" si="4"/>
        <v>7</v>
      </c>
      <c r="D194" s="28" t="s">
        <v>70</v>
      </c>
      <c r="E194" s="22"/>
      <c r="F194" s="22"/>
      <c r="G194" s="22"/>
      <c r="H194" s="22"/>
      <c r="I194" s="22"/>
      <c r="J194" s="22"/>
      <c r="K194" s="22"/>
      <c r="L194" s="22"/>
      <c r="M194" s="22"/>
      <c r="N194" s="22"/>
      <c r="O194" s="24"/>
      <c r="P194" s="25" t="str">
        <f>IF('Heures Supplémentaire'!D262="",$P$5,"")</f>
        <v>Haziz</v>
      </c>
      <c r="Q194" s="25" t="str">
        <f>IF('Heures Supplémentaire'!F262="",$Q$5,"")</f>
        <v>Stéphanie</v>
      </c>
      <c r="R194" s="25" t="str">
        <f>IF('Heures Supplémentaire'!H262="",$R$5,"")</f>
        <v>Catherine</v>
      </c>
      <c r="S194" s="25" t="str">
        <f>IF('Heures Supplémentaire'!J262="",$S$5,"")</f>
        <v>Denise</v>
      </c>
      <c r="T194" s="25" t="str">
        <f>IF('Heures Supplémentaire'!L262="",$T$5,"")</f>
        <v>Camille</v>
      </c>
      <c r="U194" s="25" t="str">
        <f>IF('Heures Supplémentaire'!N262="",$U$5,"")</f>
        <v>Moncef</v>
      </c>
      <c r="V194" s="25" t="str">
        <f>IF('Heures Supplémentaire'!P262="",$V$5,"")</f>
        <v>Danièle</v>
      </c>
      <c r="W194" s="25" t="str">
        <f>IF('Heures Supplémentaire'!R262="",W$5,"")</f>
        <v>Alain</v>
      </c>
      <c r="X194" s="25" t="str">
        <f>IF('Heures Supplémentaire'!T262="",X$5,"")</f>
        <v>Manuel</v>
      </c>
      <c r="Y194" s="25" t="str">
        <f>IF('Heures Supplémentaire'!V262="",Y$5,"")</f>
        <v>Driss</v>
      </c>
      <c r="Z194" s="25" t="str">
        <f>IF('Heures Supplémentaire'!Z262="",Z$5,"")</f>
        <v>AAAA</v>
      </c>
      <c r="AA194" s="25" t="str">
        <f>IF('Heures Supplémentaire'!AA262="",AA$5,"")</f>
        <v>BBBB</v>
      </c>
      <c r="AB194" s="25" t="str">
        <f>IF('Heures Supplémentaire'!AB262="",AB$5,"")</f>
        <v>CCCC</v>
      </c>
      <c r="AC194" s="25" t="e">
        <f>IF(#REF!="",AC$5,"")</f>
        <v>#REF!</v>
      </c>
      <c r="AD194" s="25" t="e">
        <f>IF(#REF!="",AD$5,"")</f>
        <v>#REF!</v>
      </c>
      <c r="AE194" s="25" t="e">
        <f>IF(#REF!="",AE$5,"")</f>
        <v>#REF!</v>
      </c>
      <c r="AF194" s="25" t="e">
        <f>IF(#REF!="",AF$5,"")</f>
        <v>#REF!</v>
      </c>
      <c r="AG194" s="25" t="e">
        <f>IF(#REF!="",AG$5,"")</f>
        <v>#REF!</v>
      </c>
      <c r="AH194" s="26" t="e">
        <f>IF(#REF!="",AH$5,"")</f>
        <v>#REF!</v>
      </c>
    </row>
    <row r="195" spans="1:34" ht="15" hidden="1" customHeight="1" x14ac:dyDescent="0.25">
      <c r="A195" s="18" t="s">
        <v>76</v>
      </c>
      <c r="B195" s="19">
        <f t="shared" si="5"/>
        <v>42925</v>
      </c>
      <c r="C195" s="27">
        <f t="shared" si="4"/>
        <v>1</v>
      </c>
      <c r="D195" s="28" t="s">
        <v>64</v>
      </c>
      <c r="E195" s="22"/>
      <c r="F195" s="22"/>
      <c r="G195" s="22"/>
      <c r="H195" s="22"/>
      <c r="I195" s="22"/>
      <c r="J195" s="22"/>
      <c r="K195" s="22"/>
      <c r="L195" s="22"/>
      <c r="M195" s="22"/>
      <c r="N195" s="22"/>
      <c r="O195" s="24"/>
      <c r="P195" s="25" t="str">
        <f>IF('Heures Supplémentaire'!D263="",$P$5,"")</f>
        <v>Haziz</v>
      </c>
      <c r="Q195" s="25" t="str">
        <f>IF('Heures Supplémentaire'!F263="",$Q$5,"")</f>
        <v>Stéphanie</v>
      </c>
      <c r="R195" s="25" t="str">
        <f>IF('Heures Supplémentaire'!H263="",$R$5,"")</f>
        <v>Catherine</v>
      </c>
      <c r="S195" s="25" t="str">
        <f>IF('Heures Supplémentaire'!J263="",$S$5,"")</f>
        <v>Denise</v>
      </c>
      <c r="T195" s="25" t="str">
        <f>IF('Heures Supplémentaire'!L263="",$T$5,"")</f>
        <v>Camille</v>
      </c>
      <c r="U195" s="25" t="str">
        <f>IF('Heures Supplémentaire'!N263="",$U$5,"")</f>
        <v>Moncef</v>
      </c>
      <c r="V195" s="25" t="str">
        <f>IF('Heures Supplémentaire'!P263="",$V$5,"")</f>
        <v>Danièle</v>
      </c>
      <c r="W195" s="25" t="str">
        <f>IF('Heures Supplémentaire'!R263="",W$5,"")</f>
        <v>Alain</v>
      </c>
      <c r="X195" s="25" t="str">
        <f>IF('Heures Supplémentaire'!T263="",X$5,"")</f>
        <v>Manuel</v>
      </c>
      <c r="Y195" s="25" t="str">
        <f>IF('Heures Supplémentaire'!V263="",Y$5,"")</f>
        <v>Driss</v>
      </c>
      <c r="Z195" s="25" t="str">
        <f>IF('Heures Supplémentaire'!Z263="",Z$5,"")</f>
        <v>AAAA</v>
      </c>
      <c r="AA195" s="25" t="str">
        <f>IF('Heures Supplémentaire'!AA263="",AA$5,"")</f>
        <v>BBBB</v>
      </c>
      <c r="AB195" s="25" t="str">
        <f>IF('Heures Supplémentaire'!AB263="",AB$5,"")</f>
        <v>CCCC</v>
      </c>
      <c r="AC195" s="25" t="e">
        <f>IF(#REF!="",AC$5,"")</f>
        <v>#REF!</v>
      </c>
      <c r="AD195" s="25" t="e">
        <f>IF(#REF!="",AD$5,"")</f>
        <v>#REF!</v>
      </c>
      <c r="AE195" s="25" t="e">
        <f>IF(#REF!="",AE$5,"")</f>
        <v>#REF!</v>
      </c>
      <c r="AF195" s="25" t="e">
        <f>IF(#REF!="",AF$5,"")</f>
        <v>#REF!</v>
      </c>
      <c r="AG195" s="25" t="e">
        <f>IF(#REF!="",AG$5,"")</f>
        <v>#REF!</v>
      </c>
      <c r="AH195" s="26" t="e">
        <f>IF(#REF!="",AH$5,"")</f>
        <v>#REF!</v>
      </c>
    </row>
    <row r="196" spans="1:34" ht="15" hidden="1" customHeight="1" x14ac:dyDescent="0.25">
      <c r="A196" s="18" t="s">
        <v>76</v>
      </c>
      <c r="B196" s="19">
        <f t="shared" si="5"/>
        <v>42926</v>
      </c>
      <c r="C196" s="27">
        <f t="shared" si="4"/>
        <v>2</v>
      </c>
      <c r="D196" s="28" t="s">
        <v>65</v>
      </c>
      <c r="E196" s="22"/>
      <c r="F196" s="22"/>
      <c r="G196" s="22"/>
      <c r="H196" s="22"/>
      <c r="I196" s="22"/>
      <c r="J196" s="22"/>
      <c r="K196" s="22"/>
      <c r="L196" s="22"/>
      <c r="M196" s="22"/>
      <c r="N196" s="22"/>
      <c r="O196" s="24"/>
      <c r="P196" s="25" t="str">
        <f>IF('Heures Supplémentaire'!D266="",$P$5,"")</f>
        <v>Haziz</v>
      </c>
      <c r="Q196" s="25" t="str">
        <f>IF('Heures Supplémentaire'!F266="",$Q$5,"")</f>
        <v>Stéphanie</v>
      </c>
      <c r="R196" s="25" t="str">
        <f>IF('Heures Supplémentaire'!H266="",$R$5,"")</f>
        <v>Catherine</v>
      </c>
      <c r="S196" s="25" t="str">
        <f>IF('Heures Supplémentaire'!J266="",$S$5,"")</f>
        <v>Denise</v>
      </c>
      <c r="T196" s="25" t="str">
        <f>IF('Heures Supplémentaire'!L266="",$T$5,"")</f>
        <v>Camille</v>
      </c>
      <c r="U196" s="25" t="str">
        <f>IF('Heures Supplémentaire'!N266="",$U$5,"")</f>
        <v>Moncef</v>
      </c>
      <c r="V196" s="25" t="str">
        <f>IF('Heures Supplémentaire'!P266="",$V$5,"")</f>
        <v>Danièle</v>
      </c>
      <c r="W196" s="25" t="str">
        <f>IF('Heures Supplémentaire'!R266="",W$5,"")</f>
        <v>Alain</v>
      </c>
      <c r="X196" s="25" t="str">
        <f>IF('Heures Supplémentaire'!T266="",X$5,"")</f>
        <v>Manuel</v>
      </c>
      <c r="Y196" s="25" t="str">
        <f>IF('Heures Supplémentaire'!V266="",Y$5,"")</f>
        <v>Driss</v>
      </c>
      <c r="Z196" s="25" t="str">
        <f>IF('Heures Supplémentaire'!Z266="",Z$5,"")</f>
        <v>AAAA</v>
      </c>
      <c r="AA196" s="25" t="str">
        <f>IF('Heures Supplémentaire'!AA266="",AA$5,"")</f>
        <v>BBBB</v>
      </c>
      <c r="AB196" s="25" t="str">
        <f>IF('Heures Supplémentaire'!AB266="",AB$5,"")</f>
        <v>CCCC</v>
      </c>
      <c r="AC196" s="25" t="e">
        <f>IF(#REF!="",AC$5,"")</f>
        <v>#REF!</v>
      </c>
      <c r="AD196" s="25" t="e">
        <f>IF(#REF!="",AD$5,"")</f>
        <v>#REF!</v>
      </c>
      <c r="AE196" s="25" t="e">
        <f>IF(#REF!="",AE$5,"")</f>
        <v>#REF!</v>
      </c>
      <c r="AF196" s="25" t="e">
        <f>IF(#REF!="",AF$5,"")</f>
        <v>#REF!</v>
      </c>
      <c r="AG196" s="25" t="e">
        <f>IF(#REF!="",AG$5,"")</f>
        <v>#REF!</v>
      </c>
      <c r="AH196" s="26" t="e">
        <f>IF(#REF!="",AH$5,"")</f>
        <v>#REF!</v>
      </c>
    </row>
    <row r="197" spans="1:34" ht="15" hidden="1" customHeight="1" x14ac:dyDescent="0.25">
      <c r="A197" s="18" t="s">
        <v>76</v>
      </c>
      <c r="B197" s="19">
        <f t="shared" si="5"/>
        <v>42927</v>
      </c>
      <c r="C197" s="27">
        <f t="shared" si="4"/>
        <v>3</v>
      </c>
      <c r="D197" s="28" t="s">
        <v>66</v>
      </c>
      <c r="E197" s="22"/>
      <c r="F197" s="22"/>
      <c r="G197" s="22"/>
      <c r="H197" s="22"/>
      <c r="I197" s="22"/>
      <c r="J197" s="22"/>
      <c r="K197" s="22"/>
      <c r="L197" s="22"/>
      <c r="M197" s="22"/>
      <c r="N197" s="22"/>
      <c r="O197" s="24"/>
      <c r="P197" s="25" t="str">
        <f>IF('Heures Supplémentaire'!D267="",$P$5,"")</f>
        <v>Haziz</v>
      </c>
      <c r="Q197" s="25" t="str">
        <f>IF('Heures Supplémentaire'!F267="",$Q$5,"")</f>
        <v>Stéphanie</v>
      </c>
      <c r="R197" s="25" t="str">
        <f>IF('Heures Supplémentaire'!H267="",$R$5,"")</f>
        <v>Catherine</v>
      </c>
      <c r="S197" s="25" t="str">
        <f>IF('Heures Supplémentaire'!J267="",$S$5,"")</f>
        <v>Denise</v>
      </c>
      <c r="T197" s="25" t="str">
        <f>IF('Heures Supplémentaire'!L267="",$T$5,"")</f>
        <v>Camille</v>
      </c>
      <c r="U197" s="25" t="str">
        <f>IF('Heures Supplémentaire'!N267="",$U$5,"")</f>
        <v>Moncef</v>
      </c>
      <c r="V197" s="25" t="str">
        <f>IF('Heures Supplémentaire'!P267="",$V$5,"")</f>
        <v>Danièle</v>
      </c>
      <c r="W197" s="25" t="str">
        <f>IF('Heures Supplémentaire'!R267="",W$5,"")</f>
        <v>Alain</v>
      </c>
      <c r="X197" s="25" t="str">
        <f>IF('Heures Supplémentaire'!T267="",X$5,"")</f>
        <v>Manuel</v>
      </c>
      <c r="Y197" s="25" t="str">
        <f>IF('Heures Supplémentaire'!V267="",Y$5,"")</f>
        <v>Driss</v>
      </c>
      <c r="Z197" s="25" t="str">
        <f>IF('Heures Supplémentaire'!Z267="",Z$5,"")</f>
        <v>AAAA</v>
      </c>
      <c r="AA197" s="25" t="str">
        <f>IF('Heures Supplémentaire'!AA267="",AA$5,"")</f>
        <v>BBBB</v>
      </c>
      <c r="AB197" s="25" t="str">
        <f>IF('Heures Supplémentaire'!AB267="",AB$5,"")</f>
        <v>CCCC</v>
      </c>
      <c r="AC197" s="25" t="e">
        <f>IF(#REF!="",AC$5,"")</f>
        <v>#REF!</v>
      </c>
      <c r="AD197" s="25" t="e">
        <f>IF(#REF!="",AD$5,"")</f>
        <v>#REF!</v>
      </c>
      <c r="AE197" s="25" t="e">
        <f>IF(#REF!="",AE$5,"")</f>
        <v>#REF!</v>
      </c>
      <c r="AF197" s="25" t="e">
        <f>IF(#REF!="",AF$5,"")</f>
        <v>#REF!</v>
      </c>
      <c r="AG197" s="25" t="e">
        <f>IF(#REF!="",AG$5,"")</f>
        <v>#REF!</v>
      </c>
      <c r="AH197" s="26" t="e">
        <f>IF(#REF!="",AH$5,"")</f>
        <v>#REF!</v>
      </c>
    </row>
    <row r="198" spans="1:34" ht="15" hidden="1" customHeight="1" x14ac:dyDescent="0.25">
      <c r="A198" s="18" t="s">
        <v>76</v>
      </c>
      <c r="B198" s="19">
        <f t="shared" si="5"/>
        <v>42928</v>
      </c>
      <c r="C198" s="27">
        <f t="shared" ref="C198:C261" si="6">WEEKDAY(B198)</f>
        <v>4</v>
      </c>
      <c r="D198" s="28" t="s">
        <v>67</v>
      </c>
      <c r="E198" s="22"/>
      <c r="F198" s="22"/>
      <c r="G198" s="22"/>
      <c r="H198" s="22"/>
      <c r="I198" s="22"/>
      <c r="J198" s="22"/>
      <c r="K198" s="22"/>
      <c r="L198" s="22"/>
      <c r="M198" s="22"/>
      <c r="N198" s="22"/>
      <c r="O198" s="24"/>
      <c r="P198" s="25" t="str">
        <f>IF('Heures Supplémentaire'!D268="",$P$5,"")</f>
        <v>Haziz</v>
      </c>
      <c r="Q198" s="25" t="str">
        <f>IF('Heures Supplémentaire'!F268="",$Q$5,"")</f>
        <v>Stéphanie</v>
      </c>
      <c r="R198" s="25" t="str">
        <f>IF('Heures Supplémentaire'!H268="",$R$5,"")</f>
        <v>Catherine</v>
      </c>
      <c r="S198" s="25" t="str">
        <f>IF('Heures Supplémentaire'!J268="",$S$5,"")</f>
        <v>Denise</v>
      </c>
      <c r="T198" s="25" t="str">
        <f>IF('Heures Supplémentaire'!L268="",$T$5,"")</f>
        <v>Camille</v>
      </c>
      <c r="U198" s="25" t="str">
        <f>IF('Heures Supplémentaire'!N268="",$U$5,"")</f>
        <v>Moncef</v>
      </c>
      <c r="V198" s="25" t="str">
        <f>IF('Heures Supplémentaire'!P268="",$V$5,"")</f>
        <v>Danièle</v>
      </c>
      <c r="W198" s="25" t="str">
        <f>IF('Heures Supplémentaire'!R268="",W$5,"")</f>
        <v>Alain</v>
      </c>
      <c r="X198" s="25" t="str">
        <f>IF('Heures Supplémentaire'!T268="",X$5,"")</f>
        <v>Manuel</v>
      </c>
      <c r="Y198" s="25" t="str">
        <f>IF('Heures Supplémentaire'!V268="",Y$5,"")</f>
        <v>Driss</v>
      </c>
      <c r="Z198" s="25" t="str">
        <f>IF('Heures Supplémentaire'!Z268="",Z$5,"")</f>
        <v>AAAA</v>
      </c>
      <c r="AA198" s="25" t="str">
        <f>IF('Heures Supplémentaire'!AA268="",AA$5,"")</f>
        <v>BBBB</v>
      </c>
      <c r="AB198" s="25" t="str">
        <f>IF('Heures Supplémentaire'!AB268="",AB$5,"")</f>
        <v>CCCC</v>
      </c>
      <c r="AC198" s="25" t="e">
        <f>IF(#REF!="",AC$5,"")</f>
        <v>#REF!</v>
      </c>
      <c r="AD198" s="25" t="e">
        <f>IF(#REF!="",AD$5,"")</f>
        <v>#REF!</v>
      </c>
      <c r="AE198" s="25" t="e">
        <f>IF(#REF!="",AE$5,"")</f>
        <v>#REF!</v>
      </c>
      <c r="AF198" s="25" t="e">
        <f>IF(#REF!="",AF$5,"")</f>
        <v>#REF!</v>
      </c>
      <c r="AG198" s="25" t="e">
        <f>IF(#REF!="",AG$5,"")</f>
        <v>#REF!</v>
      </c>
      <c r="AH198" s="26" t="e">
        <f>IF(#REF!="",AH$5,"")</f>
        <v>#REF!</v>
      </c>
    </row>
    <row r="199" spans="1:34" ht="15" customHeight="1" x14ac:dyDescent="0.25">
      <c r="A199" s="18" t="s">
        <v>76</v>
      </c>
      <c r="B199" s="19">
        <f t="shared" ref="B199:B262" si="7">B198+1</f>
        <v>42929</v>
      </c>
      <c r="C199" s="27">
        <f t="shared" si="6"/>
        <v>5</v>
      </c>
      <c r="D199" s="28" t="s">
        <v>68</v>
      </c>
      <c r="E199" s="22"/>
      <c r="F199" s="22"/>
      <c r="G199" s="22"/>
      <c r="H199" s="22"/>
      <c r="I199" s="22"/>
      <c r="J199" s="22"/>
      <c r="K199" s="22"/>
      <c r="L199" s="22"/>
      <c r="M199" s="22"/>
      <c r="N199" s="22"/>
      <c r="O199" s="24"/>
      <c r="P199" s="25" t="str">
        <f>IF('Heures Supplémentaire'!D269="",$P$5,"")</f>
        <v>Haziz</v>
      </c>
      <c r="Q199" s="25" t="str">
        <f>IF('Heures Supplémentaire'!F269="",$Q$5,"")</f>
        <v>Stéphanie</v>
      </c>
      <c r="R199" s="25" t="str">
        <f>IF('Heures Supplémentaire'!H269="",$R$5,"")</f>
        <v>Catherine</v>
      </c>
      <c r="S199" s="25" t="str">
        <f>IF('Heures Supplémentaire'!J269="",$S$5,"")</f>
        <v>Denise</v>
      </c>
      <c r="T199" s="25" t="str">
        <f>IF('Heures Supplémentaire'!L269="",$T$5,"")</f>
        <v>Camille</v>
      </c>
      <c r="U199" s="25" t="str">
        <f>IF('Heures Supplémentaire'!N269="",$U$5,"")</f>
        <v>Moncef</v>
      </c>
      <c r="V199" s="25" t="str">
        <f>IF('Heures Supplémentaire'!P269="",$V$5,"")</f>
        <v>Danièle</v>
      </c>
      <c r="W199" s="25" t="str">
        <f>IF('Heures Supplémentaire'!R269="",W$5,"")</f>
        <v>Alain</v>
      </c>
      <c r="X199" s="25" t="str">
        <f>IF('Heures Supplémentaire'!T269="",X$5,"")</f>
        <v>Manuel</v>
      </c>
      <c r="Y199" s="25" t="str">
        <f>IF('Heures Supplémentaire'!V269="",Y$5,"")</f>
        <v>Driss</v>
      </c>
      <c r="Z199" s="25" t="str">
        <f>IF('Heures Supplémentaire'!Z269="",Z$5,"")</f>
        <v>AAAA</v>
      </c>
      <c r="AA199" s="25" t="str">
        <f>IF('Heures Supplémentaire'!AA269="",AA$5,"")</f>
        <v>BBBB</v>
      </c>
      <c r="AB199" s="25" t="str">
        <f>IF('Heures Supplémentaire'!AB269="",AB$5,"")</f>
        <v>CCCC</v>
      </c>
      <c r="AC199" s="25" t="e">
        <f>IF(#REF!="",AC$5,"")</f>
        <v>#REF!</v>
      </c>
      <c r="AD199" s="25" t="e">
        <f>IF(#REF!="",AD$5,"")</f>
        <v>#REF!</v>
      </c>
      <c r="AE199" s="25" t="e">
        <f>IF(#REF!="",AE$5,"")</f>
        <v>#REF!</v>
      </c>
      <c r="AF199" s="25" t="e">
        <f>IF(#REF!="",AF$5,"")</f>
        <v>#REF!</v>
      </c>
      <c r="AG199" s="25" t="e">
        <f>IF(#REF!="",AG$5,"")</f>
        <v>#REF!</v>
      </c>
      <c r="AH199" s="26" t="e">
        <f>IF(#REF!="",AH$5,"")</f>
        <v>#REF!</v>
      </c>
    </row>
    <row r="200" spans="1:34" ht="15" hidden="1" customHeight="1" x14ac:dyDescent="0.25">
      <c r="A200" s="18" t="s">
        <v>76</v>
      </c>
      <c r="B200" s="19">
        <f t="shared" si="7"/>
        <v>42930</v>
      </c>
      <c r="C200" s="27">
        <f t="shared" si="6"/>
        <v>6</v>
      </c>
      <c r="D200" s="28" t="s">
        <v>69</v>
      </c>
      <c r="E200" s="22"/>
      <c r="F200" s="22"/>
      <c r="G200" s="22"/>
      <c r="H200" s="22"/>
      <c r="I200" s="22"/>
      <c r="J200" s="22"/>
      <c r="K200" s="22"/>
      <c r="L200" s="22"/>
      <c r="M200" s="22"/>
      <c r="N200" s="22"/>
      <c r="O200" s="24"/>
      <c r="P200" s="25" t="str">
        <f>IF('Heures Supplémentaire'!D270="",$P$5,"")</f>
        <v>Haziz</v>
      </c>
      <c r="Q200" s="25" t="str">
        <f>IF('Heures Supplémentaire'!F270="",$Q$5,"")</f>
        <v>Stéphanie</v>
      </c>
      <c r="R200" s="25" t="str">
        <f>IF('Heures Supplémentaire'!H270="",$R$5,"")</f>
        <v>Catherine</v>
      </c>
      <c r="S200" s="25" t="str">
        <f>IF('Heures Supplémentaire'!J270="",$S$5,"")</f>
        <v>Denise</v>
      </c>
      <c r="T200" s="25" t="str">
        <f>IF('Heures Supplémentaire'!L270="",$T$5,"")</f>
        <v>Camille</v>
      </c>
      <c r="U200" s="25" t="str">
        <f>IF('Heures Supplémentaire'!N270="",$U$5,"")</f>
        <v>Moncef</v>
      </c>
      <c r="V200" s="25" t="str">
        <f>IF('Heures Supplémentaire'!P270="",$V$5,"")</f>
        <v>Danièle</v>
      </c>
      <c r="W200" s="25" t="str">
        <f>IF('Heures Supplémentaire'!R270="",W$5,"")</f>
        <v>Alain</v>
      </c>
      <c r="X200" s="25" t="str">
        <f>IF('Heures Supplémentaire'!T270="",X$5,"")</f>
        <v>Manuel</v>
      </c>
      <c r="Y200" s="25" t="str">
        <f>IF('Heures Supplémentaire'!V270="",Y$5,"")</f>
        <v>Driss</v>
      </c>
      <c r="Z200" s="25" t="str">
        <f>IF('Heures Supplémentaire'!Z270="",Z$5,"")</f>
        <v>AAAA</v>
      </c>
      <c r="AA200" s="25" t="str">
        <f>IF('Heures Supplémentaire'!AA270="",AA$5,"")</f>
        <v>BBBB</v>
      </c>
      <c r="AB200" s="25" t="str">
        <f>IF('Heures Supplémentaire'!AB270="",AB$5,"")</f>
        <v>CCCC</v>
      </c>
      <c r="AC200" s="25" t="e">
        <f>IF(#REF!="",AC$5,"")</f>
        <v>#REF!</v>
      </c>
      <c r="AD200" s="25" t="e">
        <f>IF(#REF!="",AD$5,"")</f>
        <v>#REF!</v>
      </c>
      <c r="AE200" s="25" t="e">
        <f>IF(#REF!="",AE$5,"")</f>
        <v>#REF!</v>
      </c>
      <c r="AF200" s="25" t="e">
        <f>IF(#REF!="",AF$5,"")</f>
        <v>#REF!</v>
      </c>
      <c r="AG200" s="25" t="e">
        <f>IF(#REF!="",AG$5,"")</f>
        <v>#REF!</v>
      </c>
      <c r="AH200" s="26" t="e">
        <f>IF(#REF!="",AH$5,"")</f>
        <v>#REF!</v>
      </c>
    </row>
    <row r="201" spans="1:34" ht="15" hidden="1" customHeight="1" x14ac:dyDescent="0.25">
      <c r="A201" s="18" t="s">
        <v>76</v>
      </c>
      <c r="B201" s="19">
        <f t="shared" si="7"/>
        <v>42931</v>
      </c>
      <c r="C201" s="27">
        <f t="shared" si="6"/>
        <v>7</v>
      </c>
      <c r="D201" s="28" t="s">
        <v>70</v>
      </c>
      <c r="E201" s="22"/>
      <c r="F201" s="22"/>
      <c r="G201" s="22"/>
      <c r="H201" s="22"/>
      <c r="I201" s="22"/>
      <c r="J201" s="22"/>
      <c r="K201" s="22"/>
      <c r="L201" s="22"/>
      <c r="M201" s="22"/>
      <c r="N201" s="22"/>
      <c r="O201" s="24"/>
      <c r="P201" s="25" t="str">
        <f>IF('Heures Supplémentaire'!D271="",$P$5,"")</f>
        <v>Haziz</v>
      </c>
      <c r="Q201" s="25" t="str">
        <f>IF('Heures Supplémentaire'!F271="",$Q$5,"")</f>
        <v>Stéphanie</v>
      </c>
      <c r="R201" s="25" t="str">
        <f>IF('Heures Supplémentaire'!H271="",$R$5,"")</f>
        <v>Catherine</v>
      </c>
      <c r="S201" s="25" t="str">
        <f>IF('Heures Supplémentaire'!J271="",$S$5,"")</f>
        <v>Denise</v>
      </c>
      <c r="T201" s="25" t="str">
        <f>IF('Heures Supplémentaire'!L271="",$T$5,"")</f>
        <v>Camille</v>
      </c>
      <c r="U201" s="25" t="str">
        <f>IF('Heures Supplémentaire'!N271="",$U$5,"")</f>
        <v>Moncef</v>
      </c>
      <c r="V201" s="25" t="str">
        <f>IF('Heures Supplémentaire'!P271="",$V$5,"")</f>
        <v>Danièle</v>
      </c>
      <c r="W201" s="25" t="str">
        <f>IF('Heures Supplémentaire'!R271="",W$5,"")</f>
        <v>Alain</v>
      </c>
      <c r="X201" s="25" t="str">
        <f>IF('Heures Supplémentaire'!T271="",X$5,"")</f>
        <v>Manuel</v>
      </c>
      <c r="Y201" s="25" t="str">
        <f>IF('Heures Supplémentaire'!V271="",Y$5,"")</f>
        <v>Driss</v>
      </c>
      <c r="Z201" s="25" t="str">
        <f>IF('Heures Supplémentaire'!Z271="",Z$5,"")</f>
        <v>AAAA</v>
      </c>
      <c r="AA201" s="25" t="str">
        <f>IF('Heures Supplémentaire'!AA271="",AA$5,"")</f>
        <v>BBBB</v>
      </c>
      <c r="AB201" s="25" t="str">
        <f>IF('Heures Supplémentaire'!AB271="",AB$5,"")</f>
        <v>CCCC</v>
      </c>
      <c r="AC201" s="25" t="e">
        <f>IF(#REF!="",AC$5,"")</f>
        <v>#REF!</v>
      </c>
      <c r="AD201" s="25" t="e">
        <f>IF(#REF!="",AD$5,"")</f>
        <v>#REF!</v>
      </c>
      <c r="AE201" s="25" t="e">
        <f>IF(#REF!="",AE$5,"")</f>
        <v>#REF!</v>
      </c>
      <c r="AF201" s="25" t="e">
        <f>IF(#REF!="",AF$5,"")</f>
        <v>#REF!</v>
      </c>
      <c r="AG201" s="25" t="e">
        <f>IF(#REF!="",AG$5,"")</f>
        <v>#REF!</v>
      </c>
      <c r="AH201" s="26" t="e">
        <f>IF(#REF!="",AH$5,"")</f>
        <v>#REF!</v>
      </c>
    </row>
    <row r="202" spans="1:34" ht="15" hidden="1" customHeight="1" x14ac:dyDescent="0.25">
      <c r="A202" s="18" t="s">
        <v>76</v>
      </c>
      <c r="B202" s="19">
        <f t="shared" si="7"/>
        <v>42932</v>
      </c>
      <c r="C202" s="27">
        <f t="shared" si="6"/>
        <v>1</v>
      </c>
      <c r="D202" s="28" t="s">
        <v>64</v>
      </c>
      <c r="E202" s="22"/>
      <c r="F202" s="22"/>
      <c r="G202" s="22"/>
      <c r="H202" s="22"/>
      <c r="I202" s="22"/>
      <c r="J202" s="22"/>
      <c r="K202" s="22"/>
      <c r="L202" s="22"/>
      <c r="M202" s="22"/>
      <c r="N202" s="22"/>
      <c r="O202" s="24"/>
      <c r="P202" s="25" t="str">
        <f>IF('Heures Supplémentaire'!D272="",$P$5,"")</f>
        <v>Haziz</v>
      </c>
      <c r="Q202" s="25" t="str">
        <f>IF('Heures Supplémentaire'!F272="",$Q$5,"")</f>
        <v>Stéphanie</v>
      </c>
      <c r="R202" s="25" t="str">
        <f>IF('Heures Supplémentaire'!H272="",$R$5,"")</f>
        <v>Catherine</v>
      </c>
      <c r="S202" s="25" t="str">
        <f>IF('Heures Supplémentaire'!J272="",$S$5,"")</f>
        <v>Denise</v>
      </c>
      <c r="T202" s="25" t="str">
        <f>IF('Heures Supplémentaire'!L272="",$T$5,"")</f>
        <v>Camille</v>
      </c>
      <c r="U202" s="25" t="str">
        <f>IF('Heures Supplémentaire'!N272="",$U$5,"")</f>
        <v>Moncef</v>
      </c>
      <c r="V202" s="25" t="str">
        <f>IF('Heures Supplémentaire'!P272="",$V$5,"")</f>
        <v>Danièle</v>
      </c>
      <c r="W202" s="25" t="str">
        <f>IF('Heures Supplémentaire'!R272="",W$5,"")</f>
        <v>Alain</v>
      </c>
      <c r="X202" s="25" t="str">
        <f>IF('Heures Supplémentaire'!T272="",X$5,"")</f>
        <v>Manuel</v>
      </c>
      <c r="Y202" s="25" t="str">
        <f>IF('Heures Supplémentaire'!V272="",Y$5,"")</f>
        <v>Driss</v>
      </c>
      <c r="Z202" s="25" t="str">
        <f>IF('Heures Supplémentaire'!Z272="",Z$5,"")</f>
        <v>AAAA</v>
      </c>
      <c r="AA202" s="25" t="str">
        <f>IF('Heures Supplémentaire'!AA272="",AA$5,"")</f>
        <v>BBBB</v>
      </c>
      <c r="AB202" s="25" t="str">
        <f>IF('Heures Supplémentaire'!AB272="",AB$5,"")</f>
        <v>CCCC</v>
      </c>
      <c r="AC202" s="25" t="e">
        <f>IF(#REF!="",AC$5,"")</f>
        <v>#REF!</v>
      </c>
      <c r="AD202" s="25" t="e">
        <f>IF(#REF!="",AD$5,"")</f>
        <v>#REF!</v>
      </c>
      <c r="AE202" s="25" t="e">
        <f>IF(#REF!="",AE$5,"")</f>
        <v>#REF!</v>
      </c>
      <c r="AF202" s="25" t="e">
        <f>IF(#REF!="",AF$5,"")</f>
        <v>#REF!</v>
      </c>
      <c r="AG202" s="25" t="e">
        <f>IF(#REF!="",AG$5,"")</f>
        <v>#REF!</v>
      </c>
      <c r="AH202" s="26" t="e">
        <f>IF(#REF!="",AH$5,"")</f>
        <v>#REF!</v>
      </c>
    </row>
    <row r="203" spans="1:34" ht="15" hidden="1" customHeight="1" x14ac:dyDescent="0.25">
      <c r="A203" s="18" t="s">
        <v>76</v>
      </c>
      <c r="B203" s="19">
        <f t="shared" si="7"/>
        <v>42933</v>
      </c>
      <c r="C203" s="27">
        <f t="shared" si="6"/>
        <v>2</v>
      </c>
      <c r="D203" s="28" t="s">
        <v>65</v>
      </c>
      <c r="E203" s="22"/>
      <c r="F203" s="22"/>
      <c r="G203" s="22"/>
      <c r="H203" s="22"/>
      <c r="I203" s="22"/>
      <c r="J203" s="22"/>
      <c r="K203" s="22"/>
      <c r="L203" s="22"/>
      <c r="M203" s="22"/>
      <c r="N203" s="22"/>
      <c r="O203" s="24"/>
      <c r="P203" s="25" t="str">
        <f>IF('Heures Supplémentaire'!D275="",$P$5,"")</f>
        <v>Haziz</v>
      </c>
      <c r="Q203" s="25" t="str">
        <f>IF('Heures Supplémentaire'!F275="",$Q$5,"")</f>
        <v>Stéphanie</v>
      </c>
      <c r="R203" s="25" t="str">
        <f>IF('Heures Supplémentaire'!H275="",$R$5,"")</f>
        <v>Catherine</v>
      </c>
      <c r="S203" s="25" t="str">
        <f>IF('Heures Supplémentaire'!J275="",$S$5,"")</f>
        <v>Denise</v>
      </c>
      <c r="T203" s="25" t="str">
        <f>IF('Heures Supplémentaire'!L275="",$T$5,"")</f>
        <v>Camille</v>
      </c>
      <c r="U203" s="25" t="str">
        <f>IF('Heures Supplémentaire'!N275="",$U$5,"")</f>
        <v>Moncef</v>
      </c>
      <c r="V203" s="25" t="str">
        <f>IF('Heures Supplémentaire'!P275="",$V$5,"")</f>
        <v>Danièle</v>
      </c>
      <c r="W203" s="25" t="str">
        <f>IF('Heures Supplémentaire'!R275="",W$5,"")</f>
        <v>Alain</v>
      </c>
      <c r="X203" s="25" t="str">
        <f>IF('Heures Supplémentaire'!T275="",X$5,"")</f>
        <v>Manuel</v>
      </c>
      <c r="Y203" s="25" t="str">
        <f>IF('Heures Supplémentaire'!V275="",Y$5,"")</f>
        <v>Driss</v>
      </c>
      <c r="Z203" s="25" t="str">
        <f>IF('Heures Supplémentaire'!Z275="",Z$5,"")</f>
        <v>AAAA</v>
      </c>
      <c r="AA203" s="25" t="str">
        <f>IF('Heures Supplémentaire'!AA275="",AA$5,"")</f>
        <v>BBBB</v>
      </c>
      <c r="AB203" s="25" t="str">
        <f>IF('Heures Supplémentaire'!AB275="",AB$5,"")</f>
        <v>CCCC</v>
      </c>
      <c r="AC203" s="25" t="e">
        <f>IF(#REF!="",AC$5,"")</f>
        <v>#REF!</v>
      </c>
      <c r="AD203" s="25" t="e">
        <f>IF(#REF!="",AD$5,"")</f>
        <v>#REF!</v>
      </c>
      <c r="AE203" s="25" t="e">
        <f>IF(#REF!="",AE$5,"")</f>
        <v>#REF!</v>
      </c>
      <c r="AF203" s="25" t="e">
        <f>IF(#REF!="",AF$5,"")</f>
        <v>#REF!</v>
      </c>
      <c r="AG203" s="25" t="e">
        <f>IF(#REF!="",AG$5,"")</f>
        <v>#REF!</v>
      </c>
      <c r="AH203" s="26" t="e">
        <f>IF(#REF!="",AH$5,"")</f>
        <v>#REF!</v>
      </c>
    </row>
    <row r="204" spans="1:34" ht="15" hidden="1" customHeight="1" x14ac:dyDescent="0.25">
      <c r="A204" s="18" t="s">
        <v>76</v>
      </c>
      <c r="B204" s="19">
        <f t="shared" si="7"/>
        <v>42934</v>
      </c>
      <c r="C204" s="27">
        <f t="shared" si="6"/>
        <v>3</v>
      </c>
      <c r="D204" s="28" t="s">
        <v>66</v>
      </c>
      <c r="E204" s="22"/>
      <c r="F204" s="22"/>
      <c r="G204" s="22"/>
      <c r="H204" s="22"/>
      <c r="I204" s="22"/>
      <c r="J204" s="22"/>
      <c r="K204" s="22"/>
      <c r="L204" s="22"/>
      <c r="M204" s="22"/>
      <c r="N204" s="22"/>
      <c r="O204" s="24"/>
      <c r="P204" s="25" t="str">
        <f>IF('Heures Supplémentaire'!D276="",$P$5,"")</f>
        <v>Haziz</v>
      </c>
      <c r="Q204" s="25" t="str">
        <f>IF('Heures Supplémentaire'!F276="",$Q$5,"")</f>
        <v>Stéphanie</v>
      </c>
      <c r="R204" s="25" t="str">
        <f>IF('Heures Supplémentaire'!H276="",$R$5,"")</f>
        <v>Catherine</v>
      </c>
      <c r="S204" s="25" t="str">
        <f>IF('Heures Supplémentaire'!J276="",$S$5,"")</f>
        <v>Denise</v>
      </c>
      <c r="T204" s="25" t="str">
        <f>IF('Heures Supplémentaire'!L276="",$T$5,"")</f>
        <v>Camille</v>
      </c>
      <c r="U204" s="25" t="str">
        <f>IF('Heures Supplémentaire'!N276="",$U$5,"")</f>
        <v>Moncef</v>
      </c>
      <c r="V204" s="25" t="str">
        <f>IF('Heures Supplémentaire'!P276="",$V$5,"")</f>
        <v>Danièle</v>
      </c>
      <c r="W204" s="25" t="str">
        <f>IF('Heures Supplémentaire'!R276="",W$5,"")</f>
        <v>Alain</v>
      </c>
      <c r="X204" s="25" t="str">
        <f>IF('Heures Supplémentaire'!T276="",X$5,"")</f>
        <v>Manuel</v>
      </c>
      <c r="Y204" s="25" t="str">
        <f>IF('Heures Supplémentaire'!V276="",Y$5,"")</f>
        <v>Driss</v>
      </c>
      <c r="Z204" s="25" t="str">
        <f>IF('Heures Supplémentaire'!Z276="",Z$5,"")</f>
        <v>AAAA</v>
      </c>
      <c r="AA204" s="25" t="str">
        <f>IF('Heures Supplémentaire'!AA276="",AA$5,"")</f>
        <v>BBBB</v>
      </c>
      <c r="AB204" s="25" t="str">
        <f>IF('Heures Supplémentaire'!AB276="",AB$5,"")</f>
        <v>CCCC</v>
      </c>
      <c r="AC204" s="25" t="e">
        <f>IF(#REF!="",AC$5,"")</f>
        <v>#REF!</v>
      </c>
      <c r="AD204" s="25" t="e">
        <f>IF(#REF!="",AD$5,"")</f>
        <v>#REF!</v>
      </c>
      <c r="AE204" s="25" t="e">
        <f>IF(#REF!="",AE$5,"")</f>
        <v>#REF!</v>
      </c>
      <c r="AF204" s="25" t="e">
        <f>IF(#REF!="",AF$5,"")</f>
        <v>#REF!</v>
      </c>
      <c r="AG204" s="25" t="e">
        <f>IF(#REF!="",AG$5,"")</f>
        <v>#REF!</v>
      </c>
      <c r="AH204" s="26" t="e">
        <f>IF(#REF!="",AH$5,"")</f>
        <v>#REF!</v>
      </c>
    </row>
    <row r="205" spans="1:34" ht="15" hidden="1" customHeight="1" x14ac:dyDescent="0.25">
      <c r="A205" s="18" t="s">
        <v>76</v>
      </c>
      <c r="B205" s="19">
        <f t="shared" si="7"/>
        <v>42935</v>
      </c>
      <c r="C205" s="27">
        <f t="shared" si="6"/>
        <v>4</v>
      </c>
      <c r="D205" s="28" t="s">
        <v>67</v>
      </c>
      <c r="E205" s="22"/>
      <c r="F205" s="22"/>
      <c r="G205" s="22"/>
      <c r="H205" s="22"/>
      <c r="I205" s="22"/>
      <c r="J205" s="22"/>
      <c r="K205" s="22"/>
      <c r="L205" s="22"/>
      <c r="M205" s="22"/>
      <c r="N205" s="22"/>
      <c r="O205" s="24"/>
      <c r="P205" s="25" t="str">
        <f>IF('Heures Supplémentaire'!D277="",$P$5,"")</f>
        <v>Haziz</v>
      </c>
      <c r="Q205" s="25" t="str">
        <f>IF('Heures Supplémentaire'!F277="",$Q$5,"")</f>
        <v>Stéphanie</v>
      </c>
      <c r="R205" s="25" t="str">
        <f>IF('Heures Supplémentaire'!H277="",$R$5,"")</f>
        <v>Catherine</v>
      </c>
      <c r="S205" s="25" t="str">
        <f>IF('Heures Supplémentaire'!J277="",$S$5,"")</f>
        <v>Denise</v>
      </c>
      <c r="T205" s="25" t="str">
        <f>IF('Heures Supplémentaire'!L277="",$T$5,"")</f>
        <v>Camille</v>
      </c>
      <c r="U205" s="25" t="str">
        <f>IF('Heures Supplémentaire'!N277="",$U$5,"")</f>
        <v>Moncef</v>
      </c>
      <c r="V205" s="25" t="str">
        <f>IF('Heures Supplémentaire'!P277="",$V$5,"")</f>
        <v>Danièle</v>
      </c>
      <c r="W205" s="25" t="str">
        <f>IF('Heures Supplémentaire'!R277="",W$5,"")</f>
        <v>Alain</v>
      </c>
      <c r="X205" s="25" t="str">
        <f>IF('Heures Supplémentaire'!T277="",X$5,"")</f>
        <v>Manuel</v>
      </c>
      <c r="Y205" s="25" t="str">
        <f>IF('Heures Supplémentaire'!V277="",Y$5,"")</f>
        <v>Driss</v>
      </c>
      <c r="Z205" s="25" t="str">
        <f>IF('Heures Supplémentaire'!Z277="",Z$5,"")</f>
        <v>AAAA</v>
      </c>
      <c r="AA205" s="25" t="str">
        <f>IF('Heures Supplémentaire'!AA277="",AA$5,"")</f>
        <v>BBBB</v>
      </c>
      <c r="AB205" s="25" t="str">
        <f>IF('Heures Supplémentaire'!AB277="",AB$5,"")</f>
        <v>CCCC</v>
      </c>
      <c r="AC205" s="25" t="e">
        <f>IF(#REF!="",AC$5,"")</f>
        <v>#REF!</v>
      </c>
      <c r="AD205" s="25" t="e">
        <f>IF(#REF!="",AD$5,"")</f>
        <v>#REF!</v>
      </c>
      <c r="AE205" s="25" t="e">
        <f>IF(#REF!="",AE$5,"")</f>
        <v>#REF!</v>
      </c>
      <c r="AF205" s="25" t="e">
        <f>IF(#REF!="",AF$5,"")</f>
        <v>#REF!</v>
      </c>
      <c r="AG205" s="25" t="e">
        <f>IF(#REF!="",AG$5,"")</f>
        <v>#REF!</v>
      </c>
      <c r="AH205" s="26" t="e">
        <f>IF(#REF!="",AH$5,"")</f>
        <v>#REF!</v>
      </c>
    </row>
    <row r="206" spans="1:34" ht="15" customHeight="1" x14ac:dyDescent="0.25">
      <c r="A206" s="18" t="s">
        <v>76</v>
      </c>
      <c r="B206" s="19">
        <f t="shared" si="7"/>
        <v>42936</v>
      </c>
      <c r="C206" s="27">
        <f t="shared" si="6"/>
        <v>5</v>
      </c>
      <c r="D206" s="28" t="s">
        <v>68</v>
      </c>
      <c r="E206" s="22"/>
      <c r="F206" s="22"/>
      <c r="G206" s="22"/>
      <c r="H206" s="22"/>
      <c r="I206" s="22"/>
      <c r="J206" s="22"/>
      <c r="K206" s="22"/>
      <c r="L206" s="22"/>
      <c r="M206" s="22"/>
      <c r="N206" s="22"/>
      <c r="O206" s="24"/>
      <c r="P206" s="25" t="str">
        <f>IF('Heures Supplémentaire'!D278="",$P$5,"")</f>
        <v>Haziz</v>
      </c>
      <c r="Q206" s="25" t="str">
        <f>IF('Heures Supplémentaire'!F278="",$Q$5,"")</f>
        <v>Stéphanie</v>
      </c>
      <c r="R206" s="25" t="str">
        <f>IF('Heures Supplémentaire'!H278="",$R$5,"")</f>
        <v>Catherine</v>
      </c>
      <c r="S206" s="25" t="str">
        <f>IF('Heures Supplémentaire'!J278="",$S$5,"")</f>
        <v>Denise</v>
      </c>
      <c r="T206" s="25" t="str">
        <f>IF('Heures Supplémentaire'!L278="",$T$5,"")</f>
        <v>Camille</v>
      </c>
      <c r="U206" s="25" t="str">
        <f>IF('Heures Supplémentaire'!N278="",$U$5,"")</f>
        <v>Moncef</v>
      </c>
      <c r="V206" s="25" t="str">
        <f>IF('Heures Supplémentaire'!P278="",$V$5,"")</f>
        <v>Danièle</v>
      </c>
      <c r="W206" s="25" t="str">
        <f>IF('Heures Supplémentaire'!R278="",W$5,"")</f>
        <v>Alain</v>
      </c>
      <c r="X206" s="25" t="str">
        <f>IF('Heures Supplémentaire'!T278="",X$5,"")</f>
        <v>Manuel</v>
      </c>
      <c r="Y206" s="25" t="str">
        <f>IF('Heures Supplémentaire'!V278="",Y$5,"")</f>
        <v>Driss</v>
      </c>
      <c r="Z206" s="25" t="str">
        <f>IF('Heures Supplémentaire'!Z278="",Z$5,"")</f>
        <v>AAAA</v>
      </c>
      <c r="AA206" s="25" t="str">
        <f>IF('Heures Supplémentaire'!AA278="",AA$5,"")</f>
        <v>BBBB</v>
      </c>
      <c r="AB206" s="25" t="str">
        <f>IF('Heures Supplémentaire'!AB278="",AB$5,"")</f>
        <v>CCCC</v>
      </c>
      <c r="AC206" s="25" t="e">
        <f>IF(#REF!="",AC$5,"")</f>
        <v>#REF!</v>
      </c>
      <c r="AD206" s="25" t="e">
        <f>IF(#REF!="",AD$5,"")</f>
        <v>#REF!</v>
      </c>
      <c r="AE206" s="25" t="e">
        <f>IF(#REF!="",AE$5,"")</f>
        <v>#REF!</v>
      </c>
      <c r="AF206" s="25" t="e">
        <f>IF(#REF!="",AF$5,"")</f>
        <v>#REF!</v>
      </c>
      <c r="AG206" s="25" t="e">
        <f>IF(#REF!="",AG$5,"")</f>
        <v>#REF!</v>
      </c>
      <c r="AH206" s="26" t="e">
        <f>IF(#REF!="",AH$5,"")</f>
        <v>#REF!</v>
      </c>
    </row>
    <row r="207" spans="1:34" ht="15" hidden="1" customHeight="1" x14ac:dyDescent="0.25">
      <c r="A207" s="18" t="s">
        <v>76</v>
      </c>
      <c r="B207" s="19">
        <f t="shared" si="7"/>
        <v>42937</v>
      </c>
      <c r="C207" s="27">
        <f t="shared" si="6"/>
        <v>6</v>
      </c>
      <c r="D207" s="28" t="s">
        <v>69</v>
      </c>
      <c r="E207" s="22"/>
      <c r="F207" s="22"/>
      <c r="G207" s="22"/>
      <c r="H207" s="22"/>
      <c r="I207" s="22"/>
      <c r="J207" s="22"/>
      <c r="K207" s="22"/>
      <c r="L207" s="22"/>
      <c r="M207" s="22"/>
      <c r="N207" s="22"/>
      <c r="O207" s="24"/>
      <c r="P207" s="25" t="str">
        <f>IF('Heures Supplémentaire'!D279="",$P$5,"")</f>
        <v>Haziz</v>
      </c>
      <c r="Q207" s="25" t="str">
        <f>IF('Heures Supplémentaire'!F279="",$Q$5,"")</f>
        <v>Stéphanie</v>
      </c>
      <c r="R207" s="25" t="str">
        <f>IF('Heures Supplémentaire'!H279="",$R$5,"")</f>
        <v>Catherine</v>
      </c>
      <c r="S207" s="25" t="str">
        <f>IF('Heures Supplémentaire'!J279="",$S$5,"")</f>
        <v>Denise</v>
      </c>
      <c r="T207" s="25" t="str">
        <f>IF('Heures Supplémentaire'!L279="",$T$5,"")</f>
        <v>Camille</v>
      </c>
      <c r="U207" s="25" t="str">
        <f>IF('Heures Supplémentaire'!N279="",$U$5,"")</f>
        <v>Moncef</v>
      </c>
      <c r="V207" s="25" t="str">
        <f>IF('Heures Supplémentaire'!P279="",$V$5,"")</f>
        <v>Danièle</v>
      </c>
      <c r="W207" s="25" t="str">
        <f>IF('Heures Supplémentaire'!R279="",W$5,"")</f>
        <v>Alain</v>
      </c>
      <c r="X207" s="25" t="str">
        <f>IF('Heures Supplémentaire'!T279="",X$5,"")</f>
        <v>Manuel</v>
      </c>
      <c r="Y207" s="25" t="str">
        <f>IF('Heures Supplémentaire'!V279="",Y$5,"")</f>
        <v>Driss</v>
      </c>
      <c r="Z207" s="25" t="str">
        <f>IF('Heures Supplémentaire'!Z279="",Z$5,"")</f>
        <v>AAAA</v>
      </c>
      <c r="AA207" s="25" t="str">
        <f>IF('Heures Supplémentaire'!AA279="",AA$5,"")</f>
        <v>BBBB</v>
      </c>
      <c r="AB207" s="25" t="str">
        <f>IF('Heures Supplémentaire'!AB279="",AB$5,"")</f>
        <v>CCCC</v>
      </c>
      <c r="AC207" s="25" t="e">
        <f>IF(#REF!="",AC$5,"")</f>
        <v>#REF!</v>
      </c>
      <c r="AD207" s="25" t="e">
        <f>IF(#REF!="",AD$5,"")</f>
        <v>#REF!</v>
      </c>
      <c r="AE207" s="25" t="e">
        <f>IF(#REF!="",AE$5,"")</f>
        <v>#REF!</v>
      </c>
      <c r="AF207" s="25" t="e">
        <f>IF(#REF!="",AF$5,"")</f>
        <v>#REF!</v>
      </c>
      <c r="AG207" s="25" t="e">
        <f>IF(#REF!="",AG$5,"")</f>
        <v>#REF!</v>
      </c>
      <c r="AH207" s="26" t="e">
        <f>IF(#REF!="",AH$5,"")</f>
        <v>#REF!</v>
      </c>
    </row>
    <row r="208" spans="1:34" ht="15" hidden="1" customHeight="1" x14ac:dyDescent="0.25">
      <c r="A208" s="18" t="s">
        <v>76</v>
      </c>
      <c r="B208" s="19">
        <f t="shared" si="7"/>
        <v>42938</v>
      </c>
      <c r="C208" s="27">
        <f t="shared" si="6"/>
        <v>7</v>
      </c>
      <c r="D208" s="28" t="s">
        <v>70</v>
      </c>
      <c r="E208" s="22"/>
      <c r="F208" s="22"/>
      <c r="G208" s="22"/>
      <c r="H208" s="22"/>
      <c r="I208" s="22"/>
      <c r="J208" s="22"/>
      <c r="K208" s="22"/>
      <c r="L208" s="22"/>
      <c r="M208" s="22"/>
      <c r="N208" s="22"/>
      <c r="O208" s="24"/>
      <c r="P208" s="25" t="str">
        <f>IF('Heures Supplémentaire'!D280="",$P$5,"")</f>
        <v>Haziz</v>
      </c>
      <c r="Q208" s="25" t="str">
        <f>IF('Heures Supplémentaire'!F280="",$Q$5,"")</f>
        <v>Stéphanie</v>
      </c>
      <c r="R208" s="25" t="str">
        <f>IF('Heures Supplémentaire'!H280="",$R$5,"")</f>
        <v>Catherine</v>
      </c>
      <c r="S208" s="25" t="str">
        <f>IF('Heures Supplémentaire'!J280="",$S$5,"")</f>
        <v>Denise</v>
      </c>
      <c r="T208" s="25" t="str">
        <f>IF('Heures Supplémentaire'!L280="",$T$5,"")</f>
        <v>Camille</v>
      </c>
      <c r="U208" s="25" t="str">
        <f>IF('Heures Supplémentaire'!N280="",$U$5,"")</f>
        <v>Moncef</v>
      </c>
      <c r="V208" s="25" t="str">
        <f>IF('Heures Supplémentaire'!P280="",$V$5,"")</f>
        <v>Danièle</v>
      </c>
      <c r="W208" s="25" t="str">
        <f>IF('Heures Supplémentaire'!R280="",W$5,"")</f>
        <v>Alain</v>
      </c>
      <c r="X208" s="25" t="str">
        <f>IF('Heures Supplémentaire'!T280="",X$5,"")</f>
        <v>Manuel</v>
      </c>
      <c r="Y208" s="25" t="str">
        <f>IF('Heures Supplémentaire'!V280="",Y$5,"")</f>
        <v>Driss</v>
      </c>
      <c r="Z208" s="25" t="str">
        <f>IF('Heures Supplémentaire'!Z280="",Z$5,"")</f>
        <v>AAAA</v>
      </c>
      <c r="AA208" s="25" t="str">
        <f>IF('Heures Supplémentaire'!AA280="",AA$5,"")</f>
        <v>BBBB</v>
      </c>
      <c r="AB208" s="25" t="str">
        <f>IF('Heures Supplémentaire'!AB280="",AB$5,"")</f>
        <v>CCCC</v>
      </c>
      <c r="AC208" s="25" t="e">
        <f>IF(#REF!="",AC$5,"")</f>
        <v>#REF!</v>
      </c>
      <c r="AD208" s="25" t="e">
        <f>IF(#REF!="",AD$5,"")</f>
        <v>#REF!</v>
      </c>
      <c r="AE208" s="25" t="e">
        <f>IF(#REF!="",AE$5,"")</f>
        <v>#REF!</v>
      </c>
      <c r="AF208" s="25" t="e">
        <f>IF(#REF!="",AF$5,"")</f>
        <v>#REF!</v>
      </c>
      <c r="AG208" s="25" t="e">
        <f>IF(#REF!="",AG$5,"")</f>
        <v>#REF!</v>
      </c>
      <c r="AH208" s="26" t="e">
        <f>IF(#REF!="",AH$5,"")</f>
        <v>#REF!</v>
      </c>
    </row>
    <row r="209" spans="1:34" ht="15" hidden="1" customHeight="1" x14ac:dyDescent="0.25">
      <c r="A209" s="18" t="s">
        <v>76</v>
      </c>
      <c r="B209" s="19">
        <f t="shared" si="7"/>
        <v>42939</v>
      </c>
      <c r="C209" s="27">
        <f t="shared" si="6"/>
        <v>1</v>
      </c>
      <c r="D209" s="28" t="s">
        <v>64</v>
      </c>
      <c r="E209" s="22"/>
      <c r="F209" s="22"/>
      <c r="G209" s="22"/>
      <c r="H209" s="22"/>
      <c r="I209" s="22"/>
      <c r="J209" s="22"/>
      <c r="K209" s="22"/>
      <c r="L209" s="22"/>
      <c r="M209" s="22"/>
      <c r="N209" s="22"/>
      <c r="O209" s="24"/>
      <c r="P209" s="25" t="str">
        <f>IF('Heures Supplémentaire'!D281="",$P$5,"")</f>
        <v>Haziz</v>
      </c>
      <c r="Q209" s="25" t="str">
        <f>IF('Heures Supplémentaire'!F281="",$Q$5,"")</f>
        <v>Stéphanie</v>
      </c>
      <c r="R209" s="25" t="str">
        <f>IF('Heures Supplémentaire'!H281="",$R$5,"")</f>
        <v>Catherine</v>
      </c>
      <c r="S209" s="25" t="str">
        <f>IF('Heures Supplémentaire'!J281="",$S$5,"")</f>
        <v>Denise</v>
      </c>
      <c r="T209" s="25" t="str">
        <f>IF('Heures Supplémentaire'!L281="",$T$5,"")</f>
        <v>Camille</v>
      </c>
      <c r="U209" s="25" t="str">
        <f>IF('Heures Supplémentaire'!N281="",$U$5,"")</f>
        <v>Moncef</v>
      </c>
      <c r="V209" s="25" t="str">
        <f>IF('Heures Supplémentaire'!P281="",$V$5,"")</f>
        <v>Danièle</v>
      </c>
      <c r="W209" s="25" t="str">
        <f>IF('Heures Supplémentaire'!R281="",W$5,"")</f>
        <v>Alain</v>
      </c>
      <c r="X209" s="25" t="str">
        <f>IF('Heures Supplémentaire'!T281="",X$5,"")</f>
        <v>Manuel</v>
      </c>
      <c r="Y209" s="25" t="str">
        <f>IF('Heures Supplémentaire'!V281="",Y$5,"")</f>
        <v>Driss</v>
      </c>
      <c r="Z209" s="25" t="str">
        <f>IF('Heures Supplémentaire'!Z281="",Z$5,"")</f>
        <v>AAAA</v>
      </c>
      <c r="AA209" s="25" t="str">
        <f>IF('Heures Supplémentaire'!AA281="",AA$5,"")</f>
        <v>BBBB</v>
      </c>
      <c r="AB209" s="25" t="str">
        <f>IF('Heures Supplémentaire'!AB281="",AB$5,"")</f>
        <v>CCCC</v>
      </c>
      <c r="AC209" s="25" t="e">
        <f>IF(#REF!="",AC$5,"")</f>
        <v>#REF!</v>
      </c>
      <c r="AD209" s="25" t="e">
        <f>IF(#REF!="",AD$5,"")</f>
        <v>#REF!</v>
      </c>
      <c r="AE209" s="25" t="e">
        <f>IF(#REF!="",AE$5,"")</f>
        <v>#REF!</v>
      </c>
      <c r="AF209" s="25" t="e">
        <f>IF(#REF!="",AF$5,"")</f>
        <v>#REF!</v>
      </c>
      <c r="AG209" s="25" t="e">
        <f>IF(#REF!="",AG$5,"")</f>
        <v>#REF!</v>
      </c>
      <c r="AH209" s="26" t="e">
        <f>IF(#REF!="",AH$5,"")</f>
        <v>#REF!</v>
      </c>
    </row>
    <row r="210" spans="1:34" ht="15" hidden="1" customHeight="1" x14ac:dyDescent="0.25">
      <c r="A210" s="18" t="s">
        <v>76</v>
      </c>
      <c r="B210" s="19">
        <f t="shared" si="7"/>
        <v>42940</v>
      </c>
      <c r="C210" s="27">
        <f t="shared" si="6"/>
        <v>2</v>
      </c>
      <c r="D210" s="28" t="s">
        <v>65</v>
      </c>
      <c r="E210" s="22"/>
      <c r="F210" s="22"/>
      <c r="G210" s="22"/>
      <c r="H210" s="22"/>
      <c r="I210" s="22"/>
      <c r="J210" s="22"/>
      <c r="K210" s="22"/>
      <c r="L210" s="22"/>
      <c r="M210" s="22"/>
      <c r="N210" s="22"/>
      <c r="O210" s="24"/>
      <c r="P210" s="25" t="str">
        <f>IF('Heures Supplémentaire'!D284="",$P$5,"")</f>
        <v>Haziz</v>
      </c>
      <c r="Q210" s="25" t="str">
        <f>IF('Heures Supplémentaire'!F284="",$Q$5,"")</f>
        <v>Stéphanie</v>
      </c>
      <c r="R210" s="25" t="str">
        <f>IF('Heures Supplémentaire'!H284="",$R$5,"")</f>
        <v>Catherine</v>
      </c>
      <c r="S210" s="25" t="str">
        <f>IF('Heures Supplémentaire'!J284="",$S$5,"")</f>
        <v>Denise</v>
      </c>
      <c r="T210" s="25" t="str">
        <f>IF('Heures Supplémentaire'!L284="",$T$5,"")</f>
        <v>Camille</v>
      </c>
      <c r="U210" s="25" t="str">
        <f>IF('Heures Supplémentaire'!N284="",$U$5,"")</f>
        <v>Moncef</v>
      </c>
      <c r="V210" s="25" t="str">
        <f>IF('Heures Supplémentaire'!P284="",$V$5,"")</f>
        <v>Danièle</v>
      </c>
      <c r="W210" s="25" t="str">
        <f>IF('Heures Supplémentaire'!R284="",W$5,"")</f>
        <v>Alain</v>
      </c>
      <c r="X210" s="25" t="str">
        <f>IF('Heures Supplémentaire'!T284="",X$5,"")</f>
        <v>Manuel</v>
      </c>
      <c r="Y210" s="25" t="str">
        <f>IF('Heures Supplémentaire'!V284="",Y$5,"")</f>
        <v>Driss</v>
      </c>
      <c r="Z210" s="25" t="str">
        <f>IF('Heures Supplémentaire'!Z284="",Z$5,"")</f>
        <v>AAAA</v>
      </c>
      <c r="AA210" s="25" t="str">
        <f>IF('Heures Supplémentaire'!AA284="",AA$5,"")</f>
        <v>BBBB</v>
      </c>
      <c r="AB210" s="25" t="str">
        <f>IF('Heures Supplémentaire'!AB284="",AB$5,"")</f>
        <v>CCCC</v>
      </c>
      <c r="AC210" s="25" t="e">
        <f>IF(#REF!="",AC$5,"")</f>
        <v>#REF!</v>
      </c>
      <c r="AD210" s="25" t="e">
        <f>IF(#REF!="",AD$5,"")</f>
        <v>#REF!</v>
      </c>
      <c r="AE210" s="25" t="e">
        <f>IF(#REF!="",AE$5,"")</f>
        <v>#REF!</v>
      </c>
      <c r="AF210" s="25" t="e">
        <f>IF(#REF!="",AF$5,"")</f>
        <v>#REF!</v>
      </c>
      <c r="AG210" s="25" t="e">
        <f>IF(#REF!="",AG$5,"")</f>
        <v>#REF!</v>
      </c>
      <c r="AH210" s="26" t="e">
        <f>IF(#REF!="",AH$5,"")</f>
        <v>#REF!</v>
      </c>
    </row>
    <row r="211" spans="1:34" ht="15" hidden="1" customHeight="1" x14ac:dyDescent="0.25">
      <c r="A211" s="18" t="s">
        <v>76</v>
      </c>
      <c r="B211" s="19">
        <f t="shared" si="7"/>
        <v>42941</v>
      </c>
      <c r="C211" s="27">
        <f t="shared" si="6"/>
        <v>3</v>
      </c>
      <c r="D211" s="28" t="s">
        <v>66</v>
      </c>
      <c r="E211" s="22"/>
      <c r="F211" s="22"/>
      <c r="G211" s="22"/>
      <c r="H211" s="22"/>
      <c r="I211" s="22"/>
      <c r="J211" s="22"/>
      <c r="K211" s="22"/>
      <c r="L211" s="22"/>
      <c r="M211" s="22"/>
      <c r="N211" s="22"/>
      <c r="O211" s="24"/>
      <c r="P211" s="25" t="str">
        <f>IF('Heures Supplémentaire'!D285="",$P$5,"")</f>
        <v>Haziz</v>
      </c>
      <c r="Q211" s="25" t="str">
        <f>IF('Heures Supplémentaire'!F285="",$Q$5,"")</f>
        <v>Stéphanie</v>
      </c>
      <c r="R211" s="25" t="str">
        <f>IF('Heures Supplémentaire'!H285="",$R$5,"")</f>
        <v>Catherine</v>
      </c>
      <c r="S211" s="25" t="str">
        <f>IF('Heures Supplémentaire'!J285="",$S$5,"")</f>
        <v>Denise</v>
      </c>
      <c r="T211" s="25" t="str">
        <f>IF('Heures Supplémentaire'!L285="",$T$5,"")</f>
        <v>Camille</v>
      </c>
      <c r="U211" s="25" t="str">
        <f>IF('Heures Supplémentaire'!N285="",$U$5,"")</f>
        <v>Moncef</v>
      </c>
      <c r="V211" s="25" t="str">
        <f>IF('Heures Supplémentaire'!P285="",$V$5,"")</f>
        <v>Danièle</v>
      </c>
      <c r="W211" s="25" t="str">
        <f>IF('Heures Supplémentaire'!R285="",W$5,"")</f>
        <v>Alain</v>
      </c>
      <c r="X211" s="25" t="str">
        <f>IF('Heures Supplémentaire'!T285="",X$5,"")</f>
        <v>Manuel</v>
      </c>
      <c r="Y211" s="25" t="str">
        <f>IF('Heures Supplémentaire'!V285="",Y$5,"")</f>
        <v>Driss</v>
      </c>
      <c r="Z211" s="25" t="str">
        <f>IF('Heures Supplémentaire'!Z285="",Z$5,"")</f>
        <v>AAAA</v>
      </c>
      <c r="AA211" s="25" t="str">
        <f>IF('Heures Supplémentaire'!AA285="",AA$5,"")</f>
        <v>BBBB</v>
      </c>
      <c r="AB211" s="25" t="str">
        <f>IF('Heures Supplémentaire'!AB285="",AB$5,"")</f>
        <v>CCCC</v>
      </c>
      <c r="AC211" s="25" t="e">
        <f>IF(#REF!="",AC$5,"")</f>
        <v>#REF!</v>
      </c>
      <c r="AD211" s="25" t="e">
        <f>IF(#REF!="",AD$5,"")</f>
        <v>#REF!</v>
      </c>
      <c r="AE211" s="25" t="e">
        <f>IF(#REF!="",AE$5,"")</f>
        <v>#REF!</v>
      </c>
      <c r="AF211" s="25" t="e">
        <f>IF(#REF!="",AF$5,"")</f>
        <v>#REF!</v>
      </c>
      <c r="AG211" s="25" t="e">
        <f>IF(#REF!="",AG$5,"")</f>
        <v>#REF!</v>
      </c>
      <c r="AH211" s="26" t="e">
        <f>IF(#REF!="",AH$5,"")</f>
        <v>#REF!</v>
      </c>
    </row>
    <row r="212" spans="1:34" ht="15" hidden="1" customHeight="1" x14ac:dyDescent="0.25">
      <c r="A212" s="18" t="s">
        <v>76</v>
      </c>
      <c r="B212" s="19">
        <f t="shared" si="7"/>
        <v>42942</v>
      </c>
      <c r="C212" s="27">
        <f t="shared" si="6"/>
        <v>4</v>
      </c>
      <c r="D212" s="28" t="s">
        <v>67</v>
      </c>
      <c r="E212" s="22"/>
      <c r="F212" s="22"/>
      <c r="G212" s="22"/>
      <c r="H212" s="22"/>
      <c r="I212" s="22"/>
      <c r="J212" s="22"/>
      <c r="K212" s="22"/>
      <c r="L212" s="22"/>
      <c r="M212" s="22"/>
      <c r="N212" s="22"/>
      <c r="O212" s="24"/>
      <c r="P212" s="25" t="str">
        <f>IF('Heures Supplémentaire'!D286="",$P$5,"")</f>
        <v>Haziz</v>
      </c>
      <c r="Q212" s="25" t="str">
        <f>IF('Heures Supplémentaire'!F286="",$Q$5,"")</f>
        <v>Stéphanie</v>
      </c>
      <c r="R212" s="25" t="str">
        <f>IF('Heures Supplémentaire'!H286="",$R$5,"")</f>
        <v>Catherine</v>
      </c>
      <c r="S212" s="25" t="str">
        <f>IF('Heures Supplémentaire'!J286="",$S$5,"")</f>
        <v>Denise</v>
      </c>
      <c r="T212" s="25" t="str">
        <f>IF('Heures Supplémentaire'!L286="",$T$5,"")</f>
        <v>Camille</v>
      </c>
      <c r="U212" s="25" t="str">
        <f>IF('Heures Supplémentaire'!N286="",$U$5,"")</f>
        <v>Moncef</v>
      </c>
      <c r="V212" s="25" t="str">
        <f>IF('Heures Supplémentaire'!P286="",$V$5,"")</f>
        <v>Danièle</v>
      </c>
      <c r="W212" s="25" t="str">
        <f>IF('Heures Supplémentaire'!R286="",W$5,"")</f>
        <v>Alain</v>
      </c>
      <c r="X212" s="25" t="str">
        <f>IF('Heures Supplémentaire'!T286="",X$5,"")</f>
        <v>Manuel</v>
      </c>
      <c r="Y212" s="25" t="str">
        <f>IF('Heures Supplémentaire'!V286="",Y$5,"")</f>
        <v>Driss</v>
      </c>
      <c r="Z212" s="25" t="str">
        <f>IF('Heures Supplémentaire'!Z286="",Z$5,"")</f>
        <v>AAAA</v>
      </c>
      <c r="AA212" s="25" t="str">
        <f>IF('Heures Supplémentaire'!AA286="",AA$5,"")</f>
        <v>BBBB</v>
      </c>
      <c r="AB212" s="25" t="str">
        <f>IF('Heures Supplémentaire'!AB286="",AB$5,"")</f>
        <v>CCCC</v>
      </c>
      <c r="AC212" s="25" t="e">
        <f>IF(#REF!="",AC$5,"")</f>
        <v>#REF!</v>
      </c>
      <c r="AD212" s="25" t="e">
        <f>IF(#REF!="",AD$5,"")</f>
        <v>#REF!</v>
      </c>
      <c r="AE212" s="25" t="e">
        <f>IF(#REF!="",AE$5,"")</f>
        <v>#REF!</v>
      </c>
      <c r="AF212" s="25" t="e">
        <f>IF(#REF!="",AF$5,"")</f>
        <v>#REF!</v>
      </c>
      <c r="AG212" s="25" t="e">
        <f>IF(#REF!="",AG$5,"")</f>
        <v>#REF!</v>
      </c>
      <c r="AH212" s="26" t="e">
        <f>IF(#REF!="",AH$5,"")</f>
        <v>#REF!</v>
      </c>
    </row>
    <row r="213" spans="1:34" ht="15" customHeight="1" x14ac:dyDescent="0.25">
      <c r="A213" s="18" t="s">
        <v>76</v>
      </c>
      <c r="B213" s="19">
        <f t="shared" si="7"/>
        <v>42943</v>
      </c>
      <c r="C213" s="27">
        <f t="shared" si="6"/>
        <v>5</v>
      </c>
      <c r="D213" s="28" t="s">
        <v>68</v>
      </c>
      <c r="E213" s="22"/>
      <c r="F213" s="22"/>
      <c r="G213" s="22"/>
      <c r="H213" s="22"/>
      <c r="I213" s="22"/>
      <c r="J213" s="22"/>
      <c r="K213" s="22"/>
      <c r="L213" s="22"/>
      <c r="M213" s="22"/>
      <c r="N213" s="22"/>
      <c r="O213" s="24"/>
      <c r="P213" s="25" t="str">
        <f>IF('Heures Supplémentaire'!D287="",$P$5,"")</f>
        <v>Haziz</v>
      </c>
      <c r="Q213" s="25" t="str">
        <f>IF('Heures Supplémentaire'!F287="",$Q$5,"")</f>
        <v>Stéphanie</v>
      </c>
      <c r="R213" s="25" t="str">
        <f>IF('Heures Supplémentaire'!H287="",$R$5,"")</f>
        <v>Catherine</v>
      </c>
      <c r="S213" s="25" t="str">
        <f>IF('Heures Supplémentaire'!J287="",$S$5,"")</f>
        <v>Denise</v>
      </c>
      <c r="T213" s="25" t="str">
        <f>IF('Heures Supplémentaire'!L287="",$T$5,"")</f>
        <v>Camille</v>
      </c>
      <c r="U213" s="25" t="str">
        <f>IF('Heures Supplémentaire'!N287="",$U$5,"")</f>
        <v>Moncef</v>
      </c>
      <c r="V213" s="25" t="str">
        <f>IF('Heures Supplémentaire'!P287="",$V$5,"")</f>
        <v>Danièle</v>
      </c>
      <c r="W213" s="25" t="str">
        <f>IF('Heures Supplémentaire'!R287="",W$5,"")</f>
        <v>Alain</v>
      </c>
      <c r="X213" s="25" t="str">
        <f>IF('Heures Supplémentaire'!T287="",X$5,"")</f>
        <v>Manuel</v>
      </c>
      <c r="Y213" s="25" t="str">
        <f>IF('Heures Supplémentaire'!V287="",Y$5,"")</f>
        <v>Driss</v>
      </c>
      <c r="Z213" s="25" t="str">
        <f>IF('Heures Supplémentaire'!Z287="",Z$5,"")</f>
        <v>AAAA</v>
      </c>
      <c r="AA213" s="25" t="str">
        <f>IF('Heures Supplémentaire'!AA287="",AA$5,"")</f>
        <v>BBBB</v>
      </c>
      <c r="AB213" s="25" t="str">
        <f>IF('Heures Supplémentaire'!AB287="",AB$5,"")</f>
        <v>CCCC</v>
      </c>
      <c r="AC213" s="25" t="e">
        <f>IF(#REF!="",AC$5,"")</f>
        <v>#REF!</v>
      </c>
      <c r="AD213" s="25" t="e">
        <f>IF(#REF!="",AD$5,"")</f>
        <v>#REF!</v>
      </c>
      <c r="AE213" s="25" t="e">
        <f>IF(#REF!="",AE$5,"")</f>
        <v>#REF!</v>
      </c>
      <c r="AF213" s="25" t="e">
        <f>IF(#REF!="",AF$5,"")</f>
        <v>#REF!</v>
      </c>
      <c r="AG213" s="25" t="e">
        <f>IF(#REF!="",AG$5,"")</f>
        <v>#REF!</v>
      </c>
      <c r="AH213" s="26" t="e">
        <f>IF(#REF!="",AH$5,"")</f>
        <v>#REF!</v>
      </c>
    </row>
    <row r="214" spans="1:34" ht="15" hidden="1" customHeight="1" x14ac:dyDescent="0.25">
      <c r="A214" s="18" t="s">
        <v>76</v>
      </c>
      <c r="B214" s="19">
        <f t="shared" si="7"/>
        <v>42944</v>
      </c>
      <c r="C214" s="27">
        <f t="shared" si="6"/>
        <v>6</v>
      </c>
      <c r="D214" s="28" t="s">
        <v>69</v>
      </c>
      <c r="E214" s="22"/>
      <c r="F214" s="22"/>
      <c r="G214" s="22"/>
      <c r="H214" s="22"/>
      <c r="I214" s="22"/>
      <c r="J214" s="22"/>
      <c r="K214" s="22"/>
      <c r="L214" s="22"/>
      <c r="M214" s="22"/>
      <c r="N214" s="22"/>
      <c r="O214" s="24"/>
      <c r="P214" s="25" t="str">
        <f>IF('Heures Supplémentaire'!D288="",$P$5,"")</f>
        <v>Haziz</v>
      </c>
      <c r="Q214" s="25" t="str">
        <f>IF('Heures Supplémentaire'!F288="",$Q$5,"")</f>
        <v>Stéphanie</v>
      </c>
      <c r="R214" s="25" t="str">
        <f>IF('Heures Supplémentaire'!H288="",$R$5,"")</f>
        <v>Catherine</v>
      </c>
      <c r="S214" s="25" t="str">
        <f>IF('Heures Supplémentaire'!J288="",$S$5,"")</f>
        <v>Denise</v>
      </c>
      <c r="T214" s="25" t="str">
        <f>IF('Heures Supplémentaire'!L288="",$T$5,"")</f>
        <v>Camille</v>
      </c>
      <c r="U214" s="25" t="str">
        <f>IF('Heures Supplémentaire'!N288="",$U$5,"")</f>
        <v>Moncef</v>
      </c>
      <c r="V214" s="25" t="str">
        <f>IF('Heures Supplémentaire'!P288="",$V$5,"")</f>
        <v>Danièle</v>
      </c>
      <c r="W214" s="25" t="str">
        <f>IF('Heures Supplémentaire'!R288="",W$5,"")</f>
        <v>Alain</v>
      </c>
      <c r="X214" s="25" t="str">
        <f>IF('Heures Supplémentaire'!T288="",X$5,"")</f>
        <v>Manuel</v>
      </c>
      <c r="Y214" s="25" t="str">
        <f>IF('Heures Supplémentaire'!V288="",Y$5,"")</f>
        <v>Driss</v>
      </c>
      <c r="Z214" s="25" t="str">
        <f>IF('Heures Supplémentaire'!Z288="",Z$5,"")</f>
        <v>AAAA</v>
      </c>
      <c r="AA214" s="25" t="str">
        <f>IF('Heures Supplémentaire'!AA288="",AA$5,"")</f>
        <v>BBBB</v>
      </c>
      <c r="AB214" s="25" t="str">
        <f>IF('Heures Supplémentaire'!AB288="",AB$5,"")</f>
        <v>CCCC</v>
      </c>
      <c r="AC214" s="25" t="e">
        <f>IF(#REF!="",AC$5,"")</f>
        <v>#REF!</v>
      </c>
      <c r="AD214" s="25" t="e">
        <f>IF(#REF!="",AD$5,"")</f>
        <v>#REF!</v>
      </c>
      <c r="AE214" s="25" t="e">
        <f>IF(#REF!="",AE$5,"")</f>
        <v>#REF!</v>
      </c>
      <c r="AF214" s="25" t="e">
        <f>IF(#REF!="",AF$5,"")</f>
        <v>#REF!</v>
      </c>
      <c r="AG214" s="25" t="e">
        <f>IF(#REF!="",AG$5,"")</f>
        <v>#REF!</v>
      </c>
      <c r="AH214" s="26" t="e">
        <f>IF(#REF!="",AH$5,"")</f>
        <v>#REF!</v>
      </c>
    </row>
    <row r="215" spans="1:34" ht="15" hidden="1" customHeight="1" x14ac:dyDescent="0.25">
      <c r="A215" s="18" t="s">
        <v>76</v>
      </c>
      <c r="B215" s="19">
        <f t="shared" si="7"/>
        <v>42945</v>
      </c>
      <c r="C215" s="27">
        <f t="shared" si="6"/>
        <v>7</v>
      </c>
      <c r="D215" s="28" t="s">
        <v>70</v>
      </c>
      <c r="E215" s="22"/>
      <c r="F215" s="22"/>
      <c r="G215" s="22"/>
      <c r="H215" s="22"/>
      <c r="I215" s="22"/>
      <c r="J215" s="22"/>
      <c r="K215" s="22"/>
      <c r="L215" s="22"/>
      <c r="M215" s="22"/>
      <c r="N215" s="22"/>
      <c r="O215" s="24"/>
      <c r="P215" s="25" t="str">
        <f>IF('Heures Supplémentaire'!D289="",$P$5,"")</f>
        <v>Haziz</v>
      </c>
      <c r="Q215" s="25" t="str">
        <f>IF('Heures Supplémentaire'!F289="",$Q$5,"")</f>
        <v>Stéphanie</v>
      </c>
      <c r="R215" s="25" t="str">
        <f>IF('Heures Supplémentaire'!H289="",$R$5,"")</f>
        <v>Catherine</v>
      </c>
      <c r="S215" s="25" t="str">
        <f>IF('Heures Supplémentaire'!J289="",$S$5,"")</f>
        <v>Denise</v>
      </c>
      <c r="T215" s="25" t="str">
        <f>IF('Heures Supplémentaire'!L289="",$T$5,"")</f>
        <v>Camille</v>
      </c>
      <c r="U215" s="25" t="str">
        <f>IF('Heures Supplémentaire'!N289="",$U$5,"")</f>
        <v>Moncef</v>
      </c>
      <c r="V215" s="25" t="str">
        <f>IF('Heures Supplémentaire'!P289="",$V$5,"")</f>
        <v>Danièle</v>
      </c>
      <c r="W215" s="25" t="str">
        <f>IF('Heures Supplémentaire'!R289="",W$5,"")</f>
        <v>Alain</v>
      </c>
      <c r="X215" s="25" t="str">
        <f>IF('Heures Supplémentaire'!T289="",X$5,"")</f>
        <v>Manuel</v>
      </c>
      <c r="Y215" s="25" t="str">
        <f>IF('Heures Supplémentaire'!V289="",Y$5,"")</f>
        <v>Driss</v>
      </c>
      <c r="Z215" s="25" t="str">
        <f>IF('Heures Supplémentaire'!Z289="",Z$5,"")</f>
        <v>AAAA</v>
      </c>
      <c r="AA215" s="25" t="str">
        <f>IF('Heures Supplémentaire'!AA289="",AA$5,"")</f>
        <v>BBBB</v>
      </c>
      <c r="AB215" s="25" t="str">
        <f>IF('Heures Supplémentaire'!AB289="",AB$5,"")</f>
        <v>CCCC</v>
      </c>
      <c r="AC215" s="25" t="e">
        <f>IF(#REF!="",AC$5,"")</f>
        <v>#REF!</v>
      </c>
      <c r="AD215" s="25" t="e">
        <f>IF(#REF!="",AD$5,"")</f>
        <v>#REF!</v>
      </c>
      <c r="AE215" s="25" t="e">
        <f>IF(#REF!="",AE$5,"")</f>
        <v>#REF!</v>
      </c>
      <c r="AF215" s="25" t="e">
        <f>IF(#REF!="",AF$5,"")</f>
        <v>#REF!</v>
      </c>
      <c r="AG215" s="25" t="e">
        <f>IF(#REF!="",AG$5,"")</f>
        <v>#REF!</v>
      </c>
      <c r="AH215" s="26" t="e">
        <f>IF(#REF!="",AH$5,"")</f>
        <v>#REF!</v>
      </c>
    </row>
    <row r="216" spans="1:34" ht="15" hidden="1" customHeight="1" x14ac:dyDescent="0.25">
      <c r="A216" s="18" t="s">
        <v>76</v>
      </c>
      <c r="B216" s="19">
        <f t="shared" si="7"/>
        <v>42946</v>
      </c>
      <c r="C216" s="27">
        <f t="shared" si="6"/>
        <v>1</v>
      </c>
      <c r="D216" s="28" t="s">
        <v>64</v>
      </c>
      <c r="E216" s="22"/>
      <c r="F216" s="22"/>
      <c r="G216" s="22"/>
      <c r="H216" s="22"/>
      <c r="I216" s="22"/>
      <c r="J216" s="22"/>
      <c r="K216" s="22"/>
      <c r="L216" s="22"/>
      <c r="M216" s="22"/>
      <c r="N216" s="22"/>
      <c r="O216" s="24"/>
      <c r="P216" s="25" t="str">
        <f>IF('Heures Supplémentaire'!D290="",$P$5,"")</f>
        <v>Haziz</v>
      </c>
      <c r="Q216" s="25" t="str">
        <f>IF('Heures Supplémentaire'!F290="",$Q$5,"")</f>
        <v>Stéphanie</v>
      </c>
      <c r="R216" s="25" t="str">
        <f>IF('Heures Supplémentaire'!H290="",$R$5,"")</f>
        <v>Catherine</v>
      </c>
      <c r="S216" s="25" t="str">
        <f>IF('Heures Supplémentaire'!J290="",$S$5,"")</f>
        <v>Denise</v>
      </c>
      <c r="T216" s="25" t="str">
        <f>IF('Heures Supplémentaire'!L290="",$T$5,"")</f>
        <v>Camille</v>
      </c>
      <c r="U216" s="25" t="str">
        <f>IF('Heures Supplémentaire'!N290="",$U$5,"")</f>
        <v>Moncef</v>
      </c>
      <c r="V216" s="25" t="str">
        <f>IF('Heures Supplémentaire'!P290="",$V$5,"")</f>
        <v>Danièle</v>
      </c>
      <c r="W216" s="25" t="str">
        <f>IF('Heures Supplémentaire'!R290="",W$5,"")</f>
        <v>Alain</v>
      </c>
      <c r="X216" s="25" t="str">
        <f>IF('Heures Supplémentaire'!T290="",X$5,"")</f>
        <v>Manuel</v>
      </c>
      <c r="Y216" s="25" t="str">
        <f>IF('Heures Supplémentaire'!V290="",Y$5,"")</f>
        <v>Driss</v>
      </c>
      <c r="Z216" s="25" t="str">
        <f>IF('Heures Supplémentaire'!Z290="",Z$5,"")</f>
        <v>AAAA</v>
      </c>
      <c r="AA216" s="25" t="str">
        <f>IF('Heures Supplémentaire'!AA290="",AA$5,"")</f>
        <v>BBBB</v>
      </c>
      <c r="AB216" s="25" t="str">
        <f>IF('Heures Supplémentaire'!AB290="",AB$5,"")</f>
        <v>CCCC</v>
      </c>
      <c r="AC216" s="25" t="e">
        <f>IF(#REF!="",AC$5,"")</f>
        <v>#REF!</v>
      </c>
      <c r="AD216" s="25" t="e">
        <f>IF(#REF!="",AD$5,"")</f>
        <v>#REF!</v>
      </c>
      <c r="AE216" s="25" t="e">
        <f>IF(#REF!="",AE$5,"")</f>
        <v>#REF!</v>
      </c>
      <c r="AF216" s="25" t="e">
        <f>IF(#REF!="",AF$5,"")</f>
        <v>#REF!</v>
      </c>
      <c r="AG216" s="25" t="e">
        <f>IF(#REF!="",AG$5,"")</f>
        <v>#REF!</v>
      </c>
      <c r="AH216" s="26" t="e">
        <f>IF(#REF!="",AH$5,"")</f>
        <v>#REF!</v>
      </c>
    </row>
    <row r="217" spans="1:34" ht="15" hidden="1" customHeight="1" x14ac:dyDescent="0.25">
      <c r="A217" s="18" t="s">
        <v>76</v>
      </c>
      <c r="B217" s="19">
        <f t="shared" si="7"/>
        <v>42947</v>
      </c>
      <c r="C217" s="27">
        <f t="shared" si="6"/>
        <v>2</v>
      </c>
      <c r="D217" s="28" t="s">
        <v>65</v>
      </c>
      <c r="E217" s="22"/>
      <c r="F217" s="22"/>
      <c r="G217" s="22"/>
      <c r="H217" s="22"/>
      <c r="I217" s="22"/>
      <c r="J217" s="22"/>
      <c r="K217" s="22"/>
      <c r="L217" s="22"/>
      <c r="M217" s="22"/>
      <c r="N217" s="22"/>
      <c r="O217" s="24"/>
      <c r="P217" s="25" t="str">
        <f>IF('Heures Supplémentaire'!D293="",$P$5,"")</f>
        <v>Haziz</v>
      </c>
      <c r="Q217" s="25" t="str">
        <f>IF('Heures Supplémentaire'!F293="",$Q$5,"")</f>
        <v>Stéphanie</v>
      </c>
      <c r="R217" s="25" t="str">
        <f>IF('Heures Supplémentaire'!H293="",$R$5,"")</f>
        <v>Catherine</v>
      </c>
      <c r="S217" s="25" t="str">
        <f>IF('Heures Supplémentaire'!J293="",$S$5,"")</f>
        <v>Denise</v>
      </c>
      <c r="T217" s="25" t="str">
        <f>IF('Heures Supplémentaire'!L293="",$T$5,"")</f>
        <v>Camille</v>
      </c>
      <c r="U217" s="25" t="str">
        <f>IF('Heures Supplémentaire'!N293="",$U$5,"")</f>
        <v>Moncef</v>
      </c>
      <c r="V217" s="25" t="str">
        <f>IF('Heures Supplémentaire'!P293="",$V$5,"")</f>
        <v>Danièle</v>
      </c>
      <c r="W217" s="25" t="str">
        <f>IF('Heures Supplémentaire'!R293="",W$5,"")</f>
        <v>Alain</v>
      </c>
      <c r="X217" s="25" t="str">
        <f>IF('Heures Supplémentaire'!T293="",X$5,"")</f>
        <v>Manuel</v>
      </c>
      <c r="Y217" s="25" t="str">
        <f>IF('Heures Supplémentaire'!V293="",Y$5,"")</f>
        <v>Driss</v>
      </c>
      <c r="Z217" s="25" t="str">
        <f>IF('Heures Supplémentaire'!Z293="",Z$5,"")</f>
        <v>AAAA</v>
      </c>
      <c r="AA217" s="25" t="str">
        <f>IF('Heures Supplémentaire'!AA293="",AA$5,"")</f>
        <v>BBBB</v>
      </c>
      <c r="AB217" s="25" t="str">
        <f>IF('Heures Supplémentaire'!AB293="",AB$5,"")</f>
        <v>CCCC</v>
      </c>
      <c r="AC217" s="25" t="e">
        <f>IF(#REF!="",AC$5,"")</f>
        <v>#REF!</v>
      </c>
      <c r="AD217" s="25" t="e">
        <f>IF(#REF!="",AD$5,"")</f>
        <v>#REF!</v>
      </c>
      <c r="AE217" s="25" t="e">
        <f>IF(#REF!="",AE$5,"")</f>
        <v>#REF!</v>
      </c>
      <c r="AF217" s="25" t="e">
        <f>IF(#REF!="",AF$5,"")</f>
        <v>#REF!</v>
      </c>
      <c r="AG217" s="25" t="e">
        <f>IF(#REF!="",AG$5,"")</f>
        <v>#REF!</v>
      </c>
      <c r="AH217" s="26" t="e">
        <f>IF(#REF!="",AH$5,"")</f>
        <v>#REF!</v>
      </c>
    </row>
    <row r="218" spans="1:34" ht="15" hidden="1" customHeight="1" x14ac:dyDescent="0.25">
      <c r="A218" s="18" t="s">
        <v>77</v>
      </c>
      <c r="B218" s="19">
        <f t="shared" si="7"/>
        <v>42948</v>
      </c>
      <c r="C218" s="27">
        <f t="shared" si="6"/>
        <v>3</v>
      </c>
      <c r="D218" s="28" t="s">
        <v>66</v>
      </c>
      <c r="E218" s="22"/>
      <c r="F218" s="22"/>
      <c r="G218" s="22"/>
      <c r="H218" s="22"/>
      <c r="I218" s="22"/>
      <c r="J218" s="22"/>
      <c r="K218" s="22"/>
      <c r="L218" s="22"/>
      <c r="M218" s="22"/>
      <c r="N218" s="22"/>
      <c r="O218" s="24"/>
      <c r="P218" s="25" t="str">
        <f>IF('Heures Supplémentaire'!D294="",$P$5,"")</f>
        <v>Haziz</v>
      </c>
      <c r="Q218" s="25" t="str">
        <f>IF('Heures Supplémentaire'!F294="",$Q$5,"")</f>
        <v>Stéphanie</v>
      </c>
      <c r="R218" s="25" t="str">
        <f>IF('Heures Supplémentaire'!H294="",$R$5,"")</f>
        <v>Catherine</v>
      </c>
      <c r="S218" s="25" t="str">
        <f>IF('Heures Supplémentaire'!J294="",$S$5,"")</f>
        <v>Denise</v>
      </c>
      <c r="T218" s="25" t="str">
        <f>IF('Heures Supplémentaire'!L294="",$T$5,"")</f>
        <v>Camille</v>
      </c>
      <c r="U218" s="25" t="str">
        <f>IF('Heures Supplémentaire'!N294="",$U$5,"")</f>
        <v>Moncef</v>
      </c>
      <c r="V218" s="25" t="str">
        <f>IF('Heures Supplémentaire'!P294="",$V$5,"")</f>
        <v>Danièle</v>
      </c>
      <c r="W218" s="25" t="str">
        <f>IF('Heures Supplémentaire'!R294="",W$5,"")</f>
        <v>Alain</v>
      </c>
      <c r="X218" s="25" t="str">
        <f>IF('Heures Supplémentaire'!T294="",X$5,"")</f>
        <v>Manuel</v>
      </c>
      <c r="Y218" s="25" t="str">
        <f>IF('Heures Supplémentaire'!V294="",Y$5,"")</f>
        <v>Driss</v>
      </c>
      <c r="Z218" s="25" t="str">
        <f>IF('Heures Supplémentaire'!Z294="",Z$5,"")</f>
        <v>AAAA</v>
      </c>
      <c r="AA218" s="25" t="str">
        <f>IF('Heures Supplémentaire'!AA294="",AA$5,"")</f>
        <v>BBBB</v>
      </c>
      <c r="AB218" s="25" t="str">
        <f>IF('Heures Supplémentaire'!AB294="",AB$5,"")</f>
        <v>CCCC</v>
      </c>
      <c r="AC218" s="25" t="e">
        <f>IF(#REF!="",AC$5,"")</f>
        <v>#REF!</v>
      </c>
      <c r="AD218" s="25" t="e">
        <f>IF(#REF!="",AD$5,"")</f>
        <v>#REF!</v>
      </c>
      <c r="AE218" s="25" t="e">
        <f>IF(#REF!="",AE$5,"")</f>
        <v>#REF!</v>
      </c>
      <c r="AF218" s="25" t="e">
        <f>IF(#REF!="",AF$5,"")</f>
        <v>#REF!</v>
      </c>
      <c r="AG218" s="25" t="e">
        <f>IF(#REF!="",AG$5,"")</f>
        <v>#REF!</v>
      </c>
      <c r="AH218" s="26" t="e">
        <f>IF(#REF!="",AH$5,"")</f>
        <v>#REF!</v>
      </c>
    </row>
    <row r="219" spans="1:34" ht="15" hidden="1" customHeight="1" x14ac:dyDescent="0.25">
      <c r="A219" s="18" t="s">
        <v>77</v>
      </c>
      <c r="B219" s="19">
        <f t="shared" si="7"/>
        <v>42949</v>
      </c>
      <c r="C219" s="27">
        <f t="shared" si="6"/>
        <v>4</v>
      </c>
      <c r="D219" s="28" t="s">
        <v>67</v>
      </c>
      <c r="E219" s="22"/>
      <c r="F219" s="22"/>
      <c r="G219" s="22"/>
      <c r="H219" s="22"/>
      <c r="I219" s="22"/>
      <c r="J219" s="22"/>
      <c r="K219" s="22"/>
      <c r="L219" s="22"/>
      <c r="M219" s="22"/>
      <c r="N219" s="22"/>
      <c r="O219" s="24"/>
      <c r="P219" s="25" t="str">
        <f>IF('Heures Supplémentaire'!D295="",$P$5,"")</f>
        <v>Haziz</v>
      </c>
      <c r="Q219" s="25" t="str">
        <f>IF('Heures Supplémentaire'!F295="",$Q$5,"")</f>
        <v>Stéphanie</v>
      </c>
      <c r="R219" s="25" t="str">
        <f>IF('Heures Supplémentaire'!H295="",$R$5,"")</f>
        <v>Catherine</v>
      </c>
      <c r="S219" s="25" t="str">
        <f>IF('Heures Supplémentaire'!J295="",$S$5,"")</f>
        <v>Denise</v>
      </c>
      <c r="T219" s="25" t="str">
        <f>IF('Heures Supplémentaire'!L295="",$T$5,"")</f>
        <v>Camille</v>
      </c>
      <c r="U219" s="25" t="str">
        <f>IF('Heures Supplémentaire'!N295="",$U$5,"")</f>
        <v>Moncef</v>
      </c>
      <c r="V219" s="25" t="str">
        <f>IF('Heures Supplémentaire'!P295="",$V$5,"")</f>
        <v>Danièle</v>
      </c>
      <c r="W219" s="25" t="str">
        <f>IF('Heures Supplémentaire'!R295="",W$5,"")</f>
        <v>Alain</v>
      </c>
      <c r="X219" s="25" t="str">
        <f>IF('Heures Supplémentaire'!T295="",X$5,"")</f>
        <v>Manuel</v>
      </c>
      <c r="Y219" s="25" t="str">
        <f>IF('Heures Supplémentaire'!V295="",Y$5,"")</f>
        <v>Driss</v>
      </c>
      <c r="Z219" s="25" t="str">
        <f>IF('Heures Supplémentaire'!Z295="",Z$5,"")</f>
        <v>AAAA</v>
      </c>
      <c r="AA219" s="25" t="str">
        <f>IF('Heures Supplémentaire'!AA295="",AA$5,"")</f>
        <v>BBBB</v>
      </c>
      <c r="AB219" s="25" t="str">
        <f>IF('Heures Supplémentaire'!AB295="",AB$5,"")</f>
        <v>CCCC</v>
      </c>
      <c r="AC219" s="25" t="e">
        <f>IF(#REF!="",AC$5,"")</f>
        <v>#REF!</v>
      </c>
      <c r="AD219" s="25" t="e">
        <f>IF(#REF!="",AD$5,"")</f>
        <v>#REF!</v>
      </c>
      <c r="AE219" s="25" t="e">
        <f>IF(#REF!="",AE$5,"")</f>
        <v>#REF!</v>
      </c>
      <c r="AF219" s="25" t="e">
        <f>IF(#REF!="",AF$5,"")</f>
        <v>#REF!</v>
      </c>
      <c r="AG219" s="25" t="e">
        <f>IF(#REF!="",AG$5,"")</f>
        <v>#REF!</v>
      </c>
      <c r="AH219" s="26" t="e">
        <f>IF(#REF!="",AH$5,"")</f>
        <v>#REF!</v>
      </c>
    </row>
    <row r="220" spans="1:34" ht="15" customHeight="1" x14ac:dyDescent="0.25">
      <c r="A220" s="18" t="s">
        <v>77</v>
      </c>
      <c r="B220" s="19">
        <f t="shared" si="7"/>
        <v>42950</v>
      </c>
      <c r="C220" s="27">
        <f t="shared" si="6"/>
        <v>5</v>
      </c>
      <c r="D220" s="28" t="s">
        <v>68</v>
      </c>
      <c r="E220" s="22"/>
      <c r="F220" s="22"/>
      <c r="G220" s="22"/>
      <c r="H220" s="22"/>
      <c r="I220" s="22"/>
      <c r="J220" s="22"/>
      <c r="K220" s="22"/>
      <c r="L220" s="22"/>
      <c r="M220" s="22"/>
      <c r="N220" s="22"/>
      <c r="O220" s="24"/>
      <c r="P220" s="25" t="str">
        <f>IF('Heures Supplémentaire'!D296="",$P$5,"")</f>
        <v>Haziz</v>
      </c>
      <c r="Q220" s="25" t="str">
        <f>IF('Heures Supplémentaire'!F296="",$Q$5,"")</f>
        <v>Stéphanie</v>
      </c>
      <c r="R220" s="25" t="str">
        <f>IF('Heures Supplémentaire'!H296="",$R$5,"")</f>
        <v>Catherine</v>
      </c>
      <c r="S220" s="25" t="str">
        <f>IF('Heures Supplémentaire'!J296="",$S$5,"")</f>
        <v>Denise</v>
      </c>
      <c r="T220" s="25" t="str">
        <f>IF('Heures Supplémentaire'!L296="",$T$5,"")</f>
        <v>Camille</v>
      </c>
      <c r="U220" s="25" t="str">
        <f>IF('Heures Supplémentaire'!N296="",$U$5,"")</f>
        <v>Moncef</v>
      </c>
      <c r="V220" s="25" t="str">
        <f>IF('Heures Supplémentaire'!P296="",$V$5,"")</f>
        <v>Danièle</v>
      </c>
      <c r="W220" s="25" t="str">
        <f>IF('Heures Supplémentaire'!R296="",W$5,"")</f>
        <v>Alain</v>
      </c>
      <c r="X220" s="25" t="str">
        <f>IF('Heures Supplémentaire'!T296="",X$5,"")</f>
        <v>Manuel</v>
      </c>
      <c r="Y220" s="25" t="str">
        <f>IF('Heures Supplémentaire'!V296="",Y$5,"")</f>
        <v>Driss</v>
      </c>
      <c r="Z220" s="25" t="str">
        <f>IF('Heures Supplémentaire'!Z296="",Z$5,"")</f>
        <v>AAAA</v>
      </c>
      <c r="AA220" s="25" t="str">
        <f>IF('Heures Supplémentaire'!AA296="",AA$5,"")</f>
        <v>BBBB</v>
      </c>
      <c r="AB220" s="25" t="str">
        <f>IF('Heures Supplémentaire'!AB296="",AB$5,"")</f>
        <v>CCCC</v>
      </c>
      <c r="AC220" s="25" t="e">
        <f>IF(#REF!="",AC$5,"")</f>
        <v>#REF!</v>
      </c>
      <c r="AD220" s="25" t="e">
        <f>IF(#REF!="",AD$5,"")</f>
        <v>#REF!</v>
      </c>
      <c r="AE220" s="25" t="e">
        <f>IF(#REF!="",AE$5,"")</f>
        <v>#REF!</v>
      </c>
      <c r="AF220" s="25" t="e">
        <f>IF(#REF!="",AF$5,"")</f>
        <v>#REF!</v>
      </c>
      <c r="AG220" s="25" t="e">
        <f>IF(#REF!="",AG$5,"")</f>
        <v>#REF!</v>
      </c>
      <c r="AH220" s="26" t="e">
        <f>IF(#REF!="",AH$5,"")</f>
        <v>#REF!</v>
      </c>
    </row>
    <row r="221" spans="1:34" ht="15" hidden="1" customHeight="1" x14ac:dyDescent="0.25">
      <c r="A221" s="18" t="s">
        <v>77</v>
      </c>
      <c r="B221" s="19">
        <f t="shared" si="7"/>
        <v>42951</v>
      </c>
      <c r="C221" s="27">
        <f t="shared" si="6"/>
        <v>6</v>
      </c>
      <c r="D221" s="28" t="s">
        <v>69</v>
      </c>
      <c r="E221" s="22"/>
      <c r="F221" s="22"/>
      <c r="G221" s="22"/>
      <c r="H221" s="22"/>
      <c r="I221" s="22"/>
      <c r="J221" s="22"/>
      <c r="K221" s="22"/>
      <c r="L221" s="22"/>
      <c r="M221" s="22"/>
      <c r="N221" s="22"/>
      <c r="O221" s="24"/>
      <c r="P221" s="25" t="str">
        <f>IF('Heures Supplémentaire'!D297="",$P$5,"")</f>
        <v>Haziz</v>
      </c>
      <c r="Q221" s="25" t="str">
        <f>IF('Heures Supplémentaire'!F297="",$Q$5,"")</f>
        <v>Stéphanie</v>
      </c>
      <c r="R221" s="25" t="str">
        <f>IF('Heures Supplémentaire'!H297="",$R$5,"")</f>
        <v>Catherine</v>
      </c>
      <c r="S221" s="25" t="str">
        <f>IF('Heures Supplémentaire'!J297="",$S$5,"")</f>
        <v>Denise</v>
      </c>
      <c r="T221" s="25" t="str">
        <f>IF('Heures Supplémentaire'!L297="",$T$5,"")</f>
        <v>Camille</v>
      </c>
      <c r="U221" s="25" t="str">
        <f>IF('Heures Supplémentaire'!N297="",$U$5,"")</f>
        <v>Moncef</v>
      </c>
      <c r="V221" s="25" t="str">
        <f>IF('Heures Supplémentaire'!P297="",$V$5,"")</f>
        <v>Danièle</v>
      </c>
      <c r="W221" s="25" t="str">
        <f>IF('Heures Supplémentaire'!R297="",W$5,"")</f>
        <v>Alain</v>
      </c>
      <c r="X221" s="25" t="str">
        <f>IF('Heures Supplémentaire'!T297="",X$5,"")</f>
        <v>Manuel</v>
      </c>
      <c r="Y221" s="25" t="str">
        <f>IF('Heures Supplémentaire'!V297="",Y$5,"")</f>
        <v>Driss</v>
      </c>
      <c r="Z221" s="25" t="str">
        <f>IF('Heures Supplémentaire'!Z297="",Z$5,"")</f>
        <v>AAAA</v>
      </c>
      <c r="AA221" s="25" t="str">
        <f>IF('Heures Supplémentaire'!AA297="",AA$5,"")</f>
        <v>BBBB</v>
      </c>
      <c r="AB221" s="25" t="str">
        <f>IF('Heures Supplémentaire'!AB297="",AB$5,"")</f>
        <v>CCCC</v>
      </c>
      <c r="AC221" s="25" t="e">
        <f>IF(#REF!="",AC$5,"")</f>
        <v>#REF!</v>
      </c>
      <c r="AD221" s="25" t="e">
        <f>IF(#REF!="",AD$5,"")</f>
        <v>#REF!</v>
      </c>
      <c r="AE221" s="25" t="e">
        <f>IF(#REF!="",AE$5,"")</f>
        <v>#REF!</v>
      </c>
      <c r="AF221" s="25" t="e">
        <f>IF(#REF!="",AF$5,"")</f>
        <v>#REF!</v>
      </c>
      <c r="AG221" s="25" t="e">
        <f>IF(#REF!="",AG$5,"")</f>
        <v>#REF!</v>
      </c>
      <c r="AH221" s="26" t="e">
        <f>IF(#REF!="",AH$5,"")</f>
        <v>#REF!</v>
      </c>
    </row>
    <row r="222" spans="1:34" ht="15" hidden="1" customHeight="1" x14ac:dyDescent="0.25">
      <c r="A222" s="18" t="s">
        <v>77</v>
      </c>
      <c r="B222" s="19">
        <f t="shared" si="7"/>
        <v>42952</v>
      </c>
      <c r="C222" s="27">
        <f t="shared" si="6"/>
        <v>7</v>
      </c>
      <c r="D222" s="28" t="s">
        <v>70</v>
      </c>
      <c r="E222" s="22"/>
      <c r="F222" s="22"/>
      <c r="G222" s="22"/>
      <c r="H222" s="22"/>
      <c r="I222" s="22"/>
      <c r="J222" s="22"/>
      <c r="K222" s="22"/>
      <c r="L222" s="22"/>
      <c r="M222" s="22"/>
      <c r="N222" s="22"/>
      <c r="O222" s="24"/>
      <c r="P222" s="25" t="str">
        <f>IF('Heures Supplémentaire'!D298="",$P$5,"")</f>
        <v>Haziz</v>
      </c>
      <c r="Q222" s="25" t="str">
        <f>IF('Heures Supplémentaire'!F298="",$Q$5,"")</f>
        <v>Stéphanie</v>
      </c>
      <c r="R222" s="25" t="str">
        <f>IF('Heures Supplémentaire'!H298="",$R$5,"")</f>
        <v>Catherine</v>
      </c>
      <c r="S222" s="25" t="str">
        <f>IF('Heures Supplémentaire'!J298="",$S$5,"")</f>
        <v>Denise</v>
      </c>
      <c r="T222" s="25" t="str">
        <f>IF('Heures Supplémentaire'!L298="",$T$5,"")</f>
        <v>Camille</v>
      </c>
      <c r="U222" s="25" t="str">
        <f>IF('Heures Supplémentaire'!N298="",$U$5,"")</f>
        <v>Moncef</v>
      </c>
      <c r="V222" s="25" t="str">
        <f>IF('Heures Supplémentaire'!P298="",$V$5,"")</f>
        <v>Danièle</v>
      </c>
      <c r="W222" s="25" t="str">
        <f>IF('Heures Supplémentaire'!R298="",W$5,"")</f>
        <v>Alain</v>
      </c>
      <c r="X222" s="25" t="str">
        <f>IF('Heures Supplémentaire'!T298="",X$5,"")</f>
        <v>Manuel</v>
      </c>
      <c r="Y222" s="25" t="str">
        <f>IF('Heures Supplémentaire'!V298="",Y$5,"")</f>
        <v>Driss</v>
      </c>
      <c r="Z222" s="25" t="str">
        <f>IF('Heures Supplémentaire'!Z298="",Z$5,"")</f>
        <v>AAAA</v>
      </c>
      <c r="AA222" s="25" t="str">
        <f>IF('Heures Supplémentaire'!AA298="",AA$5,"")</f>
        <v>BBBB</v>
      </c>
      <c r="AB222" s="25" t="str">
        <f>IF('Heures Supplémentaire'!AB298="",AB$5,"")</f>
        <v>CCCC</v>
      </c>
      <c r="AC222" s="25" t="e">
        <f>IF(#REF!="",AC$5,"")</f>
        <v>#REF!</v>
      </c>
      <c r="AD222" s="25" t="e">
        <f>IF(#REF!="",AD$5,"")</f>
        <v>#REF!</v>
      </c>
      <c r="AE222" s="25" t="e">
        <f>IF(#REF!="",AE$5,"")</f>
        <v>#REF!</v>
      </c>
      <c r="AF222" s="25" t="e">
        <f>IF(#REF!="",AF$5,"")</f>
        <v>#REF!</v>
      </c>
      <c r="AG222" s="25" t="e">
        <f>IF(#REF!="",AG$5,"")</f>
        <v>#REF!</v>
      </c>
      <c r="AH222" s="26" t="e">
        <f>IF(#REF!="",AH$5,"")</f>
        <v>#REF!</v>
      </c>
    </row>
    <row r="223" spans="1:34" ht="15" hidden="1" customHeight="1" x14ac:dyDescent="0.25">
      <c r="A223" s="18" t="s">
        <v>77</v>
      </c>
      <c r="B223" s="19">
        <f t="shared" si="7"/>
        <v>42953</v>
      </c>
      <c r="C223" s="27">
        <f t="shared" si="6"/>
        <v>1</v>
      </c>
      <c r="D223" s="28" t="s">
        <v>64</v>
      </c>
      <c r="E223" s="22"/>
      <c r="F223" s="22"/>
      <c r="G223" s="22"/>
      <c r="H223" s="22"/>
      <c r="I223" s="22"/>
      <c r="J223" s="22"/>
      <c r="K223" s="22"/>
      <c r="L223" s="22"/>
      <c r="M223" s="22"/>
      <c r="N223" s="22"/>
      <c r="O223" s="24"/>
      <c r="P223" s="25" t="str">
        <f>IF('Heures Supplémentaire'!D299="",$P$5,"")</f>
        <v>Haziz</v>
      </c>
      <c r="Q223" s="25" t="str">
        <f>IF('Heures Supplémentaire'!F299="",$Q$5,"")</f>
        <v>Stéphanie</v>
      </c>
      <c r="R223" s="25" t="str">
        <f>IF('Heures Supplémentaire'!H299="",$R$5,"")</f>
        <v>Catherine</v>
      </c>
      <c r="S223" s="25" t="str">
        <f>IF('Heures Supplémentaire'!J299="",$S$5,"")</f>
        <v>Denise</v>
      </c>
      <c r="T223" s="25" t="str">
        <f>IF('Heures Supplémentaire'!L299="",$T$5,"")</f>
        <v>Camille</v>
      </c>
      <c r="U223" s="25" t="str">
        <f>IF('Heures Supplémentaire'!N299="",$U$5,"")</f>
        <v>Moncef</v>
      </c>
      <c r="V223" s="25" t="str">
        <f>IF('Heures Supplémentaire'!P299="",$V$5,"")</f>
        <v>Danièle</v>
      </c>
      <c r="W223" s="25" t="str">
        <f>IF('Heures Supplémentaire'!R299="",W$5,"")</f>
        <v>Alain</v>
      </c>
      <c r="X223" s="25" t="str">
        <f>IF('Heures Supplémentaire'!T299="",X$5,"")</f>
        <v>Manuel</v>
      </c>
      <c r="Y223" s="25" t="str">
        <f>IF('Heures Supplémentaire'!V299="",Y$5,"")</f>
        <v>Driss</v>
      </c>
      <c r="Z223" s="25" t="str">
        <f>IF('Heures Supplémentaire'!Z299="",Z$5,"")</f>
        <v>AAAA</v>
      </c>
      <c r="AA223" s="25" t="str">
        <f>IF('Heures Supplémentaire'!AA299="",AA$5,"")</f>
        <v>BBBB</v>
      </c>
      <c r="AB223" s="25" t="str">
        <f>IF('Heures Supplémentaire'!AB299="",AB$5,"")</f>
        <v>CCCC</v>
      </c>
      <c r="AC223" s="25" t="e">
        <f>IF(#REF!="",AC$5,"")</f>
        <v>#REF!</v>
      </c>
      <c r="AD223" s="25" t="e">
        <f>IF(#REF!="",AD$5,"")</f>
        <v>#REF!</v>
      </c>
      <c r="AE223" s="25" t="e">
        <f>IF(#REF!="",AE$5,"")</f>
        <v>#REF!</v>
      </c>
      <c r="AF223" s="25" t="e">
        <f>IF(#REF!="",AF$5,"")</f>
        <v>#REF!</v>
      </c>
      <c r="AG223" s="25" t="e">
        <f>IF(#REF!="",AG$5,"")</f>
        <v>#REF!</v>
      </c>
      <c r="AH223" s="26" t="e">
        <f>IF(#REF!="",AH$5,"")</f>
        <v>#REF!</v>
      </c>
    </row>
    <row r="224" spans="1:34" ht="15" hidden="1" customHeight="1" x14ac:dyDescent="0.25">
      <c r="A224" s="18" t="s">
        <v>77</v>
      </c>
      <c r="B224" s="19">
        <f t="shared" si="7"/>
        <v>42954</v>
      </c>
      <c r="C224" s="27">
        <f t="shared" si="6"/>
        <v>2</v>
      </c>
      <c r="D224" s="28" t="s">
        <v>65</v>
      </c>
      <c r="E224" s="22"/>
      <c r="F224" s="22"/>
      <c r="G224" s="22"/>
      <c r="H224" s="22"/>
      <c r="I224" s="22"/>
      <c r="J224" s="22"/>
      <c r="K224" s="22"/>
      <c r="L224" s="22"/>
      <c r="M224" s="22"/>
      <c r="N224" s="22"/>
      <c r="O224" s="24"/>
      <c r="P224" s="25" t="str">
        <f>IF('Heures Supplémentaire'!D302="",$P$5,"")</f>
        <v>Haziz</v>
      </c>
      <c r="Q224" s="25" t="str">
        <f>IF('Heures Supplémentaire'!F302="",$Q$5,"")</f>
        <v>Stéphanie</v>
      </c>
      <c r="R224" s="25" t="str">
        <f>IF('Heures Supplémentaire'!H302="",$R$5,"")</f>
        <v>Catherine</v>
      </c>
      <c r="S224" s="25" t="str">
        <f>IF('Heures Supplémentaire'!J302="",$S$5,"")</f>
        <v>Denise</v>
      </c>
      <c r="T224" s="25" t="str">
        <f>IF('Heures Supplémentaire'!L302="",$T$5,"")</f>
        <v>Camille</v>
      </c>
      <c r="U224" s="25" t="str">
        <f>IF('Heures Supplémentaire'!N302="",$U$5,"")</f>
        <v>Moncef</v>
      </c>
      <c r="V224" s="25" t="str">
        <f>IF('Heures Supplémentaire'!P302="",$V$5,"")</f>
        <v>Danièle</v>
      </c>
      <c r="W224" s="25" t="str">
        <f>IF('Heures Supplémentaire'!R302="",W$5,"")</f>
        <v>Alain</v>
      </c>
      <c r="X224" s="25" t="str">
        <f>IF('Heures Supplémentaire'!T302="",X$5,"")</f>
        <v>Manuel</v>
      </c>
      <c r="Y224" s="25" t="str">
        <f>IF('Heures Supplémentaire'!V302="",Y$5,"")</f>
        <v>Driss</v>
      </c>
      <c r="Z224" s="25" t="str">
        <f>IF('Heures Supplémentaire'!Z302="",Z$5,"")</f>
        <v>AAAA</v>
      </c>
      <c r="AA224" s="25" t="str">
        <f>IF('Heures Supplémentaire'!AA302="",AA$5,"")</f>
        <v>BBBB</v>
      </c>
      <c r="AB224" s="25" t="str">
        <f>IF('Heures Supplémentaire'!AB302="",AB$5,"")</f>
        <v>CCCC</v>
      </c>
      <c r="AC224" s="25" t="e">
        <f>IF(#REF!="",AC$5,"")</f>
        <v>#REF!</v>
      </c>
      <c r="AD224" s="25" t="e">
        <f>IF(#REF!="",AD$5,"")</f>
        <v>#REF!</v>
      </c>
      <c r="AE224" s="25" t="e">
        <f>IF(#REF!="",AE$5,"")</f>
        <v>#REF!</v>
      </c>
      <c r="AF224" s="25" t="e">
        <f>IF(#REF!="",AF$5,"")</f>
        <v>#REF!</v>
      </c>
      <c r="AG224" s="25" t="e">
        <f>IF(#REF!="",AG$5,"")</f>
        <v>#REF!</v>
      </c>
      <c r="AH224" s="26" t="e">
        <f>IF(#REF!="",AH$5,"")</f>
        <v>#REF!</v>
      </c>
    </row>
    <row r="225" spans="1:34" ht="15" hidden="1" customHeight="1" x14ac:dyDescent="0.25">
      <c r="A225" s="18" t="s">
        <v>77</v>
      </c>
      <c r="B225" s="19">
        <f t="shared" si="7"/>
        <v>42955</v>
      </c>
      <c r="C225" s="27">
        <f t="shared" si="6"/>
        <v>3</v>
      </c>
      <c r="D225" s="28" t="s">
        <v>66</v>
      </c>
      <c r="E225" s="22"/>
      <c r="F225" s="22"/>
      <c r="G225" s="22"/>
      <c r="H225" s="22"/>
      <c r="I225" s="22"/>
      <c r="J225" s="22"/>
      <c r="K225" s="22"/>
      <c r="L225" s="22"/>
      <c r="M225" s="22"/>
      <c r="N225" s="22"/>
      <c r="O225" s="24"/>
      <c r="P225" s="25" t="str">
        <f>IF('Heures Supplémentaire'!D303="",$P$5,"")</f>
        <v>Haziz</v>
      </c>
      <c r="Q225" s="25" t="str">
        <f>IF('Heures Supplémentaire'!F303="",$Q$5,"")</f>
        <v>Stéphanie</v>
      </c>
      <c r="R225" s="25" t="str">
        <f>IF('Heures Supplémentaire'!H303="",$R$5,"")</f>
        <v>Catherine</v>
      </c>
      <c r="S225" s="25" t="str">
        <f>IF('Heures Supplémentaire'!J303="",$S$5,"")</f>
        <v>Denise</v>
      </c>
      <c r="T225" s="25" t="str">
        <f>IF('Heures Supplémentaire'!L303="",$T$5,"")</f>
        <v>Camille</v>
      </c>
      <c r="U225" s="25" t="str">
        <f>IF('Heures Supplémentaire'!N303="",$U$5,"")</f>
        <v>Moncef</v>
      </c>
      <c r="V225" s="25" t="str">
        <f>IF('Heures Supplémentaire'!P303="",$V$5,"")</f>
        <v>Danièle</v>
      </c>
      <c r="W225" s="25" t="str">
        <f>IF('Heures Supplémentaire'!R303="",W$5,"")</f>
        <v>Alain</v>
      </c>
      <c r="X225" s="25" t="str">
        <f>IF('Heures Supplémentaire'!T303="",X$5,"")</f>
        <v>Manuel</v>
      </c>
      <c r="Y225" s="25" t="str">
        <f>IF('Heures Supplémentaire'!V303="",Y$5,"")</f>
        <v>Driss</v>
      </c>
      <c r="Z225" s="25" t="str">
        <f>IF('Heures Supplémentaire'!Z303="",Z$5,"")</f>
        <v>AAAA</v>
      </c>
      <c r="AA225" s="25" t="str">
        <f>IF('Heures Supplémentaire'!AA303="",AA$5,"")</f>
        <v>BBBB</v>
      </c>
      <c r="AB225" s="25" t="str">
        <f>IF('Heures Supplémentaire'!AB303="",AB$5,"")</f>
        <v>CCCC</v>
      </c>
      <c r="AC225" s="25" t="e">
        <f>IF(#REF!="",AC$5,"")</f>
        <v>#REF!</v>
      </c>
      <c r="AD225" s="25" t="e">
        <f>IF(#REF!="",AD$5,"")</f>
        <v>#REF!</v>
      </c>
      <c r="AE225" s="25" t="e">
        <f>IF(#REF!="",AE$5,"")</f>
        <v>#REF!</v>
      </c>
      <c r="AF225" s="25" t="e">
        <f>IF(#REF!="",AF$5,"")</f>
        <v>#REF!</v>
      </c>
      <c r="AG225" s="25" t="e">
        <f>IF(#REF!="",AG$5,"")</f>
        <v>#REF!</v>
      </c>
      <c r="AH225" s="26" t="e">
        <f>IF(#REF!="",AH$5,"")</f>
        <v>#REF!</v>
      </c>
    </row>
    <row r="226" spans="1:34" ht="15" hidden="1" customHeight="1" x14ac:dyDescent="0.25">
      <c r="A226" s="18" t="s">
        <v>77</v>
      </c>
      <c r="B226" s="19">
        <f t="shared" si="7"/>
        <v>42956</v>
      </c>
      <c r="C226" s="27">
        <f t="shared" si="6"/>
        <v>4</v>
      </c>
      <c r="D226" s="28" t="s">
        <v>67</v>
      </c>
      <c r="E226" s="22"/>
      <c r="F226" s="22"/>
      <c r="G226" s="22"/>
      <c r="H226" s="22"/>
      <c r="I226" s="22"/>
      <c r="J226" s="22"/>
      <c r="K226" s="22"/>
      <c r="L226" s="22"/>
      <c r="M226" s="22"/>
      <c r="N226" s="22"/>
      <c r="O226" s="24"/>
      <c r="P226" s="25" t="str">
        <f>IF('Heures Supplémentaire'!D304="",$P$5,"")</f>
        <v>Haziz</v>
      </c>
      <c r="Q226" s="25" t="str">
        <f>IF('Heures Supplémentaire'!F304="",$Q$5,"")</f>
        <v>Stéphanie</v>
      </c>
      <c r="R226" s="25" t="str">
        <f>IF('Heures Supplémentaire'!H304="",$R$5,"")</f>
        <v>Catherine</v>
      </c>
      <c r="S226" s="25" t="str">
        <f>IF('Heures Supplémentaire'!J304="",$S$5,"")</f>
        <v>Denise</v>
      </c>
      <c r="T226" s="25" t="str">
        <f>IF('Heures Supplémentaire'!L304="",$T$5,"")</f>
        <v>Camille</v>
      </c>
      <c r="U226" s="25" t="str">
        <f>IF('Heures Supplémentaire'!N304="",$U$5,"")</f>
        <v>Moncef</v>
      </c>
      <c r="V226" s="25" t="str">
        <f>IF('Heures Supplémentaire'!P304="",$V$5,"")</f>
        <v>Danièle</v>
      </c>
      <c r="W226" s="25" t="str">
        <f>IF('Heures Supplémentaire'!R304="",W$5,"")</f>
        <v>Alain</v>
      </c>
      <c r="X226" s="25" t="str">
        <f>IF('Heures Supplémentaire'!T304="",X$5,"")</f>
        <v>Manuel</v>
      </c>
      <c r="Y226" s="25" t="str">
        <f>IF('Heures Supplémentaire'!V304="",Y$5,"")</f>
        <v>Driss</v>
      </c>
      <c r="Z226" s="25" t="str">
        <f>IF('Heures Supplémentaire'!Z304="",Z$5,"")</f>
        <v>AAAA</v>
      </c>
      <c r="AA226" s="25" t="str">
        <f>IF('Heures Supplémentaire'!AA304="",AA$5,"")</f>
        <v>BBBB</v>
      </c>
      <c r="AB226" s="25" t="str">
        <f>IF('Heures Supplémentaire'!AB304="",AB$5,"")</f>
        <v>CCCC</v>
      </c>
      <c r="AC226" s="25" t="e">
        <f>IF(#REF!="",AC$5,"")</f>
        <v>#REF!</v>
      </c>
      <c r="AD226" s="25" t="e">
        <f>IF(#REF!="",AD$5,"")</f>
        <v>#REF!</v>
      </c>
      <c r="AE226" s="25" t="e">
        <f>IF(#REF!="",AE$5,"")</f>
        <v>#REF!</v>
      </c>
      <c r="AF226" s="25" t="e">
        <f>IF(#REF!="",AF$5,"")</f>
        <v>#REF!</v>
      </c>
      <c r="AG226" s="25" t="e">
        <f>IF(#REF!="",AG$5,"")</f>
        <v>#REF!</v>
      </c>
      <c r="AH226" s="26" t="e">
        <f>IF(#REF!="",AH$5,"")</f>
        <v>#REF!</v>
      </c>
    </row>
    <row r="227" spans="1:34" ht="15" customHeight="1" x14ac:dyDescent="0.25">
      <c r="A227" s="18" t="s">
        <v>77</v>
      </c>
      <c r="B227" s="19">
        <f t="shared" si="7"/>
        <v>42957</v>
      </c>
      <c r="C227" s="27">
        <f t="shared" si="6"/>
        <v>5</v>
      </c>
      <c r="D227" s="28" t="s">
        <v>68</v>
      </c>
      <c r="E227" s="22"/>
      <c r="F227" s="22"/>
      <c r="G227" s="22"/>
      <c r="H227" s="22"/>
      <c r="I227" s="22"/>
      <c r="J227" s="22"/>
      <c r="K227" s="22"/>
      <c r="L227" s="22"/>
      <c r="M227" s="22"/>
      <c r="N227" s="22"/>
      <c r="O227" s="24"/>
      <c r="P227" s="25" t="str">
        <f>IF('Heures Supplémentaire'!D305="",$P$5,"")</f>
        <v>Haziz</v>
      </c>
      <c r="Q227" s="25" t="str">
        <f>IF('Heures Supplémentaire'!F305="",$Q$5,"")</f>
        <v>Stéphanie</v>
      </c>
      <c r="R227" s="25" t="str">
        <f>IF('Heures Supplémentaire'!H305="",$R$5,"")</f>
        <v>Catherine</v>
      </c>
      <c r="S227" s="25" t="str">
        <f>IF('Heures Supplémentaire'!J305="",$S$5,"")</f>
        <v>Denise</v>
      </c>
      <c r="T227" s="25" t="str">
        <f>IF('Heures Supplémentaire'!L305="",$T$5,"")</f>
        <v>Camille</v>
      </c>
      <c r="U227" s="25" t="str">
        <f>IF('Heures Supplémentaire'!N305="",$U$5,"")</f>
        <v>Moncef</v>
      </c>
      <c r="V227" s="25" t="str">
        <f>IF('Heures Supplémentaire'!P305="",$V$5,"")</f>
        <v>Danièle</v>
      </c>
      <c r="W227" s="25" t="str">
        <f>IF('Heures Supplémentaire'!R305="",W$5,"")</f>
        <v>Alain</v>
      </c>
      <c r="X227" s="25" t="str">
        <f>IF('Heures Supplémentaire'!T305="",X$5,"")</f>
        <v>Manuel</v>
      </c>
      <c r="Y227" s="25" t="str">
        <f>IF('Heures Supplémentaire'!V305="",Y$5,"")</f>
        <v>Driss</v>
      </c>
      <c r="Z227" s="25" t="str">
        <f>IF('Heures Supplémentaire'!Z305="",Z$5,"")</f>
        <v>AAAA</v>
      </c>
      <c r="AA227" s="25" t="str">
        <f>IF('Heures Supplémentaire'!AA305="",AA$5,"")</f>
        <v>BBBB</v>
      </c>
      <c r="AB227" s="25" t="str">
        <f>IF('Heures Supplémentaire'!AB305="",AB$5,"")</f>
        <v>CCCC</v>
      </c>
      <c r="AC227" s="25" t="e">
        <f>IF(#REF!="",AC$5,"")</f>
        <v>#REF!</v>
      </c>
      <c r="AD227" s="25" t="e">
        <f>IF(#REF!="",AD$5,"")</f>
        <v>#REF!</v>
      </c>
      <c r="AE227" s="25" t="e">
        <f>IF(#REF!="",AE$5,"")</f>
        <v>#REF!</v>
      </c>
      <c r="AF227" s="25" t="e">
        <f>IF(#REF!="",AF$5,"")</f>
        <v>#REF!</v>
      </c>
      <c r="AG227" s="25" t="e">
        <f>IF(#REF!="",AG$5,"")</f>
        <v>#REF!</v>
      </c>
      <c r="AH227" s="26" t="e">
        <f>IF(#REF!="",AH$5,"")</f>
        <v>#REF!</v>
      </c>
    </row>
    <row r="228" spans="1:34" ht="15" hidden="1" customHeight="1" x14ac:dyDescent="0.25">
      <c r="A228" s="18" t="s">
        <v>77</v>
      </c>
      <c r="B228" s="19">
        <f t="shared" si="7"/>
        <v>42958</v>
      </c>
      <c r="C228" s="27">
        <f t="shared" si="6"/>
        <v>6</v>
      </c>
      <c r="D228" s="28" t="s">
        <v>69</v>
      </c>
      <c r="E228" s="22"/>
      <c r="F228" s="22"/>
      <c r="G228" s="22"/>
      <c r="H228" s="22"/>
      <c r="I228" s="22"/>
      <c r="J228" s="22"/>
      <c r="K228" s="22"/>
      <c r="L228" s="22"/>
      <c r="M228" s="22"/>
      <c r="N228" s="22"/>
      <c r="O228" s="24"/>
      <c r="P228" s="25" t="str">
        <f>IF('Heures Supplémentaire'!D306="",$P$5,"")</f>
        <v>Haziz</v>
      </c>
      <c r="Q228" s="25" t="str">
        <f>IF('Heures Supplémentaire'!F306="",$Q$5,"")</f>
        <v>Stéphanie</v>
      </c>
      <c r="R228" s="25" t="str">
        <f>IF('Heures Supplémentaire'!H306="",$R$5,"")</f>
        <v>Catherine</v>
      </c>
      <c r="S228" s="25" t="str">
        <f>IF('Heures Supplémentaire'!J306="",$S$5,"")</f>
        <v>Denise</v>
      </c>
      <c r="T228" s="25" t="str">
        <f>IF('Heures Supplémentaire'!L306="",$T$5,"")</f>
        <v>Camille</v>
      </c>
      <c r="U228" s="25" t="str">
        <f>IF('Heures Supplémentaire'!N306="",$U$5,"")</f>
        <v>Moncef</v>
      </c>
      <c r="V228" s="25" t="str">
        <f>IF('Heures Supplémentaire'!P306="",$V$5,"")</f>
        <v>Danièle</v>
      </c>
      <c r="W228" s="25" t="str">
        <f>IF('Heures Supplémentaire'!R306="",W$5,"")</f>
        <v>Alain</v>
      </c>
      <c r="X228" s="25" t="str">
        <f>IF('Heures Supplémentaire'!T306="",X$5,"")</f>
        <v>Manuel</v>
      </c>
      <c r="Y228" s="25" t="str">
        <f>IF('Heures Supplémentaire'!V306="",Y$5,"")</f>
        <v>Driss</v>
      </c>
      <c r="Z228" s="25" t="str">
        <f>IF('Heures Supplémentaire'!Z306="",Z$5,"")</f>
        <v>AAAA</v>
      </c>
      <c r="AA228" s="25" t="str">
        <f>IF('Heures Supplémentaire'!AA306="",AA$5,"")</f>
        <v>BBBB</v>
      </c>
      <c r="AB228" s="25" t="str">
        <f>IF('Heures Supplémentaire'!AB306="",AB$5,"")</f>
        <v>CCCC</v>
      </c>
      <c r="AC228" s="25" t="e">
        <f>IF(#REF!="",AC$5,"")</f>
        <v>#REF!</v>
      </c>
      <c r="AD228" s="25" t="e">
        <f>IF(#REF!="",AD$5,"")</f>
        <v>#REF!</v>
      </c>
      <c r="AE228" s="25" t="e">
        <f>IF(#REF!="",AE$5,"")</f>
        <v>#REF!</v>
      </c>
      <c r="AF228" s="25" t="e">
        <f>IF(#REF!="",AF$5,"")</f>
        <v>#REF!</v>
      </c>
      <c r="AG228" s="25" t="e">
        <f>IF(#REF!="",AG$5,"")</f>
        <v>#REF!</v>
      </c>
      <c r="AH228" s="26" t="e">
        <f>IF(#REF!="",AH$5,"")</f>
        <v>#REF!</v>
      </c>
    </row>
    <row r="229" spans="1:34" ht="15" hidden="1" customHeight="1" x14ac:dyDescent="0.25">
      <c r="A229" s="18" t="s">
        <v>77</v>
      </c>
      <c r="B229" s="19">
        <f t="shared" si="7"/>
        <v>42959</v>
      </c>
      <c r="C229" s="27">
        <f t="shared" si="6"/>
        <v>7</v>
      </c>
      <c r="D229" s="28" t="s">
        <v>70</v>
      </c>
      <c r="E229" s="22"/>
      <c r="F229" s="22"/>
      <c r="G229" s="22"/>
      <c r="H229" s="22"/>
      <c r="I229" s="22"/>
      <c r="J229" s="22"/>
      <c r="K229" s="22"/>
      <c r="L229" s="22"/>
      <c r="M229" s="22"/>
      <c r="N229" s="22"/>
      <c r="O229" s="24"/>
      <c r="P229" s="25" t="str">
        <f>IF('Heures Supplémentaire'!D307="",$P$5,"")</f>
        <v>Haziz</v>
      </c>
      <c r="Q229" s="25" t="str">
        <f>IF('Heures Supplémentaire'!F307="",$Q$5,"")</f>
        <v>Stéphanie</v>
      </c>
      <c r="R229" s="25" t="str">
        <f>IF('Heures Supplémentaire'!H307="",$R$5,"")</f>
        <v>Catherine</v>
      </c>
      <c r="S229" s="25" t="str">
        <f>IF('Heures Supplémentaire'!J307="",$S$5,"")</f>
        <v>Denise</v>
      </c>
      <c r="T229" s="25" t="str">
        <f>IF('Heures Supplémentaire'!L307="",$T$5,"")</f>
        <v>Camille</v>
      </c>
      <c r="U229" s="25" t="str">
        <f>IF('Heures Supplémentaire'!N307="",$U$5,"")</f>
        <v>Moncef</v>
      </c>
      <c r="V229" s="25" t="str">
        <f>IF('Heures Supplémentaire'!P307="",$V$5,"")</f>
        <v>Danièle</v>
      </c>
      <c r="W229" s="25" t="str">
        <f>IF('Heures Supplémentaire'!R307="",W$5,"")</f>
        <v>Alain</v>
      </c>
      <c r="X229" s="25" t="str">
        <f>IF('Heures Supplémentaire'!T307="",X$5,"")</f>
        <v>Manuel</v>
      </c>
      <c r="Y229" s="25" t="str">
        <f>IF('Heures Supplémentaire'!V307="",Y$5,"")</f>
        <v>Driss</v>
      </c>
      <c r="Z229" s="25" t="str">
        <f>IF('Heures Supplémentaire'!Z307="",Z$5,"")</f>
        <v>AAAA</v>
      </c>
      <c r="AA229" s="25" t="str">
        <f>IF('Heures Supplémentaire'!AA307="",AA$5,"")</f>
        <v>BBBB</v>
      </c>
      <c r="AB229" s="25" t="str">
        <f>IF('Heures Supplémentaire'!AB307="",AB$5,"")</f>
        <v>CCCC</v>
      </c>
      <c r="AC229" s="25" t="e">
        <f>IF(#REF!="",AC$5,"")</f>
        <v>#REF!</v>
      </c>
      <c r="AD229" s="25" t="e">
        <f>IF(#REF!="",AD$5,"")</f>
        <v>#REF!</v>
      </c>
      <c r="AE229" s="25" t="e">
        <f>IF(#REF!="",AE$5,"")</f>
        <v>#REF!</v>
      </c>
      <c r="AF229" s="25" t="e">
        <f>IF(#REF!="",AF$5,"")</f>
        <v>#REF!</v>
      </c>
      <c r="AG229" s="25" t="e">
        <f>IF(#REF!="",AG$5,"")</f>
        <v>#REF!</v>
      </c>
      <c r="AH229" s="26" t="e">
        <f>IF(#REF!="",AH$5,"")</f>
        <v>#REF!</v>
      </c>
    </row>
    <row r="230" spans="1:34" ht="15" hidden="1" customHeight="1" x14ac:dyDescent="0.25">
      <c r="A230" s="18" t="s">
        <v>77</v>
      </c>
      <c r="B230" s="19">
        <f t="shared" si="7"/>
        <v>42960</v>
      </c>
      <c r="C230" s="27">
        <f t="shared" si="6"/>
        <v>1</v>
      </c>
      <c r="D230" s="28" t="s">
        <v>64</v>
      </c>
      <c r="E230" s="22"/>
      <c r="F230" s="22"/>
      <c r="G230" s="22"/>
      <c r="H230" s="22"/>
      <c r="I230" s="22"/>
      <c r="J230" s="22"/>
      <c r="K230" s="22"/>
      <c r="L230" s="22"/>
      <c r="M230" s="22"/>
      <c r="N230" s="22"/>
      <c r="O230" s="24"/>
      <c r="P230" s="25" t="str">
        <f>IF('Heures Supplémentaire'!D308="",$P$5,"")</f>
        <v>Haziz</v>
      </c>
      <c r="Q230" s="25" t="str">
        <f>IF('Heures Supplémentaire'!F308="",$Q$5,"")</f>
        <v>Stéphanie</v>
      </c>
      <c r="R230" s="25" t="str">
        <f>IF('Heures Supplémentaire'!H308="",$R$5,"")</f>
        <v>Catherine</v>
      </c>
      <c r="S230" s="25" t="str">
        <f>IF('Heures Supplémentaire'!J308="",$S$5,"")</f>
        <v>Denise</v>
      </c>
      <c r="T230" s="25" t="str">
        <f>IF('Heures Supplémentaire'!L308="",$T$5,"")</f>
        <v>Camille</v>
      </c>
      <c r="U230" s="25" t="str">
        <f>IF('Heures Supplémentaire'!N308="",$U$5,"")</f>
        <v>Moncef</v>
      </c>
      <c r="V230" s="25" t="str">
        <f>IF('Heures Supplémentaire'!P308="",$V$5,"")</f>
        <v>Danièle</v>
      </c>
      <c r="W230" s="25" t="str">
        <f>IF('Heures Supplémentaire'!R308="",W$5,"")</f>
        <v>Alain</v>
      </c>
      <c r="X230" s="25" t="str">
        <f>IF('Heures Supplémentaire'!T308="",X$5,"")</f>
        <v>Manuel</v>
      </c>
      <c r="Y230" s="25" t="str">
        <f>IF('Heures Supplémentaire'!V308="",Y$5,"")</f>
        <v>Driss</v>
      </c>
      <c r="Z230" s="25" t="str">
        <f>IF('Heures Supplémentaire'!Z308="",Z$5,"")</f>
        <v>AAAA</v>
      </c>
      <c r="AA230" s="25" t="str">
        <f>IF('Heures Supplémentaire'!AA308="",AA$5,"")</f>
        <v>BBBB</v>
      </c>
      <c r="AB230" s="25" t="str">
        <f>IF('Heures Supplémentaire'!AB308="",AB$5,"")</f>
        <v>CCCC</v>
      </c>
      <c r="AC230" s="25" t="e">
        <f>IF(#REF!="",AC$5,"")</f>
        <v>#REF!</v>
      </c>
      <c r="AD230" s="25" t="e">
        <f>IF(#REF!="",AD$5,"")</f>
        <v>#REF!</v>
      </c>
      <c r="AE230" s="25" t="e">
        <f>IF(#REF!="",AE$5,"")</f>
        <v>#REF!</v>
      </c>
      <c r="AF230" s="25" t="e">
        <f>IF(#REF!="",AF$5,"")</f>
        <v>#REF!</v>
      </c>
      <c r="AG230" s="25" t="e">
        <f>IF(#REF!="",AG$5,"")</f>
        <v>#REF!</v>
      </c>
      <c r="AH230" s="26" t="e">
        <f>IF(#REF!="",AH$5,"")</f>
        <v>#REF!</v>
      </c>
    </row>
    <row r="231" spans="1:34" ht="15" hidden="1" customHeight="1" x14ac:dyDescent="0.25">
      <c r="A231" s="18" t="s">
        <v>77</v>
      </c>
      <c r="B231" s="19">
        <f t="shared" si="7"/>
        <v>42961</v>
      </c>
      <c r="C231" s="27">
        <f t="shared" si="6"/>
        <v>2</v>
      </c>
      <c r="D231" s="28" t="s">
        <v>65</v>
      </c>
      <c r="E231" s="22"/>
      <c r="F231" s="22"/>
      <c r="G231" s="22"/>
      <c r="H231" s="22"/>
      <c r="I231" s="22"/>
      <c r="J231" s="22"/>
      <c r="K231" s="22"/>
      <c r="L231" s="22"/>
      <c r="M231" s="22"/>
      <c r="N231" s="22"/>
      <c r="O231" s="24"/>
      <c r="P231" s="25" t="str">
        <f>IF('Heures Supplémentaire'!D311="",$P$5,"")</f>
        <v>Haziz</v>
      </c>
      <c r="Q231" s="25" t="str">
        <f>IF('Heures Supplémentaire'!F311="",$Q$5,"")</f>
        <v>Stéphanie</v>
      </c>
      <c r="R231" s="25" t="str">
        <f>IF('Heures Supplémentaire'!H311="",$R$5,"")</f>
        <v>Catherine</v>
      </c>
      <c r="S231" s="25" t="str">
        <f>IF('Heures Supplémentaire'!J311="",$S$5,"")</f>
        <v>Denise</v>
      </c>
      <c r="T231" s="25" t="str">
        <f>IF('Heures Supplémentaire'!L311="",$T$5,"")</f>
        <v>Camille</v>
      </c>
      <c r="U231" s="25" t="str">
        <f>IF('Heures Supplémentaire'!N311="",$U$5,"")</f>
        <v>Moncef</v>
      </c>
      <c r="V231" s="25" t="str">
        <f>IF('Heures Supplémentaire'!P311="",$V$5,"")</f>
        <v>Danièle</v>
      </c>
      <c r="W231" s="25" t="str">
        <f>IF('Heures Supplémentaire'!R311="",W$5,"")</f>
        <v>Alain</v>
      </c>
      <c r="X231" s="25" t="str">
        <f>IF('Heures Supplémentaire'!T311="",X$5,"")</f>
        <v>Manuel</v>
      </c>
      <c r="Y231" s="25" t="str">
        <f>IF('Heures Supplémentaire'!V311="",Y$5,"")</f>
        <v>Driss</v>
      </c>
      <c r="Z231" s="25" t="str">
        <f>IF('Heures Supplémentaire'!Z311="",Z$5,"")</f>
        <v>AAAA</v>
      </c>
      <c r="AA231" s="25" t="str">
        <f>IF('Heures Supplémentaire'!AA311="",AA$5,"")</f>
        <v>BBBB</v>
      </c>
      <c r="AB231" s="25" t="str">
        <f>IF('Heures Supplémentaire'!AB311="",AB$5,"")</f>
        <v>CCCC</v>
      </c>
      <c r="AC231" s="25" t="e">
        <f>IF(#REF!="",AC$5,"")</f>
        <v>#REF!</v>
      </c>
      <c r="AD231" s="25" t="e">
        <f>IF(#REF!="",AD$5,"")</f>
        <v>#REF!</v>
      </c>
      <c r="AE231" s="25" t="e">
        <f>IF(#REF!="",AE$5,"")</f>
        <v>#REF!</v>
      </c>
      <c r="AF231" s="25" t="e">
        <f>IF(#REF!="",AF$5,"")</f>
        <v>#REF!</v>
      </c>
      <c r="AG231" s="25" t="e">
        <f>IF(#REF!="",AG$5,"")</f>
        <v>#REF!</v>
      </c>
      <c r="AH231" s="26" t="e">
        <f>IF(#REF!="",AH$5,"")</f>
        <v>#REF!</v>
      </c>
    </row>
    <row r="232" spans="1:34" ht="15" hidden="1" customHeight="1" x14ac:dyDescent="0.25">
      <c r="A232" s="18" t="s">
        <v>77</v>
      </c>
      <c r="B232" s="19">
        <f t="shared" si="7"/>
        <v>42962</v>
      </c>
      <c r="C232" s="27">
        <f t="shared" si="6"/>
        <v>3</v>
      </c>
      <c r="D232" s="28" t="s">
        <v>66</v>
      </c>
      <c r="E232" s="22"/>
      <c r="F232" s="22"/>
      <c r="G232" s="22"/>
      <c r="H232" s="22"/>
      <c r="I232" s="22"/>
      <c r="J232" s="22"/>
      <c r="K232" s="22"/>
      <c r="L232" s="22"/>
      <c r="M232" s="22"/>
      <c r="N232" s="22"/>
      <c r="O232" s="24"/>
      <c r="P232" s="25" t="str">
        <f>IF('Heures Supplémentaire'!D312="",$P$5,"")</f>
        <v>Haziz</v>
      </c>
      <c r="Q232" s="25" t="str">
        <f>IF('Heures Supplémentaire'!F312="",$Q$5,"")</f>
        <v>Stéphanie</v>
      </c>
      <c r="R232" s="25" t="str">
        <f>IF('Heures Supplémentaire'!H312="",$R$5,"")</f>
        <v>Catherine</v>
      </c>
      <c r="S232" s="25" t="str">
        <f>IF('Heures Supplémentaire'!J312="",$S$5,"")</f>
        <v>Denise</v>
      </c>
      <c r="T232" s="25" t="str">
        <f>IF('Heures Supplémentaire'!L312="",$T$5,"")</f>
        <v>Camille</v>
      </c>
      <c r="U232" s="25" t="str">
        <f>IF('Heures Supplémentaire'!N312="",$U$5,"")</f>
        <v>Moncef</v>
      </c>
      <c r="V232" s="25" t="str">
        <f>IF('Heures Supplémentaire'!P312="",$V$5,"")</f>
        <v>Danièle</v>
      </c>
      <c r="W232" s="25" t="str">
        <f>IF('Heures Supplémentaire'!R312="",W$5,"")</f>
        <v>Alain</v>
      </c>
      <c r="X232" s="25" t="str">
        <f>IF('Heures Supplémentaire'!T312="",X$5,"")</f>
        <v>Manuel</v>
      </c>
      <c r="Y232" s="25" t="str">
        <f>IF('Heures Supplémentaire'!V312="",Y$5,"")</f>
        <v>Driss</v>
      </c>
      <c r="Z232" s="25" t="str">
        <f>IF('Heures Supplémentaire'!Z312="",Z$5,"")</f>
        <v>AAAA</v>
      </c>
      <c r="AA232" s="25" t="str">
        <f>IF('Heures Supplémentaire'!AA312="",AA$5,"")</f>
        <v>BBBB</v>
      </c>
      <c r="AB232" s="25" t="str">
        <f>IF('Heures Supplémentaire'!AB312="",AB$5,"")</f>
        <v>CCCC</v>
      </c>
      <c r="AC232" s="25" t="e">
        <f>IF(#REF!="",AC$5,"")</f>
        <v>#REF!</v>
      </c>
      <c r="AD232" s="25" t="e">
        <f>IF(#REF!="",AD$5,"")</f>
        <v>#REF!</v>
      </c>
      <c r="AE232" s="25" t="e">
        <f>IF(#REF!="",AE$5,"")</f>
        <v>#REF!</v>
      </c>
      <c r="AF232" s="25" t="e">
        <f>IF(#REF!="",AF$5,"")</f>
        <v>#REF!</v>
      </c>
      <c r="AG232" s="25" t="e">
        <f>IF(#REF!="",AG$5,"")</f>
        <v>#REF!</v>
      </c>
      <c r="AH232" s="26" t="e">
        <f>IF(#REF!="",AH$5,"")</f>
        <v>#REF!</v>
      </c>
    </row>
    <row r="233" spans="1:34" ht="15" hidden="1" customHeight="1" x14ac:dyDescent="0.25">
      <c r="A233" s="18" t="s">
        <v>77</v>
      </c>
      <c r="B233" s="19">
        <f t="shared" si="7"/>
        <v>42963</v>
      </c>
      <c r="C233" s="27">
        <f t="shared" si="6"/>
        <v>4</v>
      </c>
      <c r="D233" s="28" t="s">
        <v>67</v>
      </c>
      <c r="E233" s="22"/>
      <c r="F233" s="22"/>
      <c r="G233" s="22"/>
      <c r="H233" s="22"/>
      <c r="I233" s="22"/>
      <c r="J233" s="22"/>
      <c r="K233" s="22"/>
      <c r="L233" s="22"/>
      <c r="M233" s="22"/>
      <c r="N233" s="22"/>
      <c r="O233" s="24"/>
      <c r="P233" s="25" t="str">
        <f>IF('Heures Supplémentaire'!D313="",$P$5,"")</f>
        <v>Haziz</v>
      </c>
      <c r="Q233" s="25" t="str">
        <f>IF('Heures Supplémentaire'!F313="",$Q$5,"")</f>
        <v>Stéphanie</v>
      </c>
      <c r="R233" s="25" t="str">
        <f>IF('Heures Supplémentaire'!H313="",$R$5,"")</f>
        <v>Catherine</v>
      </c>
      <c r="S233" s="25" t="str">
        <f>IF('Heures Supplémentaire'!J313="",$S$5,"")</f>
        <v>Denise</v>
      </c>
      <c r="T233" s="25" t="str">
        <f>IF('Heures Supplémentaire'!L313="",$T$5,"")</f>
        <v>Camille</v>
      </c>
      <c r="U233" s="25" t="str">
        <f>IF('Heures Supplémentaire'!N313="",$U$5,"")</f>
        <v>Moncef</v>
      </c>
      <c r="V233" s="25" t="str">
        <f>IF('Heures Supplémentaire'!P313="",$V$5,"")</f>
        <v>Danièle</v>
      </c>
      <c r="W233" s="25" t="str">
        <f>IF('Heures Supplémentaire'!R313="",W$5,"")</f>
        <v>Alain</v>
      </c>
      <c r="X233" s="25" t="str">
        <f>IF('Heures Supplémentaire'!T313="",X$5,"")</f>
        <v>Manuel</v>
      </c>
      <c r="Y233" s="25" t="str">
        <f>IF('Heures Supplémentaire'!V313="",Y$5,"")</f>
        <v>Driss</v>
      </c>
      <c r="Z233" s="25" t="str">
        <f>IF('Heures Supplémentaire'!Z313="",Z$5,"")</f>
        <v>AAAA</v>
      </c>
      <c r="AA233" s="25" t="str">
        <f>IF('Heures Supplémentaire'!AA313="",AA$5,"")</f>
        <v>BBBB</v>
      </c>
      <c r="AB233" s="25" t="str">
        <f>IF('Heures Supplémentaire'!AB313="",AB$5,"")</f>
        <v>CCCC</v>
      </c>
      <c r="AC233" s="25" t="e">
        <f>IF(#REF!="",AC$5,"")</f>
        <v>#REF!</v>
      </c>
      <c r="AD233" s="25" t="e">
        <f>IF(#REF!="",AD$5,"")</f>
        <v>#REF!</v>
      </c>
      <c r="AE233" s="25" t="e">
        <f>IF(#REF!="",AE$5,"")</f>
        <v>#REF!</v>
      </c>
      <c r="AF233" s="25" t="e">
        <f>IF(#REF!="",AF$5,"")</f>
        <v>#REF!</v>
      </c>
      <c r="AG233" s="25" t="e">
        <f>IF(#REF!="",AG$5,"")</f>
        <v>#REF!</v>
      </c>
      <c r="AH233" s="26" t="e">
        <f>IF(#REF!="",AH$5,"")</f>
        <v>#REF!</v>
      </c>
    </row>
    <row r="234" spans="1:34" ht="15" customHeight="1" x14ac:dyDescent="0.25">
      <c r="A234" s="18" t="s">
        <v>77</v>
      </c>
      <c r="B234" s="19">
        <f t="shared" si="7"/>
        <v>42964</v>
      </c>
      <c r="C234" s="27">
        <f t="shared" si="6"/>
        <v>5</v>
      </c>
      <c r="D234" s="28" t="s">
        <v>68</v>
      </c>
      <c r="E234" s="22"/>
      <c r="F234" s="22"/>
      <c r="G234" s="22"/>
      <c r="H234" s="22"/>
      <c r="I234" s="22"/>
      <c r="J234" s="22"/>
      <c r="K234" s="22"/>
      <c r="L234" s="22"/>
      <c r="M234" s="22"/>
      <c r="N234" s="22"/>
      <c r="O234" s="24"/>
      <c r="P234" s="25" t="str">
        <f>IF('Heures Supplémentaire'!D314="",$P$5,"")</f>
        <v>Haziz</v>
      </c>
      <c r="Q234" s="25" t="str">
        <f>IF('Heures Supplémentaire'!F314="",$Q$5,"")</f>
        <v>Stéphanie</v>
      </c>
      <c r="R234" s="25" t="str">
        <f>IF('Heures Supplémentaire'!H314="",$R$5,"")</f>
        <v>Catherine</v>
      </c>
      <c r="S234" s="25" t="str">
        <f>IF('Heures Supplémentaire'!J314="",$S$5,"")</f>
        <v>Denise</v>
      </c>
      <c r="T234" s="25" t="str">
        <f>IF('Heures Supplémentaire'!L314="",$T$5,"")</f>
        <v>Camille</v>
      </c>
      <c r="U234" s="25" t="str">
        <f>IF('Heures Supplémentaire'!N314="",$U$5,"")</f>
        <v>Moncef</v>
      </c>
      <c r="V234" s="25" t="str">
        <f>IF('Heures Supplémentaire'!P314="",$V$5,"")</f>
        <v>Danièle</v>
      </c>
      <c r="W234" s="25" t="str">
        <f>IF('Heures Supplémentaire'!R314="",W$5,"")</f>
        <v>Alain</v>
      </c>
      <c r="X234" s="25" t="str">
        <f>IF('Heures Supplémentaire'!T314="",X$5,"")</f>
        <v>Manuel</v>
      </c>
      <c r="Y234" s="25" t="str">
        <f>IF('Heures Supplémentaire'!V314="",Y$5,"")</f>
        <v>Driss</v>
      </c>
      <c r="Z234" s="25" t="str">
        <f>IF('Heures Supplémentaire'!Z314="",Z$5,"")</f>
        <v>AAAA</v>
      </c>
      <c r="AA234" s="25" t="str">
        <f>IF('Heures Supplémentaire'!AA314="",AA$5,"")</f>
        <v>BBBB</v>
      </c>
      <c r="AB234" s="25" t="str">
        <f>IF('Heures Supplémentaire'!AB314="",AB$5,"")</f>
        <v>CCCC</v>
      </c>
      <c r="AC234" s="25" t="e">
        <f>IF(#REF!="",AC$5,"")</f>
        <v>#REF!</v>
      </c>
      <c r="AD234" s="25" t="e">
        <f>IF(#REF!="",AD$5,"")</f>
        <v>#REF!</v>
      </c>
      <c r="AE234" s="25" t="e">
        <f>IF(#REF!="",AE$5,"")</f>
        <v>#REF!</v>
      </c>
      <c r="AF234" s="25" t="e">
        <f>IF(#REF!="",AF$5,"")</f>
        <v>#REF!</v>
      </c>
      <c r="AG234" s="25" t="e">
        <f>IF(#REF!="",AG$5,"")</f>
        <v>#REF!</v>
      </c>
      <c r="AH234" s="26" t="e">
        <f>IF(#REF!="",AH$5,"")</f>
        <v>#REF!</v>
      </c>
    </row>
    <row r="235" spans="1:34" ht="15" hidden="1" customHeight="1" x14ac:dyDescent="0.25">
      <c r="A235" s="18" t="s">
        <v>77</v>
      </c>
      <c r="B235" s="19">
        <f t="shared" si="7"/>
        <v>42965</v>
      </c>
      <c r="C235" s="27">
        <f t="shared" si="6"/>
        <v>6</v>
      </c>
      <c r="D235" s="28" t="s">
        <v>69</v>
      </c>
      <c r="E235" s="22"/>
      <c r="F235" s="22"/>
      <c r="G235" s="22"/>
      <c r="H235" s="22"/>
      <c r="I235" s="22"/>
      <c r="J235" s="22"/>
      <c r="K235" s="22"/>
      <c r="L235" s="22"/>
      <c r="M235" s="22"/>
      <c r="N235" s="22"/>
      <c r="O235" s="24"/>
      <c r="P235" s="25" t="str">
        <f>IF('Heures Supplémentaire'!D315="",$P$5,"")</f>
        <v>Haziz</v>
      </c>
      <c r="Q235" s="25" t="str">
        <f>IF('Heures Supplémentaire'!F315="",$Q$5,"")</f>
        <v>Stéphanie</v>
      </c>
      <c r="R235" s="25" t="str">
        <f>IF('Heures Supplémentaire'!H315="",$R$5,"")</f>
        <v>Catherine</v>
      </c>
      <c r="S235" s="25" t="str">
        <f>IF('Heures Supplémentaire'!J315="",$S$5,"")</f>
        <v>Denise</v>
      </c>
      <c r="T235" s="25" t="str">
        <f>IF('Heures Supplémentaire'!L315="",$T$5,"")</f>
        <v>Camille</v>
      </c>
      <c r="U235" s="25" t="str">
        <f>IF('Heures Supplémentaire'!N315="",$U$5,"")</f>
        <v>Moncef</v>
      </c>
      <c r="V235" s="25" t="str">
        <f>IF('Heures Supplémentaire'!P315="",$V$5,"")</f>
        <v>Danièle</v>
      </c>
      <c r="W235" s="25" t="str">
        <f>IF('Heures Supplémentaire'!R315="",W$5,"")</f>
        <v>Alain</v>
      </c>
      <c r="X235" s="25" t="str">
        <f>IF('Heures Supplémentaire'!T315="",X$5,"")</f>
        <v>Manuel</v>
      </c>
      <c r="Y235" s="25" t="str">
        <f>IF('Heures Supplémentaire'!V315="",Y$5,"")</f>
        <v>Driss</v>
      </c>
      <c r="Z235" s="25" t="str">
        <f>IF('Heures Supplémentaire'!Z315="",Z$5,"")</f>
        <v>AAAA</v>
      </c>
      <c r="AA235" s="25" t="str">
        <f>IF('Heures Supplémentaire'!AA315="",AA$5,"")</f>
        <v>BBBB</v>
      </c>
      <c r="AB235" s="25" t="str">
        <f>IF('Heures Supplémentaire'!AB315="",AB$5,"")</f>
        <v>CCCC</v>
      </c>
      <c r="AC235" s="25" t="e">
        <f>IF(#REF!="",AC$5,"")</f>
        <v>#REF!</v>
      </c>
      <c r="AD235" s="25" t="e">
        <f>IF(#REF!="",AD$5,"")</f>
        <v>#REF!</v>
      </c>
      <c r="AE235" s="25" t="e">
        <f>IF(#REF!="",AE$5,"")</f>
        <v>#REF!</v>
      </c>
      <c r="AF235" s="25" t="e">
        <f>IF(#REF!="",AF$5,"")</f>
        <v>#REF!</v>
      </c>
      <c r="AG235" s="25" t="e">
        <f>IF(#REF!="",AG$5,"")</f>
        <v>#REF!</v>
      </c>
      <c r="AH235" s="26" t="e">
        <f>IF(#REF!="",AH$5,"")</f>
        <v>#REF!</v>
      </c>
    </row>
    <row r="236" spans="1:34" ht="15" hidden="1" customHeight="1" x14ac:dyDescent="0.25">
      <c r="A236" s="18" t="s">
        <v>77</v>
      </c>
      <c r="B236" s="19">
        <f t="shared" si="7"/>
        <v>42966</v>
      </c>
      <c r="C236" s="27">
        <f t="shared" si="6"/>
        <v>7</v>
      </c>
      <c r="D236" s="28" t="s">
        <v>70</v>
      </c>
      <c r="E236" s="22"/>
      <c r="F236" s="22"/>
      <c r="G236" s="22"/>
      <c r="H236" s="22"/>
      <c r="I236" s="22"/>
      <c r="J236" s="22"/>
      <c r="K236" s="22"/>
      <c r="L236" s="22"/>
      <c r="M236" s="22"/>
      <c r="N236" s="22"/>
      <c r="O236" s="24"/>
      <c r="P236" s="25" t="str">
        <f>IF('Heures Supplémentaire'!D316="",$P$5,"")</f>
        <v>Haziz</v>
      </c>
      <c r="Q236" s="25" t="str">
        <f>IF('Heures Supplémentaire'!F316="",$Q$5,"")</f>
        <v>Stéphanie</v>
      </c>
      <c r="R236" s="25" t="str">
        <f>IF('Heures Supplémentaire'!H316="",$R$5,"")</f>
        <v>Catherine</v>
      </c>
      <c r="S236" s="25" t="str">
        <f>IF('Heures Supplémentaire'!J316="",$S$5,"")</f>
        <v>Denise</v>
      </c>
      <c r="T236" s="25" t="str">
        <f>IF('Heures Supplémentaire'!L316="",$T$5,"")</f>
        <v>Camille</v>
      </c>
      <c r="U236" s="25" t="str">
        <f>IF('Heures Supplémentaire'!N316="",$U$5,"")</f>
        <v>Moncef</v>
      </c>
      <c r="V236" s="25" t="str">
        <f>IF('Heures Supplémentaire'!P316="",$V$5,"")</f>
        <v>Danièle</v>
      </c>
      <c r="W236" s="25" t="str">
        <f>IF('Heures Supplémentaire'!R316="",W$5,"")</f>
        <v>Alain</v>
      </c>
      <c r="X236" s="25" t="str">
        <f>IF('Heures Supplémentaire'!T316="",X$5,"")</f>
        <v>Manuel</v>
      </c>
      <c r="Y236" s="25" t="str">
        <f>IF('Heures Supplémentaire'!V316="",Y$5,"")</f>
        <v>Driss</v>
      </c>
      <c r="Z236" s="25" t="str">
        <f>IF('Heures Supplémentaire'!Z316="",Z$5,"")</f>
        <v>AAAA</v>
      </c>
      <c r="AA236" s="25" t="str">
        <f>IF('Heures Supplémentaire'!AA316="",AA$5,"")</f>
        <v>BBBB</v>
      </c>
      <c r="AB236" s="25" t="str">
        <f>IF('Heures Supplémentaire'!AB316="",AB$5,"")</f>
        <v>CCCC</v>
      </c>
      <c r="AC236" s="25" t="e">
        <f>IF(#REF!="",AC$5,"")</f>
        <v>#REF!</v>
      </c>
      <c r="AD236" s="25" t="e">
        <f>IF(#REF!="",AD$5,"")</f>
        <v>#REF!</v>
      </c>
      <c r="AE236" s="25" t="e">
        <f>IF(#REF!="",AE$5,"")</f>
        <v>#REF!</v>
      </c>
      <c r="AF236" s="25" t="e">
        <f>IF(#REF!="",AF$5,"")</f>
        <v>#REF!</v>
      </c>
      <c r="AG236" s="25" t="e">
        <f>IF(#REF!="",AG$5,"")</f>
        <v>#REF!</v>
      </c>
      <c r="AH236" s="26" t="e">
        <f>IF(#REF!="",AH$5,"")</f>
        <v>#REF!</v>
      </c>
    </row>
    <row r="237" spans="1:34" ht="15" hidden="1" customHeight="1" x14ac:dyDescent="0.25">
      <c r="A237" s="18" t="s">
        <v>77</v>
      </c>
      <c r="B237" s="19">
        <f t="shared" si="7"/>
        <v>42967</v>
      </c>
      <c r="C237" s="27">
        <f t="shared" si="6"/>
        <v>1</v>
      </c>
      <c r="D237" s="28" t="s">
        <v>64</v>
      </c>
      <c r="E237" s="22"/>
      <c r="F237" s="22"/>
      <c r="G237" s="22"/>
      <c r="H237" s="22"/>
      <c r="I237" s="22"/>
      <c r="J237" s="22"/>
      <c r="K237" s="22"/>
      <c r="L237" s="22"/>
      <c r="M237" s="22"/>
      <c r="N237" s="22"/>
      <c r="O237" s="24"/>
      <c r="P237" s="25" t="str">
        <f>IF('Heures Supplémentaire'!D317="",$P$5,"")</f>
        <v>Haziz</v>
      </c>
      <c r="Q237" s="25" t="str">
        <f>IF('Heures Supplémentaire'!F317="",$Q$5,"")</f>
        <v>Stéphanie</v>
      </c>
      <c r="R237" s="25" t="str">
        <f>IF('Heures Supplémentaire'!H317="",$R$5,"")</f>
        <v>Catherine</v>
      </c>
      <c r="S237" s="25" t="str">
        <f>IF('Heures Supplémentaire'!J317="",$S$5,"")</f>
        <v>Denise</v>
      </c>
      <c r="T237" s="25" t="str">
        <f>IF('Heures Supplémentaire'!L317="",$T$5,"")</f>
        <v>Camille</v>
      </c>
      <c r="U237" s="25" t="str">
        <f>IF('Heures Supplémentaire'!N317="",$U$5,"")</f>
        <v>Moncef</v>
      </c>
      <c r="V237" s="25" t="str">
        <f>IF('Heures Supplémentaire'!P317="",$V$5,"")</f>
        <v>Danièle</v>
      </c>
      <c r="W237" s="25" t="str">
        <f>IF('Heures Supplémentaire'!R317="",W$5,"")</f>
        <v>Alain</v>
      </c>
      <c r="X237" s="25" t="str">
        <f>IF('Heures Supplémentaire'!T317="",X$5,"")</f>
        <v>Manuel</v>
      </c>
      <c r="Y237" s="25" t="str">
        <f>IF('Heures Supplémentaire'!V317="",Y$5,"")</f>
        <v>Driss</v>
      </c>
      <c r="Z237" s="25" t="str">
        <f>IF('Heures Supplémentaire'!Z317="",Z$5,"")</f>
        <v>AAAA</v>
      </c>
      <c r="AA237" s="25" t="str">
        <f>IF('Heures Supplémentaire'!AA317="",AA$5,"")</f>
        <v>BBBB</v>
      </c>
      <c r="AB237" s="25" t="str">
        <f>IF('Heures Supplémentaire'!AB317="",AB$5,"")</f>
        <v>CCCC</v>
      </c>
      <c r="AC237" s="25" t="e">
        <f>IF(#REF!="",AC$5,"")</f>
        <v>#REF!</v>
      </c>
      <c r="AD237" s="25" t="e">
        <f>IF(#REF!="",AD$5,"")</f>
        <v>#REF!</v>
      </c>
      <c r="AE237" s="25" t="e">
        <f>IF(#REF!="",AE$5,"")</f>
        <v>#REF!</v>
      </c>
      <c r="AF237" s="25" t="e">
        <f>IF(#REF!="",AF$5,"")</f>
        <v>#REF!</v>
      </c>
      <c r="AG237" s="25" t="e">
        <f>IF(#REF!="",AG$5,"")</f>
        <v>#REF!</v>
      </c>
      <c r="AH237" s="26" t="e">
        <f>IF(#REF!="",AH$5,"")</f>
        <v>#REF!</v>
      </c>
    </row>
    <row r="238" spans="1:34" ht="15" hidden="1" customHeight="1" x14ac:dyDescent="0.25">
      <c r="A238" s="18" t="s">
        <v>77</v>
      </c>
      <c r="B238" s="19">
        <f t="shared" si="7"/>
        <v>42968</v>
      </c>
      <c r="C238" s="27">
        <f t="shared" si="6"/>
        <v>2</v>
      </c>
      <c r="D238" s="28" t="s">
        <v>65</v>
      </c>
      <c r="E238" s="22"/>
      <c r="F238" s="22"/>
      <c r="G238" s="22"/>
      <c r="H238" s="22"/>
      <c r="I238" s="22"/>
      <c r="J238" s="22"/>
      <c r="K238" s="22"/>
      <c r="L238" s="22"/>
      <c r="M238" s="22"/>
      <c r="N238" s="22"/>
      <c r="O238" s="24"/>
      <c r="P238" s="25" t="str">
        <f>IF('Heures Supplémentaire'!D320="",$P$5,"")</f>
        <v>Haziz</v>
      </c>
      <c r="Q238" s="25" t="str">
        <f>IF('Heures Supplémentaire'!F320="",$Q$5,"")</f>
        <v>Stéphanie</v>
      </c>
      <c r="R238" s="25" t="str">
        <f>IF('Heures Supplémentaire'!H320="",$R$5,"")</f>
        <v>Catherine</v>
      </c>
      <c r="S238" s="25" t="str">
        <f>IF('Heures Supplémentaire'!J320="",$S$5,"")</f>
        <v>Denise</v>
      </c>
      <c r="T238" s="25" t="str">
        <f>IF('Heures Supplémentaire'!L320="",$T$5,"")</f>
        <v>Camille</v>
      </c>
      <c r="U238" s="25" t="str">
        <f>IF('Heures Supplémentaire'!N320="",$U$5,"")</f>
        <v>Moncef</v>
      </c>
      <c r="V238" s="25" t="str">
        <f>IF('Heures Supplémentaire'!P320="",$V$5,"")</f>
        <v>Danièle</v>
      </c>
      <c r="W238" s="25" t="str">
        <f>IF('Heures Supplémentaire'!R320="",W$5,"")</f>
        <v>Alain</v>
      </c>
      <c r="X238" s="25" t="str">
        <f>IF('Heures Supplémentaire'!T320="",X$5,"")</f>
        <v>Manuel</v>
      </c>
      <c r="Y238" s="25" t="str">
        <f>IF('Heures Supplémentaire'!V320="",Y$5,"")</f>
        <v>Driss</v>
      </c>
      <c r="Z238" s="25" t="str">
        <f>IF('Heures Supplémentaire'!Z320="",Z$5,"")</f>
        <v>AAAA</v>
      </c>
      <c r="AA238" s="25" t="str">
        <f>IF('Heures Supplémentaire'!AA320="",AA$5,"")</f>
        <v>BBBB</v>
      </c>
      <c r="AB238" s="25" t="str">
        <f>IF('Heures Supplémentaire'!AB320="",AB$5,"")</f>
        <v>CCCC</v>
      </c>
      <c r="AC238" s="25" t="e">
        <f>IF(#REF!="",AC$5,"")</f>
        <v>#REF!</v>
      </c>
      <c r="AD238" s="25" t="e">
        <f>IF(#REF!="",AD$5,"")</f>
        <v>#REF!</v>
      </c>
      <c r="AE238" s="25" t="e">
        <f>IF(#REF!="",AE$5,"")</f>
        <v>#REF!</v>
      </c>
      <c r="AF238" s="25" t="e">
        <f>IF(#REF!="",AF$5,"")</f>
        <v>#REF!</v>
      </c>
      <c r="AG238" s="25" t="e">
        <f>IF(#REF!="",AG$5,"")</f>
        <v>#REF!</v>
      </c>
      <c r="AH238" s="26" t="e">
        <f>IF(#REF!="",AH$5,"")</f>
        <v>#REF!</v>
      </c>
    </row>
    <row r="239" spans="1:34" ht="15" hidden="1" customHeight="1" x14ac:dyDescent="0.25">
      <c r="A239" s="18" t="s">
        <v>77</v>
      </c>
      <c r="B239" s="19">
        <f t="shared" si="7"/>
        <v>42969</v>
      </c>
      <c r="C239" s="27">
        <f t="shared" si="6"/>
        <v>3</v>
      </c>
      <c r="D239" s="28" t="s">
        <v>66</v>
      </c>
      <c r="E239" s="22"/>
      <c r="F239" s="22"/>
      <c r="G239" s="22"/>
      <c r="H239" s="22"/>
      <c r="I239" s="22"/>
      <c r="J239" s="22"/>
      <c r="K239" s="22"/>
      <c r="L239" s="22"/>
      <c r="M239" s="22"/>
      <c r="N239" s="22"/>
      <c r="O239" s="24"/>
      <c r="P239" s="25" t="str">
        <f>IF('Heures Supplémentaire'!D321="",$P$5,"")</f>
        <v>Haziz</v>
      </c>
      <c r="Q239" s="25" t="str">
        <f>IF('Heures Supplémentaire'!F321="",$Q$5,"")</f>
        <v>Stéphanie</v>
      </c>
      <c r="R239" s="25" t="str">
        <f>IF('Heures Supplémentaire'!H321="",$R$5,"")</f>
        <v>Catherine</v>
      </c>
      <c r="S239" s="25" t="str">
        <f>IF('Heures Supplémentaire'!J321="",$S$5,"")</f>
        <v>Denise</v>
      </c>
      <c r="T239" s="25" t="str">
        <f>IF('Heures Supplémentaire'!L321="",$T$5,"")</f>
        <v>Camille</v>
      </c>
      <c r="U239" s="25" t="str">
        <f>IF('Heures Supplémentaire'!N321="",$U$5,"")</f>
        <v>Moncef</v>
      </c>
      <c r="V239" s="25" t="str">
        <f>IF('Heures Supplémentaire'!P321="",$V$5,"")</f>
        <v>Danièle</v>
      </c>
      <c r="W239" s="25" t="str">
        <f>IF('Heures Supplémentaire'!R321="",W$5,"")</f>
        <v>Alain</v>
      </c>
      <c r="X239" s="25" t="str">
        <f>IF('Heures Supplémentaire'!T321="",X$5,"")</f>
        <v>Manuel</v>
      </c>
      <c r="Y239" s="25" t="str">
        <f>IF('Heures Supplémentaire'!V321="",Y$5,"")</f>
        <v>Driss</v>
      </c>
      <c r="Z239" s="25" t="str">
        <f>IF('Heures Supplémentaire'!Z321="",Z$5,"")</f>
        <v>AAAA</v>
      </c>
      <c r="AA239" s="25" t="str">
        <f>IF('Heures Supplémentaire'!AA321="",AA$5,"")</f>
        <v>BBBB</v>
      </c>
      <c r="AB239" s="25" t="str">
        <f>IF('Heures Supplémentaire'!AB321="",AB$5,"")</f>
        <v>CCCC</v>
      </c>
      <c r="AC239" s="25" t="e">
        <f>IF(#REF!="",AC$5,"")</f>
        <v>#REF!</v>
      </c>
      <c r="AD239" s="25" t="e">
        <f>IF(#REF!="",AD$5,"")</f>
        <v>#REF!</v>
      </c>
      <c r="AE239" s="25" t="e">
        <f>IF(#REF!="",AE$5,"")</f>
        <v>#REF!</v>
      </c>
      <c r="AF239" s="25" t="e">
        <f>IF(#REF!="",AF$5,"")</f>
        <v>#REF!</v>
      </c>
      <c r="AG239" s="25" t="e">
        <f>IF(#REF!="",AG$5,"")</f>
        <v>#REF!</v>
      </c>
      <c r="AH239" s="26" t="e">
        <f>IF(#REF!="",AH$5,"")</f>
        <v>#REF!</v>
      </c>
    </row>
    <row r="240" spans="1:34" ht="15" hidden="1" customHeight="1" x14ac:dyDescent="0.25">
      <c r="A240" s="18" t="s">
        <v>77</v>
      </c>
      <c r="B240" s="19">
        <f t="shared" si="7"/>
        <v>42970</v>
      </c>
      <c r="C240" s="27">
        <f t="shared" si="6"/>
        <v>4</v>
      </c>
      <c r="D240" s="28" t="s">
        <v>67</v>
      </c>
      <c r="E240" s="22"/>
      <c r="F240" s="22"/>
      <c r="G240" s="22"/>
      <c r="H240" s="22"/>
      <c r="I240" s="22"/>
      <c r="J240" s="22"/>
      <c r="K240" s="22"/>
      <c r="L240" s="22"/>
      <c r="M240" s="22"/>
      <c r="N240" s="22"/>
      <c r="O240" s="24"/>
      <c r="P240" s="25" t="str">
        <f>IF('Heures Supplémentaire'!D322="",$P$5,"")</f>
        <v>Haziz</v>
      </c>
      <c r="Q240" s="25" t="str">
        <f>IF('Heures Supplémentaire'!F322="",$Q$5,"")</f>
        <v>Stéphanie</v>
      </c>
      <c r="R240" s="25" t="str">
        <f>IF('Heures Supplémentaire'!H322="",$R$5,"")</f>
        <v>Catherine</v>
      </c>
      <c r="S240" s="25" t="str">
        <f>IF('Heures Supplémentaire'!J322="",$S$5,"")</f>
        <v>Denise</v>
      </c>
      <c r="T240" s="25" t="str">
        <f>IF('Heures Supplémentaire'!L322="",$T$5,"")</f>
        <v>Camille</v>
      </c>
      <c r="U240" s="25" t="str">
        <f>IF('Heures Supplémentaire'!N322="",$U$5,"")</f>
        <v>Moncef</v>
      </c>
      <c r="V240" s="25" t="str">
        <f>IF('Heures Supplémentaire'!P322="",$V$5,"")</f>
        <v>Danièle</v>
      </c>
      <c r="W240" s="25" t="str">
        <f>IF('Heures Supplémentaire'!R322="",W$5,"")</f>
        <v>Alain</v>
      </c>
      <c r="X240" s="25" t="str">
        <f>IF('Heures Supplémentaire'!T322="",X$5,"")</f>
        <v>Manuel</v>
      </c>
      <c r="Y240" s="25" t="str">
        <f>IF('Heures Supplémentaire'!V322="",Y$5,"")</f>
        <v>Driss</v>
      </c>
      <c r="Z240" s="25" t="str">
        <f>IF('Heures Supplémentaire'!Z322="",Z$5,"")</f>
        <v>AAAA</v>
      </c>
      <c r="AA240" s="25" t="str">
        <f>IF('Heures Supplémentaire'!AA322="",AA$5,"")</f>
        <v>BBBB</v>
      </c>
      <c r="AB240" s="25" t="str">
        <f>IF('Heures Supplémentaire'!AB322="",AB$5,"")</f>
        <v>CCCC</v>
      </c>
      <c r="AC240" s="25" t="e">
        <f>IF(#REF!="",AC$5,"")</f>
        <v>#REF!</v>
      </c>
      <c r="AD240" s="25" t="e">
        <f>IF(#REF!="",AD$5,"")</f>
        <v>#REF!</v>
      </c>
      <c r="AE240" s="25" t="e">
        <f>IF(#REF!="",AE$5,"")</f>
        <v>#REF!</v>
      </c>
      <c r="AF240" s="25" t="e">
        <f>IF(#REF!="",AF$5,"")</f>
        <v>#REF!</v>
      </c>
      <c r="AG240" s="25" t="e">
        <f>IF(#REF!="",AG$5,"")</f>
        <v>#REF!</v>
      </c>
      <c r="AH240" s="26" t="e">
        <f>IF(#REF!="",AH$5,"")</f>
        <v>#REF!</v>
      </c>
    </row>
    <row r="241" spans="1:34" ht="15" customHeight="1" x14ac:dyDescent="0.25">
      <c r="A241" s="18" t="s">
        <v>77</v>
      </c>
      <c r="B241" s="19">
        <f t="shared" si="7"/>
        <v>42971</v>
      </c>
      <c r="C241" s="27">
        <f t="shared" si="6"/>
        <v>5</v>
      </c>
      <c r="D241" s="28" t="s">
        <v>68</v>
      </c>
      <c r="E241" s="22"/>
      <c r="F241" s="22"/>
      <c r="G241" s="22"/>
      <c r="H241" s="22"/>
      <c r="I241" s="22"/>
      <c r="J241" s="22"/>
      <c r="K241" s="22"/>
      <c r="L241" s="22"/>
      <c r="M241" s="22"/>
      <c r="N241" s="22"/>
      <c r="O241" s="24"/>
      <c r="P241" s="25" t="str">
        <f>IF('Heures Supplémentaire'!D323="",$P$5,"")</f>
        <v>Haziz</v>
      </c>
      <c r="Q241" s="25" t="str">
        <f>IF('Heures Supplémentaire'!F323="",$Q$5,"")</f>
        <v>Stéphanie</v>
      </c>
      <c r="R241" s="25" t="str">
        <f>IF('Heures Supplémentaire'!H323="",$R$5,"")</f>
        <v>Catherine</v>
      </c>
      <c r="S241" s="25" t="str">
        <f>IF('Heures Supplémentaire'!J323="",$S$5,"")</f>
        <v>Denise</v>
      </c>
      <c r="T241" s="25" t="str">
        <f>IF('Heures Supplémentaire'!L323="",$T$5,"")</f>
        <v>Camille</v>
      </c>
      <c r="U241" s="25" t="str">
        <f>IF('Heures Supplémentaire'!N323="",$U$5,"")</f>
        <v>Moncef</v>
      </c>
      <c r="V241" s="25" t="str">
        <f>IF('Heures Supplémentaire'!P323="",$V$5,"")</f>
        <v>Danièle</v>
      </c>
      <c r="W241" s="25" t="str">
        <f>IF('Heures Supplémentaire'!R323="",W$5,"")</f>
        <v>Alain</v>
      </c>
      <c r="X241" s="25" t="str">
        <f>IF('Heures Supplémentaire'!T323="",X$5,"")</f>
        <v>Manuel</v>
      </c>
      <c r="Y241" s="25" t="str">
        <f>IF('Heures Supplémentaire'!V323="",Y$5,"")</f>
        <v>Driss</v>
      </c>
      <c r="Z241" s="25" t="str">
        <f>IF('Heures Supplémentaire'!Z323="",Z$5,"")</f>
        <v>AAAA</v>
      </c>
      <c r="AA241" s="25" t="str">
        <f>IF('Heures Supplémentaire'!AA323="",AA$5,"")</f>
        <v>BBBB</v>
      </c>
      <c r="AB241" s="25" t="str">
        <f>IF('Heures Supplémentaire'!AB323="",AB$5,"")</f>
        <v>CCCC</v>
      </c>
      <c r="AC241" s="25" t="e">
        <f>IF(#REF!="",AC$5,"")</f>
        <v>#REF!</v>
      </c>
      <c r="AD241" s="25" t="e">
        <f>IF(#REF!="",AD$5,"")</f>
        <v>#REF!</v>
      </c>
      <c r="AE241" s="25" t="e">
        <f>IF(#REF!="",AE$5,"")</f>
        <v>#REF!</v>
      </c>
      <c r="AF241" s="25" t="e">
        <f>IF(#REF!="",AF$5,"")</f>
        <v>#REF!</v>
      </c>
      <c r="AG241" s="25" t="e">
        <f>IF(#REF!="",AG$5,"")</f>
        <v>#REF!</v>
      </c>
      <c r="AH241" s="26" t="e">
        <f>IF(#REF!="",AH$5,"")</f>
        <v>#REF!</v>
      </c>
    </row>
    <row r="242" spans="1:34" ht="15" hidden="1" customHeight="1" x14ac:dyDescent="0.25">
      <c r="A242" s="18" t="s">
        <v>77</v>
      </c>
      <c r="B242" s="19">
        <f t="shared" si="7"/>
        <v>42972</v>
      </c>
      <c r="C242" s="27">
        <f t="shared" si="6"/>
        <v>6</v>
      </c>
      <c r="D242" s="28" t="s">
        <v>69</v>
      </c>
      <c r="E242" s="22"/>
      <c r="F242" s="22"/>
      <c r="G242" s="22"/>
      <c r="H242" s="22"/>
      <c r="I242" s="22"/>
      <c r="J242" s="22"/>
      <c r="K242" s="22"/>
      <c r="L242" s="22"/>
      <c r="M242" s="22"/>
      <c r="N242" s="22"/>
      <c r="O242" s="24"/>
      <c r="P242" s="25" t="str">
        <f>IF('Heures Supplémentaire'!D324="",$P$5,"")</f>
        <v>Haziz</v>
      </c>
      <c r="Q242" s="25" t="str">
        <f>IF('Heures Supplémentaire'!F324="",$Q$5,"")</f>
        <v>Stéphanie</v>
      </c>
      <c r="R242" s="25" t="str">
        <f>IF('Heures Supplémentaire'!H324="",$R$5,"")</f>
        <v>Catherine</v>
      </c>
      <c r="S242" s="25" t="str">
        <f>IF('Heures Supplémentaire'!J324="",$S$5,"")</f>
        <v>Denise</v>
      </c>
      <c r="T242" s="25" t="str">
        <f>IF('Heures Supplémentaire'!L324="",$T$5,"")</f>
        <v>Camille</v>
      </c>
      <c r="U242" s="25" t="str">
        <f>IF('Heures Supplémentaire'!N324="",$U$5,"")</f>
        <v>Moncef</v>
      </c>
      <c r="V242" s="25" t="str">
        <f>IF('Heures Supplémentaire'!P324="",$V$5,"")</f>
        <v>Danièle</v>
      </c>
      <c r="W242" s="25" t="str">
        <f>IF('Heures Supplémentaire'!R324="",W$5,"")</f>
        <v>Alain</v>
      </c>
      <c r="X242" s="25" t="str">
        <f>IF('Heures Supplémentaire'!T324="",X$5,"")</f>
        <v>Manuel</v>
      </c>
      <c r="Y242" s="25" t="str">
        <f>IF('Heures Supplémentaire'!V324="",Y$5,"")</f>
        <v>Driss</v>
      </c>
      <c r="Z242" s="25" t="str">
        <f>IF('Heures Supplémentaire'!Z324="",Z$5,"")</f>
        <v>AAAA</v>
      </c>
      <c r="AA242" s="25" t="str">
        <f>IF('Heures Supplémentaire'!AA324="",AA$5,"")</f>
        <v>BBBB</v>
      </c>
      <c r="AB242" s="25" t="str">
        <f>IF('Heures Supplémentaire'!AB324="",AB$5,"")</f>
        <v>CCCC</v>
      </c>
      <c r="AC242" s="25" t="e">
        <f>IF(#REF!="",AC$5,"")</f>
        <v>#REF!</v>
      </c>
      <c r="AD242" s="25" t="e">
        <f>IF(#REF!="",AD$5,"")</f>
        <v>#REF!</v>
      </c>
      <c r="AE242" s="25" t="e">
        <f>IF(#REF!="",AE$5,"")</f>
        <v>#REF!</v>
      </c>
      <c r="AF242" s="25" t="e">
        <f>IF(#REF!="",AF$5,"")</f>
        <v>#REF!</v>
      </c>
      <c r="AG242" s="25" t="e">
        <f>IF(#REF!="",AG$5,"")</f>
        <v>#REF!</v>
      </c>
      <c r="AH242" s="26" t="e">
        <f>IF(#REF!="",AH$5,"")</f>
        <v>#REF!</v>
      </c>
    </row>
    <row r="243" spans="1:34" ht="15" hidden="1" customHeight="1" x14ac:dyDescent="0.25">
      <c r="A243" s="18" t="s">
        <v>77</v>
      </c>
      <c r="B243" s="19">
        <f t="shared" si="7"/>
        <v>42973</v>
      </c>
      <c r="C243" s="27">
        <f t="shared" si="6"/>
        <v>7</v>
      </c>
      <c r="D243" s="28" t="s">
        <v>70</v>
      </c>
      <c r="E243" s="22"/>
      <c r="F243" s="22"/>
      <c r="G243" s="22"/>
      <c r="H243" s="22"/>
      <c r="I243" s="22"/>
      <c r="J243" s="22"/>
      <c r="K243" s="22"/>
      <c r="L243" s="22"/>
      <c r="M243" s="22"/>
      <c r="N243" s="22"/>
      <c r="O243" s="24"/>
      <c r="P243" s="25" t="str">
        <f>IF('Heures Supplémentaire'!D325="",$P$5,"")</f>
        <v>Haziz</v>
      </c>
      <c r="Q243" s="25" t="str">
        <f>IF('Heures Supplémentaire'!F325="",$Q$5,"")</f>
        <v>Stéphanie</v>
      </c>
      <c r="R243" s="25" t="str">
        <f>IF('Heures Supplémentaire'!H325="",$R$5,"")</f>
        <v>Catherine</v>
      </c>
      <c r="S243" s="25" t="str">
        <f>IF('Heures Supplémentaire'!J325="",$S$5,"")</f>
        <v>Denise</v>
      </c>
      <c r="T243" s="25" t="str">
        <f>IF('Heures Supplémentaire'!L325="",$T$5,"")</f>
        <v>Camille</v>
      </c>
      <c r="U243" s="25" t="str">
        <f>IF('Heures Supplémentaire'!N325="",$U$5,"")</f>
        <v>Moncef</v>
      </c>
      <c r="V243" s="25" t="str">
        <f>IF('Heures Supplémentaire'!P325="",$V$5,"")</f>
        <v>Danièle</v>
      </c>
      <c r="W243" s="25" t="str">
        <f>IF('Heures Supplémentaire'!R325="",W$5,"")</f>
        <v>Alain</v>
      </c>
      <c r="X243" s="25" t="str">
        <f>IF('Heures Supplémentaire'!T325="",X$5,"")</f>
        <v>Manuel</v>
      </c>
      <c r="Y243" s="25" t="str">
        <f>IF('Heures Supplémentaire'!V325="",Y$5,"")</f>
        <v>Driss</v>
      </c>
      <c r="Z243" s="25" t="str">
        <f>IF('Heures Supplémentaire'!Z325="",Z$5,"")</f>
        <v>AAAA</v>
      </c>
      <c r="AA243" s="25" t="str">
        <f>IF('Heures Supplémentaire'!AA325="",AA$5,"")</f>
        <v>BBBB</v>
      </c>
      <c r="AB243" s="25" t="str">
        <f>IF('Heures Supplémentaire'!AB325="",AB$5,"")</f>
        <v>CCCC</v>
      </c>
      <c r="AC243" s="25" t="e">
        <f>IF(#REF!="",AC$5,"")</f>
        <v>#REF!</v>
      </c>
      <c r="AD243" s="25" t="e">
        <f>IF(#REF!="",AD$5,"")</f>
        <v>#REF!</v>
      </c>
      <c r="AE243" s="25" t="e">
        <f>IF(#REF!="",AE$5,"")</f>
        <v>#REF!</v>
      </c>
      <c r="AF243" s="25" t="e">
        <f>IF(#REF!="",AF$5,"")</f>
        <v>#REF!</v>
      </c>
      <c r="AG243" s="25" t="e">
        <f>IF(#REF!="",AG$5,"")</f>
        <v>#REF!</v>
      </c>
      <c r="AH243" s="26" t="e">
        <f>IF(#REF!="",AH$5,"")</f>
        <v>#REF!</v>
      </c>
    </row>
    <row r="244" spans="1:34" ht="15" hidden="1" customHeight="1" x14ac:dyDescent="0.25">
      <c r="A244" s="18" t="s">
        <v>77</v>
      </c>
      <c r="B244" s="19">
        <f t="shared" si="7"/>
        <v>42974</v>
      </c>
      <c r="C244" s="27">
        <f t="shared" si="6"/>
        <v>1</v>
      </c>
      <c r="D244" s="28" t="s">
        <v>64</v>
      </c>
      <c r="E244" s="22"/>
      <c r="F244" s="22"/>
      <c r="G244" s="22"/>
      <c r="H244" s="22"/>
      <c r="I244" s="22"/>
      <c r="J244" s="22"/>
      <c r="K244" s="22"/>
      <c r="L244" s="22"/>
      <c r="M244" s="22"/>
      <c r="N244" s="22"/>
      <c r="O244" s="24"/>
      <c r="P244" s="25" t="str">
        <f>IF('Heures Supplémentaire'!D326="",$P$5,"")</f>
        <v>Haziz</v>
      </c>
      <c r="Q244" s="25" t="str">
        <f>IF('Heures Supplémentaire'!F326="",$Q$5,"")</f>
        <v>Stéphanie</v>
      </c>
      <c r="R244" s="25" t="str">
        <f>IF('Heures Supplémentaire'!H326="",$R$5,"")</f>
        <v>Catherine</v>
      </c>
      <c r="S244" s="25" t="str">
        <f>IF('Heures Supplémentaire'!J326="",$S$5,"")</f>
        <v>Denise</v>
      </c>
      <c r="T244" s="25" t="str">
        <f>IF('Heures Supplémentaire'!L326="",$T$5,"")</f>
        <v>Camille</v>
      </c>
      <c r="U244" s="25" t="str">
        <f>IF('Heures Supplémentaire'!N326="",$U$5,"")</f>
        <v>Moncef</v>
      </c>
      <c r="V244" s="25" t="str">
        <f>IF('Heures Supplémentaire'!P326="",$V$5,"")</f>
        <v>Danièle</v>
      </c>
      <c r="W244" s="25" t="str">
        <f>IF('Heures Supplémentaire'!R326="",W$5,"")</f>
        <v>Alain</v>
      </c>
      <c r="X244" s="25" t="str">
        <f>IF('Heures Supplémentaire'!T326="",X$5,"")</f>
        <v>Manuel</v>
      </c>
      <c r="Y244" s="25" t="str">
        <f>IF('Heures Supplémentaire'!V326="",Y$5,"")</f>
        <v>Driss</v>
      </c>
      <c r="Z244" s="25" t="str">
        <f>IF('Heures Supplémentaire'!Z326="",Z$5,"")</f>
        <v>AAAA</v>
      </c>
      <c r="AA244" s="25" t="str">
        <f>IF('Heures Supplémentaire'!AA326="",AA$5,"")</f>
        <v>BBBB</v>
      </c>
      <c r="AB244" s="25" t="str">
        <f>IF('Heures Supplémentaire'!AB326="",AB$5,"")</f>
        <v>CCCC</v>
      </c>
      <c r="AC244" s="25" t="e">
        <f>IF(#REF!="",AC$5,"")</f>
        <v>#REF!</v>
      </c>
      <c r="AD244" s="25" t="e">
        <f>IF(#REF!="",AD$5,"")</f>
        <v>#REF!</v>
      </c>
      <c r="AE244" s="25" t="e">
        <f>IF(#REF!="",AE$5,"")</f>
        <v>#REF!</v>
      </c>
      <c r="AF244" s="25" t="e">
        <f>IF(#REF!="",AF$5,"")</f>
        <v>#REF!</v>
      </c>
      <c r="AG244" s="25" t="e">
        <f>IF(#REF!="",AG$5,"")</f>
        <v>#REF!</v>
      </c>
      <c r="AH244" s="26" t="e">
        <f>IF(#REF!="",AH$5,"")</f>
        <v>#REF!</v>
      </c>
    </row>
    <row r="245" spans="1:34" ht="15" hidden="1" customHeight="1" x14ac:dyDescent="0.25">
      <c r="A245" s="18" t="s">
        <v>77</v>
      </c>
      <c r="B245" s="19">
        <f t="shared" si="7"/>
        <v>42975</v>
      </c>
      <c r="C245" s="27">
        <f t="shared" si="6"/>
        <v>2</v>
      </c>
      <c r="D245" s="28" t="s">
        <v>65</v>
      </c>
      <c r="E245" s="22"/>
      <c r="F245" s="22"/>
      <c r="G245" s="22"/>
      <c r="H245" s="22"/>
      <c r="I245" s="22"/>
      <c r="J245" s="22"/>
      <c r="K245" s="22"/>
      <c r="L245" s="22"/>
      <c r="M245" s="22"/>
      <c r="N245" s="22"/>
      <c r="O245" s="24"/>
      <c r="P245" s="25" t="str">
        <f>IF('Heures Supplémentaire'!D329="",$P$5,"")</f>
        <v>Haziz</v>
      </c>
      <c r="Q245" s="25" t="str">
        <f>IF('Heures Supplémentaire'!F329="",$Q$5,"")</f>
        <v>Stéphanie</v>
      </c>
      <c r="R245" s="25" t="str">
        <f>IF('Heures Supplémentaire'!H329="",$R$5,"")</f>
        <v>Catherine</v>
      </c>
      <c r="S245" s="25" t="str">
        <f>IF('Heures Supplémentaire'!J329="",$S$5,"")</f>
        <v>Denise</v>
      </c>
      <c r="T245" s="25" t="str">
        <f>IF('Heures Supplémentaire'!L329="",$T$5,"")</f>
        <v>Camille</v>
      </c>
      <c r="U245" s="25" t="str">
        <f>IF('Heures Supplémentaire'!N329="",$U$5,"")</f>
        <v>Moncef</v>
      </c>
      <c r="V245" s="25" t="str">
        <f>IF('Heures Supplémentaire'!P329="",$V$5,"")</f>
        <v>Danièle</v>
      </c>
      <c r="W245" s="25" t="str">
        <f>IF('Heures Supplémentaire'!R329="",W$5,"")</f>
        <v>Alain</v>
      </c>
      <c r="X245" s="25" t="str">
        <f>IF('Heures Supplémentaire'!T329="",X$5,"")</f>
        <v>Manuel</v>
      </c>
      <c r="Y245" s="25" t="str">
        <f>IF('Heures Supplémentaire'!V329="",Y$5,"")</f>
        <v>Driss</v>
      </c>
      <c r="Z245" s="25" t="str">
        <f>IF('Heures Supplémentaire'!Z329="",Z$5,"")</f>
        <v>AAAA</v>
      </c>
      <c r="AA245" s="25" t="str">
        <f>IF('Heures Supplémentaire'!AA329="",AA$5,"")</f>
        <v>BBBB</v>
      </c>
      <c r="AB245" s="25" t="str">
        <f>IF('Heures Supplémentaire'!AB329="",AB$5,"")</f>
        <v>CCCC</v>
      </c>
      <c r="AC245" s="25" t="e">
        <f>IF(#REF!="",AC$5,"")</f>
        <v>#REF!</v>
      </c>
      <c r="AD245" s="25" t="e">
        <f>IF(#REF!="",AD$5,"")</f>
        <v>#REF!</v>
      </c>
      <c r="AE245" s="25" t="e">
        <f>IF(#REF!="",AE$5,"")</f>
        <v>#REF!</v>
      </c>
      <c r="AF245" s="25" t="e">
        <f>IF(#REF!="",AF$5,"")</f>
        <v>#REF!</v>
      </c>
      <c r="AG245" s="25" t="e">
        <f>IF(#REF!="",AG$5,"")</f>
        <v>#REF!</v>
      </c>
      <c r="AH245" s="26" t="e">
        <f>IF(#REF!="",AH$5,"")</f>
        <v>#REF!</v>
      </c>
    </row>
    <row r="246" spans="1:34" ht="15" hidden="1" customHeight="1" x14ac:dyDescent="0.25">
      <c r="A246" s="18" t="s">
        <v>77</v>
      </c>
      <c r="B246" s="19">
        <f t="shared" si="7"/>
        <v>42976</v>
      </c>
      <c r="C246" s="27">
        <f t="shared" si="6"/>
        <v>3</v>
      </c>
      <c r="D246" s="28" t="s">
        <v>66</v>
      </c>
      <c r="E246" s="22"/>
      <c r="F246" s="22"/>
      <c r="G246" s="22"/>
      <c r="H246" s="22"/>
      <c r="I246" s="22"/>
      <c r="J246" s="22"/>
      <c r="K246" s="22"/>
      <c r="L246" s="22"/>
      <c r="M246" s="22"/>
      <c r="N246" s="22"/>
      <c r="O246" s="24"/>
      <c r="P246" s="25" t="str">
        <f>IF('Heures Supplémentaire'!D330="",$P$5,"")</f>
        <v>Haziz</v>
      </c>
      <c r="Q246" s="25" t="str">
        <f>IF('Heures Supplémentaire'!F330="",$Q$5,"")</f>
        <v>Stéphanie</v>
      </c>
      <c r="R246" s="25" t="str">
        <f>IF('Heures Supplémentaire'!H330="",$R$5,"")</f>
        <v>Catherine</v>
      </c>
      <c r="S246" s="25" t="str">
        <f>IF('Heures Supplémentaire'!J330="",$S$5,"")</f>
        <v>Denise</v>
      </c>
      <c r="T246" s="25" t="str">
        <f>IF('Heures Supplémentaire'!L330="",$T$5,"")</f>
        <v>Camille</v>
      </c>
      <c r="U246" s="25" t="str">
        <f>IF('Heures Supplémentaire'!N330="",$U$5,"")</f>
        <v>Moncef</v>
      </c>
      <c r="V246" s="25" t="str">
        <f>IF('Heures Supplémentaire'!P330="",$V$5,"")</f>
        <v>Danièle</v>
      </c>
      <c r="W246" s="25" t="str">
        <f>IF('Heures Supplémentaire'!R330="",W$5,"")</f>
        <v>Alain</v>
      </c>
      <c r="X246" s="25" t="str">
        <f>IF('Heures Supplémentaire'!T330="",X$5,"")</f>
        <v>Manuel</v>
      </c>
      <c r="Y246" s="25" t="str">
        <f>IF('Heures Supplémentaire'!V330="",Y$5,"")</f>
        <v>Driss</v>
      </c>
      <c r="Z246" s="25" t="str">
        <f>IF('Heures Supplémentaire'!Z330="",Z$5,"")</f>
        <v>AAAA</v>
      </c>
      <c r="AA246" s="25" t="str">
        <f>IF('Heures Supplémentaire'!AA330="",AA$5,"")</f>
        <v>BBBB</v>
      </c>
      <c r="AB246" s="25" t="str">
        <f>IF('Heures Supplémentaire'!AB330="",AB$5,"")</f>
        <v>CCCC</v>
      </c>
      <c r="AC246" s="25" t="e">
        <f>IF(#REF!="",AC$5,"")</f>
        <v>#REF!</v>
      </c>
      <c r="AD246" s="25" t="e">
        <f>IF(#REF!="",AD$5,"")</f>
        <v>#REF!</v>
      </c>
      <c r="AE246" s="25" t="e">
        <f>IF(#REF!="",AE$5,"")</f>
        <v>#REF!</v>
      </c>
      <c r="AF246" s="25" t="e">
        <f>IF(#REF!="",AF$5,"")</f>
        <v>#REF!</v>
      </c>
      <c r="AG246" s="25" t="e">
        <f>IF(#REF!="",AG$5,"")</f>
        <v>#REF!</v>
      </c>
      <c r="AH246" s="26" t="e">
        <f>IF(#REF!="",AH$5,"")</f>
        <v>#REF!</v>
      </c>
    </row>
    <row r="247" spans="1:34" ht="15" hidden="1" customHeight="1" x14ac:dyDescent="0.25">
      <c r="A247" s="18" t="s">
        <v>77</v>
      </c>
      <c r="B247" s="19">
        <f t="shared" si="7"/>
        <v>42977</v>
      </c>
      <c r="C247" s="27">
        <f t="shared" si="6"/>
        <v>4</v>
      </c>
      <c r="D247" s="28" t="s">
        <v>67</v>
      </c>
      <c r="E247" s="22"/>
      <c r="F247" s="22"/>
      <c r="G247" s="22"/>
      <c r="H247" s="22"/>
      <c r="I247" s="22"/>
      <c r="J247" s="22"/>
      <c r="K247" s="22"/>
      <c r="L247" s="22"/>
      <c r="M247" s="22"/>
      <c r="N247" s="22"/>
      <c r="O247" s="24"/>
      <c r="P247" s="25" t="str">
        <f>IF('Heures Supplémentaire'!D331="",$P$5,"")</f>
        <v>Haziz</v>
      </c>
      <c r="Q247" s="25" t="str">
        <f>IF('Heures Supplémentaire'!F331="",$Q$5,"")</f>
        <v>Stéphanie</v>
      </c>
      <c r="R247" s="25" t="str">
        <f>IF('Heures Supplémentaire'!H331="",$R$5,"")</f>
        <v>Catherine</v>
      </c>
      <c r="S247" s="25" t="str">
        <f>IF('Heures Supplémentaire'!J331="",$S$5,"")</f>
        <v>Denise</v>
      </c>
      <c r="T247" s="25" t="str">
        <f>IF('Heures Supplémentaire'!L331="",$T$5,"")</f>
        <v>Camille</v>
      </c>
      <c r="U247" s="25" t="str">
        <f>IF('Heures Supplémentaire'!N331="",$U$5,"")</f>
        <v>Moncef</v>
      </c>
      <c r="V247" s="25" t="str">
        <f>IF('Heures Supplémentaire'!P331="",$V$5,"")</f>
        <v>Danièle</v>
      </c>
      <c r="W247" s="25" t="str">
        <f>IF('Heures Supplémentaire'!R331="",W$5,"")</f>
        <v>Alain</v>
      </c>
      <c r="X247" s="25" t="str">
        <f>IF('Heures Supplémentaire'!T331="",X$5,"")</f>
        <v>Manuel</v>
      </c>
      <c r="Y247" s="25" t="str">
        <f>IF('Heures Supplémentaire'!V331="",Y$5,"")</f>
        <v>Driss</v>
      </c>
      <c r="Z247" s="25" t="str">
        <f>IF('Heures Supplémentaire'!Z331="",Z$5,"")</f>
        <v>AAAA</v>
      </c>
      <c r="AA247" s="25" t="str">
        <f>IF('Heures Supplémentaire'!AA331="",AA$5,"")</f>
        <v>BBBB</v>
      </c>
      <c r="AB247" s="25" t="str">
        <f>IF('Heures Supplémentaire'!AB331="",AB$5,"")</f>
        <v>CCCC</v>
      </c>
      <c r="AC247" s="25" t="e">
        <f>IF(#REF!="",AC$5,"")</f>
        <v>#REF!</v>
      </c>
      <c r="AD247" s="25" t="e">
        <f>IF(#REF!="",AD$5,"")</f>
        <v>#REF!</v>
      </c>
      <c r="AE247" s="25" t="e">
        <f>IF(#REF!="",AE$5,"")</f>
        <v>#REF!</v>
      </c>
      <c r="AF247" s="25" t="e">
        <f>IF(#REF!="",AF$5,"")</f>
        <v>#REF!</v>
      </c>
      <c r="AG247" s="25" t="e">
        <f>IF(#REF!="",AG$5,"")</f>
        <v>#REF!</v>
      </c>
      <c r="AH247" s="26" t="e">
        <f>IF(#REF!="",AH$5,"")</f>
        <v>#REF!</v>
      </c>
    </row>
    <row r="248" spans="1:34" ht="15" customHeight="1" x14ac:dyDescent="0.25">
      <c r="A248" s="18" t="s">
        <v>77</v>
      </c>
      <c r="B248" s="19">
        <f t="shared" si="7"/>
        <v>42978</v>
      </c>
      <c r="C248" s="27">
        <f t="shared" si="6"/>
        <v>5</v>
      </c>
      <c r="D248" s="28" t="s">
        <v>68</v>
      </c>
      <c r="E248" s="22"/>
      <c r="F248" s="22"/>
      <c r="G248" s="22"/>
      <c r="H248" s="22"/>
      <c r="I248" s="22"/>
      <c r="J248" s="22"/>
      <c r="K248" s="22"/>
      <c r="L248" s="22"/>
      <c r="M248" s="22"/>
      <c r="N248" s="22"/>
      <c r="O248" s="24"/>
      <c r="P248" s="25" t="str">
        <f>IF('Heures Supplémentaire'!D332="",$P$5,"")</f>
        <v>Haziz</v>
      </c>
      <c r="Q248" s="25" t="str">
        <f>IF('Heures Supplémentaire'!F332="",$Q$5,"")</f>
        <v>Stéphanie</v>
      </c>
      <c r="R248" s="25" t="str">
        <f>IF('Heures Supplémentaire'!H332="",$R$5,"")</f>
        <v>Catherine</v>
      </c>
      <c r="S248" s="25" t="str">
        <f>IF('Heures Supplémentaire'!J332="",$S$5,"")</f>
        <v>Denise</v>
      </c>
      <c r="T248" s="25" t="str">
        <f>IF('Heures Supplémentaire'!L332="",$T$5,"")</f>
        <v>Camille</v>
      </c>
      <c r="U248" s="25" t="str">
        <f>IF('Heures Supplémentaire'!N332="",$U$5,"")</f>
        <v>Moncef</v>
      </c>
      <c r="V248" s="25" t="str">
        <f>IF('Heures Supplémentaire'!P332="",$V$5,"")</f>
        <v>Danièle</v>
      </c>
      <c r="W248" s="25" t="str">
        <f>IF('Heures Supplémentaire'!R332="",W$5,"")</f>
        <v>Alain</v>
      </c>
      <c r="X248" s="25" t="str">
        <f>IF('Heures Supplémentaire'!T332="",X$5,"")</f>
        <v>Manuel</v>
      </c>
      <c r="Y248" s="25" t="str">
        <f>IF('Heures Supplémentaire'!V332="",Y$5,"")</f>
        <v>Driss</v>
      </c>
      <c r="Z248" s="25" t="str">
        <f>IF('Heures Supplémentaire'!Z332="",Z$5,"")</f>
        <v>AAAA</v>
      </c>
      <c r="AA248" s="25" t="str">
        <f>IF('Heures Supplémentaire'!AA332="",AA$5,"")</f>
        <v>BBBB</v>
      </c>
      <c r="AB248" s="25" t="str">
        <f>IF('Heures Supplémentaire'!AB332="",AB$5,"")</f>
        <v>CCCC</v>
      </c>
      <c r="AC248" s="25" t="e">
        <f>IF(#REF!="",AC$5,"")</f>
        <v>#REF!</v>
      </c>
      <c r="AD248" s="25" t="e">
        <f>IF(#REF!="",AD$5,"")</f>
        <v>#REF!</v>
      </c>
      <c r="AE248" s="25" t="e">
        <f>IF(#REF!="",AE$5,"")</f>
        <v>#REF!</v>
      </c>
      <c r="AF248" s="25" t="e">
        <f>IF(#REF!="",AF$5,"")</f>
        <v>#REF!</v>
      </c>
      <c r="AG248" s="25" t="e">
        <f>IF(#REF!="",AG$5,"")</f>
        <v>#REF!</v>
      </c>
      <c r="AH248" s="26" t="e">
        <f>IF(#REF!="",AH$5,"")</f>
        <v>#REF!</v>
      </c>
    </row>
    <row r="249" spans="1:34" ht="15" hidden="1" customHeight="1" x14ac:dyDescent="0.25">
      <c r="A249" s="18" t="s">
        <v>78</v>
      </c>
      <c r="B249" s="19">
        <f t="shared" si="7"/>
        <v>42979</v>
      </c>
      <c r="C249" s="27">
        <f t="shared" si="6"/>
        <v>6</v>
      </c>
      <c r="D249" s="28" t="s">
        <v>69</v>
      </c>
      <c r="E249" s="22"/>
      <c r="F249" s="22"/>
      <c r="G249" s="22"/>
      <c r="H249" s="22"/>
      <c r="I249" s="22"/>
      <c r="J249" s="22"/>
      <c r="K249" s="22"/>
      <c r="L249" s="22"/>
      <c r="M249" s="22"/>
      <c r="N249" s="22"/>
      <c r="O249" s="24"/>
      <c r="P249" s="25" t="str">
        <f>IF('Heures Supplémentaire'!D333="",$P$5,"")</f>
        <v>Haziz</v>
      </c>
      <c r="Q249" s="25" t="str">
        <f>IF('Heures Supplémentaire'!F333="",$Q$5,"")</f>
        <v>Stéphanie</v>
      </c>
      <c r="R249" s="25" t="str">
        <f>IF('Heures Supplémentaire'!H333="",$R$5,"")</f>
        <v>Catherine</v>
      </c>
      <c r="S249" s="25" t="str">
        <f>IF('Heures Supplémentaire'!J333="",$S$5,"")</f>
        <v>Denise</v>
      </c>
      <c r="T249" s="25" t="str">
        <f>IF('Heures Supplémentaire'!L333="",$T$5,"")</f>
        <v>Camille</v>
      </c>
      <c r="U249" s="25" t="str">
        <f>IF('Heures Supplémentaire'!N333="",$U$5,"")</f>
        <v>Moncef</v>
      </c>
      <c r="V249" s="25" t="str">
        <f>IF('Heures Supplémentaire'!P333="",$V$5,"")</f>
        <v>Danièle</v>
      </c>
      <c r="W249" s="25" t="str">
        <f>IF('Heures Supplémentaire'!R333="",W$5,"")</f>
        <v>Alain</v>
      </c>
      <c r="X249" s="25" t="str">
        <f>IF('Heures Supplémentaire'!T333="",X$5,"")</f>
        <v>Manuel</v>
      </c>
      <c r="Y249" s="25" t="str">
        <f>IF('Heures Supplémentaire'!V333="",Y$5,"")</f>
        <v>Driss</v>
      </c>
      <c r="Z249" s="25" t="str">
        <f>IF('Heures Supplémentaire'!Z333="",Z$5,"")</f>
        <v>AAAA</v>
      </c>
      <c r="AA249" s="25" t="str">
        <f>IF('Heures Supplémentaire'!AA333="",AA$5,"")</f>
        <v>BBBB</v>
      </c>
      <c r="AB249" s="25" t="str">
        <f>IF('Heures Supplémentaire'!AB333="",AB$5,"")</f>
        <v>CCCC</v>
      </c>
      <c r="AC249" s="25" t="e">
        <f>IF(#REF!="",AC$5,"")</f>
        <v>#REF!</v>
      </c>
      <c r="AD249" s="25" t="e">
        <f>IF(#REF!="",AD$5,"")</f>
        <v>#REF!</v>
      </c>
      <c r="AE249" s="25" t="e">
        <f>IF(#REF!="",AE$5,"")</f>
        <v>#REF!</v>
      </c>
      <c r="AF249" s="25" t="e">
        <f>IF(#REF!="",AF$5,"")</f>
        <v>#REF!</v>
      </c>
      <c r="AG249" s="25" t="e">
        <f>IF(#REF!="",AG$5,"")</f>
        <v>#REF!</v>
      </c>
      <c r="AH249" s="26" t="e">
        <f>IF(#REF!="",AH$5,"")</f>
        <v>#REF!</v>
      </c>
    </row>
    <row r="250" spans="1:34" ht="15" hidden="1" customHeight="1" x14ac:dyDescent="0.25">
      <c r="A250" s="18" t="s">
        <v>78</v>
      </c>
      <c r="B250" s="19">
        <f t="shared" si="7"/>
        <v>42980</v>
      </c>
      <c r="C250" s="27">
        <f t="shared" si="6"/>
        <v>7</v>
      </c>
      <c r="D250" s="28" t="s">
        <v>70</v>
      </c>
      <c r="E250" s="22"/>
      <c r="F250" s="22"/>
      <c r="G250" s="22"/>
      <c r="H250" s="22"/>
      <c r="I250" s="22"/>
      <c r="J250" s="22"/>
      <c r="K250" s="22"/>
      <c r="L250" s="22"/>
      <c r="M250" s="22"/>
      <c r="N250" s="22"/>
      <c r="O250" s="24"/>
      <c r="P250" s="25" t="str">
        <f>IF('Heures Supplémentaire'!D334="",$P$5,"")</f>
        <v>Haziz</v>
      </c>
      <c r="Q250" s="25" t="str">
        <f>IF('Heures Supplémentaire'!F334="",$Q$5,"")</f>
        <v>Stéphanie</v>
      </c>
      <c r="R250" s="25" t="str">
        <f>IF('Heures Supplémentaire'!H334="",$R$5,"")</f>
        <v>Catherine</v>
      </c>
      <c r="S250" s="25" t="str">
        <f>IF('Heures Supplémentaire'!J334="",$S$5,"")</f>
        <v>Denise</v>
      </c>
      <c r="T250" s="25" t="str">
        <f>IF('Heures Supplémentaire'!L334="",$T$5,"")</f>
        <v>Camille</v>
      </c>
      <c r="U250" s="25" t="str">
        <f>IF('Heures Supplémentaire'!N334="",$U$5,"")</f>
        <v>Moncef</v>
      </c>
      <c r="V250" s="25" t="str">
        <f>IF('Heures Supplémentaire'!P334="",$V$5,"")</f>
        <v>Danièle</v>
      </c>
      <c r="W250" s="25" t="str">
        <f>IF('Heures Supplémentaire'!R334="",W$5,"")</f>
        <v>Alain</v>
      </c>
      <c r="X250" s="25" t="str">
        <f>IF('Heures Supplémentaire'!T334="",X$5,"")</f>
        <v>Manuel</v>
      </c>
      <c r="Y250" s="25" t="str">
        <f>IF('Heures Supplémentaire'!V334="",Y$5,"")</f>
        <v>Driss</v>
      </c>
      <c r="Z250" s="25" t="str">
        <f>IF('Heures Supplémentaire'!Z334="",Z$5,"")</f>
        <v>AAAA</v>
      </c>
      <c r="AA250" s="25" t="str">
        <f>IF('Heures Supplémentaire'!AA334="",AA$5,"")</f>
        <v>BBBB</v>
      </c>
      <c r="AB250" s="25" t="str">
        <f>IF('Heures Supplémentaire'!AB334="",AB$5,"")</f>
        <v>CCCC</v>
      </c>
      <c r="AC250" s="25" t="e">
        <f>IF(#REF!="",AC$5,"")</f>
        <v>#REF!</v>
      </c>
      <c r="AD250" s="25" t="e">
        <f>IF(#REF!="",AD$5,"")</f>
        <v>#REF!</v>
      </c>
      <c r="AE250" s="25" t="e">
        <f>IF(#REF!="",AE$5,"")</f>
        <v>#REF!</v>
      </c>
      <c r="AF250" s="25" t="e">
        <f>IF(#REF!="",AF$5,"")</f>
        <v>#REF!</v>
      </c>
      <c r="AG250" s="25" t="e">
        <f>IF(#REF!="",AG$5,"")</f>
        <v>#REF!</v>
      </c>
      <c r="AH250" s="26" t="e">
        <f>IF(#REF!="",AH$5,"")</f>
        <v>#REF!</v>
      </c>
    </row>
    <row r="251" spans="1:34" ht="15" hidden="1" customHeight="1" x14ac:dyDescent="0.25">
      <c r="A251" s="18" t="s">
        <v>78</v>
      </c>
      <c r="B251" s="19">
        <f t="shared" si="7"/>
        <v>42981</v>
      </c>
      <c r="C251" s="27">
        <f t="shared" si="6"/>
        <v>1</v>
      </c>
      <c r="D251" s="28" t="s">
        <v>64</v>
      </c>
      <c r="E251" s="22"/>
      <c r="F251" s="22"/>
      <c r="G251" s="22"/>
      <c r="H251" s="22"/>
      <c r="I251" s="22"/>
      <c r="J251" s="22"/>
      <c r="K251" s="22"/>
      <c r="L251" s="22"/>
      <c r="M251" s="22"/>
      <c r="N251" s="22"/>
      <c r="O251" s="24"/>
      <c r="P251" s="25" t="str">
        <f>IF('Heures Supplémentaire'!D335="",$P$5,"")</f>
        <v>Haziz</v>
      </c>
      <c r="Q251" s="25" t="str">
        <f>IF('Heures Supplémentaire'!F335="",$Q$5,"")</f>
        <v>Stéphanie</v>
      </c>
      <c r="R251" s="25" t="str">
        <f>IF('Heures Supplémentaire'!H335="",$R$5,"")</f>
        <v>Catherine</v>
      </c>
      <c r="S251" s="25" t="str">
        <f>IF('Heures Supplémentaire'!J335="",$S$5,"")</f>
        <v>Denise</v>
      </c>
      <c r="T251" s="25" t="str">
        <f>IF('Heures Supplémentaire'!L335="",$T$5,"")</f>
        <v>Camille</v>
      </c>
      <c r="U251" s="25" t="str">
        <f>IF('Heures Supplémentaire'!N335="",$U$5,"")</f>
        <v>Moncef</v>
      </c>
      <c r="V251" s="25" t="str">
        <f>IF('Heures Supplémentaire'!P335="",$V$5,"")</f>
        <v>Danièle</v>
      </c>
      <c r="W251" s="25" t="str">
        <f>IF('Heures Supplémentaire'!R335="",W$5,"")</f>
        <v>Alain</v>
      </c>
      <c r="X251" s="25" t="str">
        <f>IF('Heures Supplémentaire'!T335="",X$5,"")</f>
        <v>Manuel</v>
      </c>
      <c r="Y251" s="25" t="str">
        <f>IF('Heures Supplémentaire'!V335="",Y$5,"")</f>
        <v>Driss</v>
      </c>
      <c r="Z251" s="25" t="str">
        <f>IF('Heures Supplémentaire'!Z335="",Z$5,"")</f>
        <v>AAAA</v>
      </c>
      <c r="AA251" s="25" t="str">
        <f>IF('Heures Supplémentaire'!AA335="",AA$5,"")</f>
        <v>BBBB</v>
      </c>
      <c r="AB251" s="25" t="str">
        <f>IF('Heures Supplémentaire'!AB335="",AB$5,"")</f>
        <v>CCCC</v>
      </c>
      <c r="AC251" s="25" t="e">
        <f>IF(#REF!="",AC$5,"")</f>
        <v>#REF!</v>
      </c>
      <c r="AD251" s="25" t="e">
        <f>IF(#REF!="",AD$5,"")</f>
        <v>#REF!</v>
      </c>
      <c r="AE251" s="25" t="e">
        <f>IF(#REF!="",AE$5,"")</f>
        <v>#REF!</v>
      </c>
      <c r="AF251" s="25" t="e">
        <f>IF(#REF!="",AF$5,"")</f>
        <v>#REF!</v>
      </c>
      <c r="AG251" s="25" t="e">
        <f>IF(#REF!="",AG$5,"")</f>
        <v>#REF!</v>
      </c>
      <c r="AH251" s="26" t="e">
        <f>IF(#REF!="",AH$5,"")</f>
        <v>#REF!</v>
      </c>
    </row>
    <row r="252" spans="1:34" ht="15" hidden="1" customHeight="1" x14ac:dyDescent="0.25">
      <c r="A252" s="18" t="s">
        <v>78</v>
      </c>
      <c r="B252" s="19">
        <f t="shared" si="7"/>
        <v>42982</v>
      </c>
      <c r="C252" s="27">
        <f t="shared" si="6"/>
        <v>2</v>
      </c>
      <c r="D252" s="28" t="s">
        <v>65</v>
      </c>
      <c r="E252" s="22"/>
      <c r="F252" s="22"/>
      <c r="G252" s="22"/>
      <c r="H252" s="22"/>
      <c r="I252" s="22"/>
      <c r="J252" s="22"/>
      <c r="K252" s="22"/>
      <c r="L252" s="22"/>
      <c r="M252" s="22"/>
      <c r="N252" s="22"/>
      <c r="O252" s="24"/>
      <c r="P252" s="25" t="str">
        <f>IF('Heures Supplémentaire'!D338="",$P$5,"")</f>
        <v>Haziz</v>
      </c>
      <c r="Q252" s="25" t="str">
        <f>IF('Heures Supplémentaire'!F338="",$Q$5,"")</f>
        <v>Stéphanie</v>
      </c>
      <c r="R252" s="25" t="str">
        <f>IF('Heures Supplémentaire'!H338="",$R$5,"")</f>
        <v>Catherine</v>
      </c>
      <c r="S252" s="25" t="str">
        <f>IF('Heures Supplémentaire'!J338="",$S$5,"")</f>
        <v>Denise</v>
      </c>
      <c r="T252" s="25" t="str">
        <f>IF('Heures Supplémentaire'!L338="",$T$5,"")</f>
        <v>Camille</v>
      </c>
      <c r="U252" s="25" t="str">
        <f>IF('Heures Supplémentaire'!N338="",$U$5,"")</f>
        <v>Moncef</v>
      </c>
      <c r="V252" s="25" t="str">
        <f>IF('Heures Supplémentaire'!P338="",$V$5,"")</f>
        <v>Danièle</v>
      </c>
      <c r="W252" s="25" t="str">
        <f>IF('Heures Supplémentaire'!R338="",W$5,"")</f>
        <v>Alain</v>
      </c>
      <c r="X252" s="25" t="str">
        <f>IF('Heures Supplémentaire'!T338="",X$5,"")</f>
        <v>Manuel</v>
      </c>
      <c r="Y252" s="25" t="str">
        <f>IF('Heures Supplémentaire'!V338="",Y$5,"")</f>
        <v>Driss</v>
      </c>
      <c r="Z252" s="25" t="str">
        <f>IF('Heures Supplémentaire'!Z338="",Z$5,"")</f>
        <v>AAAA</v>
      </c>
      <c r="AA252" s="25" t="str">
        <f>IF('Heures Supplémentaire'!AA338="",AA$5,"")</f>
        <v>BBBB</v>
      </c>
      <c r="AB252" s="25" t="str">
        <f>IF('Heures Supplémentaire'!AB338="",AB$5,"")</f>
        <v>CCCC</v>
      </c>
      <c r="AC252" s="25" t="e">
        <f>IF(#REF!="",AC$5,"")</f>
        <v>#REF!</v>
      </c>
      <c r="AD252" s="25" t="e">
        <f>IF(#REF!="",AD$5,"")</f>
        <v>#REF!</v>
      </c>
      <c r="AE252" s="25" t="e">
        <f>IF(#REF!="",AE$5,"")</f>
        <v>#REF!</v>
      </c>
      <c r="AF252" s="25" t="e">
        <f>IF(#REF!="",AF$5,"")</f>
        <v>#REF!</v>
      </c>
      <c r="AG252" s="25" t="e">
        <f>IF(#REF!="",AG$5,"")</f>
        <v>#REF!</v>
      </c>
      <c r="AH252" s="26" t="e">
        <f>IF(#REF!="",AH$5,"")</f>
        <v>#REF!</v>
      </c>
    </row>
    <row r="253" spans="1:34" ht="15" hidden="1" customHeight="1" x14ac:dyDescent="0.25">
      <c r="A253" s="18" t="s">
        <v>78</v>
      </c>
      <c r="B253" s="19">
        <f t="shared" si="7"/>
        <v>42983</v>
      </c>
      <c r="C253" s="27">
        <f t="shared" si="6"/>
        <v>3</v>
      </c>
      <c r="D253" s="28" t="s">
        <v>66</v>
      </c>
      <c r="E253" s="22"/>
      <c r="F253" s="22"/>
      <c r="G253" s="22"/>
      <c r="H253" s="22"/>
      <c r="I253" s="22"/>
      <c r="J253" s="22"/>
      <c r="K253" s="22"/>
      <c r="L253" s="22"/>
      <c r="M253" s="22"/>
      <c r="N253" s="22"/>
      <c r="O253" s="24"/>
      <c r="P253" s="25" t="str">
        <f>IF('Heures Supplémentaire'!D339="",$P$5,"")</f>
        <v>Haziz</v>
      </c>
      <c r="Q253" s="25" t="str">
        <f>IF('Heures Supplémentaire'!F339="",$Q$5,"")</f>
        <v>Stéphanie</v>
      </c>
      <c r="R253" s="25" t="str">
        <f>IF('Heures Supplémentaire'!H339="",$R$5,"")</f>
        <v>Catherine</v>
      </c>
      <c r="S253" s="25" t="str">
        <f>IF('Heures Supplémentaire'!J339="",$S$5,"")</f>
        <v>Denise</v>
      </c>
      <c r="T253" s="25" t="str">
        <f>IF('Heures Supplémentaire'!L339="",$T$5,"")</f>
        <v>Camille</v>
      </c>
      <c r="U253" s="25" t="str">
        <f>IF('Heures Supplémentaire'!N339="",$U$5,"")</f>
        <v>Moncef</v>
      </c>
      <c r="V253" s="25" t="str">
        <f>IF('Heures Supplémentaire'!P339="",$V$5,"")</f>
        <v>Danièle</v>
      </c>
      <c r="W253" s="25" t="str">
        <f>IF('Heures Supplémentaire'!R339="",W$5,"")</f>
        <v>Alain</v>
      </c>
      <c r="X253" s="25" t="str">
        <f>IF('Heures Supplémentaire'!T339="",X$5,"")</f>
        <v>Manuel</v>
      </c>
      <c r="Y253" s="25" t="str">
        <f>IF('Heures Supplémentaire'!V339="",Y$5,"")</f>
        <v>Driss</v>
      </c>
      <c r="Z253" s="25" t="str">
        <f>IF('Heures Supplémentaire'!Z339="",Z$5,"")</f>
        <v>AAAA</v>
      </c>
      <c r="AA253" s="25" t="str">
        <f>IF('Heures Supplémentaire'!AA339="",AA$5,"")</f>
        <v>BBBB</v>
      </c>
      <c r="AB253" s="25" t="str">
        <f>IF('Heures Supplémentaire'!AB339="",AB$5,"")</f>
        <v>CCCC</v>
      </c>
      <c r="AC253" s="25" t="e">
        <f>IF(#REF!="",AC$5,"")</f>
        <v>#REF!</v>
      </c>
      <c r="AD253" s="25" t="e">
        <f>IF(#REF!="",AD$5,"")</f>
        <v>#REF!</v>
      </c>
      <c r="AE253" s="25" t="e">
        <f>IF(#REF!="",AE$5,"")</f>
        <v>#REF!</v>
      </c>
      <c r="AF253" s="25" t="e">
        <f>IF(#REF!="",AF$5,"")</f>
        <v>#REF!</v>
      </c>
      <c r="AG253" s="25" t="e">
        <f>IF(#REF!="",AG$5,"")</f>
        <v>#REF!</v>
      </c>
      <c r="AH253" s="26" t="e">
        <f>IF(#REF!="",AH$5,"")</f>
        <v>#REF!</v>
      </c>
    </row>
    <row r="254" spans="1:34" ht="15" hidden="1" customHeight="1" x14ac:dyDescent="0.25">
      <c r="A254" s="18" t="s">
        <v>78</v>
      </c>
      <c r="B254" s="19">
        <f t="shared" si="7"/>
        <v>42984</v>
      </c>
      <c r="C254" s="27">
        <f t="shared" si="6"/>
        <v>4</v>
      </c>
      <c r="D254" s="28" t="s">
        <v>67</v>
      </c>
      <c r="E254" s="22"/>
      <c r="F254" s="22"/>
      <c r="G254" s="22"/>
      <c r="H254" s="22"/>
      <c r="I254" s="22"/>
      <c r="J254" s="22"/>
      <c r="K254" s="22"/>
      <c r="L254" s="22"/>
      <c r="M254" s="22"/>
      <c r="N254" s="22"/>
      <c r="O254" s="24"/>
      <c r="P254" s="25" t="str">
        <f>IF('Heures Supplémentaire'!D340="",$P$5,"")</f>
        <v>Haziz</v>
      </c>
      <c r="Q254" s="25" t="str">
        <f>IF('Heures Supplémentaire'!F340="",$Q$5,"")</f>
        <v>Stéphanie</v>
      </c>
      <c r="R254" s="25" t="str">
        <f>IF('Heures Supplémentaire'!H340="",$R$5,"")</f>
        <v>Catherine</v>
      </c>
      <c r="S254" s="25" t="str">
        <f>IF('Heures Supplémentaire'!J340="",$S$5,"")</f>
        <v>Denise</v>
      </c>
      <c r="T254" s="25" t="str">
        <f>IF('Heures Supplémentaire'!L340="",$T$5,"")</f>
        <v>Camille</v>
      </c>
      <c r="U254" s="25" t="str">
        <f>IF('Heures Supplémentaire'!N340="",$U$5,"")</f>
        <v>Moncef</v>
      </c>
      <c r="V254" s="25" t="str">
        <f>IF('Heures Supplémentaire'!P340="",$V$5,"")</f>
        <v>Danièle</v>
      </c>
      <c r="W254" s="25" t="str">
        <f>IF('Heures Supplémentaire'!R340="",W$5,"")</f>
        <v>Alain</v>
      </c>
      <c r="X254" s="25" t="str">
        <f>IF('Heures Supplémentaire'!T340="",X$5,"")</f>
        <v>Manuel</v>
      </c>
      <c r="Y254" s="25" t="str">
        <f>IF('Heures Supplémentaire'!V340="",Y$5,"")</f>
        <v>Driss</v>
      </c>
      <c r="Z254" s="25" t="str">
        <f>IF('Heures Supplémentaire'!Z340="",Z$5,"")</f>
        <v>AAAA</v>
      </c>
      <c r="AA254" s="25" t="str">
        <f>IF('Heures Supplémentaire'!AA340="",AA$5,"")</f>
        <v>BBBB</v>
      </c>
      <c r="AB254" s="25" t="str">
        <f>IF('Heures Supplémentaire'!AB340="",AB$5,"")</f>
        <v>CCCC</v>
      </c>
      <c r="AC254" s="25" t="e">
        <f>IF(#REF!="",AC$5,"")</f>
        <v>#REF!</v>
      </c>
      <c r="AD254" s="25" t="e">
        <f>IF(#REF!="",AD$5,"")</f>
        <v>#REF!</v>
      </c>
      <c r="AE254" s="25" t="e">
        <f>IF(#REF!="",AE$5,"")</f>
        <v>#REF!</v>
      </c>
      <c r="AF254" s="25" t="e">
        <f>IF(#REF!="",AF$5,"")</f>
        <v>#REF!</v>
      </c>
      <c r="AG254" s="25" t="e">
        <f>IF(#REF!="",AG$5,"")</f>
        <v>#REF!</v>
      </c>
      <c r="AH254" s="26" t="e">
        <f>IF(#REF!="",AH$5,"")</f>
        <v>#REF!</v>
      </c>
    </row>
    <row r="255" spans="1:34" ht="15" customHeight="1" x14ac:dyDescent="0.25">
      <c r="A255" s="18" t="s">
        <v>78</v>
      </c>
      <c r="B255" s="19">
        <f t="shared" si="7"/>
        <v>42985</v>
      </c>
      <c r="C255" s="27">
        <f t="shared" si="6"/>
        <v>5</v>
      </c>
      <c r="D255" s="28" t="s">
        <v>68</v>
      </c>
      <c r="E255" s="22"/>
      <c r="F255" s="22"/>
      <c r="G255" s="22"/>
      <c r="H255" s="22"/>
      <c r="I255" s="22"/>
      <c r="J255" s="22"/>
      <c r="K255" s="22"/>
      <c r="L255" s="22"/>
      <c r="M255" s="22"/>
      <c r="N255" s="22"/>
      <c r="O255" s="24"/>
      <c r="P255" s="25" t="str">
        <f>IF('Heures Supplémentaire'!D341="",$P$5,"")</f>
        <v>Haziz</v>
      </c>
      <c r="Q255" s="25" t="str">
        <f>IF('Heures Supplémentaire'!F341="",$Q$5,"")</f>
        <v>Stéphanie</v>
      </c>
      <c r="R255" s="25" t="str">
        <f>IF('Heures Supplémentaire'!H341="",$R$5,"")</f>
        <v>Catherine</v>
      </c>
      <c r="S255" s="25" t="str">
        <f>IF('Heures Supplémentaire'!J341="",$S$5,"")</f>
        <v>Denise</v>
      </c>
      <c r="T255" s="25" t="str">
        <f>IF('Heures Supplémentaire'!L341="",$T$5,"")</f>
        <v>Camille</v>
      </c>
      <c r="U255" s="25" t="str">
        <f>IF('Heures Supplémentaire'!N341="",$U$5,"")</f>
        <v>Moncef</v>
      </c>
      <c r="V255" s="25" t="str">
        <f>IF('Heures Supplémentaire'!P341="",$V$5,"")</f>
        <v>Danièle</v>
      </c>
      <c r="W255" s="25" t="str">
        <f>IF('Heures Supplémentaire'!R341="",W$5,"")</f>
        <v>Alain</v>
      </c>
      <c r="X255" s="25" t="str">
        <f>IF('Heures Supplémentaire'!T341="",X$5,"")</f>
        <v>Manuel</v>
      </c>
      <c r="Y255" s="25" t="str">
        <f>IF('Heures Supplémentaire'!V341="",Y$5,"")</f>
        <v>Driss</v>
      </c>
      <c r="Z255" s="25" t="str">
        <f>IF('Heures Supplémentaire'!Z341="",Z$5,"")</f>
        <v>AAAA</v>
      </c>
      <c r="AA255" s="25" t="str">
        <f>IF('Heures Supplémentaire'!AA341="",AA$5,"")</f>
        <v>BBBB</v>
      </c>
      <c r="AB255" s="25" t="str">
        <f>IF('Heures Supplémentaire'!AB341="",AB$5,"")</f>
        <v>CCCC</v>
      </c>
      <c r="AC255" s="25" t="e">
        <f>IF(#REF!="",AC$5,"")</f>
        <v>#REF!</v>
      </c>
      <c r="AD255" s="25" t="e">
        <f>IF(#REF!="",AD$5,"")</f>
        <v>#REF!</v>
      </c>
      <c r="AE255" s="25" t="e">
        <f>IF(#REF!="",AE$5,"")</f>
        <v>#REF!</v>
      </c>
      <c r="AF255" s="25" t="e">
        <f>IF(#REF!="",AF$5,"")</f>
        <v>#REF!</v>
      </c>
      <c r="AG255" s="25" t="e">
        <f>IF(#REF!="",AG$5,"")</f>
        <v>#REF!</v>
      </c>
      <c r="AH255" s="26" t="e">
        <f>IF(#REF!="",AH$5,"")</f>
        <v>#REF!</v>
      </c>
    </row>
    <row r="256" spans="1:34" ht="15" hidden="1" customHeight="1" x14ac:dyDescent="0.25">
      <c r="A256" s="18" t="s">
        <v>78</v>
      </c>
      <c r="B256" s="19">
        <f t="shared" si="7"/>
        <v>42986</v>
      </c>
      <c r="C256" s="27">
        <f t="shared" si="6"/>
        <v>6</v>
      </c>
      <c r="D256" s="28" t="s">
        <v>69</v>
      </c>
      <c r="E256" s="22"/>
      <c r="F256" s="22"/>
      <c r="G256" s="22"/>
      <c r="H256" s="22"/>
      <c r="I256" s="22"/>
      <c r="J256" s="22"/>
      <c r="K256" s="22"/>
      <c r="L256" s="22"/>
      <c r="M256" s="22"/>
      <c r="N256" s="22"/>
      <c r="O256" s="24"/>
      <c r="P256" s="25" t="str">
        <f>IF('Heures Supplémentaire'!D342="",$P$5,"")</f>
        <v>Haziz</v>
      </c>
      <c r="Q256" s="25" t="str">
        <f>IF('Heures Supplémentaire'!F342="",$Q$5,"")</f>
        <v>Stéphanie</v>
      </c>
      <c r="R256" s="25" t="str">
        <f>IF('Heures Supplémentaire'!H342="",$R$5,"")</f>
        <v>Catherine</v>
      </c>
      <c r="S256" s="25" t="str">
        <f>IF('Heures Supplémentaire'!J342="",$S$5,"")</f>
        <v>Denise</v>
      </c>
      <c r="T256" s="25" t="str">
        <f>IF('Heures Supplémentaire'!L342="",$T$5,"")</f>
        <v>Camille</v>
      </c>
      <c r="U256" s="25" t="str">
        <f>IF('Heures Supplémentaire'!N342="",$U$5,"")</f>
        <v>Moncef</v>
      </c>
      <c r="V256" s="25" t="str">
        <f>IF('Heures Supplémentaire'!P342="",$V$5,"")</f>
        <v>Danièle</v>
      </c>
      <c r="W256" s="25" t="str">
        <f>IF('Heures Supplémentaire'!R342="",W$5,"")</f>
        <v>Alain</v>
      </c>
      <c r="X256" s="25" t="str">
        <f>IF('Heures Supplémentaire'!T342="",X$5,"")</f>
        <v>Manuel</v>
      </c>
      <c r="Y256" s="25" t="str">
        <f>IF('Heures Supplémentaire'!V342="",Y$5,"")</f>
        <v>Driss</v>
      </c>
      <c r="Z256" s="25" t="str">
        <f>IF('Heures Supplémentaire'!Z342="",Z$5,"")</f>
        <v>AAAA</v>
      </c>
      <c r="AA256" s="25" t="str">
        <f>IF('Heures Supplémentaire'!AA342="",AA$5,"")</f>
        <v>BBBB</v>
      </c>
      <c r="AB256" s="25" t="str">
        <f>IF('Heures Supplémentaire'!AB342="",AB$5,"")</f>
        <v>CCCC</v>
      </c>
      <c r="AC256" s="25" t="e">
        <f>IF(#REF!="",AC$5,"")</f>
        <v>#REF!</v>
      </c>
      <c r="AD256" s="25" t="e">
        <f>IF(#REF!="",AD$5,"")</f>
        <v>#REF!</v>
      </c>
      <c r="AE256" s="25" t="e">
        <f>IF(#REF!="",AE$5,"")</f>
        <v>#REF!</v>
      </c>
      <c r="AF256" s="25" t="e">
        <f>IF(#REF!="",AF$5,"")</f>
        <v>#REF!</v>
      </c>
      <c r="AG256" s="25" t="e">
        <f>IF(#REF!="",AG$5,"")</f>
        <v>#REF!</v>
      </c>
      <c r="AH256" s="26" t="e">
        <f>IF(#REF!="",AH$5,"")</f>
        <v>#REF!</v>
      </c>
    </row>
    <row r="257" spans="1:34" ht="15" hidden="1" customHeight="1" x14ac:dyDescent="0.25">
      <c r="A257" s="18" t="s">
        <v>78</v>
      </c>
      <c r="B257" s="19">
        <f t="shared" si="7"/>
        <v>42987</v>
      </c>
      <c r="C257" s="27">
        <f t="shared" si="6"/>
        <v>7</v>
      </c>
      <c r="D257" s="28" t="s">
        <v>70</v>
      </c>
      <c r="E257" s="22"/>
      <c r="F257" s="22"/>
      <c r="G257" s="22"/>
      <c r="H257" s="22"/>
      <c r="I257" s="22"/>
      <c r="J257" s="22"/>
      <c r="K257" s="22"/>
      <c r="L257" s="22"/>
      <c r="M257" s="22"/>
      <c r="N257" s="22"/>
      <c r="O257" s="24"/>
      <c r="P257" s="25" t="str">
        <f>IF('Heures Supplémentaire'!D343="",$P$5,"")</f>
        <v>Haziz</v>
      </c>
      <c r="Q257" s="25" t="str">
        <f>IF('Heures Supplémentaire'!F343="",$Q$5,"")</f>
        <v>Stéphanie</v>
      </c>
      <c r="R257" s="25" t="str">
        <f>IF('Heures Supplémentaire'!H343="",$R$5,"")</f>
        <v>Catherine</v>
      </c>
      <c r="S257" s="25" t="str">
        <f>IF('Heures Supplémentaire'!J343="",$S$5,"")</f>
        <v>Denise</v>
      </c>
      <c r="T257" s="25" t="str">
        <f>IF('Heures Supplémentaire'!L343="",$T$5,"")</f>
        <v>Camille</v>
      </c>
      <c r="U257" s="25" t="str">
        <f>IF('Heures Supplémentaire'!N343="",$U$5,"")</f>
        <v>Moncef</v>
      </c>
      <c r="V257" s="25" t="str">
        <f>IF('Heures Supplémentaire'!P343="",$V$5,"")</f>
        <v>Danièle</v>
      </c>
      <c r="W257" s="25" t="str">
        <f>IF('Heures Supplémentaire'!R343="",W$5,"")</f>
        <v>Alain</v>
      </c>
      <c r="X257" s="25" t="str">
        <f>IF('Heures Supplémentaire'!T343="",X$5,"")</f>
        <v>Manuel</v>
      </c>
      <c r="Y257" s="25" t="str">
        <f>IF('Heures Supplémentaire'!V343="",Y$5,"")</f>
        <v>Driss</v>
      </c>
      <c r="Z257" s="25" t="str">
        <f>IF('Heures Supplémentaire'!Z343="",Z$5,"")</f>
        <v>AAAA</v>
      </c>
      <c r="AA257" s="25" t="str">
        <f>IF('Heures Supplémentaire'!AA343="",AA$5,"")</f>
        <v>BBBB</v>
      </c>
      <c r="AB257" s="25" t="str">
        <f>IF('Heures Supplémentaire'!AB343="",AB$5,"")</f>
        <v>CCCC</v>
      </c>
      <c r="AC257" s="25" t="e">
        <f>IF(#REF!="",AC$5,"")</f>
        <v>#REF!</v>
      </c>
      <c r="AD257" s="25" t="e">
        <f>IF(#REF!="",AD$5,"")</f>
        <v>#REF!</v>
      </c>
      <c r="AE257" s="25" t="e">
        <f>IF(#REF!="",AE$5,"")</f>
        <v>#REF!</v>
      </c>
      <c r="AF257" s="25" t="e">
        <f>IF(#REF!="",AF$5,"")</f>
        <v>#REF!</v>
      </c>
      <c r="AG257" s="25" t="e">
        <f>IF(#REF!="",AG$5,"")</f>
        <v>#REF!</v>
      </c>
      <c r="AH257" s="26" t="e">
        <f>IF(#REF!="",AH$5,"")</f>
        <v>#REF!</v>
      </c>
    </row>
    <row r="258" spans="1:34" ht="15" hidden="1" customHeight="1" x14ac:dyDescent="0.25">
      <c r="A258" s="18" t="s">
        <v>78</v>
      </c>
      <c r="B258" s="19">
        <f t="shared" si="7"/>
        <v>42988</v>
      </c>
      <c r="C258" s="27">
        <f t="shared" si="6"/>
        <v>1</v>
      </c>
      <c r="D258" s="28" t="s">
        <v>64</v>
      </c>
      <c r="E258" s="22"/>
      <c r="F258" s="22"/>
      <c r="G258" s="22"/>
      <c r="H258" s="22"/>
      <c r="I258" s="22"/>
      <c r="J258" s="22"/>
      <c r="K258" s="22"/>
      <c r="L258" s="22"/>
      <c r="M258" s="22"/>
      <c r="N258" s="22"/>
      <c r="O258" s="24"/>
      <c r="P258" s="25" t="str">
        <f>IF('Heures Supplémentaire'!D344="",$P$5,"")</f>
        <v>Haziz</v>
      </c>
      <c r="Q258" s="25" t="str">
        <f>IF('Heures Supplémentaire'!F344="",$Q$5,"")</f>
        <v>Stéphanie</v>
      </c>
      <c r="R258" s="25" t="str">
        <f>IF('Heures Supplémentaire'!H344="",$R$5,"")</f>
        <v>Catherine</v>
      </c>
      <c r="S258" s="25" t="str">
        <f>IF('Heures Supplémentaire'!J344="",$S$5,"")</f>
        <v>Denise</v>
      </c>
      <c r="T258" s="25" t="str">
        <f>IF('Heures Supplémentaire'!L344="",$T$5,"")</f>
        <v>Camille</v>
      </c>
      <c r="U258" s="25" t="str">
        <f>IF('Heures Supplémentaire'!N344="",$U$5,"")</f>
        <v>Moncef</v>
      </c>
      <c r="V258" s="25" t="str">
        <f>IF('Heures Supplémentaire'!P344="",$V$5,"")</f>
        <v>Danièle</v>
      </c>
      <c r="W258" s="25" t="str">
        <f>IF('Heures Supplémentaire'!R344="",W$5,"")</f>
        <v>Alain</v>
      </c>
      <c r="X258" s="25" t="str">
        <f>IF('Heures Supplémentaire'!T344="",X$5,"")</f>
        <v>Manuel</v>
      </c>
      <c r="Y258" s="25" t="str">
        <f>IF('Heures Supplémentaire'!V344="",Y$5,"")</f>
        <v>Driss</v>
      </c>
      <c r="Z258" s="25" t="str">
        <f>IF('Heures Supplémentaire'!Z344="",Z$5,"")</f>
        <v>AAAA</v>
      </c>
      <c r="AA258" s="25" t="str">
        <f>IF('Heures Supplémentaire'!AA344="",AA$5,"")</f>
        <v>BBBB</v>
      </c>
      <c r="AB258" s="25" t="str">
        <f>IF('Heures Supplémentaire'!AB344="",AB$5,"")</f>
        <v>CCCC</v>
      </c>
      <c r="AC258" s="25" t="e">
        <f>IF(#REF!="",AC$5,"")</f>
        <v>#REF!</v>
      </c>
      <c r="AD258" s="25" t="e">
        <f>IF(#REF!="",AD$5,"")</f>
        <v>#REF!</v>
      </c>
      <c r="AE258" s="25" t="e">
        <f>IF(#REF!="",AE$5,"")</f>
        <v>#REF!</v>
      </c>
      <c r="AF258" s="25" t="e">
        <f>IF(#REF!="",AF$5,"")</f>
        <v>#REF!</v>
      </c>
      <c r="AG258" s="25" t="e">
        <f>IF(#REF!="",AG$5,"")</f>
        <v>#REF!</v>
      </c>
      <c r="AH258" s="26" t="e">
        <f>IF(#REF!="",AH$5,"")</f>
        <v>#REF!</v>
      </c>
    </row>
    <row r="259" spans="1:34" ht="15" hidden="1" customHeight="1" x14ac:dyDescent="0.25">
      <c r="A259" s="18" t="s">
        <v>78</v>
      </c>
      <c r="B259" s="19">
        <f t="shared" si="7"/>
        <v>42989</v>
      </c>
      <c r="C259" s="27">
        <f t="shared" si="6"/>
        <v>2</v>
      </c>
      <c r="D259" s="28" t="s">
        <v>65</v>
      </c>
      <c r="E259" s="22"/>
      <c r="F259" s="22"/>
      <c r="G259" s="22"/>
      <c r="H259" s="22"/>
      <c r="I259" s="22"/>
      <c r="J259" s="22"/>
      <c r="K259" s="22"/>
      <c r="L259" s="22"/>
      <c r="M259" s="22"/>
      <c r="N259" s="22"/>
      <c r="O259" s="24"/>
      <c r="P259" s="25" t="str">
        <f>IF('Heures Supplémentaire'!D347="",$P$5,"")</f>
        <v>Haziz</v>
      </c>
      <c r="Q259" s="25" t="str">
        <f>IF('Heures Supplémentaire'!F347="",$Q$5,"")</f>
        <v>Stéphanie</v>
      </c>
      <c r="R259" s="25" t="str">
        <f>IF('Heures Supplémentaire'!H347="",$R$5,"")</f>
        <v>Catherine</v>
      </c>
      <c r="S259" s="25" t="str">
        <f>IF('Heures Supplémentaire'!J347="",$S$5,"")</f>
        <v>Denise</v>
      </c>
      <c r="T259" s="25" t="str">
        <f>IF('Heures Supplémentaire'!L347="",$T$5,"")</f>
        <v>Camille</v>
      </c>
      <c r="U259" s="25" t="str">
        <f>IF('Heures Supplémentaire'!N347="",$U$5,"")</f>
        <v>Moncef</v>
      </c>
      <c r="V259" s="25" t="str">
        <f>IF('Heures Supplémentaire'!P347="",$V$5,"")</f>
        <v>Danièle</v>
      </c>
      <c r="W259" s="25" t="str">
        <f>IF('Heures Supplémentaire'!R347="",W$5,"")</f>
        <v>Alain</v>
      </c>
      <c r="X259" s="25" t="str">
        <f>IF('Heures Supplémentaire'!T347="",X$5,"")</f>
        <v>Manuel</v>
      </c>
      <c r="Y259" s="25" t="str">
        <f>IF('Heures Supplémentaire'!V347="",Y$5,"")</f>
        <v>Driss</v>
      </c>
      <c r="Z259" s="25" t="str">
        <f>IF('Heures Supplémentaire'!Z347="",Z$5,"")</f>
        <v>AAAA</v>
      </c>
      <c r="AA259" s="25" t="str">
        <f>IF('Heures Supplémentaire'!AA347="",AA$5,"")</f>
        <v>BBBB</v>
      </c>
      <c r="AB259" s="25" t="str">
        <f>IF('Heures Supplémentaire'!AB347="",AB$5,"")</f>
        <v>CCCC</v>
      </c>
      <c r="AC259" s="25" t="e">
        <f>IF(#REF!="",AC$5,"")</f>
        <v>#REF!</v>
      </c>
      <c r="AD259" s="25" t="e">
        <f>IF(#REF!="",AD$5,"")</f>
        <v>#REF!</v>
      </c>
      <c r="AE259" s="25" t="e">
        <f>IF(#REF!="",AE$5,"")</f>
        <v>#REF!</v>
      </c>
      <c r="AF259" s="25" t="e">
        <f>IF(#REF!="",AF$5,"")</f>
        <v>#REF!</v>
      </c>
      <c r="AG259" s="25" t="e">
        <f>IF(#REF!="",AG$5,"")</f>
        <v>#REF!</v>
      </c>
      <c r="AH259" s="26" t="e">
        <f>IF(#REF!="",AH$5,"")</f>
        <v>#REF!</v>
      </c>
    </row>
    <row r="260" spans="1:34" ht="15" hidden="1" customHeight="1" x14ac:dyDescent="0.25">
      <c r="A260" s="18" t="s">
        <v>78</v>
      </c>
      <c r="B260" s="19">
        <f t="shared" si="7"/>
        <v>42990</v>
      </c>
      <c r="C260" s="27">
        <f t="shared" si="6"/>
        <v>3</v>
      </c>
      <c r="D260" s="28" t="s">
        <v>66</v>
      </c>
      <c r="E260" s="22"/>
      <c r="F260" s="22"/>
      <c r="G260" s="22"/>
      <c r="H260" s="22"/>
      <c r="I260" s="22"/>
      <c r="J260" s="22"/>
      <c r="K260" s="22"/>
      <c r="L260" s="22"/>
      <c r="M260" s="22"/>
      <c r="N260" s="22"/>
      <c r="O260" s="24"/>
      <c r="P260" s="25" t="str">
        <f>IF('Heures Supplémentaire'!D348="",$P$5,"")</f>
        <v>Haziz</v>
      </c>
      <c r="Q260" s="25" t="str">
        <f>IF('Heures Supplémentaire'!F348="",$Q$5,"")</f>
        <v>Stéphanie</v>
      </c>
      <c r="R260" s="25" t="str">
        <f>IF('Heures Supplémentaire'!H348="",$R$5,"")</f>
        <v>Catherine</v>
      </c>
      <c r="S260" s="25" t="str">
        <f>IF('Heures Supplémentaire'!J348="",$S$5,"")</f>
        <v>Denise</v>
      </c>
      <c r="T260" s="25" t="str">
        <f>IF('Heures Supplémentaire'!L348="",$T$5,"")</f>
        <v>Camille</v>
      </c>
      <c r="U260" s="25" t="str">
        <f>IF('Heures Supplémentaire'!N348="",$U$5,"")</f>
        <v>Moncef</v>
      </c>
      <c r="V260" s="25" t="str">
        <f>IF('Heures Supplémentaire'!P348="",$V$5,"")</f>
        <v>Danièle</v>
      </c>
      <c r="W260" s="25" t="str">
        <f>IF('Heures Supplémentaire'!R348="",W$5,"")</f>
        <v>Alain</v>
      </c>
      <c r="X260" s="25" t="str">
        <f>IF('Heures Supplémentaire'!T348="",X$5,"")</f>
        <v>Manuel</v>
      </c>
      <c r="Y260" s="25" t="str">
        <f>IF('Heures Supplémentaire'!V348="",Y$5,"")</f>
        <v>Driss</v>
      </c>
      <c r="Z260" s="25" t="str">
        <f>IF('Heures Supplémentaire'!Z348="",Z$5,"")</f>
        <v>AAAA</v>
      </c>
      <c r="AA260" s="25" t="str">
        <f>IF('Heures Supplémentaire'!AA348="",AA$5,"")</f>
        <v>BBBB</v>
      </c>
      <c r="AB260" s="25" t="str">
        <f>IF('Heures Supplémentaire'!AB348="",AB$5,"")</f>
        <v>CCCC</v>
      </c>
      <c r="AC260" s="25" t="e">
        <f>IF(#REF!="",AC$5,"")</f>
        <v>#REF!</v>
      </c>
      <c r="AD260" s="25" t="e">
        <f>IF(#REF!="",AD$5,"")</f>
        <v>#REF!</v>
      </c>
      <c r="AE260" s="25" t="e">
        <f>IF(#REF!="",AE$5,"")</f>
        <v>#REF!</v>
      </c>
      <c r="AF260" s="25" t="e">
        <f>IF(#REF!="",AF$5,"")</f>
        <v>#REF!</v>
      </c>
      <c r="AG260" s="25" t="e">
        <f>IF(#REF!="",AG$5,"")</f>
        <v>#REF!</v>
      </c>
      <c r="AH260" s="26" t="e">
        <f>IF(#REF!="",AH$5,"")</f>
        <v>#REF!</v>
      </c>
    </row>
    <row r="261" spans="1:34" ht="15" hidden="1" customHeight="1" x14ac:dyDescent="0.25">
      <c r="A261" s="18" t="s">
        <v>78</v>
      </c>
      <c r="B261" s="19">
        <f t="shared" si="7"/>
        <v>42991</v>
      </c>
      <c r="C261" s="27">
        <f t="shared" si="6"/>
        <v>4</v>
      </c>
      <c r="D261" s="28" t="s">
        <v>67</v>
      </c>
      <c r="E261" s="22"/>
      <c r="F261" s="22"/>
      <c r="G261" s="22"/>
      <c r="H261" s="22"/>
      <c r="I261" s="22"/>
      <c r="J261" s="22"/>
      <c r="K261" s="22"/>
      <c r="L261" s="22"/>
      <c r="M261" s="22"/>
      <c r="N261" s="22"/>
      <c r="O261" s="24"/>
      <c r="P261" s="25" t="str">
        <f>IF('Heures Supplémentaire'!D349="",$P$5,"")</f>
        <v>Haziz</v>
      </c>
      <c r="Q261" s="25" t="str">
        <f>IF('Heures Supplémentaire'!F349="",$Q$5,"")</f>
        <v>Stéphanie</v>
      </c>
      <c r="R261" s="25" t="str">
        <f>IF('Heures Supplémentaire'!H349="",$R$5,"")</f>
        <v>Catherine</v>
      </c>
      <c r="S261" s="25" t="str">
        <f>IF('Heures Supplémentaire'!J349="",$S$5,"")</f>
        <v>Denise</v>
      </c>
      <c r="T261" s="25" t="str">
        <f>IF('Heures Supplémentaire'!L349="",$T$5,"")</f>
        <v>Camille</v>
      </c>
      <c r="U261" s="25" t="str">
        <f>IF('Heures Supplémentaire'!N349="",$U$5,"")</f>
        <v>Moncef</v>
      </c>
      <c r="V261" s="25" t="str">
        <f>IF('Heures Supplémentaire'!P349="",$V$5,"")</f>
        <v>Danièle</v>
      </c>
      <c r="W261" s="25" t="str">
        <f>IF('Heures Supplémentaire'!R349="",W$5,"")</f>
        <v>Alain</v>
      </c>
      <c r="X261" s="25" t="str">
        <f>IF('Heures Supplémentaire'!T349="",X$5,"")</f>
        <v>Manuel</v>
      </c>
      <c r="Y261" s="25" t="str">
        <f>IF('Heures Supplémentaire'!V349="",Y$5,"")</f>
        <v>Driss</v>
      </c>
      <c r="Z261" s="25" t="str">
        <f>IF('Heures Supplémentaire'!Z349="",Z$5,"")</f>
        <v>AAAA</v>
      </c>
      <c r="AA261" s="25" t="str">
        <f>IF('Heures Supplémentaire'!AA349="",AA$5,"")</f>
        <v>BBBB</v>
      </c>
      <c r="AB261" s="25" t="str">
        <f>IF('Heures Supplémentaire'!AB349="",AB$5,"")</f>
        <v>CCCC</v>
      </c>
      <c r="AC261" s="25" t="e">
        <f>IF(#REF!="",AC$5,"")</f>
        <v>#REF!</v>
      </c>
      <c r="AD261" s="25" t="e">
        <f>IF(#REF!="",AD$5,"")</f>
        <v>#REF!</v>
      </c>
      <c r="AE261" s="25" t="e">
        <f>IF(#REF!="",AE$5,"")</f>
        <v>#REF!</v>
      </c>
      <c r="AF261" s="25" t="e">
        <f>IF(#REF!="",AF$5,"")</f>
        <v>#REF!</v>
      </c>
      <c r="AG261" s="25" t="e">
        <f>IF(#REF!="",AG$5,"")</f>
        <v>#REF!</v>
      </c>
      <c r="AH261" s="26" t="e">
        <f>IF(#REF!="",AH$5,"")</f>
        <v>#REF!</v>
      </c>
    </row>
    <row r="262" spans="1:34" ht="15" customHeight="1" x14ac:dyDescent="0.25">
      <c r="A262" s="18" t="s">
        <v>78</v>
      </c>
      <c r="B262" s="19">
        <f t="shared" si="7"/>
        <v>42992</v>
      </c>
      <c r="C262" s="27">
        <f t="shared" ref="C262:C325" si="8">WEEKDAY(B262)</f>
        <v>5</v>
      </c>
      <c r="D262" s="28" t="s">
        <v>68</v>
      </c>
      <c r="E262" s="22"/>
      <c r="F262" s="22"/>
      <c r="G262" s="22"/>
      <c r="H262" s="22"/>
      <c r="I262" s="22"/>
      <c r="J262" s="22"/>
      <c r="K262" s="22"/>
      <c r="L262" s="22"/>
      <c r="M262" s="22"/>
      <c r="N262" s="22"/>
      <c r="O262" s="24"/>
      <c r="P262" s="25" t="str">
        <f>IF('Heures Supplémentaire'!D350="",$P$5,"")</f>
        <v>Haziz</v>
      </c>
      <c r="Q262" s="25" t="str">
        <f>IF('Heures Supplémentaire'!F350="",$Q$5,"")</f>
        <v>Stéphanie</v>
      </c>
      <c r="R262" s="25" t="str">
        <f>IF('Heures Supplémentaire'!H350="",$R$5,"")</f>
        <v>Catherine</v>
      </c>
      <c r="S262" s="25" t="str">
        <f>IF('Heures Supplémentaire'!J350="",$S$5,"")</f>
        <v>Denise</v>
      </c>
      <c r="T262" s="25" t="str">
        <f>IF('Heures Supplémentaire'!L350="",$T$5,"")</f>
        <v>Camille</v>
      </c>
      <c r="U262" s="25" t="str">
        <f>IF('Heures Supplémentaire'!N350="",$U$5,"")</f>
        <v>Moncef</v>
      </c>
      <c r="V262" s="25" t="str">
        <f>IF('Heures Supplémentaire'!P350="",$V$5,"")</f>
        <v>Danièle</v>
      </c>
      <c r="W262" s="25" t="str">
        <f>IF('Heures Supplémentaire'!R350="",W$5,"")</f>
        <v>Alain</v>
      </c>
      <c r="X262" s="25" t="str">
        <f>IF('Heures Supplémentaire'!T350="",X$5,"")</f>
        <v>Manuel</v>
      </c>
      <c r="Y262" s="25" t="str">
        <f>IF('Heures Supplémentaire'!V350="",Y$5,"")</f>
        <v>Driss</v>
      </c>
      <c r="Z262" s="25" t="str">
        <f>IF('Heures Supplémentaire'!Z350="",Z$5,"")</f>
        <v>AAAA</v>
      </c>
      <c r="AA262" s="25" t="str">
        <f>IF('Heures Supplémentaire'!AA350="",AA$5,"")</f>
        <v>BBBB</v>
      </c>
      <c r="AB262" s="25" t="str">
        <f>IF('Heures Supplémentaire'!AB350="",AB$5,"")</f>
        <v>CCCC</v>
      </c>
      <c r="AC262" s="25" t="e">
        <f>IF(#REF!="",AC$5,"")</f>
        <v>#REF!</v>
      </c>
      <c r="AD262" s="25" t="e">
        <f>IF(#REF!="",AD$5,"")</f>
        <v>#REF!</v>
      </c>
      <c r="AE262" s="25" t="e">
        <f>IF(#REF!="",AE$5,"")</f>
        <v>#REF!</v>
      </c>
      <c r="AF262" s="25" t="e">
        <f>IF(#REF!="",AF$5,"")</f>
        <v>#REF!</v>
      </c>
      <c r="AG262" s="25" t="e">
        <f>IF(#REF!="",AG$5,"")</f>
        <v>#REF!</v>
      </c>
      <c r="AH262" s="26" t="e">
        <f>IF(#REF!="",AH$5,"")</f>
        <v>#REF!</v>
      </c>
    </row>
    <row r="263" spans="1:34" ht="15" hidden="1" customHeight="1" x14ac:dyDescent="0.25">
      <c r="A263" s="18" t="s">
        <v>78</v>
      </c>
      <c r="B263" s="19">
        <f t="shared" ref="B263:B326" si="9">B262+1</f>
        <v>42993</v>
      </c>
      <c r="C263" s="27">
        <f t="shared" si="8"/>
        <v>6</v>
      </c>
      <c r="D263" s="28" t="s">
        <v>69</v>
      </c>
      <c r="E263" s="22"/>
      <c r="F263" s="22"/>
      <c r="G263" s="22"/>
      <c r="H263" s="22"/>
      <c r="I263" s="22"/>
      <c r="J263" s="22"/>
      <c r="K263" s="22"/>
      <c r="L263" s="22"/>
      <c r="M263" s="22"/>
      <c r="N263" s="22"/>
      <c r="O263" s="24"/>
      <c r="P263" s="25" t="str">
        <f>IF('Heures Supplémentaire'!D351="",$P$5,"")</f>
        <v>Haziz</v>
      </c>
      <c r="Q263" s="25" t="str">
        <f>IF('Heures Supplémentaire'!F351="",$Q$5,"")</f>
        <v>Stéphanie</v>
      </c>
      <c r="R263" s="25" t="str">
        <f>IF('Heures Supplémentaire'!H351="",$R$5,"")</f>
        <v>Catherine</v>
      </c>
      <c r="S263" s="25" t="str">
        <f>IF('Heures Supplémentaire'!J351="",$S$5,"")</f>
        <v>Denise</v>
      </c>
      <c r="T263" s="25" t="str">
        <f>IF('Heures Supplémentaire'!L351="",$T$5,"")</f>
        <v>Camille</v>
      </c>
      <c r="U263" s="25" t="str">
        <f>IF('Heures Supplémentaire'!N351="",$U$5,"")</f>
        <v>Moncef</v>
      </c>
      <c r="V263" s="25" t="str">
        <f>IF('Heures Supplémentaire'!P351="",$V$5,"")</f>
        <v>Danièle</v>
      </c>
      <c r="W263" s="25" t="str">
        <f>IF('Heures Supplémentaire'!R351="",W$5,"")</f>
        <v>Alain</v>
      </c>
      <c r="X263" s="25" t="str">
        <f>IF('Heures Supplémentaire'!T351="",X$5,"")</f>
        <v>Manuel</v>
      </c>
      <c r="Y263" s="25" t="str">
        <f>IF('Heures Supplémentaire'!V351="",Y$5,"")</f>
        <v>Driss</v>
      </c>
      <c r="Z263" s="25" t="str">
        <f>IF('Heures Supplémentaire'!Z351="",Z$5,"")</f>
        <v>AAAA</v>
      </c>
      <c r="AA263" s="25" t="str">
        <f>IF('Heures Supplémentaire'!AA351="",AA$5,"")</f>
        <v>BBBB</v>
      </c>
      <c r="AB263" s="25" t="str">
        <f>IF('Heures Supplémentaire'!AB351="",AB$5,"")</f>
        <v>CCCC</v>
      </c>
      <c r="AC263" s="25" t="e">
        <f>IF(#REF!="",AC$5,"")</f>
        <v>#REF!</v>
      </c>
      <c r="AD263" s="25" t="e">
        <f>IF(#REF!="",AD$5,"")</f>
        <v>#REF!</v>
      </c>
      <c r="AE263" s="25" t="e">
        <f>IF(#REF!="",AE$5,"")</f>
        <v>#REF!</v>
      </c>
      <c r="AF263" s="25" t="e">
        <f>IF(#REF!="",AF$5,"")</f>
        <v>#REF!</v>
      </c>
      <c r="AG263" s="25" t="e">
        <f>IF(#REF!="",AG$5,"")</f>
        <v>#REF!</v>
      </c>
      <c r="AH263" s="26" t="e">
        <f>IF(#REF!="",AH$5,"")</f>
        <v>#REF!</v>
      </c>
    </row>
    <row r="264" spans="1:34" ht="15" hidden="1" customHeight="1" x14ac:dyDescent="0.25">
      <c r="A264" s="18" t="s">
        <v>78</v>
      </c>
      <c r="B264" s="19">
        <f t="shared" si="9"/>
        <v>42994</v>
      </c>
      <c r="C264" s="27">
        <f t="shared" si="8"/>
        <v>7</v>
      </c>
      <c r="D264" s="28" t="s">
        <v>70</v>
      </c>
      <c r="E264" s="22"/>
      <c r="F264" s="22"/>
      <c r="G264" s="22"/>
      <c r="H264" s="22"/>
      <c r="I264" s="22"/>
      <c r="J264" s="22"/>
      <c r="K264" s="22"/>
      <c r="L264" s="22"/>
      <c r="M264" s="22"/>
      <c r="N264" s="22"/>
      <c r="O264" s="24"/>
      <c r="P264" s="25" t="str">
        <f>IF('Heures Supplémentaire'!D352="",$P$5,"")</f>
        <v>Haziz</v>
      </c>
      <c r="Q264" s="25" t="str">
        <f>IF('Heures Supplémentaire'!F352="",$Q$5,"")</f>
        <v>Stéphanie</v>
      </c>
      <c r="R264" s="25" t="str">
        <f>IF('Heures Supplémentaire'!H352="",$R$5,"")</f>
        <v>Catherine</v>
      </c>
      <c r="S264" s="25" t="str">
        <f>IF('Heures Supplémentaire'!J352="",$S$5,"")</f>
        <v>Denise</v>
      </c>
      <c r="T264" s="25" t="str">
        <f>IF('Heures Supplémentaire'!L352="",$T$5,"")</f>
        <v>Camille</v>
      </c>
      <c r="U264" s="25" t="str">
        <f>IF('Heures Supplémentaire'!N352="",$U$5,"")</f>
        <v>Moncef</v>
      </c>
      <c r="V264" s="25" t="str">
        <f>IF('Heures Supplémentaire'!P352="",$V$5,"")</f>
        <v>Danièle</v>
      </c>
      <c r="W264" s="25" t="str">
        <f>IF('Heures Supplémentaire'!R352="",W$5,"")</f>
        <v>Alain</v>
      </c>
      <c r="X264" s="25" t="str">
        <f>IF('Heures Supplémentaire'!T352="",X$5,"")</f>
        <v>Manuel</v>
      </c>
      <c r="Y264" s="25" t="str">
        <f>IF('Heures Supplémentaire'!V352="",Y$5,"")</f>
        <v>Driss</v>
      </c>
      <c r="Z264" s="25" t="str">
        <f>IF('Heures Supplémentaire'!Z352="",Z$5,"")</f>
        <v>AAAA</v>
      </c>
      <c r="AA264" s="25" t="str">
        <f>IF('Heures Supplémentaire'!AA352="",AA$5,"")</f>
        <v>BBBB</v>
      </c>
      <c r="AB264" s="25" t="str">
        <f>IF('Heures Supplémentaire'!AB352="",AB$5,"")</f>
        <v>CCCC</v>
      </c>
      <c r="AC264" s="25" t="e">
        <f>IF(#REF!="",AC$5,"")</f>
        <v>#REF!</v>
      </c>
      <c r="AD264" s="25" t="e">
        <f>IF(#REF!="",AD$5,"")</f>
        <v>#REF!</v>
      </c>
      <c r="AE264" s="25" t="e">
        <f>IF(#REF!="",AE$5,"")</f>
        <v>#REF!</v>
      </c>
      <c r="AF264" s="25" t="e">
        <f>IF(#REF!="",AF$5,"")</f>
        <v>#REF!</v>
      </c>
      <c r="AG264" s="25" t="e">
        <f>IF(#REF!="",AG$5,"")</f>
        <v>#REF!</v>
      </c>
      <c r="AH264" s="26" t="e">
        <f>IF(#REF!="",AH$5,"")</f>
        <v>#REF!</v>
      </c>
    </row>
    <row r="265" spans="1:34" ht="15" hidden="1" customHeight="1" x14ac:dyDescent="0.25">
      <c r="A265" s="18" t="s">
        <v>78</v>
      </c>
      <c r="B265" s="19">
        <f t="shared" si="9"/>
        <v>42995</v>
      </c>
      <c r="C265" s="27">
        <f t="shared" si="8"/>
        <v>1</v>
      </c>
      <c r="D265" s="28" t="s">
        <v>64</v>
      </c>
      <c r="E265" s="22"/>
      <c r="F265" s="22"/>
      <c r="G265" s="22"/>
      <c r="H265" s="22"/>
      <c r="I265" s="22"/>
      <c r="J265" s="22"/>
      <c r="K265" s="22"/>
      <c r="L265" s="22"/>
      <c r="M265" s="22"/>
      <c r="N265" s="22"/>
      <c r="O265" s="24"/>
      <c r="P265" s="25" t="str">
        <f>IF('Heures Supplémentaire'!D353="",$P$5,"")</f>
        <v>Haziz</v>
      </c>
      <c r="Q265" s="25" t="str">
        <f>IF('Heures Supplémentaire'!F353="",$Q$5,"")</f>
        <v>Stéphanie</v>
      </c>
      <c r="R265" s="25" t="str">
        <f>IF('Heures Supplémentaire'!H353="",$R$5,"")</f>
        <v>Catherine</v>
      </c>
      <c r="S265" s="25" t="str">
        <f>IF('Heures Supplémentaire'!J353="",$S$5,"")</f>
        <v>Denise</v>
      </c>
      <c r="T265" s="25" t="str">
        <f>IF('Heures Supplémentaire'!L353="",$T$5,"")</f>
        <v>Camille</v>
      </c>
      <c r="U265" s="25" t="str">
        <f>IF('Heures Supplémentaire'!N353="",$U$5,"")</f>
        <v>Moncef</v>
      </c>
      <c r="V265" s="25" t="str">
        <f>IF('Heures Supplémentaire'!P353="",$V$5,"")</f>
        <v>Danièle</v>
      </c>
      <c r="W265" s="25" t="str">
        <f>IF('Heures Supplémentaire'!R353="",W$5,"")</f>
        <v>Alain</v>
      </c>
      <c r="X265" s="25" t="str">
        <f>IF('Heures Supplémentaire'!T353="",X$5,"")</f>
        <v>Manuel</v>
      </c>
      <c r="Y265" s="25" t="str">
        <f>IF('Heures Supplémentaire'!V353="",Y$5,"")</f>
        <v>Driss</v>
      </c>
      <c r="Z265" s="25" t="str">
        <f>IF('Heures Supplémentaire'!Z353="",Z$5,"")</f>
        <v>AAAA</v>
      </c>
      <c r="AA265" s="25" t="str">
        <f>IF('Heures Supplémentaire'!AA353="",AA$5,"")</f>
        <v>BBBB</v>
      </c>
      <c r="AB265" s="25" t="str">
        <f>IF('Heures Supplémentaire'!AB353="",AB$5,"")</f>
        <v>CCCC</v>
      </c>
      <c r="AC265" s="25" t="e">
        <f>IF(#REF!="",AC$5,"")</f>
        <v>#REF!</v>
      </c>
      <c r="AD265" s="25" t="e">
        <f>IF(#REF!="",AD$5,"")</f>
        <v>#REF!</v>
      </c>
      <c r="AE265" s="25" t="e">
        <f>IF(#REF!="",AE$5,"")</f>
        <v>#REF!</v>
      </c>
      <c r="AF265" s="25" t="e">
        <f>IF(#REF!="",AF$5,"")</f>
        <v>#REF!</v>
      </c>
      <c r="AG265" s="25" t="e">
        <f>IF(#REF!="",AG$5,"")</f>
        <v>#REF!</v>
      </c>
      <c r="AH265" s="26" t="e">
        <f>IF(#REF!="",AH$5,"")</f>
        <v>#REF!</v>
      </c>
    </row>
    <row r="266" spans="1:34" ht="15" hidden="1" customHeight="1" x14ac:dyDescent="0.25">
      <c r="A266" s="18" t="s">
        <v>78</v>
      </c>
      <c r="B266" s="19">
        <f t="shared" si="9"/>
        <v>42996</v>
      </c>
      <c r="C266" s="27">
        <f t="shared" si="8"/>
        <v>2</v>
      </c>
      <c r="D266" s="28" t="s">
        <v>65</v>
      </c>
      <c r="E266" s="22"/>
      <c r="F266" s="22"/>
      <c r="G266" s="22"/>
      <c r="H266" s="22"/>
      <c r="I266" s="22"/>
      <c r="J266" s="22"/>
      <c r="K266" s="22"/>
      <c r="L266" s="22"/>
      <c r="M266" s="22"/>
      <c r="N266" s="22"/>
      <c r="O266" s="24"/>
      <c r="P266" s="25" t="str">
        <f>IF('Heures Supplémentaire'!D356="",$P$5,"")</f>
        <v>Haziz</v>
      </c>
      <c r="Q266" s="25" t="str">
        <f>IF('Heures Supplémentaire'!F356="",$Q$5,"")</f>
        <v>Stéphanie</v>
      </c>
      <c r="R266" s="25" t="str">
        <f>IF('Heures Supplémentaire'!H356="",$R$5,"")</f>
        <v>Catherine</v>
      </c>
      <c r="S266" s="25" t="str">
        <f>IF('Heures Supplémentaire'!J356="",$S$5,"")</f>
        <v>Denise</v>
      </c>
      <c r="T266" s="25" t="str">
        <f>IF('Heures Supplémentaire'!L356="",$T$5,"")</f>
        <v>Camille</v>
      </c>
      <c r="U266" s="25" t="str">
        <f>IF('Heures Supplémentaire'!N356="",$U$5,"")</f>
        <v>Moncef</v>
      </c>
      <c r="V266" s="25" t="str">
        <f>IF('Heures Supplémentaire'!P356="",$V$5,"")</f>
        <v>Danièle</v>
      </c>
      <c r="W266" s="25" t="str">
        <f>IF('Heures Supplémentaire'!R356="",W$5,"")</f>
        <v>Alain</v>
      </c>
      <c r="X266" s="25" t="str">
        <f>IF('Heures Supplémentaire'!T356="",X$5,"")</f>
        <v>Manuel</v>
      </c>
      <c r="Y266" s="25" t="str">
        <f>IF('Heures Supplémentaire'!V356="",Y$5,"")</f>
        <v>Driss</v>
      </c>
      <c r="Z266" s="25" t="str">
        <f>IF('Heures Supplémentaire'!Z356="",Z$5,"")</f>
        <v>AAAA</v>
      </c>
      <c r="AA266" s="25" t="str">
        <f>IF('Heures Supplémentaire'!AA356="",AA$5,"")</f>
        <v>BBBB</v>
      </c>
      <c r="AB266" s="25" t="str">
        <f>IF('Heures Supplémentaire'!AB356="",AB$5,"")</f>
        <v>CCCC</v>
      </c>
      <c r="AC266" s="25" t="e">
        <f>IF(#REF!="",AC$5,"")</f>
        <v>#REF!</v>
      </c>
      <c r="AD266" s="25" t="e">
        <f>IF(#REF!="",AD$5,"")</f>
        <v>#REF!</v>
      </c>
      <c r="AE266" s="25" t="e">
        <f>IF(#REF!="",AE$5,"")</f>
        <v>#REF!</v>
      </c>
      <c r="AF266" s="25" t="e">
        <f>IF(#REF!="",AF$5,"")</f>
        <v>#REF!</v>
      </c>
      <c r="AG266" s="25" t="e">
        <f>IF(#REF!="",AG$5,"")</f>
        <v>#REF!</v>
      </c>
      <c r="AH266" s="26" t="e">
        <f>IF(#REF!="",AH$5,"")</f>
        <v>#REF!</v>
      </c>
    </row>
    <row r="267" spans="1:34" ht="15" hidden="1" customHeight="1" x14ac:dyDescent="0.25">
      <c r="A267" s="18" t="s">
        <v>78</v>
      </c>
      <c r="B267" s="19">
        <f t="shared" si="9"/>
        <v>42997</v>
      </c>
      <c r="C267" s="27">
        <f t="shared" si="8"/>
        <v>3</v>
      </c>
      <c r="D267" s="28" t="s">
        <v>66</v>
      </c>
      <c r="E267" s="22"/>
      <c r="F267" s="22"/>
      <c r="G267" s="22"/>
      <c r="H267" s="22"/>
      <c r="I267" s="22"/>
      <c r="J267" s="22"/>
      <c r="K267" s="22"/>
      <c r="L267" s="22"/>
      <c r="M267" s="22"/>
      <c r="N267" s="22"/>
      <c r="O267" s="24"/>
      <c r="P267" s="25" t="str">
        <f>IF('Heures Supplémentaire'!D357="",$P$5,"")</f>
        <v>Haziz</v>
      </c>
      <c r="Q267" s="25" t="str">
        <f>IF('Heures Supplémentaire'!F357="",$Q$5,"")</f>
        <v>Stéphanie</v>
      </c>
      <c r="R267" s="25" t="str">
        <f>IF('Heures Supplémentaire'!H357="",$R$5,"")</f>
        <v>Catherine</v>
      </c>
      <c r="S267" s="25" t="str">
        <f>IF('Heures Supplémentaire'!J357="",$S$5,"")</f>
        <v>Denise</v>
      </c>
      <c r="T267" s="25" t="str">
        <f>IF('Heures Supplémentaire'!L357="",$T$5,"")</f>
        <v>Camille</v>
      </c>
      <c r="U267" s="25" t="str">
        <f>IF('Heures Supplémentaire'!N357="",$U$5,"")</f>
        <v>Moncef</v>
      </c>
      <c r="V267" s="25" t="str">
        <f>IF('Heures Supplémentaire'!P357="",$V$5,"")</f>
        <v>Danièle</v>
      </c>
      <c r="W267" s="25" t="str">
        <f>IF('Heures Supplémentaire'!R357="",W$5,"")</f>
        <v>Alain</v>
      </c>
      <c r="X267" s="25" t="str">
        <f>IF('Heures Supplémentaire'!T357="",X$5,"")</f>
        <v>Manuel</v>
      </c>
      <c r="Y267" s="25" t="str">
        <f>IF('Heures Supplémentaire'!V357="",Y$5,"")</f>
        <v>Driss</v>
      </c>
      <c r="Z267" s="25" t="str">
        <f>IF('Heures Supplémentaire'!Z357="",Z$5,"")</f>
        <v>AAAA</v>
      </c>
      <c r="AA267" s="25" t="str">
        <f>IF('Heures Supplémentaire'!AA357="",AA$5,"")</f>
        <v>BBBB</v>
      </c>
      <c r="AB267" s="25" t="str">
        <f>IF('Heures Supplémentaire'!AB357="",AB$5,"")</f>
        <v>CCCC</v>
      </c>
      <c r="AC267" s="25" t="e">
        <f>IF(#REF!="",AC$5,"")</f>
        <v>#REF!</v>
      </c>
      <c r="AD267" s="25" t="e">
        <f>IF(#REF!="",AD$5,"")</f>
        <v>#REF!</v>
      </c>
      <c r="AE267" s="25" t="e">
        <f>IF(#REF!="",AE$5,"")</f>
        <v>#REF!</v>
      </c>
      <c r="AF267" s="25" t="e">
        <f>IF(#REF!="",AF$5,"")</f>
        <v>#REF!</v>
      </c>
      <c r="AG267" s="25" t="e">
        <f>IF(#REF!="",AG$5,"")</f>
        <v>#REF!</v>
      </c>
      <c r="AH267" s="26" t="e">
        <f>IF(#REF!="",AH$5,"")</f>
        <v>#REF!</v>
      </c>
    </row>
    <row r="268" spans="1:34" ht="15" hidden="1" customHeight="1" x14ac:dyDescent="0.25">
      <c r="A268" s="18" t="s">
        <v>78</v>
      </c>
      <c r="B268" s="19">
        <f t="shared" si="9"/>
        <v>42998</v>
      </c>
      <c r="C268" s="27">
        <f t="shared" si="8"/>
        <v>4</v>
      </c>
      <c r="D268" s="28" t="s">
        <v>67</v>
      </c>
      <c r="E268" s="22"/>
      <c r="F268" s="22"/>
      <c r="G268" s="22"/>
      <c r="H268" s="22"/>
      <c r="I268" s="22"/>
      <c r="J268" s="22"/>
      <c r="K268" s="22"/>
      <c r="L268" s="22"/>
      <c r="M268" s="22"/>
      <c r="N268" s="22"/>
      <c r="O268" s="24"/>
      <c r="P268" s="25" t="str">
        <f>IF('Heures Supplémentaire'!D358="",$P$5,"")</f>
        <v>Haziz</v>
      </c>
      <c r="Q268" s="25" t="str">
        <f>IF('Heures Supplémentaire'!F358="",$Q$5,"")</f>
        <v>Stéphanie</v>
      </c>
      <c r="R268" s="25" t="str">
        <f>IF('Heures Supplémentaire'!H358="",$R$5,"")</f>
        <v>Catherine</v>
      </c>
      <c r="S268" s="25" t="str">
        <f>IF('Heures Supplémentaire'!J358="",$S$5,"")</f>
        <v>Denise</v>
      </c>
      <c r="T268" s="25" t="str">
        <f>IF('Heures Supplémentaire'!L358="",$T$5,"")</f>
        <v>Camille</v>
      </c>
      <c r="U268" s="25" t="str">
        <f>IF('Heures Supplémentaire'!N358="",$U$5,"")</f>
        <v>Moncef</v>
      </c>
      <c r="V268" s="25" t="str">
        <f>IF('Heures Supplémentaire'!P358="",$V$5,"")</f>
        <v>Danièle</v>
      </c>
      <c r="W268" s="25" t="str">
        <f>IF('Heures Supplémentaire'!R358="",W$5,"")</f>
        <v>Alain</v>
      </c>
      <c r="X268" s="25" t="str">
        <f>IF('Heures Supplémentaire'!T358="",X$5,"")</f>
        <v>Manuel</v>
      </c>
      <c r="Y268" s="25" t="str">
        <f>IF('Heures Supplémentaire'!V358="",Y$5,"")</f>
        <v>Driss</v>
      </c>
      <c r="Z268" s="25" t="str">
        <f>IF('Heures Supplémentaire'!Z358="",Z$5,"")</f>
        <v>AAAA</v>
      </c>
      <c r="AA268" s="25" t="str">
        <f>IF('Heures Supplémentaire'!AA358="",AA$5,"")</f>
        <v>BBBB</v>
      </c>
      <c r="AB268" s="25" t="str">
        <f>IF('Heures Supplémentaire'!AB358="",AB$5,"")</f>
        <v>CCCC</v>
      </c>
      <c r="AC268" s="25" t="e">
        <f>IF(#REF!="",AC$5,"")</f>
        <v>#REF!</v>
      </c>
      <c r="AD268" s="25" t="e">
        <f>IF(#REF!="",AD$5,"")</f>
        <v>#REF!</v>
      </c>
      <c r="AE268" s="25" t="e">
        <f>IF(#REF!="",AE$5,"")</f>
        <v>#REF!</v>
      </c>
      <c r="AF268" s="25" t="e">
        <f>IF(#REF!="",AF$5,"")</f>
        <v>#REF!</v>
      </c>
      <c r="AG268" s="25" t="e">
        <f>IF(#REF!="",AG$5,"")</f>
        <v>#REF!</v>
      </c>
      <c r="AH268" s="26" t="e">
        <f>IF(#REF!="",AH$5,"")</f>
        <v>#REF!</v>
      </c>
    </row>
    <row r="269" spans="1:34" ht="15" customHeight="1" x14ac:dyDescent="0.25">
      <c r="A269" s="18" t="s">
        <v>78</v>
      </c>
      <c r="B269" s="19">
        <f t="shared" si="9"/>
        <v>42999</v>
      </c>
      <c r="C269" s="27">
        <f t="shared" si="8"/>
        <v>5</v>
      </c>
      <c r="D269" s="28" t="s">
        <v>68</v>
      </c>
      <c r="E269" s="22"/>
      <c r="F269" s="22"/>
      <c r="G269" s="22"/>
      <c r="H269" s="22"/>
      <c r="I269" s="22"/>
      <c r="J269" s="22"/>
      <c r="K269" s="22"/>
      <c r="L269" s="22"/>
      <c r="M269" s="22"/>
      <c r="N269" s="22"/>
      <c r="O269" s="24"/>
      <c r="P269" s="25" t="str">
        <f>IF('Heures Supplémentaire'!D359="",$P$5,"")</f>
        <v>Haziz</v>
      </c>
      <c r="Q269" s="25" t="str">
        <f>IF('Heures Supplémentaire'!F359="",$Q$5,"")</f>
        <v>Stéphanie</v>
      </c>
      <c r="R269" s="25" t="str">
        <f>IF('Heures Supplémentaire'!H359="",$R$5,"")</f>
        <v>Catherine</v>
      </c>
      <c r="S269" s="25" t="str">
        <f>IF('Heures Supplémentaire'!J359="",$S$5,"")</f>
        <v>Denise</v>
      </c>
      <c r="T269" s="25" t="str">
        <f>IF('Heures Supplémentaire'!L359="",$T$5,"")</f>
        <v>Camille</v>
      </c>
      <c r="U269" s="25" t="str">
        <f>IF('Heures Supplémentaire'!N359="",$U$5,"")</f>
        <v>Moncef</v>
      </c>
      <c r="V269" s="25" t="str">
        <f>IF('Heures Supplémentaire'!P359="",$V$5,"")</f>
        <v>Danièle</v>
      </c>
      <c r="W269" s="25" t="str">
        <f>IF('Heures Supplémentaire'!R359="",W$5,"")</f>
        <v>Alain</v>
      </c>
      <c r="X269" s="25" t="str">
        <f>IF('Heures Supplémentaire'!T359="",X$5,"")</f>
        <v>Manuel</v>
      </c>
      <c r="Y269" s="25" t="str">
        <f>IF('Heures Supplémentaire'!V359="",Y$5,"")</f>
        <v>Driss</v>
      </c>
      <c r="Z269" s="25" t="str">
        <f>IF('Heures Supplémentaire'!Z359="",Z$5,"")</f>
        <v>AAAA</v>
      </c>
      <c r="AA269" s="25" t="str">
        <f>IF('Heures Supplémentaire'!AA359="",AA$5,"")</f>
        <v>BBBB</v>
      </c>
      <c r="AB269" s="25" t="str">
        <f>IF('Heures Supplémentaire'!AB359="",AB$5,"")</f>
        <v>CCCC</v>
      </c>
      <c r="AC269" s="25" t="e">
        <f>IF(#REF!="",AC$5,"")</f>
        <v>#REF!</v>
      </c>
      <c r="AD269" s="25" t="e">
        <f>IF(#REF!="",AD$5,"")</f>
        <v>#REF!</v>
      </c>
      <c r="AE269" s="25" t="e">
        <f>IF(#REF!="",AE$5,"")</f>
        <v>#REF!</v>
      </c>
      <c r="AF269" s="25" t="e">
        <f>IF(#REF!="",AF$5,"")</f>
        <v>#REF!</v>
      </c>
      <c r="AG269" s="25" t="e">
        <f>IF(#REF!="",AG$5,"")</f>
        <v>#REF!</v>
      </c>
      <c r="AH269" s="26" t="e">
        <f>IF(#REF!="",AH$5,"")</f>
        <v>#REF!</v>
      </c>
    </row>
    <row r="270" spans="1:34" ht="15" hidden="1" customHeight="1" x14ac:dyDescent="0.25">
      <c r="A270" s="18" t="s">
        <v>78</v>
      </c>
      <c r="B270" s="19">
        <f t="shared" si="9"/>
        <v>43000</v>
      </c>
      <c r="C270" s="27">
        <f t="shared" si="8"/>
        <v>6</v>
      </c>
      <c r="D270" s="28" t="s">
        <v>69</v>
      </c>
      <c r="E270" s="22"/>
      <c r="F270" s="22"/>
      <c r="G270" s="22"/>
      <c r="H270" s="22"/>
      <c r="I270" s="22"/>
      <c r="J270" s="22"/>
      <c r="K270" s="22"/>
      <c r="L270" s="22"/>
      <c r="M270" s="22"/>
      <c r="N270" s="22"/>
      <c r="O270" s="24"/>
      <c r="P270" s="25" t="str">
        <f>IF('Heures Supplémentaire'!D360="",$P$5,"")</f>
        <v>Haziz</v>
      </c>
      <c r="Q270" s="25" t="str">
        <f>IF('Heures Supplémentaire'!F360="",$Q$5,"")</f>
        <v>Stéphanie</v>
      </c>
      <c r="R270" s="25" t="str">
        <f>IF('Heures Supplémentaire'!H360="",$R$5,"")</f>
        <v>Catherine</v>
      </c>
      <c r="S270" s="25" t="str">
        <f>IF('Heures Supplémentaire'!J360="",$S$5,"")</f>
        <v>Denise</v>
      </c>
      <c r="T270" s="25" t="str">
        <f>IF('Heures Supplémentaire'!L360="",$T$5,"")</f>
        <v>Camille</v>
      </c>
      <c r="U270" s="25" t="str">
        <f>IF('Heures Supplémentaire'!N360="",$U$5,"")</f>
        <v>Moncef</v>
      </c>
      <c r="V270" s="25" t="str">
        <f>IF('Heures Supplémentaire'!P360="",$V$5,"")</f>
        <v>Danièle</v>
      </c>
      <c r="W270" s="25" t="str">
        <f>IF('Heures Supplémentaire'!R360="",W$5,"")</f>
        <v>Alain</v>
      </c>
      <c r="X270" s="25" t="str">
        <f>IF('Heures Supplémentaire'!T360="",X$5,"")</f>
        <v>Manuel</v>
      </c>
      <c r="Y270" s="25" t="str">
        <f>IF('Heures Supplémentaire'!V360="",Y$5,"")</f>
        <v>Driss</v>
      </c>
      <c r="Z270" s="25" t="str">
        <f>IF('Heures Supplémentaire'!Z360="",Z$5,"")</f>
        <v>AAAA</v>
      </c>
      <c r="AA270" s="25" t="str">
        <f>IF('Heures Supplémentaire'!AA360="",AA$5,"")</f>
        <v>BBBB</v>
      </c>
      <c r="AB270" s="25" t="str">
        <f>IF('Heures Supplémentaire'!AB360="",AB$5,"")</f>
        <v>CCCC</v>
      </c>
      <c r="AC270" s="25" t="e">
        <f>IF(#REF!="",AC$5,"")</f>
        <v>#REF!</v>
      </c>
      <c r="AD270" s="25" t="e">
        <f>IF(#REF!="",AD$5,"")</f>
        <v>#REF!</v>
      </c>
      <c r="AE270" s="25" t="e">
        <f>IF(#REF!="",AE$5,"")</f>
        <v>#REF!</v>
      </c>
      <c r="AF270" s="25" t="e">
        <f>IF(#REF!="",AF$5,"")</f>
        <v>#REF!</v>
      </c>
      <c r="AG270" s="25" t="e">
        <f>IF(#REF!="",AG$5,"")</f>
        <v>#REF!</v>
      </c>
      <c r="AH270" s="26" t="e">
        <f>IF(#REF!="",AH$5,"")</f>
        <v>#REF!</v>
      </c>
    </row>
    <row r="271" spans="1:34" ht="15" hidden="1" customHeight="1" x14ac:dyDescent="0.25">
      <c r="A271" s="18" t="s">
        <v>78</v>
      </c>
      <c r="B271" s="19">
        <f t="shared" si="9"/>
        <v>43001</v>
      </c>
      <c r="C271" s="27">
        <f t="shared" si="8"/>
        <v>7</v>
      </c>
      <c r="D271" s="28" t="s">
        <v>70</v>
      </c>
      <c r="E271" s="22"/>
      <c r="F271" s="22"/>
      <c r="G271" s="22"/>
      <c r="H271" s="22"/>
      <c r="I271" s="22"/>
      <c r="J271" s="22"/>
      <c r="K271" s="22"/>
      <c r="L271" s="22"/>
      <c r="M271" s="22"/>
      <c r="N271" s="22"/>
      <c r="O271" s="24"/>
      <c r="P271" s="25" t="str">
        <f>IF('Heures Supplémentaire'!D361="",$P$5,"")</f>
        <v>Haziz</v>
      </c>
      <c r="Q271" s="25" t="str">
        <f>IF('Heures Supplémentaire'!F361="",$Q$5,"")</f>
        <v>Stéphanie</v>
      </c>
      <c r="R271" s="25" t="str">
        <f>IF('Heures Supplémentaire'!H361="",$R$5,"")</f>
        <v>Catherine</v>
      </c>
      <c r="S271" s="25" t="str">
        <f>IF('Heures Supplémentaire'!J361="",$S$5,"")</f>
        <v>Denise</v>
      </c>
      <c r="T271" s="25" t="str">
        <f>IF('Heures Supplémentaire'!L361="",$T$5,"")</f>
        <v>Camille</v>
      </c>
      <c r="U271" s="25" t="str">
        <f>IF('Heures Supplémentaire'!N361="",$U$5,"")</f>
        <v>Moncef</v>
      </c>
      <c r="V271" s="25" t="str">
        <f>IF('Heures Supplémentaire'!P361="",$V$5,"")</f>
        <v>Danièle</v>
      </c>
      <c r="W271" s="25" t="str">
        <f>IF('Heures Supplémentaire'!R361="",W$5,"")</f>
        <v>Alain</v>
      </c>
      <c r="X271" s="25" t="str">
        <f>IF('Heures Supplémentaire'!T361="",X$5,"")</f>
        <v>Manuel</v>
      </c>
      <c r="Y271" s="25" t="str">
        <f>IF('Heures Supplémentaire'!V361="",Y$5,"")</f>
        <v>Driss</v>
      </c>
      <c r="Z271" s="25" t="str">
        <f>IF('Heures Supplémentaire'!Z361="",Z$5,"")</f>
        <v>AAAA</v>
      </c>
      <c r="AA271" s="25" t="str">
        <f>IF('Heures Supplémentaire'!AA361="",AA$5,"")</f>
        <v>BBBB</v>
      </c>
      <c r="AB271" s="25" t="str">
        <f>IF('Heures Supplémentaire'!AB361="",AB$5,"")</f>
        <v>CCCC</v>
      </c>
      <c r="AC271" s="25" t="e">
        <f>IF(#REF!="",AC$5,"")</f>
        <v>#REF!</v>
      </c>
      <c r="AD271" s="25" t="e">
        <f>IF(#REF!="",AD$5,"")</f>
        <v>#REF!</v>
      </c>
      <c r="AE271" s="25" t="e">
        <f>IF(#REF!="",AE$5,"")</f>
        <v>#REF!</v>
      </c>
      <c r="AF271" s="25" t="e">
        <f>IF(#REF!="",AF$5,"")</f>
        <v>#REF!</v>
      </c>
      <c r="AG271" s="25" t="e">
        <f>IF(#REF!="",AG$5,"")</f>
        <v>#REF!</v>
      </c>
      <c r="AH271" s="26" t="e">
        <f>IF(#REF!="",AH$5,"")</f>
        <v>#REF!</v>
      </c>
    </row>
    <row r="272" spans="1:34" ht="15" hidden="1" customHeight="1" x14ac:dyDescent="0.25">
      <c r="A272" s="18" t="s">
        <v>78</v>
      </c>
      <c r="B272" s="19">
        <f t="shared" si="9"/>
        <v>43002</v>
      </c>
      <c r="C272" s="27">
        <f t="shared" si="8"/>
        <v>1</v>
      </c>
      <c r="D272" s="28" t="s">
        <v>64</v>
      </c>
      <c r="E272" s="22"/>
      <c r="F272" s="22"/>
      <c r="G272" s="22"/>
      <c r="H272" s="22"/>
      <c r="I272" s="22"/>
      <c r="J272" s="22"/>
      <c r="K272" s="22"/>
      <c r="L272" s="22"/>
      <c r="M272" s="22"/>
      <c r="N272" s="22"/>
      <c r="O272" s="24"/>
      <c r="P272" s="25" t="str">
        <f>IF('Heures Supplémentaire'!D362="",$P$5,"")</f>
        <v>Haziz</v>
      </c>
      <c r="Q272" s="25" t="str">
        <f>IF('Heures Supplémentaire'!F362="",$Q$5,"")</f>
        <v>Stéphanie</v>
      </c>
      <c r="R272" s="25" t="str">
        <f>IF('Heures Supplémentaire'!H362="",$R$5,"")</f>
        <v>Catherine</v>
      </c>
      <c r="S272" s="25" t="str">
        <f>IF('Heures Supplémentaire'!J362="",$S$5,"")</f>
        <v>Denise</v>
      </c>
      <c r="T272" s="25" t="str">
        <f>IF('Heures Supplémentaire'!L362="",$T$5,"")</f>
        <v>Camille</v>
      </c>
      <c r="U272" s="25" t="str">
        <f>IF('Heures Supplémentaire'!N362="",$U$5,"")</f>
        <v>Moncef</v>
      </c>
      <c r="V272" s="25" t="str">
        <f>IF('Heures Supplémentaire'!P362="",$V$5,"")</f>
        <v>Danièle</v>
      </c>
      <c r="W272" s="25" t="str">
        <f>IF('Heures Supplémentaire'!R362="",W$5,"")</f>
        <v>Alain</v>
      </c>
      <c r="X272" s="25" t="str">
        <f>IF('Heures Supplémentaire'!T362="",X$5,"")</f>
        <v>Manuel</v>
      </c>
      <c r="Y272" s="25" t="str">
        <f>IF('Heures Supplémentaire'!V362="",Y$5,"")</f>
        <v>Driss</v>
      </c>
      <c r="Z272" s="25" t="str">
        <f>IF('Heures Supplémentaire'!Z362="",Z$5,"")</f>
        <v>AAAA</v>
      </c>
      <c r="AA272" s="25" t="str">
        <f>IF('Heures Supplémentaire'!AA362="",AA$5,"")</f>
        <v>BBBB</v>
      </c>
      <c r="AB272" s="25" t="str">
        <f>IF('Heures Supplémentaire'!AB362="",AB$5,"")</f>
        <v>CCCC</v>
      </c>
      <c r="AC272" s="25" t="e">
        <f>IF(#REF!="",AC$5,"")</f>
        <v>#REF!</v>
      </c>
      <c r="AD272" s="25" t="e">
        <f>IF(#REF!="",AD$5,"")</f>
        <v>#REF!</v>
      </c>
      <c r="AE272" s="25" t="e">
        <f>IF(#REF!="",AE$5,"")</f>
        <v>#REF!</v>
      </c>
      <c r="AF272" s="25" t="e">
        <f>IF(#REF!="",AF$5,"")</f>
        <v>#REF!</v>
      </c>
      <c r="AG272" s="25" t="e">
        <f>IF(#REF!="",AG$5,"")</f>
        <v>#REF!</v>
      </c>
      <c r="AH272" s="26" t="e">
        <f>IF(#REF!="",AH$5,"")</f>
        <v>#REF!</v>
      </c>
    </row>
    <row r="273" spans="1:34" ht="15" hidden="1" customHeight="1" x14ac:dyDescent="0.25">
      <c r="A273" s="18" t="s">
        <v>78</v>
      </c>
      <c r="B273" s="19">
        <f t="shared" si="9"/>
        <v>43003</v>
      </c>
      <c r="C273" s="27">
        <f t="shared" si="8"/>
        <v>2</v>
      </c>
      <c r="D273" s="28" t="s">
        <v>65</v>
      </c>
      <c r="E273" s="22"/>
      <c r="F273" s="22"/>
      <c r="G273" s="22"/>
      <c r="H273" s="22"/>
      <c r="I273" s="22"/>
      <c r="J273" s="22"/>
      <c r="K273" s="22"/>
      <c r="L273" s="22"/>
      <c r="M273" s="22"/>
      <c r="N273" s="22"/>
      <c r="O273" s="24"/>
      <c r="P273" s="25" t="str">
        <f>IF('Heures Supplémentaire'!D365="",$P$5,"")</f>
        <v>Haziz</v>
      </c>
      <c r="Q273" s="25" t="str">
        <f>IF('Heures Supplémentaire'!F365="",$Q$5,"")</f>
        <v>Stéphanie</v>
      </c>
      <c r="R273" s="25" t="str">
        <f>IF('Heures Supplémentaire'!H365="",$R$5,"")</f>
        <v>Catherine</v>
      </c>
      <c r="S273" s="25" t="str">
        <f>IF('Heures Supplémentaire'!J365="",$S$5,"")</f>
        <v>Denise</v>
      </c>
      <c r="T273" s="25" t="str">
        <f>IF('Heures Supplémentaire'!L365="",$T$5,"")</f>
        <v>Camille</v>
      </c>
      <c r="U273" s="25" t="str">
        <f>IF('Heures Supplémentaire'!N365="",$U$5,"")</f>
        <v>Moncef</v>
      </c>
      <c r="V273" s="25" t="str">
        <f>IF('Heures Supplémentaire'!P365="",$V$5,"")</f>
        <v>Danièle</v>
      </c>
      <c r="W273" s="25" t="str">
        <f>IF('Heures Supplémentaire'!R365="",W$5,"")</f>
        <v>Alain</v>
      </c>
      <c r="X273" s="25" t="str">
        <f>IF('Heures Supplémentaire'!T365="",X$5,"")</f>
        <v>Manuel</v>
      </c>
      <c r="Y273" s="25" t="str">
        <f>IF('Heures Supplémentaire'!V365="",Y$5,"")</f>
        <v>Driss</v>
      </c>
      <c r="Z273" s="25" t="str">
        <f>IF('Heures Supplémentaire'!Z365="",Z$5,"")</f>
        <v>AAAA</v>
      </c>
      <c r="AA273" s="25" t="str">
        <f>IF('Heures Supplémentaire'!AA365="",AA$5,"")</f>
        <v>BBBB</v>
      </c>
      <c r="AB273" s="25" t="str">
        <f>IF('Heures Supplémentaire'!AB365="",AB$5,"")</f>
        <v>CCCC</v>
      </c>
      <c r="AC273" s="25" t="e">
        <f>IF(#REF!="",AC$5,"")</f>
        <v>#REF!</v>
      </c>
      <c r="AD273" s="25" t="e">
        <f>IF(#REF!="",AD$5,"")</f>
        <v>#REF!</v>
      </c>
      <c r="AE273" s="25" t="e">
        <f>IF(#REF!="",AE$5,"")</f>
        <v>#REF!</v>
      </c>
      <c r="AF273" s="25" t="e">
        <f>IF(#REF!="",AF$5,"")</f>
        <v>#REF!</v>
      </c>
      <c r="AG273" s="25" t="e">
        <f>IF(#REF!="",AG$5,"")</f>
        <v>#REF!</v>
      </c>
      <c r="AH273" s="26" t="e">
        <f>IF(#REF!="",AH$5,"")</f>
        <v>#REF!</v>
      </c>
    </row>
    <row r="274" spans="1:34" ht="15" hidden="1" customHeight="1" x14ac:dyDescent="0.25">
      <c r="A274" s="18" t="s">
        <v>78</v>
      </c>
      <c r="B274" s="19">
        <f t="shared" si="9"/>
        <v>43004</v>
      </c>
      <c r="C274" s="27">
        <f t="shared" si="8"/>
        <v>3</v>
      </c>
      <c r="D274" s="28" t="s">
        <v>66</v>
      </c>
      <c r="E274" s="22"/>
      <c r="F274" s="22"/>
      <c r="G274" s="22"/>
      <c r="H274" s="22"/>
      <c r="I274" s="22"/>
      <c r="J274" s="22"/>
      <c r="K274" s="22"/>
      <c r="L274" s="22"/>
      <c r="M274" s="22"/>
      <c r="N274" s="22"/>
      <c r="O274" s="24"/>
      <c r="P274" s="25" t="str">
        <f>IF('Heures Supplémentaire'!D366="",$P$5,"")</f>
        <v>Haziz</v>
      </c>
      <c r="Q274" s="25" t="str">
        <f>IF('Heures Supplémentaire'!F366="",$Q$5,"")</f>
        <v>Stéphanie</v>
      </c>
      <c r="R274" s="25" t="str">
        <f>IF('Heures Supplémentaire'!H366="",$R$5,"")</f>
        <v>Catherine</v>
      </c>
      <c r="S274" s="25" t="str">
        <f>IF('Heures Supplémentaire'!J366="",$S$5,"")</f>
        <v>Denise</v>
      </c>
      <c r="T274" s="25" t="str">
        <f>IF('Heures Supplémentaire'!L366="",$T$5,"")</f>
        <v>Camille</v>
      </c>
      <c r="U274" s="25" t="str">
        <f>IF('Heures Supplémentaire'!N366="",$U$5,"")</f>
        <v>Moncef</v>
      </c>
      <c r="V274" s="25" t="str">
        <f>IF('Heures Supplémentaire'!P366="",$V$5,"")</f>
        <v>Danièle</v>
      </c>
      <c r="W274" s="25" t="str">
        <f>IF('Heures Supplémentaire'!R366="",W$5,"")</f>
        <v>Alain</v>
      </c>
      <c r="X274" s="25" t="str">
        <f>IF('Heures Supplémentaire'!T366="",X$5,"")</f>
        <v>Manuel</v>
      </c>
      <c r="Y274" s="25" t="str">
        <f>IF('Heures Supplémentaire'!V366="",Y$5,"")</f>
        <v>Driss</v>
      </c>
      <c r="Z274" s="25" t="str">
        <f>IF('Heures Supplémentaire'!Z366="",Z$5,"")</f>
        <v>AAAA</v>
      </c>
      <c r="AA274" s="25" t="str">
        <f>IF('Heures Supplémentaire'!AA366="",AA$5,"")</f>
        <v>BBBB</v>
      </c>
      <c r="AB274" s="25" t="str">
        <f>IF('Heures Supplémentaire'!AB366="",AB$5,"")</f>
        <v>CCCC</v>
      </c>
      <c r="AC274" s="25" t="e">
        <f>IF(#REF!="",AC$5,"")</f>
        <v>#REF!</v>
      </c>
      <c r="AD274" s="25" t="e">
        <f>IF(#REF!="",AD$5,"")</f>
        <v>#REF!</v>
      </c>
      <c r="AE274" s="25" t="e">
        <f>IF(#REF!="",AE$5,"")</f>
        <v>#REF!</v>
      </c>
      <c r="AF274" s="25" t="e">
        <f>IF(#REF!="",AF$5,"")</f>
        <v>#REF!</v>
      </c>
      <c r="AG274" s="25" t="e">
        <f>IF(#REF!="",AG$5,"")</f>
        <v>#REF!</v>
      </c>
      <c r="AH274" s="26" t="e">
        <f>IF(#REF!="",AH$5,"")</f>
        <v>#REF!</v>
      </c>
    </row>
    <row r="275" spans="1:34" ht="15" hidden="1" customHeight="1" x14ac:dyDescent="0.25">
      <c r="A275" s="18" t="s">
        <v>78</v>
      </c>
      <c r="B275" s="19">
        <f t="shared" si="9"/>
        <v>43005</v>
      </c>
      <c r="C275" s="27">
        <f t="shared" si="8"/>
        <v>4</v>
      </c>
      <c r="D275" s="28" t="s">
        <v>67</v>
      </c>
      <c r="E275" s="22"/>
      <c r="F275" s="22"/>
      <c r="G275" s="22"/>
      <c r="H275" s="22"/>
      <c r="I275" s="22"/>
      <c r="J275" s="22"/>
      <c r="K275" s="22"/>
      <c r="L275" s="22"/>
      <c r="M275" s="22"/>
      <c r="N275" s="22"/>
      <c r="O275" s="24"/>
      <c r="P275" s="25" t="str">
        <f>IF('Heures Supplémentaire'!D367="",$P$5,"")</f>
        <v>Haziz</v>
      </c>
      <c r="Q275" s="25" t="str">
        <f>IF('Heures Supplémentaire'!F367="",$Q$5,"")</f>
        <v>Stéphanie</v>
      </c>
      <c r="R275" s="25" t="str">
        <f>IF('Heures Supplémentaire'!H367="",$R$5,"")</f>
        <v>Catherine</v>
      </c>
      <c r="S275" s="25" t="str">
        <f>IF('Heures Supplémentaire'!J367="",$S$5,"")</f>
        <v>Denise</v>
      </c>
      <c r="T275" s="25" t="str">
        <f>IF('Heures Supplémentaire'!L367="",$T$5,"")</f>
        <v>Camille</v>
      </c>
      <c r="U275" s="25" t="str">
        <f>IF('Heures Supplémentaire'!N367="",$U$5,"")</f>
        <v>Moncef</v>
      </c>
      <c r="V275" s="25" t="str">
        <f>IF('Heures Supplémentaire'!P367="",$V$5,"")</f>
        <v>Danièle</v>
      </c>
      <c r="W275" s="25" t="str">
        <f>IF('Heures Supplémentaire'!R367="",W$5,"")</f>
        <v>Alain</v>
      </c>
      <c r="X275" s="25" t="str">
        <f>IF('Heures Supplémentaire'!T367="",X$5,"")</f>
        <v>Manuel</v>
      </c>
      <c r="Y275" s="25" t="str">
        <f>IF('Heures Supplémentaire'!V367="",Y$5,"")</f>
        <v>Driss</v>
      </c>
      <c r="Z275" s="25" t="str">
        <f>IF('Heures Supplémentaire'!Z367="",Z$5,"")</f>
        <v>AAAA</v>
      </c>
      <c r="AA275" s="25" t="str">
        <f>IF('Heures Supplémentaire'!AA367="",AA$5,"")</f>
        <v>BBBB</v>
      </c>
      <c r="AB275" s="25" t="str">
        <f>IF('Heures Supplémentaire'!AB367="",AB$5,"")</f>
        <v>CCCC</v>
      </c>
      <c r="AC275" s="25" t="e">
        <f>IF(#REF!="",AC$5,"")</f>
        <v>#REF!</v>
      </c>
      <c r="AD275" s="25" t="e">
        <f>IF(#REF!="",AD$5,"")</f>
        <v>#REF!</v>
      </c>
      <c r="AE275" s="25" t="e">
        <f>IF(#REF!="",AE$5,"")</f>
        <v>#REF!</v>
      </c>
      <c r="AF275" s="25" t="e">
        <f>IF(#REF!="",AF$5,"")</f>
        <v>#REF!</v>
      </c>
      <c r="AG275" s="25" t="e">
        <f>IF(#REF!="",AG$5,"")</f>
        <v>#REF!</v>
      </c>
      <c r="AH275" s="26" t="e">
        <f>IF(#REF!="",AH$5,"")</f>
        <v>#REF!</v>
      </c>
    </row>
    <row r="276" spans="1:34" ht="15" customHeight="1" x14ac:dyDescent="0.25">
      <c r="A276" s="18" t="s">
        <v>78</v>
      </c>
      <c r="B276" s="19">
        <f t="shared" si="9"/>
        <v>43006</v>
      </c>
      <c r="C276" s="27">
        <f t="shared" si="8"/>
        <v>5</v>
      </c>
      <c r="D276" s="28" t="s">
        <v>68</v>
      </c>
      <c r="E276" s="22"/>
      <c r="F276" s="22"/>
      <c r="G276" s="22"/>
      <c r="H276" s="22"/>
      <c r="I276" s="22"/>
      <c r="J276" s="22"/>
      <c r="K276" s="22"/>
      <c r="L276" s="22"/>
      <c r="M276" s="22"/>
      <c r="N276" s="22"/>
      <c r="O276" s="24"/>
      <c r="P276" s="25" t="str">
        <f>IF('Heures Supplémentaire'!D368="",$P$5,"")</f>
        <v>Haziz</v>
      </c>
      <c r="Q276" s="25" t="str">
        <f>IF('Heures Supplémentaire'!F368="",$Q$5,"")</f>
        <v>Stéphanie</v>
      </c>
      <c r="R276" s="25" t="str">
        <f>IF('Heures Supplémentaire'!H368="",$R$5,"")</f>
        <v>Catherine</v>
      </c>
      <c r="S276" s="25" t="str">
        <f>IF('Heures Supplémentaire'!J368="",$S$5,"")</f>
        <v>Denise</v>
      </c>
      <c r="T276" s="25" t="str">
        <f>IF('Heures Supplémentaire'!L368="",$T$5,"")</f>
        <v>Camille</v>
      </c>
      <c r="U276" s="25" t="str">
        <f>IF('Heures Supplémentaire'!N368="",$U$5,"")</f>
        <v>Moncef</v>
      </c>
      <c r="V276" s="25" t="str">
        <f>IF('Heures Supplémentaire'!P368="",$V$5,"")</f>
        <v>Danièle</v>
      </c>
      <c r="W276" s="25" t="str">
        <f>IF('Heures Supplémentaire'!R368="",W$5,"")</f>
        <v>Alain</v>
      </c>
      <c r="X276" s="25" t="str">
        <f>IF('Heures Supplémentaire'!T368="",X$5,"")</f>
        <v>Manuel</v>
      </c>
      <c r="Y276" s="25" t="str">
        <f>IF('Heures Supplémentaire'!V368="",Y$5,"")</f>
        <v>Driss</v>
      </c>
      <c r="Z276" s="25" t="str">
        <f>IF('Heures Supplémentaire'!Z368="",Z$5,"")</f>
        <v>AAAA</v>
      </c>
      <c r="AA276" s="25" t="str">
        <f>IF('Heures Supplémentaire'!AA368="",AA$5,"")</f>
        <v>BBBB</v>
      </c>
      <c r="AB276" s="25" t="str">
        <f>IF('Heures Supplémentaire'!AB368="",AB$5,"")</f>
        <v>CCCC</v>
      </c>
      <c r="AC276" s="25" t="e">
        <f>IF(#REF!="",AC$5,"")</f>
        <v>#REF!</v>
      </c>
      <c r="AD276" s="25" t="e">
        <f>IF(#REF!="",AD$5,"")</f>
        <v>#REF!</v>
      </c>
      <c r="AE276" s="25" t="e">
        <f>IF(#REF!="",AE$5,"")</f>
        <v>#REF!</v>
      </c>
      <c r="AF276" s="25" t="e">
        <f>IF(#REF!="",AF$5,"")</f>
        <v>#REF!</v>
      </c>
      <c r="AG276" s="25" t="e">
        <f>IF(#REF!="",AG$5,"")</f>
        <v>#REF!</v>
      </c>
      <c r="AH276" s="26" t="e">
        <f>IF(#REF!="",AH$5,"")</f>
        <v>#REF!</v>
      </c>
    </row>
    <row r="277" spans="1:34" ht="15" hidden="1" customHeight="1" x14ac:dyDescent="0.25">
      <c r="A277" s="18" t="s">
        <v>78</v>
      </c>
      <c r="B277" s="19">
        <f t="shared" si="9"/>
        <v>43007</v>
      </c>
      <c r="C277" s="27">
        <f t="shared" si="8"/>
        <v>6</v>
      </c>
      <c r="D277" s="28" t="s">
        <v>69</v>
      </c>
      <c r="E277" s="22"/>
      <c r="F277" s="22"/>
      <c r="G277" s="22"/>
      <c r="H277" s="22"/>
      <c r="I277" s="22"/>
      <c r="J277" s="22"/>
      <c r="K277" s="22"/>
      <c r="L277" s="22"/>
      <c r="M277" s="22"/>
      <c r="N277" s="22"/>
      <c r="O277" s="24"/>
      <c r="P277" s="25" t="str">
        <f>IF('Heures Supplémentaire'!D369="",$P$5,"")</f>
        <v>Haziz</v>
      </c>
      <c r="Q277" s="25" t="str">
        <f>IF('Heures Supplémentaire'!F369="",$Q$5,"")</f>
        <v>Stéphanie</v>
      </c>
      <c r="R277" s="25" t="str">
        <f>IF('Heures Supplémentaire'!H369="",$R$5,"")</f>
        <v>Catherine</v>
      </c>
      <c r="S277" s="25" t="str">
        <f>IF('Heures Supplémentaire'!J369="",$S$5,"")</f>
        <v>Denise</v>
      </c>
      <c r="T277" s="25" t="str">
        <f>IF('Heures Supplémentaire'!L369="",$T$5,"")</f>
        <v>Camille</v>
      </c>
      <c r="U277" s="25" t="str">
        <f>IF('Heures Supplémentaire'!N369="",$U$5,"")</f>
        <v>Moncef</v>
      </c>
      <c r="V277" s="25" t="str">
        <f>IF('Heures Supplémentaire'!P369="",$V$5,"")</f>
        <v>Danièle</v>
      </c>
      <c r="W277" s="25" t="str">
        <f>IF('Heures Supplémentaire'!R369="",W$5,"")</f>
        <v>Alain</v>
      </c>
      <c r="X277" s="25" t="str">
        <f>IF('Heures Supplémentaire'!T369="",X$5,"")</f>
        <v>Manuel</v>
      </c>
      <c r="Y277" s="25" t="str">
        <f>IF('Heures Supplémentaire'!V369="",Y$5,"")</f>
        <v>Driss</v>
      </c>
      <c r="Z277" s="25" t="str">
        <f>IF('Heures Supplémentaire'!Z369="",Z$5,"")</f>
        <v>AAAA</v>
      </c>
      <c r="AA277" s="25" t="str">
        <f>IF('Heures Supplémentaire'!AA369="",AA$5,"")</f>
        <v>BBBB</v>
      </c>
      <c r="AB277" s="25" t="str">
        <f>IF('Heures Supplémentaire'!AB369="",AB$5,"")</f>
        <v>CCCC</v>
      </c>
      <c r="AC277" s="25" t="e">
        <f>IF(#REF!="",AC$5,"")</f>
        <v>#REF!</v>
      </c>
      <c r="AD277" s="25" t="e">
        <f>IF(#REF!="",AD$5,"")</f>
        <v>#REF!</v>
      </c>
      <c r="AE277" s="25" t="e">
        <f>IF(#REF!="",AE$5,"")</f>
        <v>#REF!</v>
      </c>
      <c r="AF277" s="25" t="e">
        <f>IF(#REF!="",AF$5,"")</f>
        <v>#REF!</v>
      </c>
      <c r="AG277" s="25" t="e">
        <f>IF(#REF!="",AG$5,"")</f>
        <v>#REF!</v>
      </c>
      <c r="AH277" s="26" t="e">
        <f>IF(#REF!="",AH$5,"")</f>
        <v>#REF!</v>
      </c>
    </row>
    <row r="278" spans="1:34" ht="15" hidden="1" customHeight="1" x14ac:dyDescent="0.25">
      <c r="A278" s="18" t="s">
        <v>78</v>
      </c>
      <c r="B278" s="19">
        <f t="shared" si="9"/>
        <v>43008</v>
      </c>
      <c r="C278" s="27">
        <f t="shared" si="8"/>
        <v>7</v>
      </c>
      <c r="D278" s="28" t="s">
        <v>70</v>
      </c>
      <c r="E278" s="22"/>
      <c r="F278" s="22"/>
      <c r="G278" s="22"/>
      <c r="H278" s="22"/>
      <c r="I278" s="22"/>
      <c r="J278" s="22"/>
      <c r="K278" s="22"/>
      <c r="L278" s="22"/>
      <c r="M278" s="22"/>
      <c r="N278" s="22"/>
      <c r="O278" s="24"/>
      <c r="P278" s="25" t="str">
        <f>IF('Heures Supplémentaire'!D370="",$P$5,"")</f>
        <v>Haziz</v>
      </c>
      <c r="Q278" s="25" t="str">
        <f>IF('Heures Supplémentaire'!F370="",$Q$5,"")</f>
        <v>Stéphanie</v>
      </c>
      <c r="R278" s="25" t="str">
        <f>IF('Heures Supplémentaire'!H370="",$R$5,"")</f>
        <v>Catherine</v>
      </c>
      <c r="S278" s="25" t="str">
        <f>IF('Heures Supplémentaire'!J370="",$S$5,"")</f>
        <v>Denise</v>
      </c>
      <c r="T278" s="25" t="str">
        <f>IF('Heures Supplémentaire'!L370="",$T$5,"")</f>
        <v>Camille</v>
      </c>
      <c r="U278" s="25" t="str">
        <f>IF('Heures Supplémentaire'!N370="",$U$5,"")</f>
        <v>Moncef</v>
      </c>
      <c r="V278" s="25" t="str">
        <f>IF('Heures Supplémentaire'!P370="",$V$5,"")</f>
        <v>Danièle</v>
      </c>
      <c r="W278" s="25" t="str">
        <f>IF('Heures Supplémentaire'!R370="",W$5,"")</f>
        <v>Alain</v>
      </c>
      <c r="X278" s="25" t="str">
        <f>IF('Heures Supplémentaire'!T370="",X$5,"")</f>
        <v>Manuel</v>
      </c>
      <c r="Y278" s="25" t="str">
        <f>IF('Heures Supplémentaire'!V370="",Y$5,"")</f>
        <v>Driss</v>
      </c>
      <c r="Z278" s="25" t="str">
        <f>IF('Heures Supplémentaire'!Z370="",Z$5,"")</f>
        <v>AAAA</v>
      </c>
      <c r="AA278" s="25" t="str">
        <f>IF('Heures Supplémentaire'!AA370="",AA$5,"")</f>
        <v>BBBB</v>
      </c>
      <c r="AB278" s="25" t="str">
        <f>IF('Heures Supplémentaire'!AB370="",AB$5,"")</f>
        <v>CCCC</v>
      </c>
      <c r="AC278" s="25" t="e">
        <f>IF(#REF!="",AC$5,"")</f>
        <v>#REF!</v>
      </c>
      <c r="AD278" s="25" t="e">
        <f>IF(#REF!="",AD$5,"")</f>
        <v>#REF!</v>
      </c>
      <c r="AE278" s="25" t="e">
        <f>IF(#REF!="",AE$5,"")</f>
        <v>#REF!</v>
      </c>
      <c r="AF278" s="25" t="e">
        <f>IF(#REF!="",AF$5,"")</f>
        <v>#REF!</v>
      </c>
      <c r="AG278" s="25" t="e">
        <f>IF(#REF!="",AG$5,"")</f>
        <v>#REF!</v>
      </c>
      <c r="AH278" s="26" t="e">
        <f>IF(#REF!="",AH$5,"")</f>
        <v>#REF!</v>
      </c>
    </row>
    <row r="279" spans="1:34" ht="15" hidden="1" customHeight="1" x14ac:dyDescent="0.25">
      <c r="A279" s="18" t="s">
        <v>79</v>
      </c>
      <c r="B279" s="19">
        <f t="shared" si="9"/>
        <v>43009</v>
      </c>
      <c r="C279" s="27">
        <f t="shared" si="8"/>
        <v>1</v>
      </c>
      <c r="D279" s="28" t="s">
        <v>64</v>
      </c>
      <c r="E279" s="22"/>
      <c r="F279" s="22"/>
      <c r="G279" s="22"/>
      <c r="H279" s="22"/>
      <c r="I279" s="22"/>
      <c r="J279" s="22"/>
      <c r="K279" s="22"/>
      <c r="L279" s="22"/>
      <c r="M279" s="22"/>
      <c r="N279" s="22"/>
      <c r="O279" s="24"/>
      <c r="P279" s="25" t="str">
        <f>IF('Heures Supplémentaire'!D371="",$P$5,"")</f>
        <v>Haziz</v>
      </c>
      <c r="Q279" s="25" t="str">
        <f>IF('Heures Supplémentaire'!F371="",$Q$5,"")</f>
        <v>Stéphanie</v>
      </c>
      <c r="R279" s="25" t="str">
        <f>IF('Heures Supplémentaire'!H371="",$R$5,"")</f>
        <v>Catherine</v>
      </c>
      <c r="S279" s="25" t="str">
        <f>IF('Heures Supplémentaire'!J371="",$S$5,"")</f>
        <v>Denise</v>
      </c>
      <c r="T279" s="25" t="str">
        <f>IF('Heures Supplémentaire'!L371="",$T$5,"")</f>
        <v>Camille</v>
      </c>
      <c r="U279" s="25" t="str">
        <f>IF('Heures Supplémentaire'!N371="",$U$5,"")</f>
        <v>Moncef</v>
      </c>
      <c r="V279" s="25" t="str">
        <f>IF('Heures Supplémentaire'!P371="",$V$5,"")</f>
        <v>Danièle</v>
      </c>
      <c r="W279" s="25" t="str">
        <f>IF('Heures Supplémentaire'!R371="",W$5,"")</f>
        <v>Alain</v>
      </c>
      <c r="X279" s="25" t="str">
        <f>IF('Heures Supplémentaire'!T371="",X$5,"")</f>
        <v>Manuel</v>
      </c>
      <c r="Y279" s="25" t="str">
        <f>IF('Heures Supplémentaire'!V371="",Y$5,"")</f>
        <v>Driss</v>
      </c>
      <c r="Z279" s="25" t="str">
        <f>IF('Heures Supplémentaire'!Z371="",Z$5,"")</f>
        <v>AAAA</v>
      </c>
      <c r="AA279" s="25" t="str">
        <f>IF('Heures Supplémentaire'!AA371="",AA$5,"")</f>
        <v>BBBB</v>
      </c>
      <c r="AB279" s="25" t="str">
        <f>IF('Heures Supplémentaire'!AB371="",AB$5,"")</f>
        <v>CCCC</v>
      </c>
      <c r="AC279" s="25" t="e">
        <f>IF(#REF!="",AC$5,"")</f>
        <v>#REF!</v>
      </c>
      <c r="AD279" s="25" t="e">
        <f>IF(#REF!="",AD$5,"")</f>
        <v>#REF!</v>
      </c>
      <c r="AE279" s="25" t="e">
        <f>IF(#REF!="",AE$5,"")</f>
        <v>#REF!</v>
      </c>
      <c r="AF279" s="25" t="e">
        <f>IF(#REF!="",AF$5,"")</f>
        <v>#REF!</v>
      </c>
      <c r="AG279" s="25" t="e">
        <f>IF(#REF!="",AG$5,"")</f>
        <v>#REF!</v>
      </c>
      <c r="AH279" s="26" t="e">
        <f>IF(#REF!="",AH$5,"")</f>
        <v>#REF!</v>
      </c>
    </row>
    <row r="280" spans="1:34" ht="15" hidden="1" customHeight="1" x14ac:dyDescent="0.25">
      <c r="A280" s="18" t="s">
        <v>79</v>
      </c>
      <c r="B280" s="19">
        <f t="shared" si="9"/>
        <v>43010</v>
      </c>
      <c r="C280" s="27">
        <f t="shared" si="8"/>
        <v>2</v>
      </c>
      <c r="D280" s="28" t="s">
        <v>65</v>
      </c>
      <c r="E280" s="22"/>
      <c r="F280" s="22"/>
      <c r="G280" s="22"/>
      <c r="H280" s="22"/>
      <c r="I280" s="22"/>
      <c r="J280" s="22"/>
      <c r="K280" s="22"/>
      <c r="L280" s="22"/>
      <c r="M280" s="22"/>
      <c r="N280" s="22"/>
      <c r="O280" s="24"/>
      <c r="P280" s="25" t="str">
        <f>IF('Heures Supplémentaire'!D374="",$P$5,"")</f>
        <v>Haziz</v>
      </c>
      <c r="Q280" s="25" t="str">
        <f>IF('Heures Supplémentaire'!F374="",$Q$5,"")</f>
        <v>Stéphanie</v>
      </c>
      <c r="R280" s="25" t="str">
        <f>IF('Heures Supplémentaire'!H374="",$R$5,"")</f>
        <v>Catherine</v>
      </c>
      <c r="S280" s="25" t="str">
        <f>IF('Heures Supplémentaire'!J374="",$S$5,"")</f>
        <v>Denise</v>
      </c>
      <c r="T280" s="25" t="str">
        <f>IF('Heures Supplémentaire'!L374="",$T$5,"")</f>
        <v>Camille</v>
      </c>
      <c r="U280" s="25" t="str">
        <f>IF('Heures Supplémentaire'!N374="",$U$5,"")</f>
        <v>Moncef</v>
      </c>
      <c r="V280" s="25" t="str">
        <f>IF('Heures Supplémentaire'!P374="",$V$5,"")</f>
        <v>Danièle</v>
      </c>
      <c r="W280" s="25" t="str">
        <f>IF('Heures Supplémentaire'!R374="",W$5,"")</f>
        <v>Alain</v>
      </c>
      <c r="X280" s="25" t="str">
        <f>IF('Heures Supplémentaire'!T374="",X$5,"")</f>
        <v>Manuel</v>
      </c>
      <c r="Y280" s="25" t="str">
        <f>IF('Heures Supplémentaire'!V374="",Y$5,"")</f>
        <v>Driss</v>
      </c>
      <c r="Z280" s="25" t="str">
        <f>IF('Heures Supplémentaire'!Z374="",Z$5,"")</f>
        <v>AAAA</v>
      </c>
      <c r="AA280" s="25" t="str">
        <f>IF('Heures Supplémentaire'!AA374="",AA$5,"")</f>
        <v>BBBB</v>
      </c>
      <c r="AB280" s="25" t="str">
        <f>IF('Heures Supplémentaire'!AB374="",AB$5,"")</f>
        <v>CCCC</v>
      </c>
      <c r="AC280" s="25" t="e">
        <f>IF(#REF!="",AC$5,"")</f>
        <v>#REF!</v>
      </c>
      <c r="AD280" s="25" t="e">
        <f>IF(#REF!="",AD$5,"")</f>
        <v>#REF!</v>
      </c>
      <c r="AE280" s="25" t="e">
        <f>IF(#REF!="",AE$5,"")</f>
        <v>#REF!</v>
      </c>
      <c r="AF280" s="25" t="e">
        <f>IF(#REF!="",AF$5,"")</f>
        <v>#REF!</v>
      </c>
      <c r="AG280" s="25" t="e">
        <f>IF(#REF!="",AG$5,"")</f>
        <v>#REF!</v>
      </c>
      <c r="AH280" s="26" t="e">
        <f>IF(#REF!="",AH$5,"")</f>
        <v>#REF!</v>
      </c>
    </row>
    <row r="281" spans="1:34" ht="15" hidden="1" customHeight="1" x14ac:dyDescent="0.25">
      <c r="A281" s="18" t="s">
        <v>79</v>
      </c>
      <c r="B281" s="19">
        <f t="shared" si="9"/>
        <v>43011</v>
      </c>
      <c r="C281" s="27">
        <f t="shared" si="8"/>
        <v>3</v>
      </c>
      <c r="D281" s="28" t="s">
        <v>66</v>
      </c>
      <c r="E281" s="22"/>
      <c r="F281" s="22"/>
      <c r="G281" s="22"/>
      <c r="H281" s="22"/>
      <c r="I281" s="22"/>
      <c r="J281" s="22"/>
      <c r="K281" s="22"/>
      <c r="L281" s="22"/>
      <c r="M281" s="22"/>
      <c r="N281" s="22"/>
      <c r="O281" s="24"/>
      <c r="P281" s="25" t="str">
        <f>IF('Heures Supplémentaire'!D375="",$P$5,"")</f>
        <v>Haziz</v>
      </c>
      <c r="Q281" s="25" t="str">
        <f>IF('Heures Supplémentaire'!F375="",$Q$5,"")</f>
        <v>Stéphanie</v>
      </c>
      <c r="R281" s="25" t="str">
        <f>IF('Heures Supplémentaire'!H375="",$R$5,"")</f>
        <v>Catherine</v>
      </c>
      <c r="S281" s="25" t="str">
        <f>IF('Heures Supplémentaire'!J375="",$S$5,"")</f>
        <v>Denise</v>
      </c>
      <c r="T281" s="25" t="str">
        <f>IF('Heures Supplémentaire'!L375="",$T$5,"")</f>
        <v>Camille</v>
      </c>
      <c r="U281" s="25" t="str">
        <f>IF('Heures Supplémentaire'!N375="",$U$5,"")</f>
        <v>Moncef</v>
      </c>
      <c r="V281" s="25" t="str">
        <f>IF('Heures Supplémentaire'!P375="",$V$5,"")</f>
        <v>Danièle</v>
      </c>
      <c r="W281" s="25" t="str">
        <f>IF('Heures Supplémentaire'!R375="",W$5,"")</f>
        <v>Alain</v>
      </c>
      <c r="X281" s="25" t="str">
        <f>IF('Heures Supplémentaire'!T375="",X$5,"")</f>
        <v>Manuel</v>
      </c>
      <c r="Y281" s="25" t="str">
        <f>IF('Heures Supplémentaire'!V375="",Y$5,"")</f>
        <v>Driss</v>
      </c>
      <c r="Z281" s="25" t="str">
        <f>IF('Heures Supplémentaire'!Z375="",Z$5,"")</f>
        <v>AAAA</v>
      </c>
      <c r="AA281" s="25" t="str">
        <f>IF('Heures Supplémentaire'!AA375="",AA$5,"")</f>
        <v>BBBB</v>
      </c>
      <c r="AB281" s="25" t="str">
        <f>IF('Heures Supplémentaire'!AB375="",AB$5,"")</f>
        <v>CCCC</v>
      </c>
      <c r="AC281" s="25" t="e">
        <f>IF(#REF!="",AC$5,"")</f>
        <v>#REF!</v>
      </c>
      <c r="AD281" s="25" t="e">
        <f>IF(#REF!="",AD$5,"")</f>
        <v>#REF!</v>
      </c>
      <c r="AE281" s="25" t="e">
        <f>IF(#REF!="",AE$5,"")</f>
        <v>#REF!</v>
      </c>
      <c r="AF281" s="25" t="e">
        <f>IF(#REF!="",AF$5,"")</f>
        <v>#REF!</v>
      </c>
      <c r="AG281" s="25" t="e">
        <f>IF(#REF!="",AG$5,"")</f>
        <v>#REF!</v>
      </c>
      <c r="AH281" s="26" t="e">
        <f>IF(#REF!="",AH$5,"")</f>
        <v>#REF!</v>
      </c>
    </row>
    <row r="282" spans="1:34" ht="15" hidden="1" customHeight="1" x14ac:dyDescent="0.25">
      <c r="A282" s="18" t="s">
        <v>79</v>
      </c>
      <c r="B282" s="19">
        <f t="shared" si="9"/>
        <v>43012</v>
      </c>
      <c r="C282" s="27">
        <f t="shared" si="8"/>
        <v>4</v>
      </c>
      <c r="D282" s="28" t="s">
        <v>67</v>
      </c>
      <c r="E282" s="22"/>
      <c r="F282" s="22"/>
      <c r="G282" s="22"/>
      <c r="H282" s="22"/>
      <c r="I282" s="22"/>
      <c r="J282" s="22"/>
      <c r="K282" s="22"/>
      <c r="L282" s="22"/>
      <c r="M282" s="22"/>
      <c r="N282" s="22"/>
      <c r="O282" s="24"/>
      <c r="P282" s="25" t="str">
        <f>IF('Heures Supplémentaire'!D376="",$P$5,"")</f>
        <v>Haziz</v>
      </c>
      <c r="Q282" s="25" t="str">
        <f>IF('Heures Supplémentaire'!F376="",$Q$5,"")</f>
        <v>Stéphanie</v>
      </c>
      <c r="R282" s="25" t="str">
        <f>IF('Heures Supplémentaire'!H376="",$R$5,"")</f>
        <v>Catherine</v>
      </c>
      <c r="S282" s="25" t="str">
        <f>IF('Heures Supplémentaire'!J376="",$S$5,"")</f>
        <v>Denise</v>
      </c>
      <c r="T282" s="25" t="str">
        <f>IF('Heures Supplémentaire'!L376="",$T$5,"")</f>
        <v>Camille</v>
      </c>
      <c r="U282" s="25" t="str">
        <f>IF('Heures Supplémentaire'!N376="",$U$5,"")</f>
        <v>Moncef</v>
      </c>
      <c r="V282" s="25" t="str">
        <f>IF('Heures Supplémentaire'!P376="",$V$5,"")</f>
        <v>Danièle</v>
      </c>
      <c r="W282" s="25" t="str">
        <f>IF('Heures Supplémentaire'!R376="",W$5,"")</f>
        <v>Alain</v>
      </c>
      <c r="X282" s="25" t="str">
        <f>IF('Heures Supplémentaire'!T376="",X$5,"")</f>
        <v>Manuel</v>
      </c>
      <c r="Y282" s="25" t="str">
        <f>IF('Heures Supplémentaire'!V376="",Y$5,"")</f>
        <v>Driss</v>
      </c>
      <c r="Z282" s="25" t="str">
        <f>IF('Heures Supplémentaire'!Z376="",Z$5,"")</f>
        <v>AAAA</v>
      </c>
      <c r="AA282" s="25" t="str">
        <f>IF('Heures Supplémentaire'!AA376="",AA$5,"")</f>
        <v>BBBB</v>
      </c>
      <c r="AB282" s="25" t="str">
        <f>IF('Heures Supplémentaire'!AB376="",AB$5,"")</f>
        <v>CCCC</v>
      </c>
      <c r="AC282" s="25" t="e">
        <f>IF(#REF!="",AC$5,"")</f>
        <v>#REF!</v>
      </c>
      <c r="AD282" s="25" t="e">
        <f>IF(#REF!="",AD$5,"")</f>
        <v>#REF!</v>
      </c>
      <c r="AE282" s="25" t="e">
        <f>IF(#REF!="",AE$5,"")</f>
        <v>#REF!</v>
      </c>
      <c r="AF282" s="25" t="e">
        <f>IF(#REF!="",AF$5,"")</f>
        <v>#REF!</v>
      </c>
      <c r="AG282" s="25" t="e">
        <f>IF(#REF!="",AG$5,"")</f>
        <v>#REF!</v>
      </c>
      <c r="AH282" s="26" t="e">
        <f>IF(#REF!="",AH$5,"")</f>
        <v>#REF!</v>
      </c>
    </row>
    <row r="283" spans="1:34" ht="15" customHeight="1" x14ac:dyDescent="0.25">
      <c r="A283" s="18" t="s">
        <v>79</v>
      </c>
      <c r="B283" s="19">
        <f t="shared" si="9"/>
        <v>43013</v>
      </c>
      <c r="C283" s="27">
        <f t="shared" si="8"/>
        <v>5</v>
      </c>
      <c r="D283" s="28" t="s">
        <v>68</v>
      </c>
      <c r="E283" s="22"/>
      <c r="F283" s="22"/>
      <c r="G283" s="22"/>
      <c r="H283" s="22"/>
      <c r="I283" s="22"/>
      <c r="J283" s="22"/>
      <c r="K283" s="22"/>
      <c r="L283" s="22"/>
      <c r="M283" s="22"/>
      <c r="N283" s="22"/>
      <c r="O283" s="24"/>
      <c r="P283" s="25" t="str">
        <f>IF('Heures Supplémentaire'!D377="",$P$5,"")</f>
        <v>Haziz</v>
      </c>
      <c r="Q283" s="25" t="str">
        <f>IF('Heures Supplémentaire'!F377="",$Q$5,"")</f>
        <v>Stéphanie</v>
      </c>
      <c r="R283" s="25" t="str">
        <f>IF('Heures Supplémentaire'!H377="",$R$5,"")</f>
        <v>Catherine</v>
      </c>
      <c r="S283" s="25" t="str">
        <f>IF('Heures Supplémentaire'!J377="",$S$5,"")</f>
        <v>Denise</v>
      </c>
      <c r="T283" s="25" t="str">
        <f>IF('Heures Supplémentaire'!L377="",$T$5,"")</f>
        <v>Camille</v>
      </c>
      <c r="U283" s="25" t="str">
        <f>IF('Heures Supplémentaire'!N377="",$U$5,"")</f>
        <v>Moncef</v>
      </c>
      <c r="V283" s="25" t="str">
        <f>IF('Heures Supplémentaire'!P377="",$V$5,"")</f>
        <v>Danièle</v>
      </c>
      <c r="W283" s="25" t="str">
        <f>IF('Heures Supplémentaire'!R377="",W$5,"")</f>
        <v>Alain</v>
      </c>
      <c r="X283" s="25" t="str">
        <f>IF('Heures Supplémentaire'!T377="",X$5,"")</f>
        <v>Manuel</v>
      </c>
      <c r="Y283" s="25" t="str">
        <f>IF('Heures Supplémentaire'!V377="",Y$5,"")</f>
        <v>Driss</v>
      </c>
      <c r="Z283" s="25" t="str">
        <f>IF('Heures Supplémentaire'!Z377="",Z$5,"")</f>
        <v>AAAA</v>
      </c>
      <c r="AA283" s="25" t="str">
        <f>IF('Heures Supplémentaire'!AA377="",AA$5,"")</f>
        <v>BBBB</v>
      </c>
      <c r="AB283" s="25" t="str">
        <f>IF('Heures Supplémentaire'!AB377="",AB$5,"")</f>
        <v>CCCC</v>
      </c>
      <c r="AC283" s="25" t="e">
        <f>IF(#REF!="",AC$5,"")</f>
        <v>#REF!</v>
      </c>
      <c r="AD283" s="25" t="e">
        <f>IF(#REF!="",AD$5,"")</f>
        <v>#REF!</v>
      </c>
      <c r="AE283" s="25" t="e">
        <f>IF(#REF!="",AE$5,"")</f>
        <v>#REF!</v>
      </c>
      <c r="AF283" s="25" t="e">
        <f>IF(#REF!="",AF$5,"")</f>
        <v>#REF!</v>
      </c>
      <c r="AG283" s="25" t="e">
        <f>IF(#REF!="",AG$5,"")</f>
        <v>#REF!</v>
      </c>
      <c r="AH283" s="26" t="e">
        <f>IF(#REF!="",AH$5,"")</f>
        <v>#REF!</v>
      </c>
    </row>
    <row r="284" spans="1:34" ht="15" hidden="1" customHeight="1" x14ac:dyDescent="0.25">
      <c r="A284" s="18" t="s">
        <v>79</v>
      </c>
      <c r="B284" s="19">
        <f t="shared" si="9"/>
        <v>43014</v>
      </c>
      <c r="C284" s="27">
        <f t="shared" si="8"/>
        <v>6</v>
      </c>
      <c r="D284" s="28" t="s">
        <v>69</v>
      </c>
      <c r="E284" s="22"/>
      <c r="F284" s="22"/>
      <c r="G284" s="22"/>
      <c r="H284" s="22"/>
      <c r="I284" s="22"/>
      <c r="J284" s="22"/>
      <c r="K284" s="22"/>
      <c r="L284" s="22"/>
      <c r="M284" s="22"/>
      <c r="N284" s="22"/>
      <c r="O284" s="24"/>
      <c r="P284" s="25" t="str">
        <f>IF('Heures Supplémentaire'!D378="",$P$5,"")</f>
        <v>Haziz</v>
      </c>
      <c r="Q284" s="25" t="str">
        <f>IF('Heures Supplémentaire'!F378="",$Q$5,"")</f>
        <v>Stéphanie</v>
      </c>
      <c r="R284" s="25" t="str">
        <f>IF('Heures Supplémentaire'!H378="",$R$5,"")</f>
        <v>Catherine</v>
      </c>
      <c r="S284" s="25" t="str">
        <f>IF('Heures Supplémentaire'!J378="",$S$5,"")</f>
        <v>Denise</v>
      </c>
      <c r="T284" s="25" t="str">
        <f>IF('Heures Supplémentaire'!L378="",$T$5,"")</f>
        <v>Camille</v>
      </c>
      <c r="U284" s="25" t="str">
        <f>IF('Heures Supplémentaire'!N378="",$U$5,"")</f>
        <v>Moncef</v>
      </c>
      <c r="V284" s="25" t="str">
        <f>IF('Heures Supplémentaire'!P378="",$V$5,"")</f>
        <v>Danièle</v>
      </c>
      <c r="W284" s="25" t="str">
        <f>IF('Heures Supplémentaire'!R378="",W$5,"")</f>
        <v>Alain</v>
      </c>
      <c r="X284" s="25" t="str">
        <f>IF('Heures Supplémentaire'!T378="",X$5,"")</f>
        <v>Manuel</v>
      </c>
      <c r="Y284" s="25" t="str">
        <f>IF('Heures Supplémentaire'!V378="",Y$5,"")</f>
        <v>Driss</v>
      </c>
      <c r="Z284" s="25" t="str">
        <f>IF('Heures Supplémentaire'!Z378="",Z$5,"")</f>
        <v>AAAA</v>
      </c>
      <c r="AA284" s="25" t="str">
        <f>IF('Heures Supplémentaire'!AA378="",AA$5,"")</f>
        <v>BBBB</v>
      </c>
      <c r="AB284" s="25" t="str">
        <f>IF('Heures Supplémentaire'!AB378="",AB$5,"")</f>
        <v>CCCC</v>
      </c>
      <c r="AC284" s="25" t="e">
        <f>IF(#REF!="",AC$5,"")</f>
        <v>#REF!</v>
      </c>
      <c r="AD284" s="25" t="e">
        <f>IF(#REF!="",AD$5,"")</f>
        <v>#REF!</v>
      </c>
      <c r="AE284" s="25" t="e">
        <f>IF(#REF!="",AE$5,"")</f>
        <v>#REF!</v>
      </c>
      <c r="AF284" s="25" t="e">
        <f>IF(#REF!="",AF$5,"")</f>
        <v>#REF!</v>
      </c>
      <c r="AG284" s="25" t="e">
        <f>IF(#REF!="",AG$5,"")</f>
        <v>#REF!</v>
      </c>
      <c r="AH284" s="26" t="e">
        <f>IF(#REF!="",AH$5,"")</f>
        <v>#REF!</v>
      </c>
    </row>
    <row r="285" spans="1:34" ht="15" hidden="1" customHeight="1" x14ac:dyDescent="0.25">
      <c r="A285" s="18" t="s">
        <v>79</v>
      </c>
      <c r="B285" s="19">
        <f t="shared" si="9"/>
        <v>43015</v>
      </c>
      <c r="C285" s="27">
        <f t="shared" si="8"/>
        <v>7</v>
      </c>
      <c r="D285" s="28" t="s">
        <v>70</v>
      </c>
      <c r="E285" s="22"/>
      <c r="F285" s="22"/>
      <c r="G285" s="22"/>
      <c r="H285" s="22"/>
      <c r="I285" s="22"/>
      <c r="J285" s="22"/>
      <c r="K285" s="22"/>
      <c r="L285" s="22"/>
      <c r="M285" s="22"/>
      <c r="N285" s="22"/>
      <c r="O285" s="24"/>
      <c r="P285" s="25" t="str">
        <f>IF('Heures Supplémentaire'!D379="",$P$5,"")</f>
        <v>Haziz</v>
      </c>
      <c r="Q285" s="25" t="str">
        <f>IF('Heures Supplémentaire'!F379="",$Q$5,"")</f>
        <v>Stéphanie</v>
      </c>
      <c r="R285" s="25" t="str">
        <f>IF('Heures Supplémentaire'!H379="",$R$5,"")</f>
        <v>Catherine</v>
      </c>
      <c r="S285" s="25" t="str">
        <f>IF('Heures Supplémentaire'!J379="",$S$5,"")</f>
        <v>Denise</v>
      </c>
      <c r="T285" s="25" t="str">
        <f>IF('Heures Supplémentaire'!L379="",$T$5,"")</f>
        <v>Camille</v>
      </c>
      <c r="U285" s="25" t="str">
        <f>IF('Heures Supplémentaire'!N379="",$U$5,"")</f>
        <v>Moncef</v>
      </c>
      <c r="V285" s="25" t="str">
        <f>IF('Heures Supplémentaire'!P379="",$V$5,"")</f>
        <v>Danièle</v>
      </c>
      <c r="W285" s="25" t="str">
        <f>IF('Heures Supplémentaire'!R379="",W$5,"")</f>
        <v>Alain</v>
      </c>
      <c r="X285" s="25" t="str">
        <f>IF('Heures Supplémentaire'!T379="",X$5,"")</f>
        <v>Manuel</v>
      </c>
      <c r="Y285" s="25" t="str">
        <f>IF('Heures Supplémentaire'!V379="",Y$5,"")</f>
        <v>Driss</v>
      </c>
      <c r="Z285" s="25" t="str">
        <f>IF('Heures Supplémentaire'!Z379="",Z$5,"")</f>
        <v>AAAA</v>
      </c>
      <c r="AA285" s="25" t="str">
        <f>IF('Heures Supplémentaire'!AA379="",AA$5,"")</f>
        <v>BBBB</v>
      </c>
      <c r="AB285" s="25" t="str">
        <f>IF('Heures Supplémentaire'!AB379="",AB$5,"")</f>
        <v>CCCC</v>
      </c>
      <c r="AC285" s="25" t="e">
        <f>IF(#REF!="",AC$5,"")</f>
        <v>#REF!</v>
      </c>
      <c r="AD285" s="25" t="e">
        <f>IF(#REF!="",AD$5,"")</f>
        <v>#REF!</v>
      </c>
      <c r="AE285" s="25" t="e">
        <f>IF(#REF!="",AE$5,"")</f>
        <v>#REF!</v>
      </c>
      <c r="AF285" s="25" t="e">
        <f>IF(#REF!="",AF$5,"")</f>
        <v>#REF!</v>
      </c>
      <c r="AG285" s="25" t="e">
        <f>IF(#REF!="",AG$5,"")</f>
        <v>#REF!</v>
      </c>
      <c r="AH285" s="26" t="e">
        <f>IF(#REF!="",AH$5,"")</f>
        <v>#REF!</v>
      </c>
    </row>
    <row r="286" spans="1:34" ht="15" hidden="1" customHeight="1" x14ac:dyDescent="0.25">
      <c r="A286" s="18" t="s">
        <v>79</v>
      </c>
      <c r="B286" s="19">
        <f t="shared" si="9"/>
        <v>43016</v>
      </c>
      <c r="C286" s="27">
        <f t="shared" si="8"/>
        <v>1</v>
      </c>
      <c r="D286" s="28" t="s">
        <v>64</v>
      </c>
      <c r="E286" s="22"/>
      <c r="F286" s="22"/>
      <c r="G286" s="22"/>
      <c r="H286" s="22"/>
      <c r="I286" s="22"/>
      <c r="J286" s="22"/>
      <c r="K286" s="22"/>
      <c r="L286" s="22"/>
      <c r="M286" s="22"/>
      <c r="N286" s="22"/>
      <c r="O286" s="24"/>
      <c r="P286" s="25" t="str">
        <f>IF('Heures Supplémentaire'!D380="",$P$5,"")</f>
        <v>Haziz</v>
      </c>
      <c r="Q286" s="25" t="str">
        <f>IF('Heures Supplémentaire'!F380="",$Q$5,"")</f>
        <v>Stéphanie</v>
      </c>
      <c r="R286" s="25" t="str">
        <f>IF('Heures Supplémentaire'!H380="",$R$5,"")</f>
        <v>Catherine</v>
      </c>
      <c r="S286" s="25" t="str">
        <f>IF('Heures Supplémentaire'!J380="",$S$5,"")</f>
        <v>Denise</v>
      </c>
      <c r="T286" s="25" t="str">
        <f>IF('Heures Supplémentaire'!L380="",$T$5,"")</f>
        <v>Camille</v>
      </c>
      <c r="U286" s="25" t="str">
        <f>IF('Heures Supplémentaire'!N380="",$U$5,"")</f>
        <v>Moncef</v>
      </c>
      <c r="V286" s="25" t="str">
        <f>IF('Heures Supplémentaire'!P380="",$V$5,"")</f>
        <v>Danièle</v>
      </c>
      <c r="W286" s="25" t="str">
        <f>IF('Heures Supplémentaire'!R380="",W$5,"")</f>
        <v>Alain</v>
      </c>
      <c r="X286" s="25" t="str">
        <f>IF('Heures Supplémentaire'!T380="",X$5,"")</f>
        <v>Manuel</v>
      </c>
      <c r="Y286" s="25" t="str">
        <f>IF('Heures Supplémentaire'!V380="",Y$5,"")</f>
        <v>Driss</v>
      </c>
      <c r="Z286" s="25" t="str">
        <f>IF('Heures Supplémentaire'!Z380="",Z$5,"")</f>
        <v>AAAA</v>
      </c>
      <c r="AA286" s="25" t="str">
        <f>IF('Heures Supplémentaire'!AA380="",AA$5,"")</f>
        <v>BBBB</v>
      </c>
      <c r="AB286" s="25" t="str">
        <f>IF('Heures Supplémentaire'!AB380="",AB$5,"")</f>
        <v>CCCC</v>
      </c>
      <c r="AC286" s="25" t="e">
        <f>IF(#REF!="",AC$5,"")</f>
        <v>#REF!</v>
      </c>
      <c r="AD286" s="25" t="e">
        <f>IF(#REF!="",AD$5,"")</f>
        <v>#REF!</v>
      </c>
      <c r="AE286" s="25" t="e">
        <f>IF(#REF!="",AE$5,"")</f>
        <v>#REF!</v>
      </c>
      <c r="AF286" s="25" t="e">
        <f>IF(#REF!="",AF$5,"")</f>
        <v>#REF!</v>
      </c>
      <c r="AG286" s="25" t="e">
        <f>IF(#REF!="",AG$5,"")</f>
        <v>#REF!</v>
      </c>
      <c r="AH286" s="26" t="e">
        <f>IF(#REF!="",AH$5,"")</f>
        <v>#REF!</v>
      </c>
    </row>
    <row r="287" spans="1:34" ht="15" hidden="1" customHeight="1" x14ac:dyDescent="0.25">
      <c r="A287" s="18" t="s">
        <v>79</v>
      </c>
      <c r="B287" s="19">
        <f t="shared" si="9"/>
        <v>43017</v>
      </c>
      <c r="C287" s="27">
        <f t="shared" si="8"/>
        <v>2</v>
      </c>
      <c r="D287" s="28" t="s">
        <v>65</v>
      </c>
      <c r="E287" s="22"/>
      <c r="F287" s="22"/>
      <c r="G287" s="22"/>
      <c r="H287" s="22"/>
      <c r="I287" s="22"/>
      <c r="J287" s="22"/>
      <c r="K287" s="22"/>
      <c r="L287" s="22"/>
      <c r="M287" s="22"/>
      <c r="N287" s="22"/>
      <c r="O287" s="24"/>
      <c r="P287" s="25" t="str">
        <f>IF('Heures Supplémentaire'!D383="",$P$5,"")</f>
        <v>Haziz</v>
      </c>
      <c r="Q287" s="25" t="str">
        <f>IF('Heures Supplémentaire'!F383="",$Q$5,"")</f>
        <v>Stéphanie</v>
      </c>
      <c r="R287" s="25" t="str">
        <f>IF('Heures Supplémentaire'!H383="",$R$5,"")</f>
        <v>Catherine</v>
      </c>
      <c r="S287" s="25" t="str">
        <f>IF('Heures Supplémentaire'!J383="",$S$5,"")</f>
        <v>Denise</v>
      </c>
      <c r="T287" s="25" t="str">
        <f>IF('Heures Supplémentaire'!L383="",$T$5,"")</f>
        <v>Camille</v>
      </c>
      <c r="U287" s="25" t="str">
        <f>IF('Heures Supplémentaire'!N383="",$U$5,"")</f>
        <v>Moncef</v>
      </c>
      <c r="V287" s="25" t="str">
        <f>IF('Heures Supplémentaire'!P383="",$V$5,"")</f>
        <v>Danièle</v>
      </c>
      <c r="W287" s="25" t="str">
        <f>IF('Heures Supplémentaire'!R383="",W$5,"")</f>
        <v>Alain</v>
      </c>
      <c r="X287" s="25" t="str">
        <f>IF('Heures Supplémentaire'!T383="",X$5,"")</f>
        <v>Manuel</v>
      </c>
      <c r="Y287" s="25" t="str">
        <f>IF('Heures Supplémentaire'!V383="",Y$5,"")</f>
        <v>Driss</v>
      </c>
      <c r="Z287" s="25" t="str">
        <f>IF('Heures Supplémentaire'!Z383="",Z$5,"")</f>
        <v>AAAA</v>
      </c>
      <c r="AA287" s="25" t="str">
        <f>IF('Heures Supplémentaire'!AA383="",AA$5,"")</f>
        <v>BBBB</v>
      </c>
      <c r="AB287" s="25" t="str">
        <f>IF('Heures Supplémentaire'!AB383="",AB$5,"")</f>
        <v>CCCC</v>
      </c>
      <c r="AC287" s="25" t="e">
        <f>IF(#REF!="",AC$5,"")</f>
        <v>#REF!</v>
      </c>
      <c r="AD287" s="25" t="e">
        <f>IF(#REF!="",AD$5,"")</f>
        <v>#REF!</v>
      </c>
      <c r="AE287" s="25" t="e">
        <f>IF(#REF!="",AE$5,"")</f>
        <v>#REF!</v>
      </c>
      <c r="AF287" s="25" t="e">
        <f>IF(#REF!="",AF$5,"")</f>
        <v>#REF!</v>
      </c>
      <c r="AG287" s="25" t="e">
        <f>IF(#REF!="",AG$5,"")</f>
        <v>#REF!</v>
      </c>
      <c r="AH287" s="26" t="e">
        <f>IF(#REF!="",AH$5,"")</f>
        <v>#REF!</v>
      </c>
    </row>
    <row r="288" spans="1:34" ht="15" hidden="1" customHeight="1" x14ac:dyDescent="0.25">
      <c r="A288" s="18" t="s">
        <v>79</v>
      </c>
      <c r="B288" s="19">
        <f t="shared" si="9"/>
        <v>43018</v>
      </c>
      <c r="C288" s="27">
        <f t="shared" si="8"/>
        <v>3</v>
      </c>
      <c r="D288" s="28" t="s">
        <v>66</v>
      </c>
      <c r="E288" s="22"/>
      <c r="F288" s="22"/>
      <c r="G288" s="22"/>
      <c r="H288" s="22"/>
      <c r="I288" s="22"/>
      <c r="J288" s="22"/>
      <c r="K288" s="22"/>
      <c r="L288" s="22"/>
      <c r="M288" s="22"/>
      <c r="N288" s="22"/>
      <c r="O288" s="24"/>
      <c r="P288" s="25" t="str">
        <f>IF('Heures Supplémentaire'!D384="",$P$5,"")</f>
        <v>Haziz</v>
      </c>
      <c r="Q288" s="25" t="str">
        <f>IF('Heures Supplémentaire'!F384="",$Q$5,"")</f>
        <v>Stéphanie</v>
      </c>
      <c r="R288" s="25" t="str">
        <f>IF('Heures Supplémentaire'!H384="",$R$5,"")</f>
        <v>Catherine</v>
      </c>
      <c r="S288" s="25" t="str">
        <f>IF('Heures Supplémentaire'!J384="",$S$5,"")</f>
        <v>Denise</v>
      </c>
      <c r="T288" s="25" t="str">
        <f>IF('Heures Supplémentaire'!L384="",$T$5,"")</f>
        <v>Camille</v>
      </c>
      <c r="U288" s="25" t="str">
        <f>IF('Heures Supplémentaire'!N384="",$U$5,"")</f>
        <v>Moncef</v>
      </c>
      <c r="V288" s="25" t="str">
        <f>IF('Heures Supplémentaire'!P384="",$V$5,"")</f>
        <v>Danièle</v>
      </c>
      <c r="W288" s="25" t="str">
        <f>IF('Heures Supplémentaire'!R384="",W$5,"")</f>
        <v>Alain</v>
      </c>
      <c r="X288" s="25" t="str">
        <f>IF('Heures Supplémentaire'!T384="",X$5,"")</f>
        <v>Manuel</v>
      </c>
      <c r="Y288" s="25" t="str">
        <f>IF('Heures Supplémentaire'!V384="",Y$5,"")</f>
        <v>Driss</v>
      </c>
      <c r="Z288" s="25" t="str">
        <f>IF('Heures Supplémentaire'!Z384="",Z$5,"")</f>
        <v>AAAA</v>
      </c>
      <c r="AA288" s="25" t="str">
        <f>IF('Heures Supplémentaire'!AA384="",AA$5,"")</f>
        <v>BBBB</v>
      </c>
      <c r="AB288" s="25" t="str">
        <f>IF('Heures Supplémentaire'!AB384="",AB$5,"")</f>
        <v>CCCC</v>
      </c>
      <c r="AC288" s="25" t="e">
        <f>IF(#REF!="",AC$5,"")</f>
        <v>#REF!</v>
      </c>
      <c r="AD288" s="25" t="e">
        <f>IF(#REF!="",AD$5,"")</f>
        <v>#REF!</v>
      </c>
      <c r="AE288" s="25" t="e">
        <f>IF(#REF!="",AE$5,"")</f>
        <v>#REF!</v>
      </c>
      <c r="AF288" s="25" t="e">
        <f>IF(#REF!="",AF$5,"")</f>
        <v>#REF!</v>
      </c>
      <c r="AG288" s="25" t="e">
        <f>IF(#REF!="",AG$5,"")</f>
        <v>#REF!</v>
      </c>
      <c r="AH288" s="26" t="e">
        <f>IF(#REF!="",AH$5,"")</f>
        <v>#REF!</v>
      </c>
    </row>
    <row r="289" spans="1:34" ht="15" hidden="1" customHeight="1" x14ac:dyDescent="0.25">
      <c r="A289" s="18" t="s">
        <v>79</v>
      </c>
      <c r="B289" s="19">
        <f t="shared" si="9"/>
        <v>43019</v>
      </c>
      <c r="C289" s="27">
        <f t="shared" si="8"/>
        <v>4</v>
      </c>
      <c r="D289" s="28" t="s">
        <v>67</v>
      </c>
      <c r="E289" s="22"/>
      <c r="F289" s="22"/>
      <c r="G289" s="22"/>
      <c r="H289" s="22"/>
      <c r="I289" s="22"/>
      <c r="J289" s="22"/>
      <c r="K289" s="22"/>
      <c r="L289" s="22"/>
      <c r="M289" s="22"/>
      <c r="N289" s="22"/>
      <c r="O289" s="24"/>
      <c r="P289" s="25" t="str">
        <f>IF('Heures Supplémentaire'!D385="",$P$5,"")</f>
        <v>Haziz</v>
      </c>
      <c r="Q289" s="25" t="str">
        <f>IF('Heures Supplémentaire'!F385="",$Q$5,"")</f>
        <v>Stéphanie</v>
      </c>
      <c r="R289" s="25" t="str">
        <f>IF('Heures Supplémentaire'!H385="",$R$5,"")</f>
        <v>Catherine</v>
      </c>
      <c r="S289" s="25" t="str">
        <f>IF('Heures Supplémentaire'!J385="",$S$5,"")</f>
        <v>Denise</v>
      </c>
      <c r="T289" s="25" t="str">
        <f>IF('Heures Supplémentaire'!L385="",$T$5,"")</f>
        <v>Camille</v>
      </c>
      <c r="U289" s="25" t="str">
        <f>IF('Heures Supplémentaire'!N385="",$U$5,"")</f>
        <v>Moncef</v>
      </c>
      <c r="V289" s="25" t="str">
        <f>IF('Heures Supplémentaire'!P385="",$V$5,"")</f>
        <v>Danièle</v>
      </c>
      <c r="W289" s="25" t="str">
        <f>IF('Heures Supplémentaire'!R385="",W$5,"")</f>
        <v>Alain</v>
      </c>
      <c r="X289" s="25" t="str">
        <f>IF('Heures Supplémentaire'!T385="",X$5,"")</f>
        <v>Manuel</v>
      </c>
      <c r="Y289" s="25" t="str">
        <f>IF('Heures Supplémentaire'!V385="",Y$5,"")</f>
        <v>Driss</v>
      </c>
      <c r="Z289" s="25" t="str">
        <f>IF('Heures Supplémentaire'!Z385="",Z$5,"")</f>
        <v>AAAA</v>
      </c>
      <c r="AA289" s="25" t="str">
        <f>IF('Heures Supplémentaire'!AA385="",AA$5,"")</f>
        <v>BBBB</v>
      </c>
      <c r="AB289" s="25" t="str">
        <f>IF('Heures Supplémentaire'!AB385="",AB$5,"")</f>
        <v>CCCC</v>
      </c>
      <c r="AC289" s="25" t="e">
        <f>IF(#REF!="",AC$5,"")</f>
        <v>#REF!</v>
      </c>
      <c r="AD289" s="25" t="e">
        <f>IF(#REF!="",AD$5,"")</f>
        <v>#REF!</v>
      </c>
      <c r="AE289" s="25" t="e">
        <f>IF(#REF!="",AE$5,"")</f>
        <v>#REF!</v>
      </c>
      <c r="AF289" s="25" t="e">
        <f>IF(#REF!="",AF$5,"")</f>
        <v>#REF!</v>
      </c>
      <c r="AG289" s="25" t="e">
        <f>IF(#REF!="",AG$5,"")</f>
        <v>#REF!</v>
      </c>
      <c r="AH289" s="26" t="e">
        <f>IF(#REF!="",AH$5,"")</f>
        <v>#REF!</v>
      </c>
    </row>
    <row r="290" spans="1:34" ht="15" customHeight="1" x14ac:dyDescent="0.25">
      <c r="A290" s="18" t="s">
        <v>79</v>
      </c>
      <c r="B290" s="19">
        <f t="shared" si="9"/>
        <v>43020</v>
      </c>
      <c r="C290" s="27">
        <f t="shared" si="8"/>
        <v>5</v>
      </c>
      <c r="D290" s="28" t="s">
        <v>68</v>
      </c>
      <c r="E290" s="22"/>
      <c r="F290" s="22"/>
      <c r="G290" s="22"/>
      <c r="H290" s="22"/>
      <c r="I290" s="22"/>
      <c r="J290" s="22"/>
      <c r="K290" s="22"/>
      <c r="L290" s="22"/>
      <c r="M290" s="22"/>
      <c r="N290" s="22"/>
      <c r="O290" s="24"/>
      <c r="P290" s="25" t="str">
        <f>IF('Heures Supplémentaire'!D386="",$P$5,"")</f>
        <v>Haziz</v>
      </c>
      <c r="Q290" s="25" t="str">
        <f>IF('Heures Supplémentaire'!F386="",$Q$5,"")</f>
        <v>Stéphanie</v>
      </c>
      <c r="R290" s="25" t="str">
        <f>IF('Heures Supplémentaire'!H386="",$R$5,"")</f>
        <v>Catherine</v>
      </c>
      <c r="S290" s="25" t="str">
        <f>IF('Heures Supplémentaire'!J386="",$S$5,"")</f>
        <v>Denise</v>
      </c>
      <c r="T290" s="25" t="str">
        <f>IF('Heures Supplémentaire'!L386="",$T$5,"")</f>
        <v>Camille</v>
      </c>
      <c r="U290" s="25" t="str">
        <f>IF('Heures Supplémentaire'!N386="",$U$5,"")</f>
        <v>Moncef</v>
      </c>
      <c r="V290" s="25" t="str">
        <f>IF('Heures Supplémentaire'!P386="",$V$5,"")</f>
        <v>Danièle</v>
      </c>
      <c r="W290" s="25" t="str">
        <f>IF('Heures Supplémentaire'!R386="",W$5,"")</f>
        <v>Alain</v>
      </c>
      <c r="X290" s="25" t="str">
        <f>IF('Heures Supplémentaire'!T386="",X$5,"")</f>
        <v>Manuel</v>
      </c>
      <c r="Y290" s="25" t="str">
        <f>IF('Heures Supplémentaire'!V386="",Y$5,"")</f>
        <v>Driss</v>
      </c>
      <c r="Z290" s="25" t="str">
        <f>IF('Heures Supplémentaire'!Z386="",Z$5,"")</f>
        <v>AAAA</v>
      </c>
      <c r="AA290" s="25" t="str">
        <f>IF('Heures Supplémentaire'!AA386="",AA$5,"")</f>
        <v>BBBB</v>
      </c>
      <c r="AB290" s="25" t="str">
        <f>IF('Heures Supplémentaire'!AB386="",AB$5,"")</f>
        <v>CCCC</v>
      </c>
      <c r="AC290" s="25" t="e">
        <f>IF(#REF!="",AC$5,"")</f>
        <v>#REF!</v>
      </c>
      <c r="AD290" s="25" t="e">
        <f>IF(#REF!="",AD$5,"")</f>
        <v>#REF!</v>
      </c>
      <c r="AE290" s="25" t="e">
        <f>IF(#REF!="",AE$5,"")</f>
        <v>#REF!</v>
      </c>
      <c r="AF290" s="25" t="e">
        <f>IF(#REF!="",AF$5,"")</f>
        <v>#REF!</v>
      </c>
      <c r="AG290" s="25" t="e">
        <f>IF(#REF!="",AG$5,"")</f>
        <v>#REF!</v>
      </c>
      <c r="AH290" s="26" t="e">
        <f>IF(#REF!="",AH$5,"")</f>
        <v>#REF!</v>
      </c>
    </row>
    <row r="291" spans="1:34" ht="15" hidden="1" customHeight="1" x14ac:dyDescent="0.25">
      <c r="A291" s="18" t="s">
        <v>79</v>
      </c>
      <c r="B291" s="19">
        <f t="shared" si="9"/>
        <v>43021</v>
      </c>
      <c r="C291" s="27">
        <f t="shared" si="8"/>
        <v>6</v>
      </c>
      <c r="D291" s="28" t="s">
        <v>69</v>
      </c>
      <c r="E291" s="22"/>
      <c r="F291" s="22"/>
      <c r="G291" s="22"/>
      <c r="H291" s="22"/>
      <c r="I291" s="22"/>
      <c r="J291" s="22"/>
      <c r="K291" s="22"/>
      <c r="L291" s="22"/>
      <c r="M291" s="22"/>
      <c r="N291" s="22"/>
      <c r="O291" s="24"/>
      <c r="P291" s="25" t="str">
        <f>IF('Heures Supplémentaire'!D387="",$P$5,"")</f>
        <v>Haziz</v>
      </c>
      <c r="Q291" s="25" t="str">
        <f>IF('Heures Supplémentaire'!F387="",$Q$5,"")</f>
        <v>Stéphanie</v>
      </c>
      <c r="R291" s="25" t="str">
        <f>IF('Heures Supplémentaire'!H387="",$R$5,"")</f>
        <v>Catherine</v>
      </c>
      <c r="S291" s="25" t="str">
        <f>IF('Heures Supplémentaire'!J387="",$S$5,"")</f>
        <v>Denise</v>
      </c>
      <c r="T291" s="25" t="str">
        <f>IF('Heures Supplémentaire'!L387="",$T$5,"")</f>
        <v>Camille</v>
      </c>
      <c r="U291" s="25" t="str">
        <f>IF('Heures Supplémentaire'!N387="",$U$5,"")</f>
        <v>Moncef</v>
      </c>
      <c r="V291" s="25" t="str">
        <f>IF('Heures Supplémentaire'!P387="",$V$5,"")</f>
        <v>Danièle</v>
      </c>
      <c r="W291" s="25" t="str">
        <f>IF('Heures Supplémentaire'!R387="",W$5,"")</f>
        <v>Alain</v>
      </c>
      <c r="X291" s="25" t="str">
        <f>IF('Heures Supplémentaire'!T387="",X$5,"")</f>
        <v>Manuel</v>
      </c>
      <c r="Y291" s="25" t="str">
        <f>IF('Heures Supplémentaire'!V387="",Y$5,"")</f>
        <v>Driss</v>
      </c>
      <c r="Z291" s="25" t="str">
        <f>IF('Heures Supplémentaire'!Z387="",Z$5,"")</f>
        <v>AAAA</v>
      </c>
      <c r="AA291" s="25" t="str">
        <f>IF('Heures Supplémentaire'!AA387="",AA$5,"")</f>
        <v>BBBB</v>
      </c>
      <c r="AB291" s="25" t="str">
        <f>IF('Heures Supplémentaire'!AB387="",AB$5,"")</f>
        <v>CCCC</v>
      </c>
      <c r="AC291" s="25" t="e">
        <f>IF(#REF!="",AC$5,"")</f>
        <v>#REF!</v>
      </c>
      <c r="AD291" s="25" t="e">
        <f>IF(#REF!="",AD$5,"")</f>
        <v>#REF!</v>
      </c>
      <c r="AE291" s="25" t="e">
        <f>IF(#REF!="",AE$5,"")</f>
        <v>#REF!</v>
      </c>
      <c r="AF291" s="25" t="e">
        <f>IF(#REF!="",AF$5,"")</f>
        <v>#REF!</v>
      </c>
      <c r="AG291" s="25" t="e">
        <f>IF(#REF!="",AG$5,"")</f>
        <v>#REF!</v>
      </c>
      <c r="AH291" s="26" t="e">
        <f>IF(#REF!="",AH$5,"")</f>
        <v>#REF!</v>
      </c>
    </row>
    <row r="292" spans="1:34" ht="15" hidden="1" customHeight="1" x14ac:dyDescent="0.25">
      <c r="A292" s="18" t="s">
        <v>79</v>
      </c>
      <c r="B292" s="19">
        <f t="shared" si="9"/>
        <v>43022</v>
      </c>
      <c r="C292" s="27">
        <f t="shared" si="8"/>
        <v>7</v>
      </c>
      <c r="D292" s="28" t="s">
        <v>70</v>
      </c>
      <c r="E292" s="22"/>
      <c r="F292" s="22"/>
      <c r="G292" s="22"/>
      <c r="H292" s="22"/>
      <c r="I292" s="22"/>
      <c r="J292" s="22"/>
      <c r="K292" s="22"/>
      <c r="L292" s="22"/>
      <c r="M292" s="22"/>
      <c r="N292" s="22"/>
      <c r="O292" s="24"/>
      <c r="P292" s="25" t="str">
        <f>IF('Heures Supplémentaire'!D388="",$P$5,"")</f>
        <v>Haziz</v>
      </c>
      <c r="Q292" s="25" t="str">
        <f>IF('Heures Supplémentaire'!F388="",$Q$5,"")</f>
        <v>Stéphanie</v>
      </c>
      <c r="R292" s="25" t="str">
        <f>IF('Heures Supplémentaire'!H388="",$R$5,"")</f>
        <v>Catherine</v>
      </c>
      <c r="S292" s="25" t="str">
        <f>IF('Heures Supplémentaire'!J388="",$S$5,"")</f>
        <v>Denise</v>
      </c>
      <c r="T292" s="25" t="str">
        <f>IF('Heures Supplémentaire'!L388="",$T$5,"")</f>
        <v>Camille</v>
      </c>
      <c r="U292" s="25" t="str">
        <f>IF('Heures Supplémentaire'!N388="",$U$5,"")</f>
        <v>Moncef</v>
      </c>
      <c r="V292" s="25" t="str">
        <f>IF('Heures Supplémentaire'!P388="",$V$5,"")</f>
        <v>Danièle</v>
      </c>
      <c r="W292" s="25" t="str">
        <f>IF('Heures Supplémentaire'!R388="",W$5,"")</f>
        <v>Alain</v>
      </c>
      <c r="X292" s="25" t="str">
        <f>IF('Heures Supplémentaire'!T388="",X$5,"")</f>
        <v>Manuel</v>
      </c>
      <c r="Y292" s="25" t="str">
        <f>IF('Heures Supplémentaire'!V388="",Y$5,"")</f>
        <v>Driss</v>
      </c>
      <c r="Z292" s="25" t="str">
        <f>IF('Heures Supplémentaire'!Z388="",Z$5,"")</f>
        <v>AAAA</v>
      </c>
      <c r="AA292" s="25" t="str">
        <f>IF('Heures Supplémentaire'!AA388="",AA$5,"")</f>
        <v>BBBB</v>
      </c>
      <c r="AB292" s="25" t="str">
        <f>IF('Heures Supplémentaire'!AB388="",AB$5,"")</f>
        <v>CCCC</v>
      </c>
      <c r="AC292" s="25" t="e">
        <f>IF(#REF!="",AC$5,"")</f>
        <v>#REF!</v>
      </c>
      <c r="AD292" s="25" t="e">
        <f>IF(#REF!="",AD$5,"")</f>
        <v>#REF!</v>
      </c>
      <c r="AE292" s="25" t="e">
        <f>IF(#REF!="",AE$5,"")</f>
        <v>#REF!</v>
      </c>
      <c r="AF292" s="25" t="e">
        <f>IF(#REF!="",AF$5,"")</f>
        <v>#REF!</v>
      </c>
      <c r="AG292" s="25" t="e">
        <f>IF(#REF!="",AG$5,"")</f>
        <v>#REF!</v>
      </c>
      <c r="AH292" s="26" t="e">
        <f>IF(#REF!="",AH$5,"")</f>
        <v>#REF!</v>
      </c>
    </row>
    <row r="293" spans="1:34" ht="15" hidden="1" customHeight="1" x14ac:dyDescent="0.25">
      <c r="A293" s="18" t="s">
        <v>79</v>
      </c>
      <c r="B293" s="19">
        <f t="shared" si="9"/>
        <v>43023</v>
      </c>
      <c r="C293" s="27">
        <f t="shared" si="8"/>
        <v>1</v>
      </c>
      <c r="D293" s="28" t="s">
        <v>64</v>
      </c>
      <c r="E293" s="22"/>
      <c r="F293" s="22"/>
      <c r="G293" s="22"/>
      <c r="H293" s="22"/>
      <c r="I293" s="22"/>
      <c r="J293" s="22"/>
      <c r="K293" s="22"/>
      <c r="L293" s="22"/>
      <c r="M293" s="22"/>
      <c r="N293" s="22"/>
      <c r="O293" s="24"/>
      <c r="P293" s="25" t="str">
        <f>IF('Heures Supplémentaire'!D389="",$P$5,"")</f>
        <v>Haziz</v>
      </c>
      <c r="Q293" s="25" t="str">
        <f>IF('Heures Supplémentaire'!F389="",$Q$5,"")</f>
        <v>Stéphanie</v>
      </c>
      <c r="R293" s="25" t="str">
        <f>IF('Heures Supplémentaire'!H389="",$R$5,"")</f>
        <v>Catherine</v>
      </c>
      <c r="S293" s="25" t="str">
        <f>IF('Heures Supplémentaire'!J389="",$S$5,"")</f>
        <v>Denise</v>
      </c>
      <c r="T293" s="25" t="str">
        <f>IF('Heures Supplémentaire'!L389="",$T$5,"")</f>
        <v>Camille</v>
      </c>
      <c r="U293" s="25" t="str">
        <f>IF('Heures Supplémentaire'!N389="",$U$5,"")</f>
        <v>Moncef</v>
      </c>
      <c r="V293" s="25" t="str">
        <f>IF('Heures Supplémentaire'!P389="",$V$5,"")</f>
        <v>Danièle</v>
      </c>
      <c r="W293" s="25" t="str">
        <f>IF('Heures Supplémentaire'!R389="",W$5,"")</f>
        <v>Alain</v>
      </c>
      <c r="X293" s="25" t="str">
        <f>IF('Heures Supplémentaire'!T389="",X$5,"")</f>
        <v>Manuel</v>
      </c>
      <c r="Y293" s="25" t="str">
        <f>IF('Heures Supplémentaire'!V389="",Y$5,"")</f>
        <v>Driss</v>
      </c>
      <c r="Z293" s="25" t="str">
        <f>IF('Heures Supplémentaire'!Z389="",Z$5,"")</f>
        <v>AAAA</v>
      </c>
      <c r="AA293" s="25" t="str">
        <f>IF('Heures Supplémentaire'!AA389="",AA$5,"")</f>
        <v>BBBB</v>
      </c>
      <c r="AB293" s="25" t="str">
        <f>IF('Heures Supplémentaire'!AB389="",AB$5,"")</f>
        <v>CCCC</v>
      </c>
      <c r="AC293" s="25" t="e">
        <f>IF(#REF!="",AC$5,"")</f>
        <v>#REF!</v>
      </c>
      <c r="AD293" s="25" t="e">
        <f>IF(#REF!="",AD$5,"")</f>
        <v>#REF!</v>
      </c>
      <c r="AE293" s="25" t="e">
        <f>IF(#REF!="",AE$5,"")</f>
        <v>#REF!</v>
      </c>
      <c r="AF293" s="25" t="e">
        <f>IF(#REF!="",AF$5,"")</f>
        <v>#REF!</v>
      </c>
      <c r="AG293" s="25" t="e">
        <f>IF(#REF!="",AG$5,"")</f>
        <v>#REF!</v>
      </c>
      <c r="AH293" s="26" t="e">
        <f>IF(#REF!="",AH$5,"")</f>
        <v>#REF!</v>
      </c>
    </row>
    <row r="294" spans="1:34" ht="15" hidden="1" customHeight="1" x14ac:dyDescent="0.25">
      <c r="A294" s="18" t="s">
        <v>79</v>
      </c>
      <c r="B294" s="19">
        <f t="shared" si="9"/>
        <v>43024</v>
      </c>
      <c r="C294" s="27">
        <f t="shared" si="8"/>
        <v>2</v>
      </c>
      <c r="D294" s="28" t="s">
        <v>65</v>
      </c>
      <c r="E294" s="22"/>
      <c r="F294" s="22"/>
      <c r="G294" s="22"/>
      <c r="H294" s="22"/>
      <c r="I294" s="22"/>
      <c r="J294" s="22"/>
      <c r="K294" s="22"/>
      <c r="L294" s="22"/>
      <c r="M294" s="22"/>
      <c r="N294" s="22"/>
      <c r="O294" s="24"/>
      <c r="P294" s="25" t="str">
        <f>IF('Heures Supplémentaire'!D392="",$P$5,"")</f>
        <v>Haziz</v>
      </c>
      <c r="Q294" s="25" t="str">
        <f>IF('Heures Supplémentaire'!F392="",$Q$5,"")</f>
        <v>Stéphanie</v>
      </c>
      <c r="R294" s="25" t="str">
        <f>IF('Heures Supplémentaire'!H392="",$R$5,"")</f>
        <v>Catherine</v>
      </c>
      <c r="S294" s="25" t="str">
        <f>IF('Heures Supplémentaire'!J392="",$S$5,"")</f>
        <v>Denise</v>
      </c>
      <c r="T294" s="25" t="str">
        <f>IF('Heures Supplémentaire'!L392="",$T$5,"")</f>
        <v>Camille</v>
      </c>
      <c r="U294" s="25" t="str">
        <f>IF('Heures Supplémentaire'!N392="",$U$5,"")</f>
        <v>Moncef</v>
      </c>
      <c r="V294" s="25" t="str">
        <f>IF('Heures Supplémentaire'!P392="",$V$5,"")</f>
        <v>Danièle</v>
      </c>
      <c r="W294" s="25" t="str">
        <f>IF('Heures Supplémentaire'!R392="",W$5,"")</f>
        <v>Alain</v>
      </c>
      <c r="X294" s="25" t="str">
        <f>IF('Heures Supplémentaire'!T392="",X$5,"")</f>
        <v>Manuel</v>
      </c>
      <c r="Y294" s="25" t="str">
        <f>IF('Heures Supplémentaire'!V392="",Y$5,"")</f>
        <v>Driss</v>
      </c>
      <c r="Z294" s="25" t="str">
        <f>IF('Heures Supplémentaire'!Z392="",Z$5,"")</f>
        <v>AAAA</v>
      </c>
      <c r="AA294" s="25" t="str">
        <f>IF('Heures Supplémentaire'!AA392="",AA$5,"")</f>
        <v>BBBB</v>
      </c>
      <c r="AB294" s="25" t="str">
        <f>IF('Heures Supplémentaire'!AB392="",AB$5,"")</f>
        <v>CCCC</v>
      </c>
      <c r="AC294" s="25" t="e">
        <f>IF(#REF!="",AC$5,"")</f>
        <v>#REF!</v>
      </c>
      <c r="AD294" s="25" t="e">
        <f>IF(#REF!="",AD$5,"")</f>
        <v>#REF!</v>
      </c>
      <c r="AE294" s="25" t="e">
        <f>IF(#REF!="",AE$5,"")</f>
        <v>#REF!</v>
      </c>
      <c r="AF294" s="25" t="e">
        <f>IF(#REF!="",AF$5,"")</f>
        <v>#REF!</v>
      </c>
      <c r="AG294" s="25" t="e">
        <f>IF(#REF!="",AG$5,"")</f>
        <v>#REF!</v>
      </c>
      <c r="AH294" s="26" t="e">
        <f>IF(#REF!="",AH$5,"")</f>
        <v>#REF!</v>
      </c>
    </row>
    <row r="295" spans="1:34" ht="15" hidden="1" customHeight="1" x14ac:dyDescent="0.25">
      <c r="A295" s="18" t="s">
        <v>79</v>
      </c>
      <c r="B295" s="19">
        <f t="shared" si="9"/>
        <v>43025</v>
      </c>
      <c r="C295" s="27">
        <f t="shared" si="8"/>
        <v>3</v>
      </c>
      <c r="D295" s="28" t="s">
        <v>66</v>
      </c>
      <c r="E295" s="22"/>
      <c r="F295" s="22"/>
      <c r="G295" s="22"/>
      <c r="H295" s="22"/>
      <c r="I295" s="22"/>
      <c r="J295" s="22"/>
      <c r="K295" s="22"/>
      <c r="L295" s="22"/>
      <c r="M295" s="22"/>
      <c r="N295" s="22"/>
      <c r="O295" s="24"/>
      <c r="P295" s="25" t="str">
        <f>IF('Heures Supplémentaire'!D393="",$P$5,"")</f>
        <v>Haziz</v>
      </c>
      <c r="Q295" s="25" t="str">
        <f>IF('Heures Supplémentaire'!F393="",$Q$5,"")</f>
        <v>Stéphanie</v>
      </c>
      <c r="R295" s="25" t="str">
        <f>IF('Heures Supplémentaire'!H393="",$R$5,"")</f>
        <v>Catherine</v>
      </c>
      <c r="S295" s="25" t="str">
        <f>IF('Heures Supplémentaire'!J393="",$S$5,"")</f>
        <v>Denise</v>
      </c>
      <c r="T295" s="25" t="str">
        <f>IF('Heures Supplémentaire'!L393="",$T$5,"")</f>
        <v>Camille</v>
      </c>
      <c r="U295" s="25" t="str">
        <f>IF('Heures Supplémentaire'!N393="",$U$5,"")</f>
        <v>Moncef</v>
      </c>
      <c r="V295" s="25" t="str">
        <f>IF('Heures Supplémentaire'!P393="",$V$5,"")</f>
        <v>Danièle</v>
      </c>
      <c r="W295" s="25" t="str">
        <f>IF('Heures Supplémentaire'!R393="",W$5,"")</f>
        <v>Alain</v>
      </c>
      <c r="X295" s="25" t="str">
        <f>IF('Heures Supplémentaire'!T393="",X$5,"")</f>
        <v>Manuel</v>
      </c>
      <c r="Y295" s="25" t="str">
        <f>IF('Heures Supplémentaire'!V393="",Y$5,"")</f>
        <v>Driss</v>
      </c>
      <c r="Z295" s="25" t="str">
        <f>IF('Heures Supplémentaire'!Z393="",Z$5,"")</f>
        <v>AAAA</v>
      </c>
      <c r="AA295" s="25" t="str">
        <f>IF('Heures Supplémentaire'!AA393="",AA$5,"")</f>
        <v>BBBB</v>
      </c>
      <c r="AB295" s="25" t="str">
        <f>IF('Heures Supplémentaire'!AB393="",AB$5,"")</f>
        <v>CCCC</v>
      </c>
      <c r="AC295" s="25" t="e">
        <f>IF(#REF!="",AC$5,"")</f>
        <v>#REF!</v>
      </c>
      <c r="AD295" s="25" t="e">
        <f>IF(#REF!="",AD$5,"")</f>
        <v>#REF!</v>
      </c>
      <c r="AE295" s="25" t="e">
        <f>IF(#REF!="",AE$5,"")</f>
        <v>#REF!</v>
      </c>
      <c r="AF295" s="25" t="e">
        <f>IF(#REF!="",AF$5,"")</f>
        <v>#REF!</v>
      </c>
      <c r="AG295" s="25" t="e">
        <f>IF(#REF!="",AG$5,"")</f>
        <v>#REF!</v>
      </c>
      <c r="AH295" s="26" t="e">
        <f>IF(#REF!="",AH$5,"")</f>
        <v>#REF!</v>
      </c>
    </row>
    <row r="296" spans="1:34" ht="15" hidden="1" customHeight="1" x14ac:dyDescent="0.25">
      <c r="A296" s="18" t="s">
        <v>79</v>
      </c>
      <c r="B296" s="19">
        <f t="shared" si="9"/>
        <v>43026</v>
      </c>
      <c r="C296" s="27">
        <f t="shared" si="8"/>
        <v>4</v>
      </c>
      <c r="D296" s="28" t="s">
        <v>67</v>
      </c>
      <c r="E296" s="22"/>
      <c r="F296" s="22"/>
      <c r="G296" s="22"/>
      <c r="H296" s="22"/>
      <c r="I296" s="22"/>
      <c r="J296" s="22"/>
      <c r="K296" s="22"/>
      <c r="L296" s="22"/>
      <c r="M296" s="22"/>
      <c r="N296" s="22"/>
      <c r="O296" s="24"/>
      <c r="P296" s="25" t="str">
        <f>IF('Heures Supplémentaire'!D394="",$P$5,"")</f>
        <v>Haziz</v>
      </c>
      <c r="Q296" s="25" t="str">
        <f>IF('Heures Supplémentaire'!F394="",$Q$5,"")</f>
        <v>Stéphanie</v>
      </c>
      <c r="R296" s="25" t="str">
        <f>IF('Heures Supplémentaire'!H394="",$R$5,"")</f>
        <v>Catherine</v>
      </c>
      <c r="S296" s="25" t="str">
        <f>IF('Heures Supplémentaire'!J394="",$S$5,"")</f>
        <v>Denise</v>
      </c>
      <c r="T296" s="25" t="str">
        <f>IF('Heures Supplémentaire'!L394="",$T$5,"")</f>
        <v>Camille</v>
      </c>
      <c r="U296" s="25" t="str">
        <f>IF('Heures Supplémentaire'!N394="",$U$5,"")</f>
        <v>Moncef</v>
      </c>
      <c r="V296" s="25" t="str">
        <f>IF('Heures Supplémentaire'!P394="",$V$5,"")</f>
        <v>Danièle</v>
      </c>
      <c r="W296" s="25" t="str">
        <f>IF('Heures Supplémentaire'!R394="",W$5,"")</f>
        <v>Alain</v>
      </c>
      <c r="X296" s="25" t="str">
        <f>IF('Heures Supplémentaire'!T394="",X$5,"")</f>
        <v>Manuel</v>
      </c>
      <c r="Y296" s="25" t="str">
        <f>IF('Heures Supplémentaire'!V394="",Y$5,"")</f>
        <v>Driss</v>
      </c>
      <c r="Z296" s="25" t="str">
        <f>IF('Heures Supplémentaire'!Z394="",Z$5,"")</f>
        <v>AAAA</v>
      </c>
      <c r="AA296" s="25" t="str">
        <f>IF('Heures Supplémentaire'!AA394="",AA$5,"")</f>
        <v>BBBB</v>
      </c>
      <c r="AB296" s="25" t="str">
        <f>IF('Heures Supplémentaire'!AB394="",AB$5,"")</f>
        <v>CCCC</v>
      </c>
      <c r="AC296" s="25" t="e">
        <f>IF(#REF!="",AC$5,"")</f>
        <v>#REF!</v>
      </c>
      <c r="AD296" s="25" t="e">
        <f>IF(#REF!="",AD$5,"")</f>
        <v>#REF!</v>
      </c>
      <c r="AE296" s="25" t="e">
        <f>IF(#REF!="",AE$5,"")</f>
        <v>#REF!</v>
      </c>
      <c r="AF296" s="25" t="e">
        <f>IF(#REF!="",AF$5,"")</f>
        <v>#REF!</v>
      </c>
      <c r="AG296" s="25" t="e">
        <f>IF(#REF!="",AG$5,"")</f>
        <v>#REF!</v>
      </c>
      <c r="AH296" s="26" t="e">
        <f>IF(#REF!="",AH$5,"")</f>
        <v>#REF!</v>
      </c>
    </row>
    <row r="297" spans="1:34" ht="15" customHeight="1" x14ac:dyDescent="0.25">
      <c r="A297" s="18" t="s">
        <v>79</v>
      </c>
      <c r="B297" s="19">
        <f t="shared" si="9"/>
        <v>43027</v>
      </c>
      <c r="C297" s="27">
        <f t="shared" si="8"/>
        <v>5</v>
      </c>
      <c r="D297" s="28" t="s">
        <v>68</v>
      </c>
      <c r="E297" s="22"/>
      <c r="F297" s="22"/>
      <c r="G297" s="22"/>
      <c r="H297" s="22"/>
      <c r="I297" s="22"/>
      <c r="J297" s="22"/>
      <c r="K297" s="22"/>
      <c r="L297" s="22"/>
      <c r="M297" s="22"/>
      <c r="N297" s="22"/>
      <c r="O297" s="24"/>
      <c r="P297" s="25" t="str">
        <f>IF('Heures Supplémentaire'!D395="",$P$5,"")</f>
        <v>Haziz</v>
      </c>
      <c r="Q297" s="25" t="str">
        <f>IF('Heures Supplémentaire'!F395="",$Q$5,"")</f>
        <v>Stéphanie</v>
      </c>
      <c r="R297" s="25" t="str">
        <f>IF('Heures Supplémentaire'!H395="",$R$5,"")</f>
        <v>Catherine</v>
      </c>
      <c r="S297" s="25" t="str">
        <f>IF('Heures Supplémentaire'!J395="",$S$5,"")</f>
        <v>Denise</v>
      </c>
      <c r="T297" s="25" t="str">
        <f>IF('Heures Supplémentaire'!L395="",$T$5,"")</f>
        <v>Camille</v>
      </c>
      <c r="U297" s="25" t="str">
        <f>IF('Heures Supplémentaire'!N395="",$U$5,"")</f>
        <v>Moncef</v>
      </c>
      <c r="V297" s="25" t="str">
        <f>IF('Heures Supplémentaire'!P395="",$V$5,"")</f>
        <v>Danièle</v>
      </c>
      <c r="W297" s="25" t="str">
        <f>IF('Heures Supplémentaire'!R395="",W$5,"")</f>
        <v>Alain</v>
      </c>
      <c r="X297" s="25" t="str">
        <f>IF('Heures Supplémentaire'!T395="",X$5,"")</f>
        <v>Manuel</v>
      </c>
      <c r="Y297" s="25" t="str">
        <f>IF('Heures Supplémentaire'!V395="",Y$5,"")</f>
        <v>Driss</v>
      </c>
      <c r="Z297" s="25" t="str">
        <f>IF('Heures Supplémentaire'!Z395="",Z$5,"")</f>
        <v>AAAA</v>
      </c>
      <c r="AA297" s="25" t="str">
        <f>IF('Heures Supplémentaire'!AA395="",AA$5,"")</f>
        <v>BBBB</v>
      </c>
      <c r="AB297" s="25" t="str">
        <f>IF('Heures Supplémentaire'!AB395="",AB$5,"")</f>
        <v>CCCC</v>
      </c>
      <c r="AC297" s="25" t="e">
        <f>IF(#REF!="",AC$5,"")</f>
        <v>#REF!</v>
      </c>
      <c r="AD297" s="25" t="e">
        <f>IF(#REF!="",AD$5,"")</f>
        <v>#REF!</v>
      </c>
      <c r="AE297" s="25" t="e">
        <f>IF(#REF!="",AE$5,"")</f>
        <v>#REF!</v>
      </c>
      <c r="AF297" s="25" t="e">
        <f>IF(#REF!="",AF$5,"")</f>
        <v>#REF!</v>
      </c>
      <c r="AG297" s="25" t="e">
        <f>IF(#REF!="",AG$5,"")</f>
        <v>#REF!</v>
      </c>
      <c r="AH297" s="26" t="e">
        <f>IF(#REF!="",AH$5,"")</f>
        <v>#REF!</v>
      </c>
    </row>
    <row r="298" spans="1:34" ht="15" hidden="1" customHeight="1" x14ac:dyDescent="0.25">
      <c r="A298" s="18" t="s">
        <v>79</v>
      </c>
      <c r="B298" s="19">
        <f t="shared" si="9"/>
        <v>43028</v>
      </c>
      <c r="C298" s="27">
        <f t="shared" si="8"/>
        <v>6</v>
      </c>
      <c r="D298" s="28" t="s">
        <v>69</v>
      </c>
      <c r="E298" s="22"/>
      <c r="F298" s="22"/>
      <c r="G298" s="22"/>
      <c r="H298" s="22"/>
      <c r="I298" s="22"/>
      <c r="J298" s="22"/>
      <c r="K298" s="22"/>
      <c r="L298" s="22"/>
      <c r="M298" s="22"/>
      <c r="N298" s="22"/>
      <c r="O298" s="24"/>
      <c r="P298" s="25" t="str">
        <f>IF('Heures Supplémentaire'!D396="",$P$5,"")</f>
        <v>Haziz</v>
      </c>
      <c r="Q298" s="25" t="str">
        <f>IF('Heures Supplémentaire'!F396="",$Q$5,"")</f>
        <v>Stéphanie</v>
      </c>
      <c r="R298" s="25" t="str">
        <f>IF('Heures Supplémentaire'!H396="",$R$5,"")</f>
        <v>Catherine</v>
      </c>
      <c r="S298" s="25" t="str">
        <f>IF('Heures Supplémentaire'!J396="",$S$5,"")</f>
        <v>Denise</v>
      </c>
      <c r="T298" s="25" t="str">
        <f>IF('Heures Supplémentaire'!L396="",$T$5,"")</f>
        <v>Camille</v>
      </c>
      <c r="U298" s="25" t="str">
        <f>IF('Heures Supplémentaire'!N396="",$U$5,"")</f>
        <v>Moncef</v>
      </c>
      <c r="V298" s="25" t="str">
        <f>IF('Heures Supplémentaire'!P396="",$V$5,"")</f>
        <v>Danièle</v>
      </c>
      <c r="W298" s="25" t="str">
        <f>IF('Heures Supplémentaire'!R396="",W$5,"")</f>
        <v>Alain</v>
      </c>
      <c r="X298" s="25" t="str">
        <f>IF('Heures Supplémentaire'!T396="",X$5,"")</f>
        <v>Manuel</v>
      </c>
      <c r="Y298" s="25" t="str">
        <f>IF('Heures Supplémentaire'!V396="",Y$5,"")</f>
        <v>Driss</v>
      </c>
      <c r="Z298" s="25" t="str">
        <f>IF('Heures Supplémentaire'!Z396="",Z$5,"")</f>
        <v>AAAA</v>
      </c>
      <c r="AA298" s="25" t="str">
        <f>IF('Heures Supplémentaire'!AA396="",AA$5,"")</f>
        <v>BBBB</v>
      </c>
      <c r="AB298" s="25" t="str">
        <f>IF('Heures Supplémentaire'!AB396="",AB$5,"")</f>
        <v>CCCC</v>
      </c>
      <c r="AC298" s="25" t="e">
        <f>IF(#REF!="",AC$5,"")</f>
        <v>#REF!</v>
      </c>
      <c r="AD298" s="25" t="e">
        <f>IF(#REF!="",AD$5,"")</f>
        <v>#REF!</v>
      </c>
      <c r="AE298" s="25" t="e">
        <f>IF(#REF!="",AE$5,"")</f>
        <v>#REF!</v>
      </c>
      <c r="AF298" s="25" t="e">
        <f>IF(#REF!="",AF$5,"")</f>
        <v>#REF!</v>
      </c>
      <c r="AG298" s="25" t="e">
        <f>IF(#REF!="",AG$5,"")</f>
        <v>#REF!</v>
      </c>
      <c r="AH298" s="26" t="e">
        <f>IF(#REF!="",AH$5,"")</f>
        <v>#REF!</v>
      </c>
    </row>
    <row r="299" spans="1:34" ht="15" hidden="1" customHeight="1" x14ac:dyDescent="0.25">
      <c r="A299" s="18" t="s">
        <v>79</v>
      </c>
      <c r="B299" s="19">
        <f t="shared" si="9"/>
        <v>43029</v>
      </c>
      <c r="C299" s="27">
        <f t="shared" si="8"/>
        <v>7</v>
      </c>
      <c r="D299" s="28" t="s">
        <v>70</v>
      </c>
      <c r="E299" s="22"/>
      <c r="F299" s="22"/>
      <c r="G299" s="22"/>
      <c r="H299" s="22"/>
      <c r="I299" s="22"/>
      <c r="J299" s="22"/>
      <c r="K299" s="22"/>
      <c r="L299" s="22"/>
      <c r="M299" s="22"/>
      <c r="N299" s="22"/>
      <c r="O299" s="24"/>
      <c r="P299" s="25" t="str">
        <f>IF('Heures Supplémentaire'!D397="",$P$5,"")</f>
        <v>Haziz</v>
      </c>
      <c r="Q299" s="25" t="str">
        <f>IF('Heures Supplémentaire'!F397="",$Q$5,"")</f>
        <v>Stéphanie</v>
      </c>
      <c r="R299" s="25" t="str">
        <f>IF('Heures Supplémentaire'!H397="",$R$5,"")</f>
        <v>Catherine</v>
      </c>
      <c r="S299" s="25" t="str">
        <f>IF('Heures Supplémentaire'!J397="",$S$5,"")</f>
        <v>Denise</v>
      </c>
      <c r="T299" s="25" t="str">
        <f>IF('Heures Supplémentaire'!L397="",$T$5,"")</f>
        <v>Camille</v>
      </c>
      <c r="U299" s="25" t="str">
        <f>IF('Heures Supplémentaire'!N397="",$U$5,"")</f>
        <v>Moncef</v>
      </c>
      <c r="V299" s="25" t="str">
        <f>IF('Heures Supplémentaire'!P397="",$V$5,"")</f>
        <v>Danièle</v>
      </c>
      <c r="W299" s="25" t="str">
        <f>IF('Heures Supplémentaire'!R397="",W$5,"")</f>
        <v>Alain</v>
      </c>
      <c r="X299" s="25" t="str">
        <f>IF('Heures Supplémentaire'!T397="",X$5,"")</f>
        <v>Manuel</v>
      </c>
      <c r="Y299" s="25" t="str">
        <f>IF('Heures Supplémentaire'!V397="",Y$5,"")</f>
        <v>Driss</v>
      </c>
      <c r="Z299" s="25" t="str">
        <f>IF('Heures Supplémentaire'!Z397="",Z$5,"")</f>
        <v>AAAA</v>
      </c>
      <c r="AA299" s="25" t="str">
        <f>IF('Heures Supplémentaire'!AA397="",AA$5,"")</f>
        <v>BBBB</v>
      </c>
      <c r="AB299" s="25" t="str">
        <f>IF('Heures Supplémentaire'!AB397="",AB$5,"")</f>
        <v>CCCC</v>
      </c>
      <c r="AC299" s="25" t="e">
        <f>IF(#REF!="",AC$5,"")</f>
        <v>#REF!</v>
      </c>
      <c r="AD299" s="25" t="e">
        <f>IF(#REF!="",AD$5,"")</f>
        <v>#REF!</v>
      </c>
      <c r="AE299" s="25" t="e">
        <f>IF(#REF!="",AE$5,"")</f>
        <v>#REF!</v>
      </c>
      <c r="AF299" s="25" t="e">
        <f>IF(#REF!="",AF$5,"")</f>
        <v>#REF!</v>
      </c>
      <c r="AG299" s="25" t="e">
        <f>IF(#REF!="",AG$5,"")</f>
        <v>#REF!</v>
      </c>
      <c r="AH299" s="26" t="e">
        <f>IF(#REF!="",AH$5,"")</f>
        <v>#REF!</v>
      </c>
    </row>
    <row r="300" spans="1:34" ht="15" hidden="1" customHeight="1" x14ac:dyDescent="0.25">
      <c r="A300" s="18" t="s">
        <v>79</v>
      </c>
      <c r="B300" s="19">
        <f t="shared" si="9"/>
        <v>43030</v>
      </c>
      <c r="C300" s="27">
        <f t="shared" si="8"/>
        <v>1</v>
      </c>
      <c r="D300" s="28" t="s">
        <v>64</v>
      </c>
      <c r="E300" s="22"/>
      <c r="F300" s="22"/>
      <c r="G300" s="22"/>
      <c r="H300" s="22"/>
      <c r="I300" s="22"/>
      <c r="J300" s="22"/>
      <c r="K300" s="22"/>
      <c r="L300" s="22"/>
      <c r="M300" s="22"/>
      <c r="N300" s="22"/>
      <c r="O300" s="24"/>
      <c r="P300" s="25" t="str">
        <f>IF('Heures Supplémentaire'!D398="",$P$5,"")</f>
        <v>Haziz</v>
      </c>
      <c r="Q300" s="25" t="str">
        <f>IF('Heures Supplémentaire'!F398="",$Q$5,"")</f>
        <v>Stéphanie</v>
      </c>
      <c r="R300" s="25" t="str">
        <f>IF('Heures Supplémentaire'!H398="",$R$5,"")</f>
        <v>Catherine</v>
      </c>
      <c r="S300" s="25" t="str">
        <f>IF('Heures Supplémentaire'!J398="",$S$5,"")</f>
        <v>Denise</v>
      </c>
      <c r="T300" s="25" t="str">
        <f>IF('Heures Supplémentaire'!L398="",$T$5,"")</f>
        <v>Camille</v>
      </c>
      <c r="U300" s="25" t="str">
        <f>IF('Heures Supplémentaire'!N398="",$U$5,"")</f>
        <v>Moncef</v>
      </c>
      <c r="V300" s="25" t="str">
        <f>IF('Heures Supplémentaire'!P398="",$V$5,"")</f>
        <v>Danièle</v>
      </c>
      <c r="W300" s="25" t="str">
        <f>IF('Heures Supplémentaire'!R398="",W$5,"")</f>
        <v>Alain</v>
      </c>
      <c r="X300" s="25" t="str">
        <f>IF('Heures Supplémentaire'!T398="",X$5,"")</f>
        <v>Manuel</v>
      </c>
      <c r="Y300" s="25" t="str">
        <f>IF('Heures Supplémentaire'!V398="",Y$5,"")</f>
        <v>Driss</v>
      </c>
      <c r="Z300" s="25" t="str">
        <f>IF('Heures Supplémentaire'!Z398="",Z$5,"")</f>
        <v>AAAA</v>
      </c>
      <c r="AA300" s="25" t="str">
        <f>IF('Heures Supplémentaire'!AA398="",AA$5,"")</f>
        <v>BBBB</v>
      </c>
      <c r="AB300" s="25" t="str">
        <f>IF('Heures Supplémentaire'!AB398="",AB$5,"")</f>
        <v>CCCC</v>
      </c>
      <c r="AC300" s="25" t="e">
        <f>IF(#REF!="",AC$5,"")</f>
        <v>#REF!</v>
      </c>
      <c r="AD300" s="25" t="e">
        <f>IF(#REF!="",AD$5,"")</f>
        <v>#REF!</v>
      </c>
      <c r="AE300" s="25" t="e">
        <f>IF(#REF!="",AE$5,"")</f>
        <v>#REF!</v>
      </c>
      <c r="AF300" s="25" t="e">
        <f>IF(#REF!="",AF$5,"")</f>
        <v>#REF!</v>
      </c>
      <c r="AG300" s="25" t="e">
        <f>IF(#REF!="",AG$5,"")</f>
        <v>#REF!</v>
      </c>
      <c r="AH300" s="26" t="e">
        <f>IF(#REF!="",AH$5,"")</f>
        <v>#REF!</v>
      </c>
    </row>
    <row r="301" spans="1:34" ht="15" hidden="1" customHeight="1" x14ac:dyDescent="0.25">
      <c r="A301" s="18" t="s">
        <v>79</v>
      </c>
      <c r="B301" s="19">
        <f t="shared" si="9"/>
        <v>43031</v>
      </c>
      <c r="C301" s="27">
        <f t="shared" si="8"/>
        <v>2</v>
      </c>
      <c r="D301" s="28" t="s">
        <v>65</v>
      </c>
      <c r="E301" s="22"/>
      <c r="F301" s="22"/>
      <c r="G301" s="22"/>
      <c r="H301" s="22"/>
      <c r="I301" s="22"/>
      <c r="J301" s="22"/>
      <c r="K301" s="22"/>
      <c r="L301" s="22"/>
      <c r="M301" s="22"/>
      <c r="N301" s="22"/>
      <c r="O301" s="24"/>
      <c r="P301" s="25" t="str">
        <f>IF('Heures Supplémentaire'!D401="",$P$5,"")</f>
        <v>Haziz</v>
      </c>
      <c r="Q301" s="25" t="str">
        <f>IF('Heures Supplémentaire'!F401="",$Q$5,"")</f>
        <v>Stéphanie</v>
      </c>
      <c r="R301" s="25" t="str">
        <f>IF('Heures Supplémentaire'!H401="",$R$5,"")</f>
        <v>Catherine</v>
      </c>
      <c r="S301" s="25" t="str">
        <f>IF('Heures Supplémentaire'!J401="",$S$5,"")</f>
        <v>Denise</v>
      </c>
      <c r="T301" s="25" t="str">
        <f>IF('Heures Supplémentaire'!L401="",$T$5,"")</f>
        <v>Camille</v>
      </c>
      <c r="U301" s="25" t="str">
        <f>IF('Heures Supplémentaire'!N401="",$U$5,"")</f>
        <v>Moncef</v>
      </c>
      <c r="V301" s="25" t="str">
        <f>IF('Heures Supplémentaire'!P401="",$V$5,"")</f>
        <v>Danièle</v>
      </c>
      <c r="W301" s="25" t="str">
        <f>IF('Heures Supplémentaire'!R401="",W$5,"")</f>
        <v>Alain</v>
      </c>
      <c r="X301" s="25" t="str">
        <f>IF('Heures Supplémentaire'!T401="",X$5,"")</f>
        <v>Manuel</v>
      </c>
      <c r="Y301" s="25" t="str">
        <f>IF('Heures Supplémentaire'!V401="",Y$5,"")</f>
        <v>Driss</v>
      </c>
      <c r="Z301" s="25" t="str">
        <f>IF('Heures Supplémentaire'!Z401="",Z$5,"")</f>
        <v>AAAA</v>
      </c>
      <c r="AA301" s="25" t="str">
        <f>IF('Heures Supplémentaire'!AA401="",AA$5,"")</f>
        <v>BBBB</v>
      </c>
      <c r="AB301" s="25" t="str">
        <f>IF('Heures Supplémentaire'!AB401="",AB$5,"")</f>
        <v>CCCC</v>
      </c>
      <c r="AC301" s="25" t="e">
        <f>IF(#REF!="",AC$5,"")</f>
        <v>#REF!</v>
      </c>
      <c r="AD301" s="25" t="e">
        <f>IF(#REF!="",AD$5,"")</f>
        <v>#REF!</v>
      </c>
      <c r="AE301" s="25" t="e">
        <f>IF(#REF!="",AE$5,"")</f>
        <v>#REF!</v>
      </c>
      <c r="AF301" s="25" t="e">
        <f>IF(#REF!="",AF$5,"")</f>
        <v>#REF!</v>
      </c>
      <c r="AG301" s="25" t="e">
        <f>IF(#REF!="",AG$5,"")</f>
        <v>#REF!</v>
      </c>
      <c r="AH301" s="26" t="e">
        <f>IF(#REF!="",AH$5,"")</f>
        <v>#REF!</v>
      </c>
    </row>
    <row r="302" spans="1:34" ht="15" hidden="1" customHeight="1" x14ac:dyDescent="0.25">
      <c r="A302" s="18" t="s">
        <v>79</v>
      </c>
      <c r="B302" s="19">
        <f t="shared" si="9"/>
        <v>43032</v>
      </c>
      <c r="C302" s="27">
        <f t="shared" si="8"/>
        <v>3</v>
      </c>
      <c r="D302" s="28" t="s">
        <v>66</v>
      </c>
      <c r="E302" s="22"/>
      <c r="F302" s="22"/>
      <c r="G302" s="22"/>
      <c r="H302" s="22"/>
      <c r="I302" s="22"/>
      <c r="J302" s="22"/>
      <c r="K302" s="22"/>
      <c r="L302" s="22"/>
      <c r="M302" s="22"/>
      <c r="N302" s="22"/>
      <c r="O302" s="24"/>
      <c r="P302" s="25" t="str">
        <f>IF('Heures Supplémentaire'!D402="",$P$5,"")</f>
        <v>Haziz</v>
      </c>
      <c r="Q302" s="25" t="str">
        <f>IF('Heures Supplémentaire'!F402="",$Q$5,"")</f>
        <v>Stéphanie</v>
      </c>
      <c r="R302" s="25" t="str">
        <f>IF('Heures Supplémentaire'!H402="",$R$5,"")</f>
        <v>Catherine</v>
      </c>
      <c r="S302" s="25" t="str">
        <f>IF('Heures Supplémentaire'!J402="",$S$5,"")</f>
        <v>Denise</v>
      </c>
      <c r="T302" s="25" t="str">
        <f>IF('Heures Supplémentaire'!L402="",$T$5,"")</f>
        <v>Camille</v>
      </c>
      <c r="U302" s="25" t="str">
        <f>IF('Heures Supplémentaire'!N402="",$U$5,"")</f>
        <v>Moncef</v>
      </c>
      <c r="V302" s="25" t="str">
        <f>IF('Heures Supplémentaire'!P402="",$V$5,"")</f>
        <v>Danièle</v>
      </c>
      <c r="W302" s="25" t="str">
        <f>IF('Heures Supplémentaire'!R402="",W$5,"")</f>
        <v>Alain</v>
      </c>
      <c r="X302" s="25" t="str">
        <f>IF('Heures Supplémentaire'!T402="",X$5,"")</f>
        <v>Manuel</v>
      </c>
      <c r="Y302" s="25" t="str">
        <f>IF('Heures Supplémentaire'!V402="",Y$5,"")</f>
        <v>Driss</v>
      </c>
      <c r="Z302" s="25" t="str">
        <f>IF('Heures Supplémentaire'!Z402="",Z$5,"")</f>
        <v>AAAA</v>
      </c>
      <c r="AA302" s="25" t="str">
        <f>IF('Heures Supplémentaire'!AA402="",AA$5,"")</f>
        <v>BBBB</v>
      </c>
      <c r="AB302" s="25" t="str">
        <f>IF('Heures Supplémentaire'!AB402="",AB$5,"")</f>
        <v>CCCC</v>
      </c>
      <c r="AC302" s="25" t="e">
        <f>IF(#REF!="",AC$5,"")</f>
        <v>#REF!</v>
      </c>
      <c r="AD302" s="25" t="e">
        <f>IF(#REF!="",AD$5,"")</f>
        <v>#REF!</v>
      </c>
      <c r="AE302" s="25" t="e">
        <f>IF(#REF!="",AE$5,"")</f>
        <v>#REF!</v>
      </c>
      <c r="AF302" s="25" t="e">
        <f>IF(#REF!="",AF$5,"")</f>
        <v>#REF!</v>
      </c>
      <c r="AG302" s="25" t="e">
        <f>IF(#REF!="",AG$5,"")</f>
        <v>#REF!</v>
      </c>
      <c r="AH302" s="26" t="e">
        <f>IF(#REF!="",AH$5,"")</f>
        <v>#REF!</v>
      </c>
    </row>
    <row r="303" spans="1:34" ht="15" hidden="1" customHeight="1" x14ac:dyDescent="0.25">
      <c r="A303" s="18" t="s">
        <v>79</v>
      </c>
      <c r="B303" s="19">
        <f t="shared" si="9"/>
        <v>43033</v>
      </c>
      <c r="C303" s="27">
        <f t="shared" si="8"/>
        <v>4</v>
      </c>
      <c r="D303" s="28" t="s">
        <v>67</v>
      </c>
      <c r="E303" s="22"/>
      <c r="F303" s="22"/>
      <c r="G303" s="22"/>
      <c r="H303" s="22"/>
      <c r="I303" s="22"/>
      <c r="J303" s="22"/>
      <c r="K303" s="22"/>
      <c r="L303" s="22"/>
      <c r="M303" s="22"/>
      <c r="N303" s="22"/>
      <c r="O303" s="24"/>
      <c r="P303" s="25" t="str">
        <f>IF('Heures Supplémentaire'!D403="",$P$5,"")</f>
        <v>Haziz</v>
      </c>
      <c r="Q303" s="25" t="str">
        <f>IF('Heures Supplémentaire'!F403="",$Q$5,"")</f>
        <v>Stéphanie</v>
      </c>
      <c r="R303" s="25" t="str">
        <f>IF('Heures Supplémentaire'!H403="",$R$5,"")</f>
        <v>Catherine</v>
      </c>
      <c r="S303" s="25" t="str">
        <f>IF('Heures Supplémentaire'!J403="",$S$5,"")</f>
        <v>Denise</v>
      </c>
      <c r="T303" s="25" t="str">
        <f>IF('Heures Supplémentaire'!L403="",$T$5,"")</f>
        <v>Camille</v>
      </c>
      <c r="U303" s="25" t="str">
        <f>IF('Heures Supplémentaire'!N403="",$U$5,"")</f>
        <v>Moncef</v>
      </c>
      <c r="V303" s="25" t="str">
        <f>IF('Heures Supplémentaire'!P403="",$V$5,"")</f>
        <v>Danièle</v>
      </c>
      <c r="W303" s="25" t="str">
        <f>IF('Heures Supplémentaire'!R403="",W$5,"")</f>
        <v>Alain</v>
      </c>
      <c r="X303" s="25" t="str">
        <f>IF('Heures Supplémentaire'!T403="",X$5,"")</f>
        <v>Manuel</v>
      </c>
      <c r="Y303" s="25" t="str">
        <f>IF('Heures Supplémentaire'!V403="",Y$5,"")</f>
        <v>Driss</v>
      </c>
      <c r="Z303" s="25" t="str">
        <f>IF('Heures Supplémentaire'!Z403="",Z$5,"")</f>
        <v>AAAA</v>
      </c>
      <c r="AA303" s="25" t="str">
        <f>IF('Heures Supplémentaire'!AA403="",AA$5,"")</f>
        <v>BBBB</v>
      </c>
      <c r="AB303" s="25" t="str">
        <f>IF('Heures Supplémentaire'!AB403="",AB$5,"")</f>
        <v>CCCC</v>
      </c>
      <c r="AC303" s="25" t="e">
        <f>IF(#REF!="",AC$5,"")</f>
        <v>#REF!</v>
      </c>
      <c r="AD303" s="25" t="e">
        <f>IF(#REF!="",AD$5,"")</f>
        <v>#REF!</v>
      </c>
      <c r="AE303" s="25" t="e">
        <f>IF(#REF!="",AE$5,"")</f>
        <v>#REF!</v>
      </c>
      <c r="AF303" s="25" t="e">
        <f>IF(#REF!="",AF$5,"")</f>
        <v>#REF!</v>
      </c>
      <c r="AG303" s="25" t="e">
        <f>IF(#REF!="",AG$5,"")</f>
        <v>#REF!</v>
      </c>
      <c r="AH303" s="26" t="e">
        <f>IF(#REF!="",AH$5,"")</f>
        <v>#REF!</v>
      </c>
    </row>
    <row r="304" spans="1:34" ht="15" customHeight="1" x14ac:dyDescent="0.25">
      <c r="A304" s="18" t="s">
        <v>79</v>
      </c>
      <c r="B304" s="19">
        <f t="shared" si="9"/>
        <v>43034</v>
      </c>
      <c r="C304" s="27">
        <f t="shared" si="8"/>
        <v>5</v>
      </c>
      <c r="D304" s="28" t="s">
        <v>68</v>
      </c>
      <c r="E304" s="22"/>
      <c r="F304" s="22"/>
      <c r="G304" s="22"/>
      <c r="H304" s="22"/>
      <c r="I304" s="22"/>
      <c r="J304" s="22"/>
      <c r="K304" s="22"/>
      <c r="L304" s="22"/>
      <c r="M304" s="22"/>
      <c r="N304" s="22"/>
      <c r="O304" s="24"/>
      <c r="P304" s="25" t="str">
        <f>IF('Heures Supplémentaire'!D404="",$P$5,"")</f>
        <v>Haziz</v>
      </c>
      <c r="Q304" s="25" t="str">
        <f>IF('Heures Supplémentaire'!F404="",$Q$5,"")</f>
        <v>Stéphanie</v>
      </c>
      <c r="R304" s="25" t="str">
        <f>IF('Heures Supplémentaire'!H404="",$R$5,"")</f>
        <v>Catherine</v>
      </c>
      <c r="S304" s="25" t="str">
        <f>IF('Heures Supplémentaire'!J404="",$S$5,"")</f>
        <v>Denise</v>
      </c>
      <c r="T304" s="25" t="str">
        <f>IF('Heures Supplémentaire'!L404="",$T$5,"")</f>
        <v>Camille</v>
      </c>
      <c r="U304" s="25" t="str">
        <f>IF('Heures Supplémentaire'!N404="",$U$5,"")</f>
        <v>Moncef</v>
      </c>
      <c r="V304" s="25" t="str">
        <f>IF('Heures Supplémentaire'!P404="",$V$5,"")</f>
        <v>Danièle</v>
      </c>
      <c r="W304" s="25" t="str">
        <f>IF('Heures Supplémentaire'!R404="",W$5,"")</f>
        <v>Alain</v>
      </c>
      <c r="X304" s="25" t="str">
        <f>IF('Heures Supplémentaire'!T404="",X$5,"")</f>
        <v>Manuel</v>
      </c>
      <c r="Y304" s="25" t="str">
        <f>IF('Heures Supplémentaire'!V404="",Y$5,"")</f>
        <v>Driss</v>
      </c>
      <c r="Z304" s="25" t="str">
        <f>IF('Heures Supplémentaire'!Z404="",Z$5,"")</f>
        <v>AAAA</v>
      </c>
      <c r="AA304" s="25" t="str">
        <f>IF('Heures Supplémentaire'!AA404="",AA$5,"")</f>
        <v>BBBB</v>
      </c>
      <c r="AB304" s="25" t="str">
        <f>IF('Heures Supplémentaire'!AB404="",AB$5,"")</f>
        <v>CCCC</v>
      </c>
      <c r="AC304" s="25" t="e">
        <f>IF(#REF!="",AC$5,"")</f>
        <v>#REF!</v>
      </c>
      <c r="AD304" s="25" t="e">
        <f>IF(#REF!="",AD$5,"")</f>
        <v>#REF!</v>
      </c>
      <c r="AE304" s="25" t="e">
        <f>IF(#REF!="",AE$5,"")</f>
        <v>#REF!</v>
      </c>
      <c r="AF304" s="25" t="e">
        <f>IF(#REF!="",AF$5,"")</f>
        <v>#REF!</v>
      </c>
      <c r="AG304" s="25" t="e">
        <f>IF(#REF!="",AG$5,"")</f>
        <v>#REF!</v>
      </c>
      <c r="AH304" s="26" t="e">
        <f>IF(#REF!="",AH$5,"")</f>
        <v>#REF!</v>
      </c>
    </row>
    <row r="305" spans="1:34" ht="15" hidden="1" customHeight="1" x14ac:dyDescent="0.25">
      <c r="A305" s="18" t="s">
        <v>79</v>
      </c>
      <c r="B305" s="19">
        <f t="shared" si="9"/>
        <v>43035</v>
      </c>
      <c r="C305" s="27">
        <f t="shared" si="8"/>
        <v>6</v>
      </c>
      <c r="D305" s="28" t="s">
        <v>69</v>
      </c>
      <c r="E305" s="22"/>
      <c r="F305" s="22"/>
      <c r="G305" s="22"/>
      <c r="H305" s="22"/>
      <c r="I305" s="22"/>
      <c r="J305" s="22"/>
      <c r="K305" s="22"/>
      <c r="L305" s="22"/>
      <c r="M305" s="22"/>
      <c r="N305" s="22"/>
      <c r="O305" s="24"/>
      <c r="P305" s="25" t="str">
        <f>IF('Heures Supplémentaire'!D405="",$P$5,"")</f>
        <v>Haziz</v>
      </c>
      <c r="Q305" s="25" t="str">
        <f>IF('Heures Supplémentaire'!F405="",$Q$5,"")</f>
        <v>Stéphanie</v>
      </c>
      <c r="R305" s="25" t="str">
        <f>IF('Heures Supplémentaire'!H405="",$R$5,"")</f>
        <v>Catherine</v>
      </c>
      <c r="S305" s="25" t="str">
        <f>IF('Heures Supplémentaire'!J405="",$S$5,"")</f>
        <v>Denise</v>
      </c>
      <c r="T305" s="25" t="str">
        <f>IF('Heures Supplémentaire'!L405="",$T$5,"")</f>
        <v>Camille</v>
      </c>
      <c r="U305" s="25" t="str">
        <f>IF('Heures Supplémentaire'!N405="",$U$5,"")</f>
        <v>Moncef</v>
      </c>
      <c r="V305" s="25" t="str">
        <f>IF('Heures Supplémentaire'!P405="",$V$5,"")</f>
        <v>Danièle</v>
      </c>
      <c r="W305" s="25" t="str">
        <f>IF('Heures Supplémentaire'!R405="",W$5,"")</f>
        <v>Alain</v>
      </c>
      <c r="X305" s="25" t="str">
        <f>IF('Heures Supplémentaire'!T405="",X$5,"")</f>
        <v>Manuel</v>
      </c>
      <c r="Y305" s="25" t="str">
        <f>IF('Heures Supplémentaire'!V405="",Y$5,"")</f>
        <v>Driss</v>
      </c>
      <c r="Z305" s="25" t="str">
        <f>IF('Heures Supplémentaire'!Z405="",Z$5,"")</f>
        <v>AAAA</v>
      </c>
      <c r="AA305" s="25" t="str">
        <f>IF('Heures Supplémentaire'!AA405="",AA$5,"")</f>
        <v>BBBB</v>
      </c>
      <c r="AB305" s="25" t="str">
        <f>IF('Heures Supplémentaire'!AB405="",AB$5,"")</f>
        <v>CCCC</v>
      </c>
      <c r="AC305" s="25" t="e">
        <f>IF(#REF!="",AC$5,"")</f>
        <v>#REF!</v>
      </c>
      <c r="AD305" s="25" t="e">
        <f>IF(#REF!="",AD$5,"")</f>
        <v>#REF!</v>
      </c>
      <c r="AE305" s="25" t="e">
        <f>IF(#REF!="",AE$5,"")</f>
        <v>#REF!</v>
      </c>
      <c r="AF305" s="25" t="e">
        <f>IF(#REF!="",AF$5,"")</f>
        <v>#REF!</v>
      </c>
      <c r="AG305" s="25" t="e">
        <f>IF(#REF!="",AG$5,"")</f>
        <v>#REF!</v>
      </c>
      <c r="AH305" s="26" t="e">
        <f>IF(#REF!="",AH$5,"")</f>
        <v>#REF!</v>
      </c>
    </row>
    <row r="306" spans="1:34" ht="15" hidden="1" customHeight="1" x14ac:dyDescent="0.25">
      <c r="A306" s="18" t="s">
        <v>79</v>
      </c>
      <c r="B306" s="19">
        <f t="shared" si="9"/>
        <v>43036</v>
      </c>
      <c r="C306" s="27">
        <f t="shared" si="8"/>
        <v>7</v>
      </c>
      <c r="D306" s="28" t="s">
        <v>70</v>
      </c>
      <c r="E306" s="22"/>
      <c r="F306" s="22"/>
      <c r="G306" s="22"/>
      <c r="H306" s="22"/>
      <c r="I306" s="22"/>
      <c r="J306" s="22"/>
      <c r="K306" s="22"/>
      <c r="L306" s="22"/>
      <c r="M306" s="22"/>
      <c r="N306" s="22"/>
      <c r="O306" s="24"/>
      <c r="P306" s="25" t="str">
        <f>IF('Heures Supplémentaire'!D406="",$P$5,"")</f>
        <v>Haziz</v>
      </c>
      <c r="Q306" s="25" t="str">
        <f>IF('Heures Supplémentaire'!F406="",$Q$5,"")</f>
        <v>Stéphanie</v>
      </c>
      <c r="R306" s="25" t="str">
        <f>IF('Heures Supplémentaire'!H406="",$R$5,"")</f>
        <v>Catherine</v>
      </c>
      <c r="S306" s="25" t="str">
        <f>IF('Heures Supplémentaire'!J406="",$S$5,"")</f>
        <v>Denise</v>
      </c>
      <c r="T306" s="25" t="str">
        <f>IF('Heures Supplémentaire'!L406="",$T$5,"")</f>
        <v>Camille</v>
      </c>
      <c r="U306" s="25" t="str">
        <f>IF('Heures Supplémentaire'!N406="",$U$5,"")</f>
        <v>Moncef</v>
      </c>
      <c r="V306" s="25" t="str">
        <f>IF('Heures Supplémentaire'!P406="",$V$5,"")</f>
        <v>Danièle</v>
      </c>
      <c r="W306" s="25" t="str">
        <f>IF('Heures Supplémentaire'!R406="",W$5,"")</f>
        <v>Alain</v>
      </c>
      <c r="X306" s="25" t="str">
        <f>IF('Heures Supplémentaire'!T406="",X$5,"")</f>
        <v>Manuel</v>
      </c>
      <c r="Y306" s="25" t="str">
        <f>IF('Heures Supplémentaire'!V406="",Y$5,"")</f>
        <v>Driss</v>
      </c>
      <c r="Z306" s="25" t="str">
        <f>IF('Heures Supplémentaire'!Z406="",Z$5,"")</f>
        <v>AAAA</v>
      </c>
      <c r="AA306" s="25" t="str">
        <f>IF('Heures Supplémentaire'!AA406="",AA$5,"")</f>
        <v>BBBB</v>
      </c>
      <c r="AB306" s="25" t="str">
        <f>IF('Heures Supplémentaire'!AB406="",AB$5,"")</f>
        <v>CCCC</v>
      </c>
      <c r="AC306" s="25" t="e">
        <f>IF(#REF!="",AC$5,"")</f>
        <v>#REF!</v>
      </c>
      <c r="AD306" s="25" t="e">
        <f>IF(#REF!="",AD$5,"")</f>
        <v>#REF!</v>
      </c>
      <c r="AE306" s="25" t="e">
        <f>IF(#REF!="",AE$5,"")</f>
        <v>#REF!</v>
      </c>
      <c r="AF306" s="25" t="e">
        <f>IF(#REF!="",AF$5,"")</f>
        <v>#REF!</v>
      </c>
      <c r="AG306" s="25" t="e">
        <f>IF(#REF!="",AG$5,"")</f>
        <v>#REF!</v>
      </c>
      <c r="AH306" s="26" t="e">
        <f>IF(#REF!="",AH$5,"")</f>
        <v>#REF!</v>
      </c>
    </row>
    <row r="307" spans="1:34" ht="15" hidden="1" customHeight="1" x14ac:dyDescent="0.25">
      <c r="A307" s="18" t="s">
        <v>79</v>
      </c>
      <c r="B307" s="19">
        <f t="shared" si="9"/>
        <v>43037</v>
      </c>
      <c r="C307" s="27">
        <f t="shared" si="8"/>
        <v>1</v>
      </c>
      <c r="D307" s="28" t="s">
        <v>64</v>
      </c>
      <c r="E307" s="22"/>
      <c r="F307" s="22"/>
      <c r="G307" s="22"/>
      <c r="H307" s="22"/>
      <c r="I307" s="22"/>
      <c r="J307" s="22"/>
      <c r="K307" s="22"/>
      <c r="L307" s="22"/>
      <c r="M307" s="22"/>
      <c r="N307" s="22"/>
      <c r="O307" s="24"/>
      <c r="P307" s="25" t="str">
        <f>IF('Heures Supplémentaire'!D407="",$P$5,"")</f>
        <v>Haziz</v>
      </c>
      <c r="Q307" s="25" t="str">
        <f>IF('Heures Supplémentaire'!F407="",$Q$5,"")</f>
        <v>Stéphanie</v>
      </c>
      <c r="R307" s="25" t="str">
        <f>IF('Heures Supplémentaire'!H407="",$R$5,"")</f>
        <v>Catherine</v>
      </c>
      <c r="S307" s="25" t="str">
        <f>IF('Heures Supplémentaire'!J407="",$S$5,"")</f>
        <v>Denise</v>
      </c>
      <c r="T307" s="25" t="str">
        <f>IF('Heures Supplémentaire'!L407="",$T$5,"")</f>
        <v>Camille</v>
      </c>
      <c r="U307" s="25" t="str">
        <f>IF('Heures Supplémentaire'!N407="",$U$5,"")</f>
        <v>Moncef</v>
      </c>
      <c r="V307" s="25" t="str">
        <f>IF('Heures Supplémentaire'!P407="",$V$5,"")</f>
        <v>Danièle</v>
      </c>
      <c r="W307" s="25" t="str">
        <f>IF('Heures Supplémentaire'!R407="",W$5,"")</f>
        <v>Alain</v>
      </c>
      <c r="X307" s="25" t="str">
        <f>IF('Heures Supplémentaire'!T407="",X$5,"")</f>
        <v>Manuel</v>
      </c>
      <c r="Y307" s="25" t="str">
        <f>IF('Heures Supplémentaire'!V407="",Y$5,"")</f>
        <v>Driss</v>
      </c>
      <c r="Z307" s="25" t="str">
        <f>IF('Heures Supplémentaire'!Z407="",Z$5,"")</f>
        <v>AAAA</v>
      </c>
      <c r="AA307" s="25" t="str">
        <f>IF('Heures Supplémentaire'!AA407="",AA$5,"")</f>
        <v>BBBB</v>
      </c>
      <c r="AB307" s="25" t="str">
        <f>IF('Heures Supplémentaire'!AB407="",AB$5,"")</f>
        <v>CCCC</v>
      </c>
      <c r="AC307" s="25" t="e">
        <f>IF(#REF!="",AC$5,"")</f>
        <v>#REF!</v>
      </c>
      <c r="AD307" s="25" t="e">
        <f>IF(#REF!="",AD$5,"")</f>
        <v>#REF!</v>
      </c>
      <c r="AE307" s="25" t="e">
        <f>IF(#REF!="",AE$5,"")</f>
        <v>#REF!</v>
      </c>
      <c r="AF307" s="25" t="e">
        <f>IF(#REF!="",AF$5,"")</f>
        <v>#REF!</v>
      </c>
      <c r="AG307" s="25" t="e">
        <f>IF(#REF!="",AG$5,"")</f>
        <v>#REF!</v>
      </c>
      <c r="AH307" s="26" t="e">
        <f>IF(#REF!="",AH$5,"")</f>
        <v>#REF!</v>
      </c>
    </row>
    <row r="308" spans="1:34" ht="15" hidden="1" customHeight="1" x14ac:dyDescent="0.25">
      <c r="A308" s="18" t="s">
        <v>79</v>
      </c>
      <c r="B308" s="19">
        <f t="shared" si="9"/>
        <v>43038</v>
      </c>
      <c r="C308" s="27">
        <f t="shared" si="8"/>
        <v>2</v>
      </c>
      <c r="D308" s="28" t="s">
        <v>65</v>
      </c>
      <c r="E308" s="22"/>
      <c r="F308" s="22"/>
      <c r="G308" s="22"/>
      <c r="H308" s="22"/>
      <c r="I308" s="22"/>
      <c r="J308" s="22"/>
      <c r="K308" s="22"/>
      <c r="L308" s="22"/>
      <c r="M308" s="22"/>
      <c r="N308" s="22"/>
      <c r="O308" s="24"/>
      <c r="P308" s="25" t="str">
        <f>IF('Heures Supplémentaire'!D410="",$P$5,"")</f>
        <v>Haziz</v>
      </c>
      <c r="Q308" s="25" t="str">
        <f>IF('Heures Supplémentaire'!F410="",$Q$5,"")</f>
        <v>Stéphanie</v>
      </c>
      <c r="R308" s="25" t="str">
        <f>IF('Heures Supplémentaire'!H410="",$R$5,"")</f>
        <v>Catherine</v>
      </c>
      <c r="S308" s="25" t="str">
        <f>IF('Heures Supplémentaire'!J410="",$S$5,"")</f>
        <v>Denise</v>
      </c>
      <c r="T308" s="25" t="str">
        <f>IF('Heures Supplémentaire'!L410="",$T$5,"")</f>
        <v>Camille</v>
      </c>
      <c r="U308" s="25" t="str">
        <f>IF('Heures Supplémentaire'!N410="",$U$5,"")</f>
        <v>Moncef</v>
      </c>
      <c r="V308" s="25" t="str">
        <f>IF('Heures Supplémentaire'!P410="",$V$5,"")</f>
        <v>Danièle</v>
      </c>
      <c r="W308" s="25" t="str">
        <f>IF('Heures Supplémentaire'!R410="",W$5,"")</f>
        <v>Alain</v>
      </c>
      <c r="X308" s="25" t="str">
        <f>IF('Heures Supplémentaire'!T410="",X$5,"")</f>
        <v>Manuel</v>
      </c>
      <c r="Y308" s="25" t="str">
        <f>IF('Heures Supplémentaire'!V410="",Y$5,"")</f>
        <v>Driss</v>
      </c>
      <c r="Z308" s="25" t="str">
        <f>IF('Heures Supplémentaire'!Z410="",Z$5,"")</f>
        <v>AAAA</v>
      </c>
      <c r="AA308" s="25" t="str">
        <f>IF('Heures Supplémentaire'!AA410="",AA$5,"")</f>
        <v>BBBB</v>
      </c>
      <c r="AB308" s="25" t="str">
        <f>IF('Heures Supplémentaire'!AB410="",AB$5,"")</f>
        <v>CCCC</v>
      </c>
      <c r="AC308" s="25" t="e">
        <f>IF(#REF!="",AC$5,"")</f>
        <v>#REF!</v>
      </c>
      <c r="AD308" s="25" t="e">
        <f>IF(#REF!="",AD$5,"")</f>
        <v>#REF!</v>
      </c>
      <c r="AE308" s="25" t="e">
        <f>IF(#REF!="",AE$5,"")</f>
        <v>#REF!</v>
      </c>
      <c r="AF308" s="25" t="e">
        <f>IF(#REF!="",AF$5,"")</f>
        <v>#REF!</v>
      </c>
      <c r="AG308" s="25" t="e">
        <f>IF(#REF!="",AG$5,"")</f>
        <v>#REF!</v>
      </c>
      <c r="AH308" s="26" t="e">
        <f>IF(#REF!="",AH$5,"")</f>
        <v>#REF!</v>
      </c>
    </row>
    <row r="309" spans="1:34" ht="15" hidden="1" customHeight="1" x14ac:dyDescent="0.25">
      <c r="A309" s="18" t="s">
        <v>79</v>
      </c>
      <c r="B309" s="19">
        <f t="shared" si="9"/>
        <v>43039</v>
      </c>
      <c r="C309" s="27">
        <f t="shared" si="8"/>
        <v>3</v>
      </c>
      <c r="D309" s="28" t="s">
        <v>66</v>
      </c>
      <c r="E309" s="22"/>
      <c r="F309" s="22"/>
      <c r="G309" s="22"/>
      <c r="H309" s="22"/>
      <c r="I309" s="22"/>
      <c r="J309" s="22"/>
      <c r="K309" s="22"/>
      <c r="L309" s="22"/>
      <c r="M309" s="22"/>
      <c r="N309" s="22"/>
      <c r="O309" s="24"/>
      <c r="P309" s="25" t="str">
        <f>IF('Heures Supplémentaire'!D411="",$P$5,"")</f>
        <v>Haziz</v>
      </c>
      <c r="Q309" s="25" t="str">
        <f>IF('Heures Supplémentaire'!F411="",$Q$5,"")</f>
        <v>Stéphanie</v>
      </c>
      <c r="R309" s="25" t="str">
        <f>IF('Heures Supplémentaire'!H411="",$R$5,"")</f>
        <v>Catherine</v>
      </c>
      <c r="S309" s="25" t="str">
        <f>IF('Heures Supplémentaire'!J411="",$S$5,"")</f>
        <v>Denise</v>
      </c>
      <c r="T309" s="25" t="str">
        <f>IF('Heures Supplémentaire'!L411="",$T$5,"")</f>
        <v>Camille</v>
      </c>
      <c r="U309" s="25" t="str">
        <f>IF('Heures Supplémentaire'!N411="",$U$5,"")</f>
        <v>Moncef</v>
      </c>
      <c r="V309" s="25" t="str">
        <f>IF('Heures Supplémentaire'!P411="",$V$5,"")</f>
        <v>Danièle</v>
      </c>
      <c r="W309" s="25" t="str">
        <f>IF('Heures Supplémentaire'!R411="",W$5,"")</f>
        <v>Alain</v>
      </c>
      <c r="X309" s="25" t="str">
        <f>IF('Heures Supplémentaire'!T411="",X$5,"")</f>
        <v>Manuel</v>
      </c>
      <c r="Y309" s="25" t="str">
        <f>IF('Heures Supplémentaire'!V411="",Y$5,"")</f>
        <v>Driss</v>
      </c>
      <c r="Z309" s="25" t="str">
        <f>IF('Heures Supplémentaire'!Z411="",Z$5,"")</f>
        <v>AAAA</v>
      </c>
      <c r="AA309" s="25" t="str">
        <f>IF('Heures Supplémentaire'!AA411="",AA$5,"")</f>
        <v>BBBB</v>
      </c>
      <c r="AB309" s="25" t="str">
        <f>IF('Heures Supplémentaire'!AB411="",AB$5,"")</f>
        <v>CCCC</v>
      </c>
      <c r="AC309" s="25" t="e">
        <f>IF(#REF!="",AC$5,"")</f>
        <v>#REF!</v>
      </c>
      <c r="AD309" s="25" t="e">
        <f>IF(#REF!="",AD$5,"")</f>
        <v>#REF!</v>
      </c>
      <c r="AE309" s="25" t="e">
        <f>IF(#REF!="",AE$5,"")</f>
        <v>#REF!</v>
      </c>
      <c r="AF309" s="25" t="e">
        <f>IF(#REF!="",AF$5,"")</f>
        <v>#REF!</v>
      </c>
      <c r="AG309" s="25" t="e">
        <f>IF(#REF!="",AG$5,"")</f>
        <v>#REF!</v>
      </c>
      <c r="AH309" s="26" t="e">
        <f>IF(#REF!="",AH$5,"")</f>
        <v>#REF!</v>
      </c>
    </row>
    <row r="310" spans="1:34" ht="15" hidden="1" customHeight="1" x14ac:dyDescent="0.25">
      <c r="A310" s="18" t="s">
        <v>80</v>
      </c>
      <c r="B310" s="19">
        <f t="shared" si="9"/>
        <v>43040</v>
      </c>
      <c r="C310" s="27">
        <f t="shared" si="8"/>
        <v>4</v>
      </c>
      <c r="D310" s="28" t="s">
        <v>67</v>
      </c>
      <c r="E310" s="22"/>
      <c r="F310" s="22"/>
      <c r="G310" s="22"/>
      <c r="H310" s="22"/>
      <c r="I310" s="22"/>
      <c r="J310" s="22"/>
      <c r="K310" s="22"/>
      <c r="L310" s="22"/>
      <c r="M310" s="22"/>
      <c r="N310" s="22"/>
      <c r="O310" s="24"/>
      <c r="P310" s="25" t="str">
        <f>IF('Heures Supplémentaire'!D412="",$P$5,"")</f>
        <v>Haziz</v>
      </c>
      <c r="Q310" s="25" t="str">
        <f>IF('Heures Supplémentaire'!F412="",$Q$5,"")</f>
        <v>Stéphanie</v>
      </c>
      <c r="R310" s="25" t="str">
        <f>IF('Heures Supplémentaire'!H412="",$R$5,"")</f>
        <v>Catherine</v>
      </c>
      <c r="S310" s="25" t="str">
        <f>IF('Heures Supplémentaire'!J412="",$S$5,"")</f>
        <v>Denise</v>
      </c>
      <c r="T310" s="25" t="str">
        <f>IF('Heures Supplémentaire'!L412="",$T$5,"")</f>
        <v>Camille</v>
      </c>
      <c r="U310" s="25" t="str">
        <f>IF('Heures Supplémentaire'!N412="",$U$5,"")</f>
        <v>Moncef</v>
      </c>
      <c r="V310" s="25" t="str">
        <f>IF('Heures Supplémentaire'!P412="",$V$5,"")</f>
        <v>Danièle</v>
      </c>
      <c r="W310" s="25" t="str">
        <f>IF('Heures Supplémentaire'!R412="",W$5,"")</f>
        <v>Alain</v>
      </c>
      <c r="X310" s="25" t="str">
        <f>IF('Heures Supplémentaire'!T412="",X$5,"")</f>
        <v>Manuel</v>
      </c>
      <c r="Y310" s="25" t="str">
        <f>IF('Heures Supplémentaire'!V412="",Y$5,"")</f>
        <v>Driss</v>
      </c>
      <c r="Z310" s="25" t="str">
        <f>IF('Heures Supplémentaire'!Z412="",Z$5,"")</f>
        <v>AAAA</v>
      </c>
      <c r="AA310" s="25" t="str">
        <f>IF('Heures Supplémentaire'!AA412="",AA$5,"")</f>
        <v>BBBB</v>
      </c>
      <c r="AB310" s="25" t="str">
        <f>IF('Heures Supplémentaire'!AB412="",AB$5,"")</f>
        <v>CCCC</v>
      </c>
      <c r="AC310" s="25" t="e">
        <f>IF(#REF!="",AC$5,"")</f>
        <v>#REF!</v>
      </c>
      <c r="AD310" s="25" t="e">
        <f>IF(#REF!="",AD$5,"")</f>
        <v>#REF!</v>
      </c>
      <c r="AE310" s="25" t="e">
        <f>IF(#REF!="",AE$5,"")</f>
        <v>#REF!</v>
      </c>
      <c r="AF310" s="25" t="e">
        <f>IF(#REF!="",AF$5,"")</f>
        <v>#REF!</v>
      </c>
      <c r="AG310" s="25" t="e">
        <f>IF(#REF!="",AG$5,"")</f>
        <v>#REF!</v>
      </c>
      <c r="AH310" s="26" t="e">
        <f>IF(#REF!="",AH$5,"")</f>
        <v>#REF!</v>
      </c>
    </row>
    <row r="311" spans="1:34" ht="15" customHeight="1" x14ac:dyDescent="0.25">
      <c r="A311" s="18" t="s">
        <v>80</v>
      </c>
      <c r="B311" s="19">
        <f t="shared" si="9"/>
        <v>43041</v>
      </c>
      <c r="C311" s="27">
        <f t="shared" si="8"/>
        <v>5</v>
      </c>
      <c r="D311" s="28" t="s">
        <v>68</v>
      </c>
      <c r="E311" s="22"/>
      <c r="F311" s="22"/>
      <c r="G311" s="22"/>
      <c r="H311" s="22"/>
      <c r="I311" s="22"/>
      <c r="J311" s="22"/>
      <c r="K311" s="22"/>
      <c r="L311" s="22"/>
      <c r="M311" s="22"/>
      <c r="N311" s="22"/>
      <c r="O311" s="24"/>
      <c r="P311" s="25" t="str">
        <f>IF('Heures Supplémentaire'!D413="",$P$5,"")</f>
        <v>Haziz</v>
      </c>
      <c r="Q311" s="25" t="str">
        <f>IF('Heures Supplémentaire'!F413="",$Q$5,"")</f>
        <v>Stéphanie</v>
      </c>
      <c r="R311" s="25" t="str">
        <f>IF('Heures Supplémentaire'!H413="",$R$5,"")</f>
        <v>Catherine</v>
      </c>
      <c r="S311" s="25" t="str">
        <f>IF('Heures Supplémentaire'!J413="",$S$5,"")</f>
        <v>Denise</v>
      </c>
      <c r="T311" s="25" t="str">
        <f>IF('Heures Supplémentaire'!L413="",$T$5,"")</f>
        <v>Camille</v>
      </c>
      <c r="U311" s="25" t="str">
        <f>IF('Heures Supplémentaire'!N413="",$U$5,"")</f>
        <v>Moncef</v>
      </c>
      <c r="V311" s="25" t="str">
        <f>IF('Heures Supplémentaire'!P413="",$V$5,"")</f>
        <v>Danièle</v>
      </c>
      <c r="W311" s="25" t="str">
        <f>IF('Heures Supplémentaire'!R413="",W$5,"")</f>
        <v>Alain</v>
      </c>
      <c r="X311" s="25" t="str">
        <f>IF('Heures Supplémentaire'!T413="",X$5,"")</f>
        <v>Manuel</v>
      </c>
      <c r="Y311" s="25" t="str">
        <f>IF('Heures Supplémentaire'!V413="",Y$5,"")</f>
        <v>Driss</v>
      </c>
      <c r="Z311" s="25" t="str">
        <f>IF('Heures Supplémentaire'!Z413="",Z$5,"")</f>
        <v>AAAA</v>
      </c>
      <c r="AA311" s="25" t="str">
        <f>IF('Heures Supplémentaire'!AA413="",AA$5,"")</f>
        <v>BBBB</v>
      </c>
      <c r="AB311" s="25" t="str">
        <f>IF('Heures Supplémentaire'!AB413="",AB$5,"")</f>
        <v>CCCC</v>
      </c>
      <c r="AC311" s="25" t="e">
        <f>IF(#REF!="",AC$5,"")</f>
        <v>#REF!</v>
      </c>
      <c r="AD311" s="25" t="e">
        <f>IF(#REF!="",AD$5,"")</f>
        <v>#REF!</v>
      </c>
      <c r="AE311" s="25" t="e">
        <f>IF(#REF!="",AE$5,"")</f>
        <v>#REF!</v>
      </c>
      <c r="AF311" s="25" t="e">
        <f>IF(#REF!="",AF$5,"")</f>
        <v>#REF!</v>
      </c>
      <c r="AG311" s="25" t="e">
        <f>IF(#REF!="",AG$5,"")</f>
        <v>#REF!</v>
      </c>
      <c r="AH311" s="26" t="e">
        <f>IF(#REF!="",AH$5,"")</f>
        <v>#REF!</v>
      </c>
    </row>
    <row r="312" spans="1:34" ht="15" hidden="1" customHeight="1" x14ac:dyDescent="0.25">
      <c r="A312" s="18" t="s">
        <v>80</v>
      </c>
      <c r="B312" s="19">
        <f t="shared" si="9"/>
        <v>43042</v>
      </c>
      <c r="C312" s="27">
        <f t="shared" si="8"/>
        <v>6</v>
      </c>
      <c r="D312" s="28" t="s">
        <v>69</v>
      </c>
      <c r="E312" s="22"/>
      <c r="F312" s="22"/>
      <c r="G312" s="22"/>
      <c r="H312" s="22"/>
      <c r="I312" s="22"/>
      <c r="J312" s="22"/>
      <c r="K312" s="22"/>
      <c r="L312" s="22"/>
      <c r="M312" s="22"/>
      <c r="N312" s="22"/>
      <c r="O312" s="24"/>
      <c r="P312" s="25" t="str">
        <f>IF('Heures Supplémentaire'!D414="",$P$5,"")</f>
        <v>Haziz</v>
      </c>
      <c r="Q312" s="25" t="str">
        <f>IF('Heures Supplémentaire'!F414="",$Q$5,"")</f>
        <v>Stéphanie</v>
      </c>
      <c r="R312" s="25" t="str">
        <f>IF('Heures Supplémentaire'!H414="",$R$5,"")</f>
        <v>Catherine</v>
      </c>
      <c r="S312" s="25" t="str">
        <f>IF('Heures Supplémentaire'!J414="",$S$5,"")</f>
        <v>Denise</v>
      </c>
      <c r="T312" s="25" t="str">
        <f>IF('Heures Supplémentaire'!L414="",$T$5,"")</f>
        <v>Camille</v>
      </c>
      <c r="U312" s="25" t="str">
        <f>IF('Heures Supplémentaire'!N414="",$U$5,"")</f>
        <v>Moncef</v>
      </c>
      <c r="V312" s="25" t="str">
        <f>IF('Heures Supplémentaire'!P414="",$V$5,"")</f>
        <v>Danièle</v>
      </c>
      <c r="W312" s="25" t="str">
        <f>IF('Heures Supplémentaire'!R414="",W$5,"")</f>
        <v>Alain</v>
      </c>
      <c r="X312" s="25" t="str">
        <f>IF('Heures Supplémentaire'!T414="",X$5,"")</f>
        <v>Manuel</v>
      </c>
      <c r="Y312" s="25" t="str">
        <f>IF('Heures Supplémentaire'!V414="",Y$5,"")</f>
        <v>Driss</v>
      </c>
      <c r="Z312" s="25" t="str">
        <f>IF('Heures Supplémentaire'!Z414="",Z$5,"")</f>
        <v>AAAA</v>
      </c>
      <c r="AA312" s="25" t="str">
        <f>IF('Heures Supplémentaire'!AA414="",AA$5,"")</f>
        <v>BBBB</v>
      </c>
      <c r="AB312" s="25" t="str">
        <f>IF('Heures Supplémentaire'!AB414="",AB$5,"")</f>
        <v>CCCC</v>
      </c>
      <c r="AC312" s="25" t="e">
        <f>IF(#REF!="",AC$5,"")</f>
        <v>#REF!</v>
      </c>
      <c r="AD312" s="25" t="e">
        <f>IF(#REF!="",AD$5,"")</f>
        <v>#REF!</v>
      </c>
      <c r="AE312" s="25" t="e">
        <f>IF(#REF!="",AE$5,"")</f>
        <v>#REF!</v>
      </c>
      <c r="AF312" s="25" t="e">
        <f>IF(#REF!="",AF$5,"")</f>
        <v>#REF!</v>
      </c>
      <c r="AG312" s="25" t="e">
        <f>IF(#REF!="",AG$5,"")</f>
        <v>#REF!</v>
      </c>
      <c r="AH312" s="26" t="e">
        <f>IF(#REF!="",AH$5,"")</f>
        <v>#REF!</v>
      </c>
    </row>
    <row r="313" spans="1:34" ht="15" hidden="1" customHeight="1" x14ac:dyDescent="0.25">
      <c r="A313" s="18" t="s">
        <v>80</v>
      </c>
      <c r="B313" s="19">
        <f t="shared" si="9"/>
        <v>43043</v>
      </c>
      <c r="C313" s="27">
        <f t="shared" si="8"/>
        <v>7</v>
      </c>
      <c r="D313" s="28" t="s">
        <v>70</v>
      </c>
      <c r="E313" s="22"/>
      <c r="F313" s="22"/>
      <c r="G313" s="22"/>
      <c r="H313" s="22"/>
      <c r="I313" s="22"/>
      <c r="J313" s="22"/>
      <c r="K313" s="22"/>
      <c r="L313" s="22"/>
      <c r="M313" s="22"/>
      <c r="N313" s="22"/>
      <c r="O313" s="24"/>
      <c r="P313" s="25" t="str">
        <f>IF('Heures Supplémentaire'!D415="",$P$5,"")</f>
        <v>Haziz</v>
      </c>
      <c r="Q313" s="25" t="str">
        <f>IF('Heures Supplémentaire'!F415="",$Q$5,"")</f>
        <v>Stéphanie</v>
      </c>
      <c r="R313" s="25" t="str">
        <f>IF('Heures Supplémentaire'!H415="",$R$5,"")</f>
        <v>Catherine</v>
      </c>
      <c r="S313" s="25" t="str">
        <f>IF('Heures Supplémentaire'!J415="",$S$5,"")</f>
        <v>Denise</v>
      </c>
      <c r="T313" s="25" t="str">
        <f>IF('Heures Supplémentaire'!L415="",$T$5,"")</f>
        <v>Camille</v>
      </c>
      <c r="U313" s="25" t="str">
        <f>IF('Heures Supplémentaire'!N415="",$U$5,"")</f>
        <v>Moncef</v>
      </c>
      <c r="V313" s="25" t="str">
        <f>IF('Heures Supplémentaire'!P415="",$V$5,"")</f>
        <v>Danièle</v>
      </c>
      <c r="W313" s="25" t="str">
        <f>IF('Heures Supplémentaire'!R415="",W$5,"")</f>
        <v>Alain</v>
      </c>
      <c r="X313" s="25" t="str">
        <f>IF('Heures Supplémentaire'!T415="",X$5,"")</f>
        <v>Manuel</v>
      </c>
      <c r="Y313" s="25" t="str">
        <f>IF('Heures Supplémentaire'!V415="",Y$5,"")</f>
        <v>Driss</v>
      </c>
      <c r="Z313" s="25" t="str">
        <f>IF('Heures Supplémentaire'!Z415="",Z$5,"")</f>
        <v>AAAA</v>
      </c>
      <c r="AA313" s="25" t="str">
        <f>IF('Heures Supplémentaire'!AA415="",AA$5,"")</f>
        <v>BBBB</v>
      </c>
      <c r="AB313" s="25" t="str">
        <f>IF('Heures Supplémentaire'!AB415="",AB$5,"")</f>
        <v>CCCC</v>
      </c>
      <c r="AC313" s="25" t="e">
        <f>IF(#REF!="",AC$5,"")</f>
        <v>#REF!</v>
      </c>
      <c r="AD313" s="25" t="e">
        <f>IF(#REF!="",AD$5,"")</f>
        <v>#REF!</v>
      </c>
      <c r="AE313" s="25" t="e">
        <f>IF(#REF!="",AE$5,"")</f>
        <v>#REF!</v>
      </c>
      <c r="AF313" s="25" t="e">
        <f>IF(#REF!="",AF$5,"")</f>
        <v>#REF!</v>
      </c>
      <c r="AG313" s="25" t="e">
        <f>IF(#REF!="",AG$5,"")</f>
        <v>#REF!</v>
      </c>
      <c r="AH313" s="26" t="e">
        <f>IF(#REF!="",AH$5,"")</f>
        <v>#REF!</v>
      </c>
    </row>
    <row r="314" spans="1:34" ht="15" hidden="1" customHeight="1" x14ac:dyDescent="0.25">
      <c r="A314" s="18" t="s">
        <v>80</v>
      </c>
      <c r="B314" s="19">
        <f t="shared" si="9"/>
        <v>43044</v>
      </c>
      <c r="C314" s="27">
        <f t="shared" si="8"/>
        <v>1</v>
      </c>
      <c r="D314" s="28" t="s">
        <v>64</v>
      </c>
      <c r="E314" s="22"/>
      <c r="F314" s="22"/>
      <c r="G314" s="22"/>
      <c r="H314" s="22"/>
      <c r="I314" s="22"/>
      <c r="J314" s="22"/>
      <c r="K314" s="22"/>
      <c r="L314" s="22"/>
      <c r="M314" s="22"/>
      <c r="N314" s="22"/>
      <c r="O314" s="24"/>
      <c r="P314" s="25" t="str">
        <f>IF('Heures Supplémentaire'!D416="",$P$5,"")</f>
        <v>Haziz</v>
      </c>
      <c r="Q314" s="25" t="str">
        <f>IF('Heures Supplémentaire'!F416="",$Q$5,"")</f>
        <v>Stéphanie</v>
      </c>
      <c r="R314" s="25" t="str">
        <f>IF('Heures Supplémentaire'!H416="",$R$5,"")</f>
        <v>Catherine</v>
      </c>
      <c r="S314" s="25" t="str">
        <f>IF('Heures Supplémentaire'!J416="",$S$5,"")</f>
        <v>Denise</v>
      </c>
      <c r="T314" s="25" t="str">
        <f>IF('Heures Supplémentaire'!L416="",$T$5,"")</f>
        <v>Camille</v>
      </c>
      <c r="U314" s="25" t="str">
        <f>IF('Heures Supplémentaire'!N416="",$U$5,"")</f>
        <v>Moncef</v>
      </c>
      <c r="V314" s="25" t="str">
        <f>IF('Heures Supplémentaire'!P416="",$V$5,"")</f>
        <v>Danièle</v>
      </c>
      <c r="W314" s="25" t="str">
        <f>IF('Heures Supplémentaire'!R416="",W$5,"")</f>
        <v>Alain</v>
      </c>
      <c r="X314" s="25" t="str">
        <f>IF('Heures Supplémentaire'!T416="",X$5,"")</f>
        <v>Manuel</v>
      </c>
      <c r="Y314" s="25" t="str">
        <f>IF('Heures Supplémentaire'!V416="",Y$5,"")</f>
        <v>Driss</v>
      </c>
      <c r="Z314" s="25" t="str">
        <f>IF('Heures Supplémentaire'!Z416="",Z$5,"")</f>
        <v>AAAA</v>
      </c>
      <c r="AA314" s="25" t="str">
        <f>IF('Heures Supplémentaire'!AA416="",AA$5,"")</f>
        <v>BBBB</v>
      </c>
      <c r="AB314" s="25" t="str">
        <f>IF('Heures Supplémentaire'!AB416="",AB$5,"")</f>
        <v>CCCC</v>
      </c>
      <c r="AC314" s="25" t="e">
        <f>IF(#REF!="",AC$5,"")</f>
        <v>#REF!</v>
      </c>
      <c r="AD314" s="25" t="e">
        <f>IF(#REF!="",AD$5,"")</f>
        <v>#REF!</v>
      </c>
      <c r="AE314" s="25" t="e">
        <f>IF(#REF!="",AE$5,"")</f>
        <v>#REF!</v>
      </c>
      <c r="AF314" s="25" t="e">
        <f>IF(#REF!="",AF$5,"")</f>
        <v>#REF!</v>
      </c>
      <c r="AG314" s="25" t="e">
        <f>IF(#REF!="",AG$5,"")</f>
        <v>#REF!</v>
      </c>
      <c r="AH314" s="26" t="e">
        <f>IF(#REF!="",AH$5,"")</f>
        <v>#REF!</v>
      </c>
    </row>
    <row r="315" spans="1:34" ht="15" hidden="1" customHeight="1" x14ac:dyDescent="0.25">
      <c r="A315" s="18" t="s">
        <v>80</v>
      </c>
      <c r="B315" s="19">
        <f t="shared" si="9"/>
        <v>43045</v>
      </c>
      <c r="C315" s="27">
        <f t="shared" si="8"/>
        <v>2</v>
      </c>
      <c r="D315" s="28" t="s">
        <v>65</v>
      </c>
      <c r="E315" s="22"/>
      <c r="F315" s="22"/>
      <c r="G315" s="22"/>
      <c r="H315" s="22"/>
      <c r="I315" s="22"/>
      <c r="J315" s="22"/>
      <c r="K315" s="22"/>
      <c r="L315" s="22"/>
      <c r="M315" s="22"/>
      <c r="N315" s="22"/>
      <c r="O315" s="24"/>
      <c r="P315" s="25" t="str">
        <f>IF('Heures Supplémentaire'!D419="",$P$5,"")</f>
        <v>Haziz</v>
      </c>
      <c r="Q315" s="25" t="str">
        <f>IF('Heures Supplémentaire'!F419="",$Q$5,"")</f>
        <v>Stéphanie</v>
      </c>
      <c r="R315" s="25" t="str">
        <f>IF('Heures Supplémentaire'!H419="",$R$5,"")</f>
        <v>Catherine</v>
      </c>
      <c r="S315" s="25" t="str">
        <f>IF('Heures Supplémentaire'!J419="",$S$5,"")</f>
        <v>Denise</v>
      </c>
      <c r="T315" s="25" t="str">
        <f>IF('Heures Supplémentaire'!L419="",$T$5,"")</f>
        <v>Camille</v>
      </c>
      <c r="U315" s="25" t="str">
        <f>IF('Heures Supplémentaire'!N419="",$U$5,"")</f>
        <v>Moncef</v>
      </c>
      <c r="V315" s="25" t="str">
        <f>IF('Heures Supplémentaire'!P419="",$V$5,"")</f>
        <v>Danièle</v>
      </c>
      <c r="W315" s="25" t="str">
        <f>IF('Heures Supplémentaire'!R419="",W$5,"")</f>
        <v>Alain</v>
      </c>
      <c r="X315" s="25" t="str">
        <f>IF('Heures Supplémentaire'!T419="",X$5,"")</f>
        <v>Manuel</v>
      </c>
      <c r="Y315" s="25" t="str">
        <f>IF('Heures Supplémentaire'!V419="",Y$5,"")</f>
        <v>Driss</v>
      </c>
      <c r="Z315" s="25" t="str">
        <f>IF('Heures Supplémentaire'!Z419="",Z$5,"")</f>
        <v>AAAA</v>
      </c>
      <c r="AA315" s="25" t="str">
        <f>IF('Heures Supplémentaire'!AA419="",AA$5,"")</f>
        <v>BBBB</v>
      </c>
      <c r="AB315" s="25" t="str">
        <f>IF('Heures Supplémentaire'!AB419="",AB$5,"")</f>
        <v>CCCC</v>
      </c>
      <c r="AC315" s="25" t="e">
        <f>IF(#REF!="",AC$5,"")</f>
        <v>#REF!</v>
      </c>
      <c r="AD315" s="25" t="e">
        <f>IF(#REF!="",AD$5,"")</f>
        <v>#REF!</v>
      </c>
      <c r="AE315" s="25" t="e">
        <f>IF(#REF!="",AE$5,"")</f>
        <v>#REF!</v>
      </c>
      <c r="AF315" s="25" t="e">
        <f>IF(#REF!="",AF$5,"")</f>
        <v>#REF!</v>
      </c>
      <c r="AG315" s="25" t="e">
        <f>IF(#REF!="",AG$5,"")</f>
        <v>#REF!</v>
      </c>
      <c r="AH315" s="26" t="e">
        <f>IF(#REF!="",AH$5,"")</f>
        <v>#REF!</v>
      </c>
    </row>
    <row r="316" spans="1:34" ht="15" hidden="1" customHeight="1" x14ac:dyDescent="0.25">
      <c r="A316" s="18" t="s">
        <v>80</v>
      </c>
      <c r="B316" s="19">
        <f t="shared" si="9"/>
        <v>43046</v>
      </c>
      <c r="C316" s="27">
        <f t="shared" si="8"/>
        <v>3</v>
      </c>
      <c r="D316" s="28" t="s">
        <v>66</v>
      </c>
      <c r="E316" s="22"/>
      <c r="F316" s="22"/>
      <c r="G316" s="22"/>
      <c r="H316" s="22"/>
      <c r="I316" s="22"/>
      <c r="J316" s="22"/>
      <c r="K316" s="22"/>
      <c r="L316" s="22"/>
      <c r="M316" s="22"/>
      <c r="N316" s="22"/>
      <c r="O316" s="24"/>
      <c r="P316" s="25" t="str">
        <f>IF('Heures Supplémentaire'!D420="",$P$5,"")</f>
        <v>Haziz</v>
      </c>
      <c r="Q316" s="25" t="str">
        <f>IF('Heures Supplémentaire'!F420="",$Q$5,"")</f>
        <v>Stéphanie</v>
      </c>
      <c r="R316" s="25" t="str">
        <f>IF('Heures Supplémentaire'!H420="",$R$5,"")</f>
        <v>Catherine</v>
      </c>
      <c r="S316" s="25" t="str">
        <f>IF('Heures Supplémentaire'!J420="",$S$5,"")</f>
        <v>Denise</v>
      </c>
      <c r="T316" s="25" t="str">
        <f>IF('Heures Supplémentaire'!L420="",$T$5,"")</f>
        <v>Camille</v>
      </c>
      <c r="U316" s="25" t="str">
        <f>IF('Heures Supplémentaire'!N420="",$U$5,"")</f>
        <v>Moncef</v>
      </c>
      <c r="V316" s="25" t="str">
        <f>IF('Heures Supplémentaire'!P420="",$V$5,"")</f>
        <v>Danièle</v>
      </c>
      <c r="W316" s="25" t="str">
        <f>IF('Heures Supplémentaire'!R420="",W$5,"")</f>
        <v>Alain</v>
      </c>
      <c r="X316" s="25" t="str">
        <f>IF('Heures Supplémentaire'!T420="",X$5,"")</f>
        <v>Manuel</v>
      </c>
      <c r="Y316" s="25" t="str">
        <f>IF('Heures Supplémentaire'!V420="",Y$5,"")</f>
        <v>Driss</v>
      </c>
      <c r="Z316" s="25" t="str">
        <f>IF('Heures Supplémentaire'!Z420="",Z$5,"")</f>
        <v>AAAA</v>
      </c>
      <c r="AA316" s="25" t="str">
        <f>IF('Heures Supplémentaire'!AA420="",AA$5,"")</f>
        <v>BBBB</v>
      </c>
      <c r="AB316" s="25" t="str">
        <f>IF('Heures Supplémentaire'!AB420="",AB$5,"")</f>
        <v>CCCC</v>
      </c>
      <c r="AC316" s="25" t="e">
        <f>IF(#REF!="",AC$5,"")</f>
        <v>#REF!</v>
      </c>
      <c r="AD316" s="25" t="e">
        <f>IF(#REF!="",AD$5,"")</f>
        <v>#REF!</v>
      </c>
      <c r="AE316" s="25" t="e">
        <f>IF(#REF!="",AE$5,"")</f>
        <v>#REF!</v>
      </c>
      <c r="AF316" s="25" t="e">
        <f>IF(#REF!="",AF$5,"")</f>
        <v>#REF!</v>
      </c>
      <c r="AG316" s="25" t="e">
        <f>IF(#REF!="",AG$5,"")</f>
        <v>#REF!</v>
      </c>
      <c r="AH316" s="26" t="e">
        <f>IF(#REF!="",AH$5,"")</f>
        <v>#REF!</v>
      </c>
    </row>
    <row r="317" spans="1:34" ht="15" hidden="1" customHeight="1" x14ac:dyDescent="0.25">
      <c r="A317" s="18" t="s">
        <v>80</v>
      </c>
      <c r="B317" s="19">
        <f t="shared" si="9"/>
        <v>43047</v>
      </c>
      <c r="C317" s="27">
        <f t="shared" si="8"/>
        <v>4</v>
      </c>
      <c r="D317" s="28" t="s">
        <v>67</v>
      </c>
      <c r="E317" s="22"/>
      <c r="F317" s="22"/>
      <c r="G317" s="22"/>
      <c r="H317" s="22"/>
      <c r="I317" s="22"/>
      <c r="J317" s="22"/>
      <c r="K317" s="22"/>
      <c r="L317" s="22"/>
      <c r="M317" s="22"/>
      <c r="N317" s="22"/>
      <c r="O317" s="24"/>
      <c r="P317" s="25" t="str">
        <f>IF('Heures Supplémentaire'!D421="",$P$5,"")</f>
        <v>Haziz</v>
      </c>
      <c r="Q317" s="25" t="str">
        <f>IF('Heures Supplémentaire'!F421="",$Q$5,"")</f>
        <v>Stéphanie</v>
      </c>
      <c r="R317" s="25" t="str">
        <f>IF('Heures Supplémentaire'!H421="",$R$5,"")</f>
        <v>Catherine</v>
      </c>
      <c r="S317" s="25" t="str">
        <f>IF('Heures Supplémentaire'!J421="",$S$5,"")</f>
        <v>Denise</v>
      </c>
      <c r="T317" s="25" t="str">
        <f>IF('Heures Supplémentaire'!L421="",$T$5,"")</f>
        <v>Camille</v>
      </c>
      <c r="U317" s="25" t="str">
        <f>IF('Heures Supplémentaire'!N421="",$U$5,"")</f>
        <v>Moncef</v>
      </c>
      <c r="V317" s="25" t="str">
        <f>IF('Heures Supplémentaire'!P421="",$V$5,"")</f>
        <v>Danièle</v>
      </c>
      <c r="W317" s="25" t="str">
        <f>IF('Heures Supplémentaire'!R421="",W$5,"")</f>
        <v>Alain</v>
      </c>
      <c r="X317" s="25" t="str">
        <f>IF('Heures Supplémentaire'!T421="",X$5,"")</f>
        <v>Manuel</v>
      </c>
      <c r="Y317" s="25" t="str">
        <f>IF('Heures Supplémentaire'!V421="",Y$5,"")</f>
        <v>Driss</v>
      </c>
      <c r="Z317" s="25" t="str">
        <f>IF('Heures Supplémentaire'!Z421="",Z$5,"")</f>
        <v>AAAA</v>
      </c>
      <c r="AA317" s="25" t="str">
        <f>IF('Heures Supplémentaire'!AA421="",AA$5,"")</f>
        <v>BBBB</v>
      </c>
      <c r="AB317" s="25" t="str">
        <f>IF('Heures Supplémentaire'!AB421="",AB$5,"")</f>
        <v>CCCC</v>
      </c>
      <c r="AC317" s="25" t="e">
        <f>IF(#REF!="",AC$5,"")</f>
        <v>#REF!</v>
      </c>
      <c r="AD317" s="25" t="e">
        <f>IF(#REF!="",AD$5,"")</f>
        <v>#REF!</v>
      </c>
      <c r="AE317" s="25" t="e">
        <f>IF(#REF!="",AE$5,"")</f>
        <v>#REF!</v>
      </c>
      <c r="AF317" s="25" t="e">
        <f>IF(#REF!="",AF$5,"")</f>
        <v>#REF!</v>
      </c>
      <c r="AG317" s="25" t="e">
        <f>IF(#REF!="",AG$5,"")</f>
        <v>#REF!</v>
      </c>
      <c r="AH317" s="26" t="e">
        <f>IF(#REF!="",AH$5,"")</f>
        <v>#REF!</v>
      </c>
    </row>
    <row r="318" spans="1:34" ht="15" customHeight="1" x14ac:dyDescent="0.25">
      <c r="A318" s="18" t="s">
        <v>80</v>
      </c>
      <c r="B318" s="19">
        <f t="shared" si="9"/>
        <v>43048</v>
      </c>
      <c r="C318" s="27">
        <f t="shared" si="8"/>
        <v>5</v>
      </c>
      <c r="D318" s="28" t="s">
        <v>68</v>
      </c>
      <c r="E318" s="22"/>
      <c r="F318" s="22"/>
      <c r="G318" s="22"/>
      <c r="H318" s="22"/>
      <c r="I318" s="22"/>
      <c r="J318" s="22"/>
      <c r="K318" s="22"/>
      <c r="L318" s="22"/>
      <c r="M318" s="22"/>
      <c r="N318" s="22"/>
      <c r="O318" s="24"/>
      <c r="P318" s="25" t="str">
        <f>IF('Heures Supplémentaire'!D422="",$P$5,"")</f>
        <v>Haziz</v>
      </c>
      <c r="Q318" s="25" t="str">
        <f>IF('Heures Supplémentaire'!F422="",$Q$5,"")</f>
        <v>Stéphanie</v>
      </c>
      <c r="R318" s="25" t="str">
        <f>IF('Heures Supplémentaire'!H422="",$R$5,"")</f>
        <v>Catherine</v>
      </c>
      <c r="S318" s="25" t="str">
        <f>IF('Heures Supplémentaire'!J422="",$S$5,"")</f>
        <v>Denise</v>
      </c>
      <c r="T318" s="25" t="str">
        <f>IF('Heures Supplémentaire'!L422="",$T$5,"")</f>
        <v>Camille</v>
      </c>
      <c r="U318" s="25" t="str">
        <f>IF('Heures Supplémentaire'!N422="",$U$5,"")</f>
        <v>Moncef</v>
      </c>
      <c r="V318" s="25" t="str">
        <f>IF('Heures Supplémentaire'!P422="",$V$5,"")</f>
        <v>Danièle</v>
      </c>
      <c r="W318" s="25" t="str">
        <f>IF('Heures Supplémentaire'!R422="",W$5,"")</f>
        <v>Alain</v>
      </c>
      <c r="X318" s="25" t="str">
        <f>IF('Heures Supplémentaire'!T422="",X$5,"")</f>
        <v>Manuel</v>
      </c>
      <c r="Y318" s="25" t="str">
        <f>IF('Heures Supplémentaire'!V422="",Y$5,"")</f>
        <v>Driss</v>
      </c>
      <c r="Z318" s="25" t="str">
        <f>IF('Heures Supplémentaire'!Z422="",Z$5,"")</f>
        <v>AAAA</v>
      </c>
      <c r="AA318" s="25" t="str">
        <f>IF('Heures Supplémentaire'!AA422="",AA$5,"")</f>
        <v>BBBB</v>
      </c>
      <c r="AB318" s="25" t="str">
        <f>IF('Heures Supplémentaire'!AB422="",AB$5,"")</f>
        <v>CCCC</v>
      </c>
      <c r="AC318" s="25" t="e">
        <f>IF(#REF!="",AC$5,"")</f>
        <v>#REF!</v>
      </c>
      <c r="AD318" s="25" t="e">
        <f>IF(#REF!="",AD$5,"")</f>
        <v>#REF!</v>
      </c>
      <c r="AE318" s="25" t="e">
        <f>IF(#REF!="",AE$5,"")</f>
        <v>#REF!</v>
      </c>
      <c r="AF318" s="25" t="e">
        <f>IF(#REF!="",AF$5,"")</f>
        <v>#REF!</v>
      </c>
      <c r="AG318" s="25" t="e">
        <f>IF(#REF!="",AG$5,"")</f>
        <v>#REF!</v>
      </c>
      <c r="AH318" s="26" t="e">
        <f>IF(#REF!="",AH$5,"")</f>
        <v>#REF!</v>
      </c>
    </row>
    <row r="319" spans="1:34" ht="15" hidden="1" customHeight="1" x14ac:dyDescent="0.25">
      <c r="A319" s="18" t="s">
        <v>80</v>
      </c>
      <c r="B319" s="19">
        <f t="shared" si="9"/>
        <v>43049</v>
      </c>
      <c r="C319" s="27">
        <f t="shared" si="8"/>
        <v>6</v>
      </c>
      <c r="D319" s="28" t="s">
        <v>69</v>
      </c>
      <c r="E319" s="22"/>
      <c r="F319" s="22"/>
      <c r="G319" s="22"/>
      <c r="H319" s="22"/>
      <c r="I319" s="22"/>
      <c r="J319" s="22"/>
      <c r="K319" s="22"/>
      <c r="L319" s="22"/>
      <c r="M319" s="22"/>
      <c r="N319" s="22"/>
      <c r="O319" s="24"/>
      <c r="P319" s="25" t="str">
        <f>IF('Heures Supplémentaire'!D423="",$P$5,"")</f>
        <v>Haziz</v>
      </c>
      <c r="Q319" s="25" t="str">
        <f>IF('Heures Supplémentaire'!F423="",$Q$5,"")</f>
        <v>Stéphanie</v>
      </c>
      <c r="R319" s="25" t="str">
        <f>IF('Heures Supplémentaire'!H423="",$R$5,"")</f>
        <v>Catherine</v>
      </c>
      <c r="S319" s="25" t="str">
        <f>IF('Heures Supplémentaire'!J423="",$S$5,"")</f>
        <v>Denise</v>
      </c>
      <c r="T319" s="25" t="str">
        <f>IF('Heures Supplémentaire'!L423="",$T$5,"")</f>
        <v>Camille</v>
      </c>
      <c r="U319" s="25" t="str">
        <f>IF('Heures Supplémentaire'!N423="",$U$5,"")</f>
        <v>Moncef</v>
      </c>
      <c r="V319" s="25" t="str">
        <f>IF('Heures Supplémentaire'!P423="",$V$5,"")</f>
        <v>Danièle</v>
      </c>
      <c r="W319" s="25" t="str">
        <f>IF('Heures Supplémentaire'!R423="",W$5,"")</f>
        <v>Alain</v>
      </c>
      <c r="X319" s="25" t="str">
        <f>IF('Heures Supplémentaire'!T423="",X$5,"")</f>
        <v>Manuel</v>
      </c>
      <c r="Y319" s="25" t="str">
        <f>IF('Heures Supplémentaire'!V423="",Y$5,"")</f>
        <v>Driss</v>
      </c>
      <c r="Z319" s="25" t="str">
        <f>IF('Heures Supplémentaire'!Z423="",Z$5,"")</f>
        <v>AAAA</v>
      </c>
      <c r="AA319" s="25" t="str">
        <f>IF('Heures Supplémentaire'!AA423="",AA$5,"")</f>
        <v>BBBB</v>
      </c>
      <c r="AB319" s="25" t="str">
        <f>IF('Heures Supplémentaire'!AB423="",AB$5,"")</f>
        <v>CCCC</v>
      </c>
      <c r="AC319" s="25" t="e">
        <f>IF(#REF!="",AC$5,"")</f>
        <v>#REF!</v>
      </c>
      <c r="AD319" s="25" t="e">
        <f>IF(#REF!="",AD$5,"")</f>
        <v>#REF!</v>
      </c>
      <c r="AE319" s="25" t="e">
        <f>IF(#REF!="",AE$5,"")</f>
        <v>#REF!</v>
      </c>
      <c r="AF319" s="25" t="e">
        <f>IF(#REF!="",AF$5,"")</f>
        <v>#REF!</v>
      </c>
      <c r="AG319" s="25" t="e">
        <f>IF(#REF!="",AG$5,"")</f>
        <v>#REF!</v>
      </c>
      <c r="AH319" s="26" t="e">
        <f>IF(#REF!="",AH$5,"")</f>
        <v>#REF!</v>
      </c>
    </row>
    <row r="320" spans="1:34" ht="15" hidden="1" customHeight="1" x14ac:dyDescent="0.25">
      <c r="A320" s="18" t="s">
        <v>80</v>
      </c>
      <c r="B320" s="19">
        <f t="shared" si="9"/>
        <v>43050</v>
      </c>
      <c r="C320" s="27">
        <f t="shared" si="8"/>
        <v>7</v>
      </c>
      <c r="D320" s="28" t="s">
        <v>70</v>
      </c>
      <c r="E320" s="22"/>
      <c r="F320" s="22"/>
      <c r="G320" s="22"/>
      <c r="H320" s="22"/>
      <c r="I320" s="22"/>
      <c r="J320" s="22"/>
      <c r="K320" s="22"/>
      <c r="L320" s="22"/>
      <c r="M320" s="22"/>
      <c r="N320" s="22"/>
      <c r="O320" s="24"/>
      <c r="P320" s="25" t="str">
        <f>IF('Heures Supplémentaire'!D424="",$P$5,"")</f>
        <v>Haziz</v>
      </c>
      <c r="Q320" s="25" t="str">
        <f>IF('Heures Supplémentaire'!F424="",$Q$5,"")</f>
        <v>Stéphanie</v>
      </c>
      <c r="R320" s="25" t="str">
        <f>IF('Heures Supplémentaire'!H424="",$R$5,"")</f>
        <v>Catherine</v>
      </c>
      <c r="S320" s="25" t="str">
        <f>IF('Heures Supplémentaire'!J424="",$S$5,"")</f>
        <v>Denise</v>
      </c>
      <c r="T320" s="25" t="str">
        <f>IF('Heures Supplémentaire'!L424="",$T$5,"")</f>
        <v>Camille</v>
      </c>
      <c r="U320" s="25" t="str">
        <f>IF('Heures Supplémentaire'!N424="",$U$5,"")</f>
        <v>Moncef</v>
      </c>
      <c r="V320" s="25" t="str">
        <f>IF('Heures Supplémentaire'!P424="",$V$5,"")</f>
        <v>Danièle</v>
      </c>
      <c r="W320" s="25" t="str">
        <f>IF('Heures Supplémentaire'!R424="",W$5,"")</f>
        <v>Alain</v>
      </c>
      <c r="X320" s="25" t="str">
        <f>IF('Heures Supplémentaire'!T424="",X$5,"")</f>
        <v>Manuel</v>
      </c>
      <c r="Y320" s="25" t="str">
        <f>IF('Heures Supplémentaire'!V424="",Y$5,"")</f>
        <v>Driss</v>
      </c>
      <c r="Z320" s="25" t="str">
        <f>IF('Heures Supplémentaire'!Z424="",Z$5,"")</f>
        <v>AAAA</v>
      </c>
      <c r="AA320" s="25" t="str">
        <f>IF('Heures Supplémentaire'!AA424="",AA$5,"")</f>
        <v>BBBB</v>
      </c>
      <c r="AB320" s="25" t="str">
        <f>IF('Heures Supplémentaire'!AB424="",AB$5,"")</f>
        <v>CCCC</v>
      </c>
      <c r="AC320" s="25" t="e">
        <f>IF(#REF!="",AC$5,"")</f>
        <v>#REF!</v>
      </c>
      <c r="AD320" s="25" t="e">
        <f>IF(#REF!="",AD$5,"")</f>
        <v>#REF!</v>
      </c>
      <c r="AE320" s="25" t="e">
        <f>IF(#REF!="",AE$5,"")</f>
        <v>#REF!</v>
      </c>
      <c r="AF320" s="25" t="e">
        <f>IF(#REF!="",AF$5,"")</f>
        <v>#REF!</v>
      </c>
      <c r="AG320" s="25" t="e">
        <f>IF(#REF!="",AG$5,"")</f>
        <v>#REF!</v>
      </c>
      <c r="AH320" s="26" t="e">
        <f>IF(#REF!="",AH$5,"")</f>
        <v>#REF!</v>
      </c>
    </row>
    <row r="321" spans="1:34" ht="15" hidden="1" customHeight="1" x14ac:dyDescent="0.25">
      <c r="A321" s="18" t="s">
        <v>80</v>
      </c>
      <c r="B321" s="19">
        <f t="shared" si="9"/>
        <v>43051</v>
      </c>
      <c r="C321" s="27">
        <f t="shared" si="8"/>
        <v>1</v>
      </c>
      <c r="D321" s="28" t="s">
        <v>64</v>
      </c>
      <c r="E321" s="22"/>
      <c r="F321" s="22"/>
      <c r="G321" s="22"/>
      <c r="H321" s="22"/>
      <c r="I321" s="22"/>
      <c r="J321" s="22"/>
      <c r="K321" s="22"/>
      <c r="L321" s="22"/>
      <c r="M321" s="22"/>
      <c r="N321" s="22"/>
      <c r="O321" s="24"/>
      <c r="P321" s="25" t="str">
        <f>IF('Heures Supplémentaire'!D425="",$P$5,"")</f>
        <v>Haziz</v>
      </c>
      <c r="Q321" s="25" t="str">
        <f>IF('Heures Supplémentaire'!F425="",$Q$5,"")</f>
        <v>Stéphanie</v>
      </c>
      <c r="R321" s="25" t="str">
        <f>IF('Heures Supplémentaire'!H425="",$R$5,"")</f>
        <v>Catherine</v>
      </c>
      <c r="S321" s="25" t="str">
        <f>IF('Heures Supplémentaire'!J425="",$S$5,"")</f>
        <v>Denise</v>
      </c>
      <c r="T321" s="25" t="str">
        <f>IF('Heures Supplémentaire'!L425="",$T$5,"")</f>
        <v>Camille</v>
      </c>
      <c r="U321" s="25" t="str">
        <f>IF('Heures Supplémentaire'!N425="",$U$5,"")</f>
        <v>Moncef</v>
      </c>
      <c r="V321" s="25" t="str">
        <f>IF('Heures Supplémentaire'!P425="",$V$5,"")</f>
        <v>Danièle</v>
      </c>
      <c r="W321" s="25" t="str">
        <f>IF('Heures Supplémentaire'!R425="",W$5,"")</f>
        <v>Alain</v>
      </c>
      <c r="X321" s="25" t="str">
        <f>IF('Heures Supplémentaire'!T425="",X$5,"")</f>
        <v>Manuel</v>
      </c>
      <c r="Y321" s="25" t="str">
        <f>IF('Heures Supplémentaire'!V425="",Y$5,"")</f>
        <v>Driss</v>
      </c>
      <c r="Z321" s="25" t="str">
        <f>IF('Heures Supplémentaire'!Z425="",Z$5,"")</f>
        <v>AAAA</v>
      </c>
      <c r="AA321" s="25" t="str">
        <f>IF('Heures Supplémentaire'!AA425="",AA$5,"")</f>
        <v>BBBB</v>
      </c>
      <c r="AB321" s="25" t="str">
        <f>IF('Heures Supplémentaire'!AB425="",AB$5,"")</f>
        <v>CCCC</v>
      </c>
      <c r="AC321" s="25" t="e">
        <f>IF(#REF!="",AC$5,"")</f>
        <v>#REF!</v>
      </c>
      <c r="AD321" s="25" t="e">
        <f>IF(#REF!="",AD$5,"")</f>
        <v>#REF!</v>
      </c>
      <c r="AE321" s="25" t="e">
        <f>IF(#REF!="",AE$5,"")</f>
        <v>#REF!</v>
      </c>
      <c r="AF321" s="25" t="e">
        <f>IF(#REF!="",AF$5,"")</f>
        <v>#REF!</v>
      </c>
      <c r="AG321" s="25" t="e">
        <f>IF(#REF!="",AG$5,"")</f>
        <v>#REF!</v>
      </c>
      <c r="AH321" s="26" t="e">
        <f>IF(#REF!="",AH$5,"")</f>
        <v>#REF!</v>
      </c>
    </row>
    <row r="322" spans="1:34" ht="15" hidden="1" customHeight="1" x14ac:dyDescent="0.25">
      <c r="A322" s="18" t="s">
        <v>80</v>
      </c>
      <c r="B322" s="19">
        <f t="shared" si="9"/>
        <v>43052</v>
      </c>
      <c r="C322" s="27">
        <f t="shared" si="8"/>
        <v>2</v>
      </c>
      <c r="D322" s="28" t="s">
        <v>65</v>
      </c>
      <c r="E322" s="22"/>
      <c r="F322" s="22"/>
      <c r="G322" s="22"/>
      <c r="H322" s="22"/>
      <c r="I322" s="22"/>
      <c r="J322" s="22"/>
      <c r="K322" s="22"/>
      <c r="L322" s="22"/>
      <c r="M322" s="22"/>
      <c r="N322" s="22"/>
      <c r="O322" s="24"/>
      <c r="P322" s="25" t="str">
        <f>IF('Heures Supplémentaire'!D428="",$P$5,"")</f>
        <v>Haziz</v>
      </c>
      <c r="Q322" s="25" t="str">
        <f>IF('Heures Supplémentaire'!F428="",$Q$5,"")</f>
        <v>Stéphanie</v>
      </c>
      <c r="R322" s="25" t="str">
        <f>IF('Heures Supplémentaire'!H428="",$R$5,"")</f>
        <v>Catherine</v>
      </c>
      <c r="S322" s="25" t="str">
        <f>IF('Heures Supplémentaire'!J428="",$S$5,"")</f>
        <v>Denise</v>
      </c>
      <c r="T322" s="25" t="str">
        <f>IF('Heures Supplémentaire'!L428="",$T$5,"")</f>
        <v>Camille</v>
      </c>
      <c r="U322" s="25" t="str">
        <f>IF('Heures Supplémentaire'!N428="",$U$5,"")</f>
        <v>Moncef</v>
      </c>
      <c r="V322" s="25" t="str">
        <f>IF('Heures Supplémentaire'!P428="",$V$5,"")</f>
        <v>Danièle</v>
      </c>
      <c r="W322" s="25" t="str">
        <f>IF('Heures Supplémentaire'!R428="",W$5,"")</f>
        <v>Alain</v>
      </c>
      <c r="X322" s="25" t="str">
        <f>IF('Heures Supplémentaire'!T428="",X$5,"")</f>
        <v>Manuel</v>
      </c>
      <c r="Y322" s="25" t="str">
        <f>IF('Heures Supplémentaire'!V428="",Y$5,"")</f>
        <v>Driss</v>
      </c>
      <c r="Z322" s="25" t="str">
        <f>IF('Heures Supplémentaire'!Z428="",Z$5,"")</f>
        <v>AAAA</v>
      </c>
      <c r="AA322" s="25" t="str">
        <f>IF('Heures Supplémentaire'!AA428="",AA$5,"")</f>
        <v>BBBB</v>
      </c>
      <c r="AB322" s="25" t="str">
        <f>IF('Heures Supplémentaire'!AB428="",AB$5,"")</f>
        <v>CCCC</v>
      </c>
      <c r="AC322" s="25" t="e">
        <f>IF(#REF!="",AC$5,"")</f>
        <v>#REF!</v>
      </c>
      <c r="AD322" s="25" t="e">
        <f>IF(#REF!="",AD$5,"")</f>
        <v>#REF!</v>
      </c>
      <c r="AE322" s="25" t="e">
        <f>IF(#REF!="",AE$5,"")</f>
        <v>#REF!</v>
      </c>
      <c r="AF322" s="25" t="e">
        <f>IF(#REF!="",AF$5,"")</f>
        <v>#REF!</v>
      </c>
      <c r="AG322" s="25" t="e">
        <f>IF(#REF!="",AG$5,"")</f>
        <v>#REF!</v>
      </c>
      <c r="AH322" s="26" t="e">
        <f>IF(#REF!="",AH$5,"")</f>
        <v>#REF!</v>
      </c>
    </row>
    <row r="323" spans="1:34" ht="15" hidden="1" customHeight="1" x14ac:dyDescent="0.25">
      <c r="A323" s="18" t="s">
        <v>80</v>
      </c>
      <c r="B323" s="19">
        <f t="shared" si="9"/>
        <v>43053</v>
      </c>
      <c r="C323" s="27">
        <f t="shared" si="8"/>
        <v>3</v>
      </c>
      <c r="D323" s="28" t="s">
        <v>66</v>
      </c>
      <c r="E323" s="22"/>
      <c r="F323" s="22"/>
      <c r="G323" s="22"/>
      <c r="H323" s="22"/>
      <c r="I323" s="22"/>
      <c r="J323" s="22"/>
      <c r="K323" s="22"/>
      <c r="L323" s="22"/>
      <c r="M323" s="22"/>
      <c r="N323" s="22"/>
      <c r="O323" s="24"/>
      <c r="P323" s="25" t="str">
        <f>IF('Heures Supplémentaire'!D429="",$P$5,"")</f>
        <v>Haziz</v>
      </c>
      <c r="Q323" s="25" t="str">
        <f>IF('Heures Supplémentaire'!F429="",$Q$5,"")</f>
        <v>Stéphanie</v>
      </c>
      <c r="R323" s="25" t="str">
        <f>IF('Heures Supplémentaire'!H429="",$R$5,"")</f>
        <v>Catherine</v>
      </c>
      <c r="S323" s="25" t="str">
        <f>IF('Heures Supplémentaire'!J429="",$S$5,"")</f>
        <v>Denise</v>
      </c>
      <c r="T323" s="25" t="str">
        <f>IF('Heures Supplémentaire'!L429="",$T$5,"")</f>
        <v>Camille</v>
      </c>
      <c r="U323" s="25" t="str">
        <f>IF('Heures Supplémentaire'!N429="",$U$5,"")</f>
        <v>Moncef</v>
      </c>
      <c r="V323" s="25" t="str">
        <f>IF('Heures Supplémentaire'!P429="",$V$5,"")</f>
        <v>Danièle</v>
      </c>
      <c r="W323" s="25" t="str">
        <f>IF('Heures Supplémentaire'!R429="",W$5,"")</f>
        <v>Alain</v>
      </c>
      <c r="X323" s="25" t="str">
        <f>IF('Heures Supplémentaire'!T429="",X$5,"")</f>
        <v>Manuel</v>
      </c>
      <c r="Y323" s="25" t="str">
        <f>IF('Heures Supplémentaire'!V429="",Y$5,"")</f>
        <v>Driss</v>
      </c>
      <c r="Z323" s="25" t="str">
        <f>IF('Heures Supplémentaire'!Z429="",Z$5,"")</f>
        <v>AAAA</v>
      </c>
      <c r="AA323" s="25" t="str">
        <f>IF('Heures Supplémentaire'!AA429="",AA$5,"")</f>
        <v>BBBB</v>
      </c>
      <c r="AB323" s="25" t="str">
        <f>IF('Heures Supplémentaire'!AB429="",AB$5,"")</f>
        <v>CCCC</v>
      </c>
      <c r="AC323" s="25" t="e">
        <f>IF(#REF!="",AC$5,"")</f>
        <v>#REF!</v>
      </c>
      <c r="AD323" s="25" t="e">
        <f>IF(#REF!="",AD$5,"")</f>
        <v>#REF!</v>
      </c>
      <c r="AE323" s="25" t="e">
        <f>IF(#REF!="",AE$5,"")</f>
        <v>#REF!</v>
      </c>
      <c r="AF323" s="25" t="e">
        <f>IF(#REF!="",AF$5,"")</f>
        <v>#REF!</v>
      </c>
      <c r="AG323" s="25" t="e">
        <f>IF(#REF!="",AG$5,"")</f>
        <v>#REF!</v>
      </c>
      <c r="AH323" s="26" t="e">
        <f>IF(#REF!="",AH$5,"")</f>
        <v>#REF!</v>
      </c>
    </row>
    <row r="324" spans="1:34" ht="15" hidden="1" customHeight="1" x14ac:dyDescent="0.25">
      <c r="A324" s="18" t="s">
        <v>80</v>
      </c>
      <c r="B324" s="19">
        <f t="shared" si="9"/>
        <v>43054</v>
      </c>
      <c r="C324" s="27">
        <f t="shared" si="8"/>
        <v>4</v>
      </c>
      <c r="D324" s="28" t="s">
        <v>67</v>
      </c>
      <c r="E324" s="22"/>
      <c r="F324" s="22"/>
      <c r="G324" s="22"/>
      <c r="H324" s="22"/>
      <c r="I324" s="22"/>
      <c r="J324" s="22"/>
      <c r="K324" s="22"/>
      <c r="L324" s="22"/>
      <c r="M324" s="22"/>
      <c r="N324" s="22"/>
      <c r="O324" s="24"/>
      <c r="P324" s="25" t="str">
        <f>IF('Heures Supplémentaire'!D430="",$P$5,"")</f>
        <v>Haziz</v>
      </c>
      <c r="Q324" s="25" t="str">
        <f>IF('Heures Supplémentaire'!F430="",$Q$5,"")</f>
        <v>Stéphanie</v>
      </c>
      <c r="R324" s="25" t="str">
        <f>IF('Heures Supplémentaire'!H430="",$R$5,"")</f>
        <v>Catherine</v>
      </c>
      <c r="S324" s="25" t="str">
        <f>IF('Heures Supplémentaire'!J430="",$S$5,"")</f>
        <v>Denise</v>
      </c>
      <c r="T324" s="25" t="str">
        <f>IF('Heures Supplémentaire'!L430="",$T$5,"")</f>
        <v>Camille</v>
      </c>
      <c r="U324" s="25" t="str">
        <f>IF('Heures Supplémentaire'!N430="",$U$5,"")</f>
        <v>Moncef</v>
      </c>
      <c r="V324" s="25" t="str">
        <f>IF('Heures Supplémentaire'!P430="",$V$5,"")</f>
        <v>Danièle</v>
      </c>
      <c r="W324" s="25" t="str">
        <f>IF('Heures Supplémentaire'!R430="",W$5,"")</f>
        <v>Alain</v>
      </c>
      <c r="X324" s="25" t="str">
        <f>IF('Heures Supplémentaire'!T430="",X$5,"")</f>
        <v>Manuel</v>
      </c>
      <c r="Y324" s="25" t="str">
        <f>IF('Heures Supplémentaire'!V430="",Y$5,"")</f>
        <v>Driss</v>
      </c>
      <c r="Z324" s="25" t="str">
        <f>IF('Heures Supplémentaire'!Z430="",Z$5,"")</f>
        <v>AAAA</v>
      </c>
      <c r="AA324" s="25" t="str">
        <f>IF('Heures Supplémentaire'!AA430="",AA$5,"")</f>
        <v>BBBB</v>
      </c>
      <c r="AB324" s="25" t="str">
        <f>IF('Heures Supplémentaire'!AB430="",AB$5,"")</f>
        <v>CCCC</v>
      </c>
      <c r="AC324" s="25" t="e">
        <f>IF(#REF!="",AC$5,"")</f>
        <v>#REF!</v>
      </c>
      <c r="AD324" s="25" t="e">
        <f>IF(#REF!="",AD$5,"")</f>
        <v>#REF!</v>
      </c>
      <c r="AE324" s="25" t="e">
        <f>IF(#REF!="",AE$5,"")</f>
        <v>#REF!</v>
      </c>
      <c r="AF324" s="25" t="e">
        <f>IF(#REF!="",AF$5,"")</f>
        <v>#REF!</v>
      </c>
      <c r="AG324" s="25" t="e">
        <f>IF(#REF!="",AG$5,"")</f>
        <v>#REF!</v>
      </c>
      <c r="AH324" s="26" t="e">
        <f>IF(#REF!="",AH$5,"")</f>
        <v>#REF!</v>
      </c>
    </row>
    <row r="325" spans="1:34" ht="15" customHeight="1" x14ac:dyDescent="0.25">
      <c r="A325" s="18" t="s">
        <v>80</v>
      </c>
      <c r="B325" s="19">
        <f t="shared" si="9"/>
        <v>43055</v>
      </c>
      <c r="C325" s="27">
        <f t="shared" si="8"/>
        <v>5</v>
      </c>
      <c r="D325" s="28" t="s">
        <v>68</v>
      </c>
      <c r="E325" s="22"/>
      <c r="F325" s="22"/>
      <c r="G325" s="22"/>
      <c r="H325" s="22"/>
      <c r="I325" s="22"/>
      <c r="J325" s="22"/>
      <c r="K325" s="22"/>
      <c r="L325" s="22"/>
      <c r="M325" s="22"/>
      <c r="N325" s="22"/>
      <c r="O325" s="24"/>
      <c r="P325" s="25" t="str">
        <f>IF('Heures Supplémentaire'!D431="",$P$5,"")</f>
        <v>Haziz</v>
      </c>
      <c r="Q325" s="25" t="str">
        <f>IF('Heures Supplémentaire'!F431="",$Q$5,"")</f>
        <v>Stéphanie</v>
      </c>
      <c r="R325" s="25" t="str">
        <f>IF('Heures Supplémentaire'!H431="",$R$5,"")</f>
        <v>Catherine</v>
      </c>
      <c r="S325" s="25" t="str">
        <f>IF('Heures Supplémentaire'!J431="",$S$5,"")</f>
        <v>Denise</v>
      </c>
      <c r="T325" s="25" t="str">
        <f>IF('Heures Supplémentaire'!L431="",$T$5,"")</f>
        <v>Camille</v>
      </c>
      <c r="U325" s="25" t="str">
        <f>IF('Heures Supplémentaire'!N431="",$U$5,"")</f>
        <v>Moncef</v>
      </c>
      <c r="V325" s="25" t="str">
        <f>IF('Heures Supplémentaire'!P431="",$V$5,"")</f>
        <v>Danièle</v>
      </c>
      <c r="W325" s="25" t="str">
        <f>IF('Heures Supplémentaire'!R431="",W$5,"")</f>
        <v>Alain</v>
      </c>
      <c r="X325" s="25" t="str">
        <f>IF('Heures Supplémentaire'!T431="",X$5,"")</f>
        <v>Manuel</v>
      </c>
      <c r="Y325" s="25" t="str">
        <f>IF('Heures Supplémentaire'!V431="",Y$5,"")</f>
        <v>Driss</v>
      </c>
      <c r="Z325" s="25" t="str">
        <f>IF('Heures Supplémentaire'!Z431="",Z$5,"")</f>
        <v>AAAA</v>
      </c>
      <c r="AA325" s="25" t="str">
        <f>IF('Heures Supplémentaire'!AA431="",AA$5,"")</f>
        <v>BBBB</v>
      </c>
      <c r="AB325" s="25" t="str">
        <f>IF('Heures Supplémentaire'!AB431="",AB$5,"")</f>
        <v>CCCC</v>
      </c>
      <c r="AC325" s="25" t="e">
        <f>IF(#REF!="",AC$5,"")</f>
        <v>#REF!</v>
      </c>
      <c r="AD325" s="25" t="e">
        <f>IF(#REF!="",AD$5,"")</f>
        <v>#REF!</v>
      </c>
      <c r="AE325" s="25" t="e">
        <f>IF(#REF!="",AE$5,"")</f>
        <v>#REF!</v>
      </c>
      <c r="AF325" s="25" t="e">
        <f>IF(#REF!="",AF$5,"")</f>
        <v>#REF!</v>
      </c>
      <c r="AG325" s="25" t="e">
        <f>IF(#REF!="",AG$5,"")</f>
        <v>#REF!</v>
      </c>
      <c r="AH325" s="26" t="e">
        <f>IF(#REF!="",AH$5,"")</f>
        <v>#REF!</v>
      </c>
    </row>
    <row r="326" spans="1:34" ht="15" hidden="1" customHeight="1" x14ac:dyDescent="0.25">
      <c r="A326" s="18" t="s">
        <v>80</v>
      </c>
      <c r="B326" s="19">
        <f t="shared" si="9"/>
        <v>43056</v>
      </c>
      <c r="C326" s="27">
        <f t="shared" ref="C326:C371" si="10">WEEKDAY(B326)</f>
        <v>6</v>
      </c>
      <c r="D326" s="28" t="s">
        <v>69</v>
      </c>
      <c r="E326" s="22"/>
      <c r="F326" s="22"/>
      <c r="G326" s="22"/>
      <c r="H326" s="22"/>
      <c r="I326" s="22"/>
      <c r="J326" s="22"/>
      <c r="K326" s="22"/>
      <c r="L326" s="22"/>
      <c r="M326" s="22"/>
      <c r="N326" s="22"/>
      <c r="O326" s="24"/>
      <c r="P326" s="25" t="str">
        <f>IF('Heures Supplémentaire'!D432="",$P$5,"")</f>
        <v>Haziz</v>
      </c>
      <c r="Q326" s="25" t="str">
        <f>IF('Heures Supplémentaire'!F432="",$Q$5,"")</f>
        <v>Stéphanie</v>
      </c>
      <c r="R326" s="25" t="str">
        <f>IF('Heures Supplémentaire'!H432="",$R$5,"")</f>
        <v>Catherine</v>
      </c>
      <c r="S326" s="25" t="str">
        <f>IF('Heures Supplémentaire'!J432="",$S$5,"")</f>
        <v>Denise</v>
      </c>
      <c r="T326" s="25" t="str">
        <f>IF('Heures Supplémentaire'!L432="",$T$5,"")</f>
        <v>Camille</v>
      </c>
      <c r="U326" s="25" t="str">
        <f>IF('Heures Supplémentaire'!N432="",$U$5,"")</f>
        <v>Moncef</v>
      </c>
      <c r="V326" s="25" t="str">
        <f>IF('Heures Supplémentaire'!P432="",$V$5,"")</f>
        <v>Danièle</v>
      </c>
      <c r="W326" s="25" t="str">
        <f>IF('Heures Supplémentaire'!R432="",W$5,"")</f>
        <v>Alain</v>
      </c>
      <c r="X326" s="25" t="str">
        <f>IF('Heures Supplémentaire'!T432="",X$5,"")</f>
        <v>Manuel</v>
      </c>
      <c r="Y326" s="25" t="str">
        <f>IF('Heures Supplémentaire'!V432="",Y$5,"")</f>
        <v>Driss</v>
      </c>
      <c r="Z326" s="25" t="str">
        <f>IF('Heures Supplémentaire'!Z432="",Z$5,"")</f>
        <v>AAAA</v>
      </c>
      <c r="AA326" s="25" t="str">
        <f>IF('Heures Supplémentaire'!AA432="",AA$5,"")</f>
        <v>BBBB</v>
      </c>
      <c r="AB326" s="25" t="str">
        <f>IF('Heures Supplémentaire'!AB432="",AB$5,"")</f>
        <v>CCCC</v>
      </c>
      <c r="AC326" s="25" t="e">
        <f>IF(#REF!="",AC$5,"")</f>
        <v>#REF!</v>
      </c>
      <c r="AD326" s="25" t="e">
        <f>IF(#REF!="",AD$5,"")</f>
        <v>#REF!</v>
      </c>
      <c r="AE326" s="25" t="e">
        <f>IF(#REF!="",AE$5,"")</f>
        <v>#REF!</v>
      </c>
      <c r="AF326" s="25" t="e">
        <f>IF(#REF!="",AF$5,"")</f>
        <v>#REF!</v>
      </c>
      <c r="AG326" s="25" t="e">
        <f>IF(#REF!="",AG$5,"")</f>
        <v>#REF!</v>
      </c>
      <c r="AH326" s="26" t="e">
        <f>IF(#REF!="",AH$5,"")</f>
        <v>#REF!</v>
      </c>
    </row>
    <row r="327" spans="1:34" ht="15" hidden="1" customHeight="1" x14ac:dyDescent="0.25">
      <c r="A327" s="18" t="s">
        <v>80</v>
      </c>
      <c r="B327" s="19">
        <f t="shared" ref="B327:B371" si="11">B326+1</f>
        <v>43057</v>
      </c>
      <c r="C327" s="27">
        <f t="shared" si="10"/>
        <v>7</v>
      </c>
      <c r="D327" s="28" t="s">
        <v>70</v>
      </c>
      <c r="E327" s="22"/>
      <c r="F327" s="22"/>
      <c r="G327" s="22"/>
      <c r="H327" s="22"/>
      <c r="I327" s="22"/>
      <c r="J327" s="22"/>
      <c r="K327" s="22"/>
      <c r="L327" s="22"/>
      <c r="M327" s="22"/>
      <c r="N327" s="22"/>
      <c r="O327" s="24"/>
      <c r="P327" s="25" t="str">
        <f>IF('Heures Supplémentaire'!D433="",$P$5,"")</f>
        <v>Haziz</v>
      </c>
      <c r="Q327" s="25" t="str">
        <f>IF('Heures Supplémentaire'!F433="",$Q$5,"")</f>
        <v>Stéphanie</v>
      </c>
      <c r="R327" s="25" t="str">
        <f>IF('Heures Supplémentaire'!H433="",$R$5,"")</f>
        <v>Catherine</v>
      </c>
      <c r="S327" s="25" t="str">
        <f>IF('Heures Supplémentaire'!J433="",$S$5,"")</f>
        <v>Denise</v>
      </c>
      <c r="T327" s="25" t="str">
        <f>IF('Heures Supplémentaire'!L433="",$T$5,"")</f>
        <v>Camille</v>
      </c>
      <c r="U327" s="25" t="str">
        <f>IF('Heures Supplémentaire'!N433="",$U$5,"")</f>
        <v>Moncef</v>
      </c>
      <c r="V327" s="25" t="str">
        <f>IF('Heures Supplémentaire'!P433="",$V$5,"")</f>
        <v>Danièle</v>
      </c>
      <c r="W327" s="25" t="str">
        <f>IF('Heures Supplémentaire'!R433="",W$5,"")</f>
        <v>Alain</v>
      </c>
      <c r="X327" s="25" t="str">
        <f>IF('Heures Supplémentaire'!T433="",X$5,"")</f>
        <v>Manuel</v>
      </c>
      <c r="Y327" s="25" t="str">
        <f>IF('Heures Supplémentaire'!V433="",Y$5,"")</f>
        <v>Driss</v>
      </c>
      <c r="Z327" s="25" t="str">
        <f>IF('Heures Supplémentaire'!Z433="",Z$5,"")</f>
        <v>AAAA</v>
      </c>
      <c r="AA327" s="25" t="str">
        <f>IF('Heures Supplémentaire'!AA433="",AA$5,"")</f>
        <v>BBBB</v>
      </c>
      <c r="AB327" s="25" t="str">
        <f>IF('Heures Supplémentaire'!AB433="",AB$5,"")</f>
        <v>CCCC</v>
      </c>
      <c r="AC327" s="25" t="e">
        <f>IF(#REF!="",AC$5,"")</f>
        <v>#REF!</v>
      </c>
      <c r="AD327" s="25" t="e">
        <f>IF(#REF!="",AD$5,"")</f>
        <v>#REF!</v>
      </c>
      <c r="AE327" s="25" t="e">
        <f>IF(#REF!="",AE$5,"")</f>
        <v>#REF!</v>
      </c>
      <c r="AF327" s="25" t="e">
        <f>IF(#REF!="",AF$5,"")</f>
        <v>#REF!</v>
      </c>
      <c r="AG327" s="25" t="e">
        <f>IF(#REF!="",AG$5,"")</f>
        <v>#REF!</v>
      </c>
      <c r="AH327" s="26" t="e">
        <f>IF(#REF!="",AH$5,"")</f>
        <v>#REF!</v>
      </c>
    </row>
    <row r="328" spans="1:34" ht="15" hidden="1" customHeight="1" x14ac:dyDescent="0.25">
      <c r="A328" s="18" t="s">
        <v>80</v>
      </c>
      <c r="B328" s="19">
        <f t="shared" si="11"/>
        <v>43058</v>
      </c>
      <c r="C328" s="27">
        <f t="shared" si="10"/>
        <v>1</v>
      </c>
      <c r="D328" s="28" t="s">
        <v>64</v>
      </c>
      <c r="E328" s="22"/>
      <c r="F328" s="22"/>
      <c r="G328" s="22"/>
      <c r="H328" s="22"/>
      <c r="I328" s="22"/>
      <c r="J328" s="22"/>
      <c r="K328" s="22"/>
      <c r="L328" s="22"/>
      <c r="M328" s="22"/>
      <c r="N328" s="22"/>
      <c r="O328" s="24"/>
      <c r="P328" s="25" t="str">
        <f>IF('Heures Supplémentaire'!D434="",$P$5,"")</f>
        <v>Haziz</v>
      </c>
      <c r="Q328" s="25" t="str">
        <f>IF('Heures Supplémentaire'!F434="",$Q$5,"")</f>
        <v>Stéphanie</v>
      </c>
      <c r="R328" s="25" t="str">
        <f>IF('Heures Supplémentaire'!H434="",$R$5,"")</f>
        <v>Catherine</v>
      </c>
      <c r="S328" s="25" t="str">
        <f>IF('Heures Supplémentaire'!J434="",$S$5,"")</f>
        <v>Denise</v>
      </c>
      <c r="T328" s="25" t="str">
        <f>IF('Heures Supplémentaire'!L434="",$T$5,"")</f>
        <v>Camille</v>
      </c>
      <c r="U328" s="25" t="str">
        <f>IF('Heures Supplémentaire'!N434="",$U$5,"")</f>
        <v>Moncef</v>
      </c>
      <c r="V328" s="25" t="str">
        <f>IF('Heures Supplémentaire'!P434="",$V$5,"")</f>
        <v>Danièle</v>
      </c>
      <c r="W328" s="25" t="str">
        <f>IF('Heures Supplémentaire'!R434="",W$5,"")</f>
        <v>Alain</v>
      </c>
      <c r="X328" s="25" t="str">
        <f>IF('Heures Supplémentaire'!T434="",X$5,"")</f>
        <v>Manuel</v>
      </c>
      <c r="Y328" s="25" t="str">
        <f>IF('Heures Supplémentaire'!V434="",Y$5,"")</f>
        <v>Driss</v>
      </c>
      <c r="Z328" s="25" t="str">
        <f>IF('Heures Supplémentaire'!Z434="",Z$5,"")</f>
        <v>AAAA</v>
      </c>
      <c r="AA328" s="25" t="str">
        <f>IF('Heures Supplémentaire'!AA434="",AA$5,"")</f>
        <v>BBBB</v>
      </c>
      <c r="AB328" s="25" t="str">
        <f>IF('Heures Supplémentaire'!AB434="",AB$5,"")</f>
        <v>CCCC</v>
      </c>
      <c r="AC328" s="25" t="e">
        <f>IF(#REF!="",AC$5,"")</f>
        <v>#REF!</v>
      </c>
      <c r="AD328" s="25" t="e">
        <f>IF(#REF!="",AD$5,"")</f>
        <v>#REF!</v>
      </c>
      <c r="AE328" s="25" t="e">
        <f>IF(#REF!="",AE$5,"")</f>
        <v>#REF!</v>
      </c>
      <c r="AF328" s="25" t="e">
        <f>IF(#REF!="",AF$5,"")</f>
        <v>#REF!</v>
      </c>
      <c r="AG328" s="25" t="e">
        <f>IF(#REF!="",AG$5,"")</f>
        <v>#REF!</v>
      </c>
      <c r="AH328" s="26" t="e">
        <f>IF(#REF!="",AH$5,"")</f>
        <v>#REF!</v>
      </c>
    </row>
    <row r="329" spans="1:34" ht="15" hidden="1" customHeight="1" x14ac:dyDescent="0.25">
      <c r="A329" s="18" t="s">
        <v>80</v>
      </c>
      <c r="B329" s="19">
        <f t="shared" si="11"/>
        <v>43059</v>
      </c>
      <c r="C329" s="27">
        <f t="shared" si="10"/>
        <v>2</v>
      </c>
      <c r="D329" s="28" t="s">
        <v>65</v>
      </c>
      <c r="E329" s="22"/>
      <c r="F329" s="22"/>
      <c r="G329" s="22"/>
      <c r="H329" s="22"/>
      <c r="I329" s="22"/>
      <c r="J329" s="22"/>
      <c r="K329" s="22"/>
      <c r="L329" s="22"/>
      <c r="M329" s="22"/>
      <c r="N329" s="22"/>
      <c r="O329" s="24"/>
      <c r="P329" s="25" t="str">
        <f>IF('Heures Supplémentaire'!D437="",$P$5,"")</f>
        <v>Haziz</v>
      </c>
      <c r="Q329" s="25" t="str">
        <f>IF('Heures Supplémentaire'!F437="",$Q$5,"")</f>
        <v>Stéphanie</v>
      </c>
      <c r="R329" s="25" t="str">
        <f>IF('Heures Supplémentaire'!H437="",$R$5,"")</f>
        <v>Catherine</v>
      </c>
      <c r="S329" s="25" t="str">
        <f>IF('Heures Supplémentaire'!J437="",$S$5,"")</f>
        <v>Denise</v>
      </c>
      <c r="T329" s="25" t="str">
        <f>IF('Heures Supplémentaire'!L437="",$T$5,"")</f>
        <v>Camille</v>
      </c>
      <c r="U329" s="25" t="str">
        <f>IF('Heures Supplémentaire'!N437="",$U$5,"")</f>
        <v>Moncef</v>
      </c>
      <c r="V329" s="25" t="str">
        <f>IF('Heures Supplémentaire'!P437="",$V$5,"")</f>
        <v>Danièle</v>
      </c>
      <c r="W329" s="25" t="str">
        <f>IF('Heures Supplémentaire'!R437="",W$5,"")</f>
        <v>Alain</v>
      </c>
      <c r="X329" s="25" t="str">
        <f>IF('Heures Supplémentaire'!T437="",X$5,"")</f>
        <v>Manuel</v>
      </c>
      <c r="Y329" s="25" t="str">
        <f>IF('Heures Supplémentaire'!V437="",Y$5,"")</f>
        <v>Driss</v>
      </c>
      <c r="Z329" s="25" t="str">
        <f>IF('Heures Supplémentaire'!Z437="",Z$5,"")</f>
        <v>AAAA</v>
      </c>
      <c r="AA329" s="25" t="str">
        <f>IF('Heures Supplémentaire'!AA437="",AA$5,"")</f>
        <v>BBBB</v>
      </c>
      <c r="AB329" s="25" t="str">
        <f>IF('Heures Supplémentaire'!AB437="",AB$5,"")</f>
        <v>CCCC</v>
      </c>
      <c r="AC329" s="25" t="e">
        <f>IF(#REF!="",AC$5,"")</f>
        <v>#REF!</v>
      </c>
      <c r="AD329" s="25" t="e">
        <f>IF(#REF!="",AD$5,"")</f>
        <v>#REF!</v>
      </c>
      <c r="AE329" s="25" t="e">
        <f>IF(#REF!="",AE$5,"")</f>
        <v>#REF!</v>
      </c>
      <c r="AF329" s="25" t="e">
        <f>IF(#REF!="",AF$5,"")</f>
        <v>#REF!</v>
      </c>
      <c r="AG329" s="25" t="e">
        <f>IF(#REF!="",AG$5,"")</f>
        <v>#REF!</v>
      </c>
      <c r="AH329" s="26" t="e">
        <f>IF(#REF!="",AH$5,"")</f>
        <v>#REF!</v>
      </c>
    </row>
    <row r="330" spans="1:34" ht="15" hidden="1" customHeight="1" x14ac:dyDescent="0.25">
      <c r="A330" s="18" t="s">
        <v>80</v>
      </c>
      <c r="B330" s="19">
        <f t="shared" si="11"/>
        <v>43060</v>
      </c>
      <c r="C330" s="27">
        <f t="shared" si="10"/>
        <v>3</v>
      </c>
      <c r="D330" s="28" t="s">
        <v>66</v>
      </c>
      <c r="E330" s="22"/>
      <c r="F330" s="22"/>
      <c r="G330" s="22"/>
      <c r="H330" s="22"/>
      <c r="I330" s="22"/>
      <c r="J330" s="22"/>
      <c r="K330" s="22"/>
      <c r="L330" s="22"/>
      <c r="M330" s="22"/>
      <c r="N330" s="22"/>
      <c r="O330" s="24"/>
      <c r="P330" s="25" t="str">
        <f>IF('Heures Supplémentaire'!D438="",$P$5,"")</f>
        <v>Haziz</v>
      </c>
      <c r="Q330" s="25" t="str">
        <f>IF('Heures Supplémentaire'!F438="",$Q$5,"")</f>
        <v>Stéphanie</v>
      </c>
      <c r="R330" s="25" t="str">
        <f>IF('Heures Supplémentaire'!H438="",$R$5,"")</f>
        <v>Catherine</v>
      </c>
      <c r="S330" s="25" t="str">
        <f>IF('Heures Supplémentaire'!J438="",$S$5,"")</f>
        <v>Denise</v>
      </c>
      <c r="T330" s="25" t="str">
        <f>IF('Heures Supplémentaire'!L438="",$T$5,"")</f>
        <v>Camille</v>
      </c>
      <c r="U330" s="25" t="str">
        <f>IF('Heures Supplémentaire'!N438="",$U$5,"")</f>
        <v>Moncef</v>
      </c>
      <c r="V330" s="25" t="str">
        <f>IF('Heures Supplémentaire'!P438="",$V$5,"")</f>
        <v>Danièle</v>
      </c>
      <c r="W330" s="25" t="str">
        <f>IF('Heures Supplémentaire'!R438="",W$5,"")</f>
        <v>Alain</v>
      </c>
      <c r="X330" s="25" t="str">
        <f>IF('Heures Supplémentaire'!T438="",X$5,"")</f>
        <v>Manuel</v>
      </c>
      <c r="Y330" s="25" t="str">
        <f>IF('Heures Supplémentaire'!V438="",Y$5,"")</f>
        <v>Driss</v>
      </c>
      <c r="Z330" s="25" t="str">
        <f>IF('Heures Supplémentaire'!Z438="",Z$5,"")</f>
        <v>AAAA</v>
      </c>
      <c r="AA330" s="25" t="str">
        <f>IF('Heures Supplémentaire'!AA438="",AA$5,"")</f>
        <v>BBBB</v>
      </c>
      <c r="AB330" s="25" t="str">
        <f>IF('Heures Supplémentaire'!AB438="",AB$5,"")</f>
        <v>CCCC</v>
      </c>
      <c r="AC330" s="25" t="e">
        <f>IF(#REF!="",AC$5,"")</f>
        <v>#REF!</v>
      </c>
      <c r="AD330" s="25" t="e">
        <f>IF(#REF!="",AD$5,"")</f>
        <v>#REF!</v>
      </c>
      <c r="AE330" s="25" t="e">
        <f>IF(#REF!="",AE$5,"")</f>
        <v>#REF!</v>
      </c>
      <c r="AF330" s="25" t="e">
        <f>IF(#REF!="",AF$5,"")</f>
        <v>#REF!</v>
      </c>
      <c r="AG330" s="25" t="e">
        <f>IF(#REF!="",AG$5,"")</f>
        <v>#REF!</v>
      </c>
      <c r="AH330" s="26" t="e">
        <f>IF(#REF!="",AH$5,"")</f>
        <v>#REF!</v>
      </c>
    </row>
    <row r="331" spans="1:34" ht="15" hidden="1" customHeight="1" x14ac:dyDescent="0.25">
      <c r="A331" s="18" t="s">
        <v>80</v>
      </c>
      <c r="B331" s="19">
        <f t="shared" si="11"/>
        <v>43061</v>
      </c>
      <c r="C331" s="27">
        <f t="shared" si="10"/>
        <v>4</v>
      </c>
      <c r="D331" s="28" t="s">
        <v>67</v>
      </c>
      <c r="E331" s="22"/>
      <c r="F331" s="22"/>
      <c r="G331" s="22"/>
      <c r="H331" s="22"/>
      <c r="I331" s="22"/>
      <c r="J331" s="22"/>
      <c r="K331" s="22"/>
      <c r="L331" s="22"/>
      <c r="M331" s="22"/>
      <c r="N331" s="22"/>
      <c r="O331" s="24"/>
      <c r="P331" s="25" t="str">
        <f>IF('Heures Supplémentaire'!D439="",$P$5,"")</f>
        <v>Haziz</v>
      </c>
      <c r="Q331" s="25" t="str">
        <f>IF('Heures Supplémentaire'!F439="",$Q$5,"")</f>
        <v>Stéphanie</v>
      </c>
      <c r="R331" s="25" t="str">
        <f>IF('Heures Supplémentaire'!H439="",$R$5,"")</f>
        <v>Catherine</v>
      </c>
      <c r="S331" s="25" t="str">
        <f>IF('Heures Supplémentaire'!J439="",$S$5,"")</f>
        <v>Denise</v>
      </c>
      <c r="T331" s="25" t="str">
        <f>IF('Heures Supplémentaire'!L439="",$T$5,"")</f>
        <v>Camille</v>
      </c>
      <c r="U331" s="25" t="str">
        <f>IF('Heures Supplémentaire'!N439="",$U$5,"")</f>
        <v>Moncef</v>
      </c>
      <c r="V331" s="25" t="str">
        <f>IF('Heures Supplémentaire'!P439="",$V$5,"")</f>
        <v>Danièle</v>
      </c>
      <c r="W331" s="25" t="str">
        <f>IF('Heures Supplémentaire'!R439="",W$5,"")</f>
        <v>Alain</v>
      </c>
      <c r="X331" s="25" t="str">
        <f>IF('Heures Supplémentaire'!T439="",X$5,"")</f>
        <v>Manuel</v>
      </c>
      <c r="Y331" s="25" t="str">
        <f>IF('Heures Supplémentaire'!V439="",Y$5,"")</f>
        <v>Driss</v>
      </c>
      <c r="Z331" s="25" t="str">
        <f>IF('Heures Supplémentaire'!Z439="",Z$5,"")</f>
        <v>AAAA</v>
      </c>
      <c r="AA331" s="25" t="str">
        <f>IF('Heures Supplémentaire'!AA439="",AA$5,"")</f>
        <v>BBBB</v>
      </c>
      <c r="AB331" s="25" t="str">
        <f>IF('Heures Supplémentaire'!AB439="",AB$5,"")</f>
        <v>CCCC</v>
      </c>
      <c r="AC331" s="25" t="e">
        <f>IF(#REF!="",AC$5,"")</f>
        <v>#REF!</v>
      </c>
      <c r="AD331" s="25" t="e">
        <f>IF(#REF!="",AD$5,"")</f>
        <v>#REF!</v>
      </c>
      <c r="AE331" s="25" t="e">
        <f>IF(#REF!="",AE$5,"")</f>
        <v>#REF!</v>
      </c>
      <c r="AF331" s="25" t="e">
        <f>IF(#REF!="",AF$5,"")</f>
        <v>#REF!</v>
      </c>
      <c r="AG331" s="25" t="e">
        <f>IF(#REF!="",AG$5,"")</f>
        <v>#REF!</v>
      </c>
      <c r="AH331" s="26" t="e">
        <f>IF(#REF!="",AH$5,"")</f>
        <v>#REF!</v>
      </c>
    </row>
    <row r="332" spans="1:34" ht="15" customHeight="1" x14ac:dyDescent="0.25">
      <c r="A332" s="18" t="s">
        <v>80</v>
      </c>
      <c r="B332" s="19">
        <f t="shared" si="11"/>
        <v>43062</v>
      </c>
      <c r="C332" s="27">
        <f t="shared" si="10"/>
        <v>5</v>
      </c>
      <c r="D332" s="28" t="s">
        <v>68</v>
      </c>
      <c r="E332" s="22"/>
      <c r="F332" s="22"/>
      <c r="G332" s="22"/>
      <c r="H332" s="22"/>
      <c r="I332" s="22"/>
      <c r="J332" s="22"/>
      <c r="K332" s="22"/>
      <c r="L332" s="22"/>
      <c r="M332" s="22"/>
      <c r="N332" s="22"/>
      <c r="O332" s="24"/>
      <c r="P332" s="25" t="str">
        <f>IF('Heures Supplémentaire'!D440="",$P$5,"")</f>
        <v>Haziz</v>
      </c>
      <c r="Q332" s="25" t="str">
        <f>IF('Heures Supplémentaire'!F440="",$Q$5,"")</f>
        <v>Stéphanie</v>
      </c>
      <c r="R332" s="25" t="str">
        <f>IF('Heures Supplémentaire'!H440="",$R$5,"")</f>
        <v>Catherine</v>
      </c>
      <c r="S332" s="25" t="str">
        <f>IF('Heures Supplémentaire'!J440="",$S$5,"")</f>
        <v>Denise</v>
      </c>
      <c r="T332" s="25" t="str">
        <f>IF('Heures Supplémentaire'!L440="",$T$5,"")</f>
        <v>Camille</v>
      </c>
      <c r="U332" s="25" t="str">
        <f>IF('Heures Supplémentaire'!N440="",$U$5,"")</f>
        <v>Moncef</v>
      </c>
      <c r="V332" s="25" t="str">
        <f>IF('Heures Supplémentaire'!P440="",$V$5,"")</f>
        <v>Danièle</v>
      </c>
      <c r="W332" s="25" t="str">
        <f>IF('Heures Supplémentaire'!R440="",W$5,"")</f>
        <v>Alain</v>
      </c>
      <c r="X332" s="25" t="str">
        <f>IF('Heures Supplémentaire'!T440="",X$5,"")</f>
        <v>Manuel</v>
      </c>
      <c r="Y332" s="25" t="str">
        <f>IF('Heures Supplémentaire'!V440="",Y$5,"")</f>
        <v>Driss</v>
      </c>
      <c r="Z332" s="25" t="str">
        <f>IF('Heures Supplémentaire'!Z440="",Z$5,"")</f>
        <v>AAAA</v>
      </c>
      <c r="AA332" s="25" t="str">
        <f>IF('Heures Supplémentaire'!AA440="",AA$5,"")</f>
        <v>BBBB</v>
      </c>
      <c r="AB332" s="25" t="str">
        <f>IF('Heures Supplémentaire'!AB440="",AB$5,"")</f>
        <v>CCCC</v>
      </c>
      <c r="AC332" s="25" t="e">
        <f>IF(#REF!="",AC$5,"")</f>
        <v>#REF!</v>
      </c>
      <c r="AD332" s="25" t="e">
        <f>IF(#REF!="",AD$5,"")</f>
        <v>#REF!</v>
      </c>
      <c r="AE332" s="25" t="e">
        <f>IF(#REF!="",AE$5,"")</f>
        <v>#REF!</v>
      </c>
      <c r="AF332" s="25" t="e">
        <f>IF(#REF!="",AF$5,"")</f>
        <v>#REF!</v>
      </c>
      <c r="AG332" s="25" t="e">
        <f>IF(#REF!="",AG$5,"")</f>
        <v>#REF!</v>
      </c>
      <c r="AH332" s="26" t="e">
        <f>IF(#REF!="",AH$5,"")</f>
        <v>#REF!</v>
      </c>
    </row>
    <row r="333" spans="1:34" ht="15" hidden="1" customHeight="1" x14ac:dyDescent="0.25">
      <c r="A333" s="18" t="s">
        <v>80</v>
      </c>
      <c r="B333" s="19">
        <f t="shared" si="11"/>
        <v>43063</v>
      </c>
      <c r="C333" s="27">
        <f t="shared" si="10"/>
        <v>6</v>
      </c>
      <c r="D333" s="28" t="s">
        <v>69</v>
      </c>
      <c r="E333" s="22"/>
      <c r="F333" s="22"/>
      <c r="G333" s="22"/>
      <c r="H333" s="22"/>
      <c r="I333" s="22"/>
      <c r="J333" s="22"/>
      <c r="K333" s="22"/>
      <c r="L333" s="22"/>
      <c r="M333" s="22"/>
      <c r="N333" s="22"/>
      <c r="O333" s="24"/>
      <c r="P333" s="25" t="str">
        <f>IF('Heures Supplémentaire'!D441="",$P$5,"")</f>
        <v>Haziz</v>
      </c>
      <c r="Q333" s="25" t="str">
        <f>IF('Heures Supplémentaire'!F441="",$Q$5,"")</f>
        <v>Stéphanie</v>
      </c>
      <c r="R333" s="25" t="str">
        <f>IF('Heures Supplémentaire'!H441="",$R$5,"")</f>
        <v>Catherine</v>
      </c>
      <c r="S333" s="25" t="str">
        <f>IF('Heures Supplémentaire'!J441="",$S$5,"")</f>
        <v>Denise</v>
      </c>
      <c r="T333" s="25" t="str">
        <f>IF('Heures Supplémentaire'!L441="",$T$5,"")</f>
        <v>Camille</v>
      </c>
      <c r="U333" s="25" t="str">
        <f>IF('Heures Supplémentaire'!N441="",$U$5,"")</f>
        <v>Moncef</v>
      </c>
      <c r="V333" s="25" t="str">
        <f>IF('Heures Supplémentaire'!P441="",$V$5,"")</f>
        <v>Danièle</v>
      </c>
      <c r="W333" s="25" t="str">
        <f>IF('Heures Supplémentaire'!R441="",W$5,"")</f>
        <v>Alain</v>
      </c>
      <c r="X333" s="25" t="str">
        <f>IF('Heures Supplémentaire'!T441="",X$5,"")</f>
        <v>Manuel</v>
      </c>
      <c r="Y333" s="25" t="str">
        <f>IF('Heures Supplémentaire'!V441="",Y$5,"")</f>
        <v>Driss</v>
      </c>
      <c r="Z333" s="25" t="str">
        <f>IF('Heures Supplémentaire'!Z441="",Z$5,"")</f>
        <v>AAAA</v>
      </c>
      <c r="AA333" s="25" t="str">
        <f>IF('Heures Supplémentaire'!AA441="",AA$5,"")</f>
        <v>BBBB</v>
      </c>
      <c r="AB333" s="25" t="str">
        <f>IF('Heures Supplémentaire'!AB441="",AB$5,"")</f>
        <v>CCCC</v>
      </c>
      <c r="AC333" s="25" t="e">
        <f>IF(#REF!="",AC$5,"")</f>
        <v>#REF!</v>
      </c>
      <c r="AD333" s="25" t="e">
        <f>IF(#REF!="",AD$5,"")</f>
        <v>#REF!</v>
      </c>
      <c r="AE333" s="25" t="e">
        <f>IF(#REF!="",AE$5,"")</f>
        <v>#REF!</v>
      </c>
      <c r="AF333" s="25" t="e">
        <f>IF(#REF!="",AF$5,"")</f>
        <v>#REF!</v>
      </c>
      <c r="AG333" s="25" t="e">
        <f>IF(#REF!="",AG$5,"")</f>
        <v>#REF!</v>
      </c>
      <c r="AH333" s="26" t="e">
        <f>IF(#REF!="",AH$5,"")</f>
        <v>#REF!</v>
      </c>
    </row>
    <row r="334" spans="1:34" ht="15" hidden="1" customHeight="1" x14ac:dyDescent="0.25">
      <c r="A334" s="18" t="s">
        <v>80</v>
      </c>
      <c r="B334" s="19">
        <f t="shared" si="11"/>
        <v>43064</v>
      </c>
      <c r="C334" s="27">
        <f t="shared" si="10"/>
        <v>7</v>
      </c>
      <c r="D334" s="28" t="s">
        <v>70</v>
      </c>
      <c r="E334" s="22"/>
      <c r="F334" s="22"/>
      <c r="G334" s="22"/>
      <c r="H334" s="22"/>
      <c r="I334" s="22"/>
      <c r="J334" s="22"/>
      <c r="K334" s="22"/>
      <c r="L334" s="22"/>
      <c r="M334" s="22"/>
      <c r="N334" s="22"/>
      <c r="O334" s="24"/>
      <c r="P334" s="25" t="str">
        <f>IF('Heures Supplémentaire'!D442="",$P$5,"")</f>
        <v>Haziz</v>
      </c>
      <c r="Q334" s="25" t="str">
        <f>IF('Heures Supplémentaire'!F442="",$Q$5,"")</f>
        <v>Stéphanie</v>
      </c>
      <c r="R334" s="25" t="str">
        <f>IF('Heures Supplémentaire'!H442="",$R$5,"")</f>
        <v>Catherine</v>
      </c>
      <c r="S334" s="25" t="str">
        <f>IF('Heures Supplémentaire'!J442="",$S$5,"")</f>
        <v>Denise</v>
      </c>
      <c r="T334" s="25" t="str">
        <f>IF('Heures Supplémentaire'!L442="",$T$5,"")</f>
        <v>Camille</v>
      </c>
      <c r="U334" s="25" t="str">
        <f>IF('Heures Supplémentaire'!N442="",$U$5,"")</f>
        <v>Moncef</v>
      </c>
      <c r="V334" s="25" t="str">
        <f>IF('Heures Supplémentaire'!P442="",$V$5,"")</f>
        <v>Danièle</v>
      </c>
      <c r="W334" s="25" t="str">
        <f>IF('Heures Supplémentaire'!R442="",W$5,"")</f>
        <v>Alain</v>
      </c>
      <c r="X334" s="25" t="str">
        <f>IF('Heures Supplémentaire'!T442="",X$5,"")</f>
        <v>Manuel</v>
      </c>
      <c r="Y334" s="25" t="str">
        <f>IF('Heures Supplémentaire'!V442="",Y$5,"")</f>
        <v>Driss</v>
      </c>
      <c r="Z334" s="25" t="str">
        <f>IF('Heures Supplémentaire'!Z442="",Z$5,"")</f>
        <v>AAAA</v>
      </c>
      <c r="AA334" s="25" t="str">
        <f>IF('Heures Supplémentaire'!AA442="",AA$5,"")</f>
        <v>BBBB</v>
      </c>
      <c r="AB334" s="25" t="str">
        <f>IF('Heures Supplémentaire'!AB442="",AB$5,"")</f>
        <v>CCCC</v>
      </c>
      <c r="AC334" s="25" t="e">
        <f>IF(#REF!="",AC$5,"")</f>
        <v>#REF!</v>
      </c>
      <c r="AD334" s="25" t="e">
        <f>IF(#REF!="",AD$5,"")</f>
        <v>#REF!</v>
      </c>
      <c r="AE334" s="25" t="e">
        <f>IF(#REF!="",AE$5,"")</f>
        <v>#REF!</v>
      </c>
      <c r="AF334" s="25" t="e">
        <f>IF(#REF!="",AF$5,"")</f>
        <v>#REF!</v>
      </c>
      <c r="AG334" s="25" t="e">
        <f>IF(#REF!="",AG$5,"")</f>
        <v>#REF!</v>
      </c>
      <c r="AH334" s="26" t="e">
        <f>IF(#REF!="",AH$5,"")</f>
        <v>#REF!</v>
      </c>
    </row>
    <row r="335" spans="1:34" ht="15" hidden="1" customHeight="1" x14ac:dyDescent="0.25">
      <c r="A335" s="18" t="s">
        <v>80</v>
      </c>
      <c r="B335" s="19">
        <f t="shared" si="11"/>
        <v>43065</v>
      </c>
      <c r="C335" s="27">
        <f t="shared" si="10"/>
        <v>1</v>
      </c>
      <c r="D335" s="28" t="s">
        <v>64</v>
      </c>
      <c r="E335" s="22"/>
      <c r="F335" s="22"/>
      <c r="G335" s="22"/>
      <c r="H335" s="22"/>
      <c r="I335" s="22"/>
      <c r="J335" s="22"/>
      <c r="K335" s="22"/>
      <c r="L335" s="22"/>
      <c r="M335" s="22"/>
      <c r="N335" s="22"/>
      <c r="O335" s="24"/>
      <c r="P335" s="25" t="str">
        <f>IF('Heures Supplémentaire'!D443="",$P$5,"")</f>
        <v>Haziz</v>
      </c>
      <c r="Q335" s="25" t="str">
        <f>IF('Heures Supplémentaire'!F443="",$Q$5,"")</f>
        <v>Stéphanie</v>
      </c>
      <c r="R335" s="25" t="str">
        <f>IF('Heures Supplémentaire'!H443="",$R$5,"")</f>
        <v>Catherine</v>
      </c>
      <c r="S335" s="25" t="str">
        <f>IF('Heures Supplémentaire'!J443="",$S$5,"")</f>
        <v>Denise</v>
      </c>
      <c r="T335" s="25" t="str">
        <f>IF('Heures Supplémentaire'!L443="",$T$5,"")</f>
        <v>Camille</v>
      </c>
      <c r="U335" s="25" t="str">
        <f>IF('Heures Supplémentaire'!N443="",$U$5,"")</f>
        <v>Moncef</v>
      </c>
      <c r="V335" s="25" t="str">
        <f>IF('Heures Supplémentaire'!P443="",$V$5,"")</f>
        <v>Danièle</v>
      </c>
      <c r="W335" s="25" t="str">
        <f>IF('Heures Supplémentaire'!R443="",W$5,"")</f>
        <v>Alain</v>
      </c>
      <c r="X335" s="25" t="str">
        <f>IF('Heures Supplémentaire'!T443="",X$5,"")</f>
        <v>Manuel</v>
      </c>
      <c r="Y335" s="25" t="str">
        <f>IF('Heures Supplémentaire'!V443="",Y$5,"")</f>
        <v>Driss</v>
      </c>
      <c r="Z335" s="25" t="str">
        <f>IF('Heures Supplémentaire'!Z443="",Z$5,"")</f>
        <v>AAAA</v>
      </c>
      <c r="AA335" s="25" t="str">
        <f>IF('Heures Supplémentaire'!AA443="",AA$5,"")</f>
        <v>BBBB</v>
      </c>
      <c r="AB335" s="25" t="str">
        <f>IF('Heures Supplémentaire'!AB443="",AB$5,"")</f>
        <v>CCCC</v>
      </c>
      <c r="AC335" s="25" t="e">
        <f>IF(#REF!="",AC$5,"")</f>
        <v>#REF!</v>
      </c>
      <c r="AD335" s="25" t="e">
        <f>IF(#REF!="",AD$5,"")</f>
        <v>#REF!</v>
      </c>
      <c r="AE335" s="25" t="e">
        <f>IF(#REF!="",AE$5,"")</f>
        <v>#REF!</v>
      </c>
      <c r="AF335" s="25" t="e">
        <f>IF(#REF!="",AF$5,"")</f>
        <v>#REF!</v>
      </c>
      <c r="AG335" s="25" t="e">
        <f>IF(#REF!="",AG$5,"")</f>
        <v>#REF!</v>
      </c>
      <c r="AH335" s="26" t="e">
        <f>IF(#REF!="",AH$5,"")</f>
        <v>#REF!</v>
      </c>
    </row>
    <row r="336" spans="1:34" ht="15" hidden="1" customHeight="1" x14ac:dyDescent="0.25">
      <c r="A336" s="18" t="s">
        <v>80</v>
      </c>
      <c r="B336" s="19">
        <f t="shared" si="11"/>
        <v>43066</v>
      </c>
      <c r="C336" s="27">
        <f t="shared" si="10"/>
        <v>2</v>
      </c>
      <c r="D336" s="28" t="s">
        <v>65</v>
      </c>
      <c r="E336" s="22"/>
      <c r="F336" s="22"/>
      <c r="G336" s="22"/>
      <c r="H336" s="22"/>
      <c r="I336" s="22"/>
      <c r="J336" s="22"/>
      <c r="K336" s="22"/>
      <c r="L336" s="22"/>
      <c r="M336" s="22"/>
      <c r="N336" s="22"/>
      <c r="O336" s="24"/>
      <c r="P336" s="25" t="str">
        <f>IF('Heures Supplémentaire'!D446="",$P$5,"")</f>
        <v>Haziz</v>
      </c>
      <c r="Q336" s="25" t="str">
        <f>IF('Heures Supplémentaire'!F446="",$Q$5,"")</f>
        <v>Stéphanie</v>
      </c>
      <c r="R336" s="25" t="str">
        <f>IF('Heures Supplémentaire'!H446="",$R$5,"")</f>
        <v>Catherine</v>
      </c>
      <c r="S336" s="25" t="str">
        <f>IF('Heures Supplémentaire'!J446="",$S$5,"")</f>
        <v>Denise</v>
      </c>
      <c r="T336" s="25" t="str">
        <f>IF('Heures Supplémentaire'!L446="",$T$5,"")</f>
        <v>Camille</v>
      </c>
      <c r="U336" s="25" t="str">
        <f>IF('Heures Supplémentaire'!N446="",$U$5,"")</f>
        <v>Moncef</v>
      </c>
      <c r="V336" s="25" t="str">
        <f>IF('Heures Supplémentaire'!P446="",$V$5,"")</f>
        <v>Danièle</v>
      </c>
      <c r="W336" s="25" t="str">
        <f>IF('Heures Supplémentaire'!R446="",W$5,"")</f>
        <v>Alain</v>
      </c>
      <c r="X336" s="25" t="str">
        <f>IF('Heures Supplémentaire'!T446="",X$5,"")</f>
        <v>Manuel</v>
      </c>
      <c r="Y336" s="25" t="str">
        <f>IF('Heures Supplémentaire'!V446="",Y$5,"")</f>
        <v>Driss</v>
      </c>
      <c r="Z336" s="25" t="str">
        <f>IF('Heures Supplémentaire'!Z446="",Z$5,"")</f>
        <v>AAAA</v>
      </c>
      <c r="AA336" s="25" t="str">
        <f>IF('Heures Supplémentaire'!AA446="",AA$5,"")</f>
        <v>BBBB</v>
      </c>
      <c r="AB336" s="25" t="str">
        <f>IF('Heures Supplémentaire'!AB446="",AB$5,"")</f>
        <v>CCCC</v>
      </c>
      <c r="AC336" s="25" t="e">
        <f>IF(#REF!="",AC$5,"")</f>
        <v>#REF!</v>
      </c>
      <c r="AD336" s="25" t="e">
        <f>IF(#REF!="",AD$5,"")</f>
        <v>#REF!</v>
      </c>
      <c r="AE336" s="25" t="e">
        <f>IF(#REF!="",AE$5,"")</f>
        <v>#REF!</v>
      </c>
      <c r="AF336" s="25" t="e">
        <f>IF(#REF!="",AF$5,"")</f>
        <v>#REF!</v>
      </c>
      <c r="AG336" s="25" t="e">
        <f>IF(#REF!="",AG$5,"")</f>
        <v>#REF!</v>
      </c>
      <c r="AH336" s="26" t="e">
        <f>IF(#REF!="",AH$5,"")</f>
        <v>#REF!</v>
      </c>
    </row>
    <row r="337" spans="1:34" ht="15" hidden="1" customHeight="1" x14ac:dyDescent="0.25">
      <c r="A337" s="18" t="s">
        <v>80</v>
      </c>
      <c r="B337" s="19">
        <f t="shared" si="11"/>
        <v>43067</v>
      </c>
      <c r="C337" s="27">
        <f t="shared" si="10"/>
        <v>3</v>
      </c>
      <c r="D337" s="28" t="s">
        <v>66</v>
      </c>
      <c r="E337" s="22"/>
      <c r="F337" s="22"/>
      <c r="G337" s="22"/>
      <c r="H337" s="22"/>
      <c r="I337" s="22"/>
      <c r="J337" s="22"/>
      <c r="K337" s="22"/>
      <c r="L337" s="22"/>
      <c r="M337" s="22"/>
      <c r="N337" s="22"/>
      <c r="O337" s="24"/>
      <c r="P337" s="25" t="str">
        <f>IF('Heures Supplémentaire'!D447="",$P$5,"")</f>
        <v>Haziz</v>
      </c>
      <c r="Q337" s="25" t="str">
        <f>IF('Heures Supplémentaire'!F447="",$Q$5,"")</f>
        <v>Stéphanie</v>
      </c>
      <c r="R337" s="25" t="str">
        <f>IF('Heures Supplémentaire'!H447="",$R$5,"")</f>
        <v>Catherine</v>
      </c>
      <c r="S337" s="25" t="str">
        <f>IF('Heures Supplémentaire'!J447="",$S$5,"")</f>
        <v>Denise</v>
      </c>
      <c r="T337" s="25" t="str">
        <f>IF('Heures Supplémentaire'!L447="",$T$5,"")</f>
        <v>Camille</v>
      </c>
      <c r="U337" s="25" t="str">
        <f>IF('Heures Supplémentaire'!N447="",$U$5,"")</f>
        <v>Moncef</v>
      </c>
      <c r="V337" s="25" t="str">
        <f>IF('Heures Supplémentaire'!P447="",$V$5,"")</f>
        <v>Danièle</v>
      </c>
      <c r="W337" s="25" t="str">
        <f>IF('Heures Supplémentaire'!R447="",W$5,"")</f>
        <v>Alain</v>
      </c>
      <c r="X337" s="25" t="str">
        <f>IF('Heures Supplémentaire'!T447="",X$5,"")</f>
        <v>Manuel</v>
      </c>
      <c r="Y337" s="25" t="str">
        <f>IF('Heures Supplémentaire'!V447="",Y$5,"")</f>
        <v>Driss</v>
      </c>
      <c r="Z337" s="25" t="str">
        <f>IF('Heures Supplémentaire'!Z447="",Z$5,"")</f>
        <v>AAAA</v>
      </c>
      <c r="AA337" s="25" t="str">
        <f>IF('Heures Supplémentaire'!AA447="",AA$5,"")</f>
        <v>BBBB</v>
      </c>
      <c r="AB337" s="25" t="str">
        <f>IF('Heures Supplémentaire'!AB447="",AB$5,"")</f>
        <v>CCCC</v>
      </c>
      <c r="AC337" s="25" t="e">
        <f>IF(#REF!="",AC$5,"")</f>
        <v>#REF!</v>
      </c>
      <c r="AD337" s="25" t="e">
        <f>IF(#REF!="",AD$5,"")</f>
        <v>#REF!</v>
      </c>
      <c r="AE337" s="25" t="e">
        <f>IF(#REF!="",AE$5,"")</f>
        <v>#REF!</v>
      </c>
      <c r="AF337" s="25" t="e">
        <f>IF(#REF!="",AF$5,"")</f>
        <v>#REF!</v>
      </c>
      <c r="AG337" s="25" t="e">
        <f>IF(#REF!="",AG$5,"")</f>
        <v>#REF!</v>
      </c>
      <c r="AH337" s="26" t="e">
        <f>IF(#REF!="",AH$5,"")</f>
        <v>#REF!</v>
      </c>
    </row>
    <row r="338" spans="1:34" ht="15" hidden="1" customHeight="1" x14ac:dyDescent="0.25">
      <c r="A338" s="18" t="s">
        <v>80</v>
      </c>
      <c r="B338" s="19">
        <f t="shared" si="11"/>
        <v>43068</v>
      </c>
      <c r="C338" s="27">
        <f t="shared" si="10"/>
        <v>4</v>
      </c>
      <c r="D338" s="28" t="s">
        <v>67</v>
      </c>
      <c r="E338" s="22"/>
      <c r="F338" s="22"/>
      <c r="G338" s="22"/>
      <c r="H338" s="22"/>
      <c r="I338" s="22"/>
      <c r="J338" s="22"/>
      <c r="K338" s="22"/>
      <c r="L338" s="22"/>
      <c r="M338" s="22"/>
      <c r="N338" s="22"/>
      <c r="O338" s="24"/>
      <c r="P338" s="25" t="str">
        <f>IF('Heures Supplémentaire'!D448="",$P$5,"")</f>
        <v>Haziz</v>
      </c>
      <c r="Q338" s="25" t="str">
        <f>IF('Heures Supplémentaire'!F448="",$Q$5,"")</f>
        <v>Stéphanie</v>
      </c>
      <c r="R338" s="25" t="str">
        <f>IF('Heures Supplémentaire'!H448="",$R$5,"")</f>
        <v>Catherine</v>
      </c>
      <c r="S338" s="25" t="str">
        <f>IF('Heures Supplémentaire'!J448="",$S$5,"")</f>
        <v>Denise</v>
      </c>
      <c r="T338" s="25" t="str">
        <f>IF('Heures Supplémentaire'!L448="",$T$5,"")</f>
        <v>Camille</v>
      </c>
      <c r="U338" s="25" t="str">
        <f>IF('Heures Supplémentaire'!N448="",$U$5,"")</f>
        <v>Moncef</v>
      </c>
      <c r="V338" s="25" t="str">
        <f>IF('Heures Supplémentaire'!P448="",$V$5,"")</f>
        <v>Danièle</v>
      </c>
      <c r="W338" s="25" t="str">
        <f>IF('Heures Supplémentaire'!R448="",W$5,"")</f>
        <v>Alain</v>
      </c>
      <c r="X338" s="25" t="str">
        <f>IF('Heures Supplémentaire'!T448="",X$5,"")</f>
        <v>Manuel</v>
      </c>
      <c r="Y338" s="25" t="str">
        <f>IF('Heures Supplémentaire'!V448="",Y$5,"")</f>
        <v>Driss</v>
      </c>
      <c r="Z338" s="25" t="str">
        <f>IF('Heures Supplémentaire'!Z448="",Z$5,"")</f>
        <v>AAAA</v>
      </c>
      <c r="AA338" s="25" t="str">
        <f>IF('Heures Supplémentaire'!AA448="",AA$5,"")</f>
        <v>BBBB</v>
      </c>
      <c r="AB338" s="25" t="str">
        <f>IF('Heures Supplémentaire'!AB448="",AB$5,"")</f>
        <v>CCCC</v>
      </c>
      <c r="AC338" s="25" t="e">
        <f>IF(#REF!="",AC$5,"")</f>
        <v>#REF!</v>
      </c>
      <c r="AD338" s="25" t="e">
        <f>IF(#REF!="",AD$5,"")</f>
        <v>#REF!</v>
      </c>
      <c r="AE338" s="25" t="e">
        <f>IF(#REF!="",AE$5,"")</f>
        <v>#REF!</v>
      </c>
      <c r="AF338" s="25" t="e">
        <f>IF(#REF!="",AF$5,"")</f>
        <v>#REF!</v>
      </c>
      <c r="AG338" s="25" t="e">
        <f>IF(#REF!="",AG$5,"")</f>
        <v>#REF!</v>
      </c>
      <c r="AH338" s="26" t="e">
        <f>IF(#REF!="",AH$5,"")</f>
        <v>#REF!</v>
      </c>
    </row>
    <row r="339" spans="1:34" ht="15" customHeight="1" x14ac:dyDescent="0.25">
      <c r="A339" s="18" t="s">
        <v>80</v>
      </c>
      <c r="B339" s="19">
        <f t="shared" si="11"/>
        <v>43069</v>
      </c>
      <c r="C339" s="27">
        <f t="shared" si="10"/>
        <v>5</v>
      </c>
      <c r="D339" s="28" t="s">
        <v>68</v>
      </c>
      <c r="E339" s="22"/>
      <c r="F339" s="22"/>
      <c r="G339" s="22"/>
      <c r="H339" s="22"/>
      <c r="I339" s="22"/>
      <c r="J339" s="22"/>
      <c r="K339" s="22"/>
      <c r="L339" s="22"/>
      <c r="M339" s="22"/>
      <c r="N339" s="22"/>
      <c r="O339" s="24"/>
      <c r="P339" s="25" t="str">
        <f>IF('Heures Supplémentaire'!D449="",$P$5,"")</f>
        <v>Haziz</v>
      </c>
      <c r="Q339" s="25" t="str">
        <f>IF('Heures Supplémentaire'!F449="",$Q$5,"")</f>
        <v>Stéphanie</v>
      </c>
      <c r="R339" s="25" t="str">
        <f>IF('Heures Supplémentaire'!H449="",$R$5,"")</f>
        <v>Catherine</v>
      </c>
      <c r="S339" s="25" t="str">
        <f>IF('Heures Supplémentaire'!J449="",$S$5,"")</f>
        <v>Denise</v>
      </c>
      <c r="T339" s="25" t="str">
        <f>IF('Heures Supplémentaire'!L449="",$T$5,"")</f>
        <v>Camille</v>
      </c>
      <c r="U339" s="25" t="str">
        <f>IF('Heures Supplémentaire'!N449="",$U$5,"")</f>
        <v>Moncef</v>
      </c>
      <c r="V339" s="25" t="str">
        <f>IF('Heures Supplémentaire'!P449="",$V$5,"")</f>
        <v>Danièle</v>
      </c>
      <c r="W339" s="25" t="str">
        <f>IF('Heures Supplémentaire'!R449="",W$5,"")</f>
        <v>Alain</v>
      </c>
      <c r="X339" s="25" t="str">
        <f>IF('Heures Supplémentaire'!T449="",X$5,"")</f>
        <v>Manuel</v>
      </c>
      <c r="Y339" s="25" t="str">
        <f>IF('Heures Supplémentaire'!V449="",Y$5,"")</f>
        <v>Driss</v>
      </c>
      <c r="Z339" s="25" t="str">
        <f>IF('Heures Supplémentaire'!Z449="",Z$5,"")</f>
        <v>AAAA</v>
      </c>
      <c r="AA339" s="25" t="str">
        <f>IF('Heures Supplémentaire'!AA449="",AA$5,"")</f>
        <v>BBBB</v>
      </c>
      <c r="AB339" s="25" t="str">
        <f>IF('Heures Supplémentaire'!AB449="",AB$5,"")</f>
        <v>CCCC</v>
      </c>
      <c r="AC339" s="25" t="e">
        <f>IF(#REF!="",AC$5,"")</f>
        <v>#REF!</v>
      </c>
      <c r="AD339" s="25" t="e">
        <f>IF(#REF!="",AD$5,"")</f>
        <v>#REF!</v>
      </c>
      <c r="AE339" s="25" t="e">
        <f>IF(#REF!="",AE$5,"")</f>
        <v>#REF!</v>
      </c>
      <c r="AF339" s="25" t="e">
        <f>IF(#REF!="",AF$5,"")</f>
        <v>#REF!</v>
      </c>
      <c r="AG339" s="25" t="e">
        <f>IF(#REF!="",AG$5,"")</f>
        <v>#REF!</v>
      </c>
      <c r="AH339" s="26" t="e">
        <f>IF(#REF!="",AH$5,"")</f>
        <v>#REF!</v>
      </c>
    </row>
    <row r="340" spans="1:34" ht="15" hidden="1" customHeight="1" x14ac:dyDescent="0.25">
      <c r="A340" s="18" t="s">
        <v>81</v>
      </c>
      <c r="B340" s="19">
        <f t="shared" si="11"/>
        <v>43070</v>
      </c>
      <c r="C340" s="27">
        <f t="shared" si="10"/>
        <v>6</v>
      </c>
      <c r="D340" s="28" t="s">
        <v>69</v>
      </c>
      <c r="E340" s="22"/>
      <c r="F340" s="22"/>
      <c r="G340" s="22"/>
      <c r="H340" s="22"/>
      <c r="I340" s="22"/>
      <c r="J340" s="22"/>
      <c r="K340" s="22"/>
      <c r="L340" s="22"/>
      <c r="M340" s="22"/>
      <c r="N340" s="22"/>
      <c r="O340" s="24"/>
      <c r="P340" s="25" t="str">
        <f>IF('Heures Supplémentaire'!D450="",$P$5,"")</f>
        <v>Haziz</v>
      </c>
      <c r="Q340" s="25" t="str">
        <f>IF('Heures Supplémentaire'!F450="",$Q$5,"")</f>
        <v>Stéphanie</v>
      </c>
      <c r="R340" s="25" t="str">
        <f>IF('Heures Supplémentaire'!H450="",$R$5,"")</f>
        <v>Catherine</v>
      </c>
      <c r="S340" s="25" t="str">
        <f>IF('Heures Supplémentaire'!J450="",$S$5,"")</f>
        <v>Denise</v>
      </c>
      <c r="T340" s="25" t="str">
        <f>IF('Heures Supplémentaire'!L450="",$T$5,"")</f>
        <v>Camille</v>
      </c>
      <c r="U340" s="25" t="str">
        <f>IF('Heures Supplémentaire'!N450="",$U$5,"")</f>
        <v>Moncef</v>
      </c>
      <c r="V340" s="25" t="str">
        <f>IF('Heures Supplémentaire'!P450="",$V$5,"")</f>
        <v>Danièle</v>
      </c>
      <c r="W340" s="25" t="str">
        <f>IF('Heures Supplémentaire'!R450="",W$5,"")</f>
        <v>Alain</v>
      </c>
      <c r="X340" s="25" t="str">
        <f>IF('Heures Supplémentaire'!T450="",X$5,"")</f>
        <v>Manuel</v>
      </c>
      <c r="Y340" s="25" t="str">
        <f>IF('Heures Supplémentaire'!V450="",Y$5,"")</f>
        <v>Driss</v>
      </c>
      <c r="Z340" s="25" t="str">
        <f>IF('Heures Supplémentaire'!Z450="",Z$5,"")</f>
        <v>AAAA</v>
      </c>
      <c r="AA340" s="25" t="str">
        <f>IF('Heures Supplémentaire'!AA450="",AA$5,"")</f>
        <v>BBBB</v>
      </c>
      <c r="AB340" s="25" t="str">
        <f>IF('Heures Supplémentaire'!AB450="",AB$5,"")</f>
        <v>CCCC</v>
      </c>
      <c r="AC340" s="25" t="e">
        <f>IF(#REF!="",AC$5,"")</f>
        <v>#REF!</v>
      </c>
      <c r="AD340" s="25" t="e">
        <f>IF(#REF!="",AD$5,"")</f>
        <v>#REF!</v>
      </c>
      <c r="AE340" s="25" t="e">
        <f>IF(#REF!="",AE$5,"")</f>
        <v>#REF!</v>
      </c>
      <c r="AF340" s="25" t="e">
        <f>IF(#REF!="",AF$5,"")</f>
        <v>#REF!</v>
      </c>
      <c r="AG340" s="25" t="e">
        <f>IF(#REF!="",AG$5,"")</f>
        <v>#REF!</v>
      </c>
      <c r="AH340" s="26" t="e">
        <f>IF(#REF!="",AH$5,"")</f>
        <v>#REF!</v>
      </c>
    </row>
    <row r="341" spans="1:34" ht="15" hidden="1" customHeight="1" x14ac:dyDescent="0.25">
      <c r="A341" s="18" t="s">
        <v>81</v>
      </c>
      <c r="B341" s="19">
        <f t="shared" si="11"/>
        <v>43071</v>
      </c>
      <c r="C341" s="27">
        <f t="shared" si="10"/>
        <v>7</v>
      </c>
      <c r="D341" s="28" t="s">
        <v>70</v>
      </c>
      <c r="E341" s="22"/>
      <c r="F341" s="22"/>
      <c r="G341" s="22"/>
      <c r="H341" s="22"/>
      <c r="I341" s="22"/>
      <c r="J341" s="22"/>
      <c r="K341" s="22"/>
      <c r="L341" s="22"/>
      <c r="M341" s="22"/>
      <c r="N341" s="22"/>
      <c r="O341" s="24"/>
      <c r="P341" s="25" t="str">
        <f>IF('Heures Supplémentaire'!D451="",$P$5,"")</f>
        <v>Haziz</v>
      </c>
      <c r="Q341" s="25" t="str">
        <f>IF('Heures Supplémentaire'!F451="",$Q$5,"")</f>
        <v>Stéphanie</v>
      </c>
      <c r="R341" s="25" t="str">
        <f>IF('Heures Supplémentaire'!H451="",$R$5,"")</f>
        <v>Catherine</v>
      </c>
      <c r="S341" s="25" t="str">
        <f>IF('Heures Supplémentaire'!J451="",$S$5,"")</f>
        <v>Denise</v>
      </c>
      <c r="T341" s="25" t="str">
        <f>IF('Heures Supplémentaire'!L451="",$T$5,"")</f>
        <v>Camille</v>
      </c>
      <c r="U341" s="25" t="str">
        <f>IF('Heures Supplémentaire'!N451="",$U$5,"")</f>
        <v>Moncef</v>
      </c>
      <c r="V341" s="25" t="str">
        <f>IF('Heures Supplémentaire'!P451="",$V$5,"")</f>
        <v>Danièle</v>
      </c>
      <c r="W341" s="25" t="str">
        <f>IF('Heures Supplémentaire'!R451="",W$5,"")</f>
        <v>Alain</v>
      </c>
      <c r="X341" s="25" t="str">
        <f>IF('Heures Supplémentaire'!T451="",X$5,"")</f>
        <v>Manuel</v>
      </c>
      <c r="Y341" s="25" t="str">
        <f>IF('Heures Supplémentaire'!V451="",Y$5,"")</f>
        <v>Driss</v>
      </c>
      <c r="Z341" s="25" t="str">
        <f>IF('Heures Supplémentaire'!Z451="",Z$5,"")</f>
        <v>AAAA</v>
      </c>
      <c r="AA341" s="25" t="str">
        <f>IF('Heures Supplémentaire'!AA451="",AA$5,"")</f>
        <v>BBBB</v>
      </c>
      <c r="AB341" s="25" t="str">
        <f>IF('Heures Supplémentaire'!AB451="",AB$5,"")</f>
        <v>CCCC</v>
      </c>
      <c r="AC341" s="25" t="e">
        <f>IF(#REF!="",AC$5,"")</f>
        <v>#REF!</v>
      </c>
      <c r="AD341" s="25" t="e">
        <f>IF(#REF!="",AD$5,"")</f>
        <v>#REF!</v>
      </c>
      <c r="AE341" s="25" t="e">
        <f>IF(#REF!="",AE$5,"")</f>
        <v>#REF!</v>
      </c>
      <c r="AF341" s="25" t="e">
        <f>IF(#REF!="",AF$5,"")</f>
        <v>#REF!</v>
      </c>
      <c r="AG341" s="25" t="e">
        <f>IF(#REF!="",AG$5,"")</f>
        <v>#REF!</v>
      </c>
      <c r="AH341" s="26" t="e">
        <f>IF(#REF!="",AH$5,"")</f>
        <v>#REF!</v>
      </c>
    </row>
    <row r="342" spans="1:34" ht="15" hidden="1" customHeight="1" x14ac:dyDescent="0.25">
      <c r="A342" s="18" t="s">
        <v>81</v>
      </c>
      <c r="B342" s="19">
        <f t="shared" si="11"/>
        <v>43072</v>
      </c>
      <c r="C342" s="27">
        <f t="shared" si="10"/>
        <v>1</v>
      </c>
      <c r="D342" s="28" t="s">
        <v>64</v>
      </c>
      <c r="E342" s="22"/>
      <c r="F342" s="22"/>
      <c r="G342" s="22"/>
      <c r="H342" s="22"/>
      <c r="I342" s="22"/>
      <c r="J342" s="22"/>
      <c r="K342" s="22"/>
      <c r="L342" s="22"/>
      <c r="M342" s="22"/>
      <c r="N342" s="22"/>
      <c r="O342" s="24"/>
      <c r="P342" s="25" t="str">
        <f>IF('Heures Supplémentaire'!D452="",$P$5,"")</f>
        <v>Haziz</v>
      </c>
      <c r="Q342" s="25" t="str">
        <f>IF('Heures Supplémentaire'!F452="",$Q$5,"")</f>
        <v>Stéphanie</v>
      </c>
      <c r="R342" s="25" t="str">
        <f>IF('Heures Supplémentaire'!H452="",$R$5,"")</f>
        <v>Catherine</v>
      </c>
      <c r="S342" s="25" t="str">
        <f>IF('Heures Supplémentaire'!J452="",$S$5,"")</f>
        <v>Denise</v>
      </c>
      <c r="T342" s="25" t="str">
        <f>IF('Heures Supplémentaire'!L452="",$T$5,"")</f>
        <v>Camille</v>
      </c>
      <c r="U342" s="25" t="str">
        <f>IF('Heures Supplémentaire'!N452="",$U$5,"")</f>
        <v>Moncef</v>
      </c>
      <c r="V342" s="25" t="str">
        <f>IF('Heures Supplémentaire'!P452="",$V$5,"")</f>
        <v>Danièle</v>
      </c>
      <c r="W342" s="25" t="str">
        <f>IF('Heures Supplémentaire'!R452="",W$5,"")</f>
        <v>Alain</v>
      </c>
      <c r="X342" s="25" t="str">
        <f>IF('Heures Supplémentaire'!T452="",X$5,"")</f>
        <v>Manuel</v>
      </c>
      <c r="Y342" s="25" t="str">
        <f>IF('Heures Supplémentaire'!V452="",Y$5,"")</f>
        <v>Driss</v>
      </c>
      <c r="Z342" s="25" t="str">
        <f>IF('Heures Supplémentaire'!Z452="",Z$5,"")</f>
        <v>AAAA</v>
      </c>
      <c r="AA342" s="25" t="str">
        <f>IF('Heures Supplémentaire'!AA452="",AA$5,"")</f>
        <v>BBBB</v>
      </c>
      <c r="AB342" s="25" t="str">
        <f>IF('Heures Supplémentaire'!AB452="",AB$5,"")</f>
        <v>CCCC</v>
      </c>
      <c r="AC342" s="25" t="e">
        <f>IF(#REF!="",AC$5,"")</f>
        <v>#REF!</v>
      </c>
      <c r="AD342" s="25" t="e">
        <f>IF(#REF!="",AD$5,"")</f>
        <v>#REF!</v>
      </c>
      <c r="AE342" s="25" t="e">
        <f>IF(#REF!="",AE$5,"")</f>
        <v>#REF!</v>
      </c>
      <c r="AF342" s="25" t="e">
        <f>IF(#REF!="",AF$5,"")</f>
        <v>#REF!</v>
      </c>
      <c r="AG342" s="25" t="e">
        <f>IF(#REF!="",AG$5,"")</f>
        <v>#REF!</v>
      </c>
      <c r="AH342" s="26" t="e">
        <f>IF(#REF!="",AH$5,"")</f>
        <v>#REF!</v>
      </c>
    </row>
    <row r="343" spans="1:34" ht="15" hidden="1" customHeight="1" x14ac:dyDescent="0.25">
      <c r="A343" s="18" t="s">
        <v>81</v>
      </c>
      <c r="B343" s="19">
        <f t="shared" si="11"/>
        <v>43073</v>
      </c>
      <c r="C343" s="27">
        <f t="shared" si="10"/>
        <v>2</v>
      </c>
      <c r="D343" s="28" t="s">
        <v>65</v>
      </c>
      <c r="E343" s="22"/>
      <c r="F343" s="22"/>
      <c r="G343" s="22"/>
      <c r="H343" s="22"/>
      <c r="I343" s="22"/>
      <c r="J343" s="22"/>
      <c r="K343" s="22"/>
      <c r="L343" s="22"/>
      <c r="M343" s="22"/>
      <c r="N343" s="22"/>
      <c r="O343" s="24"/>
      <c r="P343" s="25" t="str">
        <f>IF('Heures Supplémentaire'!D455="",$P$5,"")</f>
        <v>Haziz</v>
      </c>
      <c r="Q343" s="25" t="str">
        <f>IF('Heures Supplémentaire'!F455="",$Q$5,"")</f>
        <v>Stéphanie</v>
      </c>
      <c r="R343" s="25" t="str">
        <f>IF('Heures Supplémentaire'!H455="",$R$5,"")</f>
        <v>Catherine</v>
      </c>
      <c r="S343" s="25" t="str">
        <f>IF('Heures Supplémentaire'!J455="",$S$5,"")</f>
        <v>Denise</v>
      </c>
      <c r="T343" s="25" t="str">
        <f>IF('Heures Supplémentaire'!L455="",$T$5,"")</f>
        <v>Camille</v>
      </c>
      <c r="U343" s="25" t="str">
        <f>IF('Heures Supplémentaire'!N455="",$U$5,"")</f>
        <v>Moncef</v>
      </c>
      <c r="V343" s="25" t="str">
        <f>IF('Heures Supplémentaire'!P455="",$V$5,"")</f>
        <v>Danièle</v>
      </c>
      <c r="W343" s="25" t="str">
        <f>IF('Heures Supplémentaire'!R455="",W$5,"")</f>
        <v>Alain</v>
      </c>
      <c r="X343" s="25" t="str">
        <f>IF('Heures Supplémentaire'!T455="",X$5,"")</f>
        <v>Manuel</v>
      </c>
      <c r="Y343" s="25" t="str">
        <f>IF('Heures Supplémentaire'!V455="",Y$5,"")</f>
        <v>Driss</v>
      </c>
      <c r="Z343" s="25" t="str">
        <f>IF('Heures Supplémentaire'!Z455="",Z$5,"")</f>
        <v>AAAA</v>
      </c>
      <c r="AA343" s="25" t="str">
        <f>IF('Heures Supplémentaire'!AA455="",AA$5,"")</f>
        <v>BBBB</v>
      </c>
      <c r="AB343" s="25" t="str">
        <f>IF('Heures Supplémentaire'!AB455="",AB$5,"")</f>
        <v>CCCC</v>
      </c>
      <c r="AC343" s="25" t="e">
        <f>IF(#REF!="",AC$5,"")</f>
        <v>#REF!</v>
      </c>
      <c r="AD343" s="25" t="e">
        <f>IF(#REF!="",AD$5,"")</f>
        <v>#REF!</v>
      </c>
      <c r="AE343" s="25" t="e">
        <f>IF(#REF!="",AE$5,"")</f>
        <v>#REF!</v>
      </c>
      <c r="AF343" s="25" t="e">
        <f>IF(#REF!="",AF$5,"")</f>
        <v>#REF!</v>
      </c>
      <c r="AG343" s="25" t="e">
        <f>IF(#REF!="",AG$5,"")</f>
        <v>#REF!</v>
      </c>
      <c r="AH343" s="26" t="e">
        <f>IF(#REF!="",AH$5,"")</f>
        <v>#REF!</v>
      </c>
    </row>
    <row r="344" spans="1:34" ht="15" hidden="1" customHeight="1" x14ac:dyDescent="0.25">
      <c r="A344" s="18" t="s">
        <v>81</v>
      </c>
      <c r="B344" s="19">
        <f t="shared" si="11"/>
        <v>43074</v>
      </c>
      <c r="C344" s="27">
        <f t="shared" si="10"/>
        <v>3</v>
      </c>
      <c r="D344" s="28" t="s">
        <v>66</v>
      </c>
      <c r="E344" s="22"/>
      <c r="F344" s="22"/>
      <c r="G344" s="22"/>
      <c r="H344" s="22"/>
      <c r="I344" s="22"/>
      <c r="J344" s="22"/>
      <c r="K344" s="22"/>
      <c r="L344" s="22"/>
      <c r="M344" s="22"/>
      <c r="N344" s="22"/>
      <c r="O344" s="24"/>
      <c r="P344" s="25" t="str">
        <f>IF('Heures Supplémentaire'!D456="",$P$5,"")</f>
        <v>Haziz</v>
      </c>
      <c r="Q344" s="25" t="str">
        <f>IF('Heures Supplémentaire'!F456="",$Q$5,"")</f>
        <v>Stéphanie</v>
      </c>
      <c r="R344" s="25" t="str">
        <f>IF('Heures Supplémentaire'!H456="",$R$5,"")</f>
        <v>Catherine</v>
      </c>
      <c r="S344" s="25" t="str">
        <f>IF('Heures Supplémentaire'!J456="",$S$5,"")</f>
        <v>Denise</v>
      </c>
      <c r="T344" s="25" t="str">
        <f>IF('Heures Supplémentaire'!L456="",$T$5,"")</f>
        <v>Camille</v>
      </c>
      <c r="U344" s="25" t="str">
        <f>IF('Heures Supplémentaire'!N456="",$U$5,"")</f>
        <v>Moncef</v>
      </c>
      <c r="V344" s="25" t="str">
        <f>IF('Heures Supplémentaire'!P456="",$V$5,"")</f>
        <v>Danièle</v>
      </c>
      <c r="W344" s="25" t="str">
        <f>IF('Heures Supplémentaire'!R456="",W$5,"")</f>
        <v>Alain</v>
      </c>
      <c r="X344" s="25" t="str">
        <f>IF('Heures Supplémentaire'!T456="",X$5,"")</f>
        <v>Manuel</v>
      </c>
      <c r="Y344" s="25" t="str">
        <f>IF('Heures Supplémentaire'!V456="",Y$5,"")</f>
        <v>Driss</v>
      </c>
      <c r="Z344" s="25" t="str">
        <f>IF('Heures Supplémentaire'!Z456="",Z$5,"")</f>
        <v>AAAA</v>
      </c>
      <c r="AA344" s="25" t="str">
        <f>IF('Heures Supplémentaire'!AA456="",AA$5,"")</f>
        <v>BBBB</v>
      </c>
      <c r="AB344" s="25" t="str">
        <f>IF('Heures Supplémentaire'!AB456="",AB$5,"")</f>
        <v>CCCC</v>
      </c>
      <c r="AC344" s="25" t="e">
        <f>IF(#REF!="",AC$5,"")</f>
        <v>#REF!</v>
      </c>
      <c r="AD344" s="25" t="e">
        <f>IF(#REF!="",AD$5,"")</f>
        <v>#REF!</v>
      </c>
      <c r="AE344" s="25" t="e">
        <f>IF(#REF!="",AE$5,"")</f>
        <v>#REF!</v>
      </c>
      <c r="AF344" s="25" t="e">
        <f>IF(#REF!="",AF$5,"")</f>
        <v>#REF!</v>
      </c>
      <c r="AG344" s="25" t="e">
        <f>IF(#REF!="",AG$5,"")</f>
        <v>#REF!</v>
      </c>
      <c r="AH344" s="26" t="e">
        <f>IF(#REF!="",AH$5,"")</f>
        <v>#REF!</v>
      </c>
    </row>
    <row r="345" spans="1:34" ht="15" hidden="1" customHeight="1" x14ac:dyDescent="0.25">
      <c r="A345" s="18" t="s">
        <v>81</v>
      </c>
      <c r="B345" s="19">
        <f t="shared" si="11"/>
        <v>43075</v>
      </c>
      <c r="C345" s="27">
        <f t="shared" si="10"/>
        <v>4</v>
      </c>
      <c r="D345" s="28" t="s">
        <v>67</v>
      </c>
      <c r="E345" s="22"/>
      <c r="F345" s="22"/>
      <c r="G345" s="22"/>
      <c r="H345" s="22"/>
      <c r="I345" s="22"/>
      <c r="J345" s="22"/>
      <c r="K345" s="22"/>
      <c r="L345" s="22"/>
      <c r="M345" s="22"/>
      <c r="N345" s="22"/>
      <c r="O345" s="24"/>
      <c r="P345" s="25" t="str">
        <f>IF('Heures Supplémentaire'!D457="",$P$5,"")</f>
        <v>Haziz</v>
      </c>
      <c r="Q345" s="25" t="str">
        <f>IF('Heures Supplémentaire'!F457="",$Q$5,"")</f>
        <v>Stéphanie</v>
      </c>
      <c r="R345" s="25" t="str">
        <f>IF('Heures Supplémentaire'!H457="",$R$5,"")</f>
        <v>Catherine</v>
      </c>
      <c r="S345" s="25" t="str">
        <f>IF('Heures Supplémentaire'!J457="",$S$5,"")</f>
        <v>Denise</v>
      </c>
      <c r="T345" s="25" t="str">
        <f>IF('Heures Supplémentaire'!L457="",$T$5,"")</f>
        <v>Camille</v>
      </c>
      <c r="U345" s="25" t="str">
        <f>IF('Heures Supplémentaire'!N457="",$U$5,"")</f>
        <v>Moncef</v>
      </c>
      <c r="V345" s="25" t="str">
        <f>IF('Heures Supplémentaire'!P457="",$V$5,"")</f>
        <v>Danièle</v>
      </c>
      <c r="W345" s="25" t="str">
        <f>IF('Heures Supplémentaire'!R457="",W$5,"")</f>
        <v>Alain</v>
      </c>
      <c r="X345" s="25" t="str">
        <f>IF('Heures Supplémentaire'!T457="",X$5,"")</f>
        <v>Manuel</v>
      </c>
      <c r="Y345" s="25" t="str">
        <f>IF('Heures Supplémentaire'!V457="",Y$5,"")</f>
        <v>Driss</v>
      </c>
      <c r="Z345" s="25" t="str">
        <f>IF('Heures Supplémentaire'!Z457="",Z$5,"")</f>
        <v>AAAA</v>
      </c>
      <c r="AA345" s="25" t="str">
        <f>IF('Heures Supplémentaire'!AA457="",AA$5,"")</f>
        <v>BBBB</v>
      </c>
      <c r="AB345" s="25" t="str">
        <f>IF('Heures Supplémentaire'!AB457="",AB$5,"")</f>
        <v>CCCC</v>
      </c>
      <c r="AC345" s="25" t="e">
        <f>IF(#REF!="",AC$5,"")</f>
        <v>#REF!</v>
      </c>
      <c r="AD345" s="25" t="e">
        <f>IF(#REF!="",AD$5,"")</f>
        <v>#REF!</v>
      </c>
      <c r="AE345" s="25" t="e">
        <f>IF(#REF!="",AE$5,"")</f>
        <v>#REF!</v>
      </c>
      <c r="AF345" s="25" t="e">
        <f>IF(#REF!="",AF$5,"")</f>
        <v>#REF!</v>
      </c>
      <c r="AG345" s="25" t="e">
        <f>IF(#REF!="",AG$5,"")</f>
        <v>#REF!</v>
      </c>
      <c r="AH345" s="26" t="e">
        <f>IF(#REF!="",AH$5,"")</f>
        <v>#REF!</v>
      </c>
    </row>
    <row r="346" spans="1:34" ht="15" customHeight="1" x14ac:dyDescent="0.25">
      <c r="A346" s="18" t="s">
        <v>81</v>
      </c>
      <c r="B346" s="19">
        <f t="shared" si="11"/>
        <v>43076</v>
      </c>
      <c r="C346" s="27">
        <f t="shared" si="10"/>
        <v>5</v>
      </c>
      <c r="D346" s="28" t="s">
        <v>68</v>
      </c>
      <c r="E346" s="22"/>
      <c r="F346" s="22"/>
      <c r="G346" s="22"/>
      <c r="H346" s="22"/>
      <c r="I346" s="22"/>
      <c r="J346" s="22"/>
      <c r="K346" s="22"/>
      <c r="L346" s="22"/>
      <c r="M346" s="22"/>
      <c r="N346" s="22"/>
      <c r="O346" s="24"/>
      <c r="P346" s="25" t="str">
        <f>IF('Heures Supplémentaire'!D458="",$P$5,"")</f>
        <v>Haziz</v>
      </c>
      <c r="Q346" s="25" t="str">
        <f>IF('Heures Supplémentaire'!F458="",$Q$5,"")</f>
        <v>Stéphanie</v>
      </c>
      <c r="R346" s="25" t="str">
        <f>IF('Heures Supplémentaire'!H458="",$R$5,"")</f>
        <v>Catherine</v>
      </c>
      <c r="S346" s="25" t="str">
        <f>IF('Heures Supplémentaire'!J458="",$S$5,"")</f>
        <v>Denise</v>
      </c>
      <c r="T346" s="25" t="str">
        <f>IF('Heures Supplémentaire'!L458="",$T$5,"")</f>
        <v>Camille</v>
      </c>
      <c r="U346" s="25" t="str">
        <f>IF('Heures Supplémentaire'!N458="",$U$5,"")</f>
        <v>Moncef</v>
      </c>
      <c r="V346" s="25" t="str">
        <f>IF('Heures Supplémentaire'!P458="",$V$5,"")</f>
        <v>Danièle</v>
      </c>
      <c r="W346" s="25" t="str">
        <f>IF('Heures Supplémentaire'!R458="",W$5,"")</f>
        <v>Alain</v>
      </c>
      <c r="X346" s="25" t="str">
        <f>IF('Heures Supplémentaire'!T458="",X$5,"")</f>
        <v>Manuel</v>
      </c>
      <c r="Y346" s="25" t="str">
        <f>IF('Heures Supplémentaire'!V458="",Y$5,"")</f>
        <v>Driss</v>
      </c>
      <c r="Z346" s="25" t="str">
        <f>IF('Heures Supplémentaire'!Z458="",Z$5,"")</f>
        <v>AAAA</v>
      </c>
      <c r="AA346" s="25" t="str">
        <f>IF('Heures Supplémentaire'!AA458="",AA$5,"")</f>
        <v>BBBB</v>
      </c>
      <c r="AB346" s="25" t="str">
        <f>IF('Heures Supplémentaire'!AB458="",AB$5,"")</f>
        <v>CCCC</v>
      </c>
      <c r="AC346" s="25" t="e">
        <f>IF(#REF!="",AC$5,"")</f>
        <v>#REF!</v>
      </c>
      <c r="AD346" s="25" t="e">
        <f>IF(#REF!="",AD$5,"")</f>
        <v>#REF!</v>
      </c>
      <c r="AE346" s="25" t="e">
        <f>IF(#REF!="",AE$5,"")</f>
        <v>#REF!</v>
      </c>
      <c r="AF346" s="25" t="e">
        <f>IF(#REF!="",AF$5,"")</f>
        <v>#REF!</v>
      </c>
      <c r="AG346" s="25" t="e">
        <f>IF(#REF!="",AG$5,"")</f>
        <v>#REF!</v>
      </c>
      <c r="AH346" s="26" t="e">
        <f>IF(#REF!="",AH$5,"")</f>
        <v>#REF!</v>
      </c>
    </row>
    <row r="347" spans="1:34" ht="15" hidden="1" customHeight="1" x14ac:dyDescent="0.25">
      <c r="A347" s="18" t="s">
        <v>81</v>
      </c>
      <c r="B347" s="19">
        <f t="shared" si="11"/>
        <v>43077</v>
      </c>
      <c r="C347" s="27">
        <f t="shared" si="10"/>
        <v>6</v>
      </c>
      <c r="D347" s="28" t="s">
        <v>69</v>
      </c>
      <c r="E347" s="22"/>
      <c r="F347" s="22"/>
      <c r="G347" s="22"/>
      <c r="H347" s="22"/>
      <c r="I347" s="22"/>
      <c r="J347" s="22"/>
      <c r="K347" s="22"/>
      <c r="L347" s="22"/>
      <c r="M347" s="22"/>
      <c r="N347" s="22"/>
      <c r="O347" s="24"/>
      <c r="P347" s="25" t="str">
        <f>IF('Heures Supplémentaire'!D459="",$P$5,"")</f>
        <v>Haziz</v>
      </c>
      <c r="Q347" s="25" t="str">
        <f>IF('Heures Supplémentaire'!F459="",$Q$5,"")</f>
        <v>Stéphanie</v>
      </c>
      <c r="R347" s="25" t="str">
        <f>IF('Heures Supplémentaire'!H459="",$R$5,"")</f>
        <v>Catherine</v>
      </c>
      <c r="S347" s="25" t="str">
        <f>IF('Heures Supplémentaire'!J459="",$S$5,"")</f>
        <v>Denise</v>
      </c>
      <c r="T347" s="25" t="str">
        <f>IF('Heures Supplémentaire'!L459="",$T$5,"")</f>
        <v>Camille</v>
      </c>
      <c r="U347" s="25" t="str">
        <f>IF('Heures Supplémentaire'!N459="",$U$5,"")</f>
        <v>Moncef</v>
      </c>
      <c r="V347" s="25" t="str">
        <f>IF('Heures Supplémentaire'!P459="",$V$5,"")</f>
        <v>Danièle</v>
      </c>
      <c r="W347" s="25" t="str">
        <f>IF('Heures Supplémentaire'!R459="",W$5,"")</f>
        <v>Alain</v>
      </c>
      <c r="X347" s="25" t="str">
        <f>IF('Heures Supplémentaire'!T459="",X$5,"")</f>
        <v>Manuel</v>
      </c>
      <c r="Y347" s="25" t="str">
        <f>IF('Heures Supplémentaire'!V459="",Y$5,"")</f>
        <v>Driss</v>
      </c>
      <c r="Z347" s="25" t="str">
        <f>IF('Heures Supplémentaire'!Z459="",Z$5,"")</f>
        <v>AAAA</v>
      </c>
      <c r="AA347" s="25" t="str">
        <f>IF('Heures Supplémentaire'!AA459="",AA$5,"")</f>
        <v>BBBB</v>
      </c>
      <c r="AB347" s="25" t="str">
        <f>IF('Heures Supplémentaire'!AB459="",AB$5,"")</f>
        <v>CCCC</v>
      </c>
      <c r="AC347" s="25" t="e">
        <f>IF(#REF!="",AC$5,"")</f>
        <v>#REF!</v>
      </c>
      <c r="AD347" s="25" t="e">
        <f>IF(#REF!="",AD$5,"")</f>
        <v>#REF!</v>
      </c>
      <c r="AE347" s="25" t="e">
        <f>IF(#REF!="",AE$5,"")</f>
        <v>#REF!</v>
      </c>
      <c r="AF347" s="25" t="e">
        <f>IF(#REF!="",AF$5,"")</f>
        <v>#REF!</v>
      </c>
      <c r="AG347" s="25" t="e">
        <f>IF(#REF!="",AG$5,"")</f>
        <v>#REF!</v>
      </c>
      <c r="AH347" s="26" t="e">
        <f>IF(#REF!="",AH$5,"")</f>
        <v>#REF!</v>
      </c>
    </row>
    <row r="348" spans="1:34" ht="15" hidden="1" customHeight="1" x14ac:dyDescent="0.25">
      <c r="A348" s="18" t="s">
        <v>81</v>
      </c>
      <c r="B348" s="19">
        <f t="shared" si="11"/>
        <v>43078</v>
      </c>
      <c r="C348" s="27">
        <f t="shared" si="10"/>
        <v>7</v>
      </c>
      <c r="D348" s="28" t="s">
        <v>70</v>
      </c>
      <c r="E348" s="22"/>
      <c r="F348" s="22"/>
      <c r="G348" s="22"/>
      <c r="H348" s="22"/>
      <c r="I348" s="22"/>
      <c r="J348" s="22"/>
      <c r="K348" s="22"/>
      <c r="L348" s="22"/>
      <c r="M348" s="22"/>
      <c r="N348" s="22"/>
      <c r="O348" s="24"/>
      <c r="P348" s="25" t="str">
        <f>IF('Heures Supplémentaire'!D460="",$P$5,"")</f>
        <v>Haziz</v>
      </c>
      <c r="Q348" s="25" t="str">
        <f>IF('Heures Supplémentaire'!F460="",$Q$5,"")</f>
        <v>Stéphanie</v>
      </c>
      <c r="R348" s="25" t="str">
        <f>IF('Heures Supplémentaire'!H460="",$R$5,"")</f>
        <v>Catherine</v>
      </c>
      <c r="S348" s="25" t="str">
        <f>IF('Heures Supplémentaire'!J460="",$S$5,"")</f>
        <v>Denise</v>
      </c>
      <c r="T348" s="25" t="str">
        <f>IF('Heures Supplémentaire'!L460="",$T$5,"")</f>
        <v>Camille</v>
      </c>
      <c r="U348" s="25" t="str">
        <f>IF('Heures Supplémentaire'!N460="",$U$5,"")</f>
        <v>Moncef</v>
      </c>
      <c r="V348" s="25" t="str">
        <f>IF('Heures Supplémentaire'!P460="",$V$5,"")</f>
        <v>Danièle</v>
      </c>
      <c r="W348" s="25" t="str">
        <f>IF('Heures Supplémentaire'!R460="",W$5,"")</f>
        <v>Alain</v>
      </c>
      <c r="X348" s="25" t="str">
        <f>IF('Heures Supplémentaire'!T460="",X$5,"")</f>
        <v>Manuel</v>
      </c>
      <c r="Y348" s="25" t="str">
        <f>IF('Heures Supplémentaire'!V460="",Y$5,"")</f>
        <v>Driss</v>
      </c>
      <c r="Z348" s="25" t="str">
        <f>IF('Heures Supplémentaire'!Z460="",Z$5,"")</f>
        <v>AAAA</v>
      </c>
      <c r="AA348" s="25" t="str">
        <f>IF('Heures Supplémentaire'!AA460="",AA$5,"")</f>
        <v>BBBB</v>
      </c>
      <c r="AB348" s="25" t="str">
        <f>IF('Heures Supplémentaire'!AB460="",AB$5,"")</f>
        <v>CCCC</v>
      </c>
      <c r="AC348" s="25" t="e">
        <f>IF(#REF!="",AC$5,"")</f>
        <v>#REF!</v>
      </c>
      <c r="AD348" s="25" t="e">
        <f>IF(#REF!="",AD$5,"")</f>
        <v>#REF!</v>
      </c>
      <c r="AE348" s="25" t="e">
        <f>IF(#REF!="",AE$5,"")</f>
        <v>#REF!</v>
      </c>
      <c r="AF348" s="25" t="e">
        <f>IF(#REF!="",AF$5,"")</f>
        <v>#REF!</v>
      </c>
      <c r="AG348" s="25" t="e">
        <f>IF(#REF!="",AG$5,"")</f>
        <v>#REF!</v>
      </c>
      <c r="AH348" s="26" t="e">
        <f>IF(#REF!="",AH$5,"")</f>
        <v>#REF!</v>
      </c>
    </row>
    <row r="349" spans="1:34" ht="15" hidden="1" customHeight="1" x14ac:dyDescent="0.25">
      <c r="A349" s="18" t="s">
        <v>81</v>
      </c>
      <c r="B349" s="19">
        <f t="shared" si="11"/>
        <v>43079</v>
      </c>
      <c r="C349" s="27">
        <f t="shared" si="10"/>
        <v>1</v>
      </c>
      <c r="D349" s="28" t="s">
        <v>64</v>
      </c>
      <c r="E349" s="22"/>
      <c r="F349" s="22"/>
      <c r="G349" s="22"/>
      <c r="H349" s="22"/>
      <c r="I349" s="22"/>
      <c r="J349" s="22"/>
      <c r="K349" s="22"/>
      <c r="L349" s="22"/>
      <c r="M349" s="22"/>
      <c r="N349" s="22"/>
      <c r="O349" s="24"/>
      <c r="P349" s="25" t="str">
        <f>IF('Heures Supplémentaire'!D461="",$P$5,"")</f>
        <v>Haziz</v>
      </c>
      <c r="Q349" s="25" t="str">
        <f>IF('Heures Supplémentaire'!F461="",$Q$5,"")</f>
        <v>Stéphanie</v>
      </c>
      <c r="R349" s="25" t="str">
        <f>IF('Heures Supplémentaire'!H461="",$R$5,"")</f>
        <v>Catherine</v>
      </c>
      <c r="S349" s="25" t="str">
        <f>IF('Heures Supplémentaire'!J461="",$S$5,"")</f>
        <v>Denise</v>
      </c>
      <c r="T349" s="25" t="str">
        <f>IF('Heures Supplémentaire'!L461="",$T$5,"")</f>
        <v>Camille</v>
      </c>
      <c r="U349" s="25" t="str">
        <f>IF('Heures Supplémentaire'!N461="",$U$5,"")</f>
        <v>Moncef</v>
      </c>
      <c r="V349" s="25" t="str">
        <f>IF('Heures Supplémentaire'!P461="",$V$5,"")</f>
        <v>Danièle</v>
      </c>
      <c r="W349" s="25" t="str">
        <f>IF('Heures Supplémentaire'!R461="",W$5,"")</f>
        <v>Alain</v>
      </c>
      <c r="X349" s="25" t="str">
        <f>IF('Heures Supplémentaire'!T461="",X$5,"")</f>
        <v>Manuel</v>
      </c>
      <c r="Y349" s="25" t="str">
        <f>IF('Heures Supplémentaire'!V461="",Y$5,"")</f>
        <v>Driss</v>
      </c>
      <c r="Z349" s="25" t="str">
        <f>IF('Heures Supplémentaire'!Z461="",Z$5,"")</f>
        <v>AAAA</v>
      </c>
      <c r="AA349" s="25" t="str">
        <f>IF('Heures Supplémentaire'!AA461="",AA$5,"")</f>
        <v>BBBB</v>
      </c>
      <c r="AB349" s="25" t="str">
        <f>IF('Heures Supplémentaire'!AB461="",AB$5,"")</f>
        <v>CCCC</v>
      </c>
      <c r="AC349" s="25" t="e">
        <f>IF(#REF!="",AC$5,"")</f>
        <v>#REF!</v>
      </c>
      <c r="AD349" s="25" t="e">
        <f>IF(#REF!="",AD$5,"")</f>
        <v>#REF!</v>
      </c>
      <c r="AE349" s="25" t="e">
        <f>IF(#REF!="",AE$5,"")</f>
        <v>#REF!</v>
      </c>
      <c r="AF349" s="25" t="e">
        <f>IF(#REF!="",AF$5,"")</f>
        <v>#REF!</v>
      </c>
      <c r="AG349" s="25" t="e">
        <f>IF(#REF!="",AG$5,"")</f>
        <v>#REF!</v>
      </c>
      <c r="AH349" s="26" t="e">
        <f>IF(#REF!="",AH$5,"")</f>
        <v>#REF!</v>
      </c>
    </row>
    <row r="350" spans="1:34" ht="15" hidden="1" customHeight="1" x14ac:dyDescent="0.25">
      <c r="A350" s="18" t="s">
        <v>81</v>
      </c>
      <c r="B350" s="19">
        <f t="shared" si="11"/>
        <v>43080</v>
      </c>
      <c r="C350" s="27">
        <f t="shared" si="10"/>
        <v>2</v>
      </c>
      <c r="D350" s="28" t="s">
        <v>65</v>
      </c>
      <c r="E350" s="22"/>
      <c r="F350" s="22"/>
      <c r="G350" s="22"/>
      <c r="H350" s="22"/>
      <c r="I350" s="22"/>
      <c r="J350" s="22"/>
      <c r="K350" s="22"/>
      <c r="L350" s="22"/>
      <c r="M350" s="22"/>
      <c r="N350" s="22"/>
      <c r="O350" s="24"/>
      <c r="P350" s="25" t="str">
        <f>IF('Heures Supplémentaire'!D464="",$P$5,"")</f>
        <v>Haziz</v>
      </c>
      <c r="Q350" s="25" t="str">
        <f>IF('Heures Supplémentaire'!F464="",$Q$5,"")</f>
        <v>Stéphanie</v>
      </c>
      <c r="R350" s="25" t="str">
        <f>IF('Heures Supplémentaire'!H464="",$R$5,"")</f>
        <v>Catherine</v>
      </c>
      <c r="S350" s="25" t="str">
        <f>IF('Heures Supplémentaire'!J464="",$S$5,"")</f>
        <v>Denise</v>
      </c>
      <c r="T350" s="25" t="str">
        <f>IF('Heures Supplémentaire'!L464="",$T$5,"")</f>
        <v>Camille</v>
      </c>
      <c r="U350" s="25" t="str">
        <f>IF('Heures Supplémentaire'!N464="",$U$5,"")</f>
        <v>Moncef</v>
      </c>
      <c r="V350" s="25" t="str">
        <f>IF('Heures Supplémentaire'!P464="",$V$5,"")</f>
        <v>Danièle</v>
      </c>
      <c r="W350" s="25" t="str">
        <f>IF('Heures Supplémentaire'!R464="",W$5,"")</f>
        <v>Alain</v>
      </c>
      <c r="X350" s="25" t="str">
        <f>IF('Heures Supplémentaire'!T464="",X$5,"")</f>
        <v>Manuel</v>
      </c>
      <c r="Y350" s="25" t="str">
        <f>IF('Heures Supplémentaire'!V464="",Y$5,"")</f>
        <v>Driss</v>
      </c>
      <c r="Z350" s="25" t="str">
        <f>IF('Heures Supplémentaire'!Z464="",Z$5,"")</f>
        <v>AAAA</v>
      </c>
      <c r="AA350" s="25" t="str">
        <f>IF('Heures Supplémentaire'!AA464="",AA$5,"")</f>
        <v>BBBB</v>
      </c>
      <c r="AB350" s="25" t="str">
        <f>IF('Heures Supplémentaire'!AB464="",AB$5,"")</f>
        <v>CCCC</v>
      </c>
      <c r="AC350" s="25" t="e">
        <f>IF(#REF!="",AC$5,"")</f>
        <v>#REF!</v>
      </c>
      <c r="AD350" s="25" t="e">
        <f>IF(#REF!="",AD$5,"")</f>
        <v>#REF!</v>
      </c>
      <c r="AE350" s="25" t="e">
        <f>IF(#REF!="",AE$5,"")</f>
        <v>#REF!</v>
      </c>
      <c r="AF350" s="25" t="e">
        <f>IF(#REF!="",AF$5,"")</f>
        <v>#REF!</v>
      </c>
      <c r="AG350" s="25" t="e">
        <f>IF(#REF!="",AG$5,"")</f>
        <v>#REF!</v>
      </c>
      <c r="AH350" s="26" t="e">
        <f>IF(#REF!="",AH$5,"")</f>
        <v>#REF!</v>
      </c>
    </row>
    <row r="351" spans="1:34" ht="15" hidden="1" customHeight="1" x14ac:dyDescent="0.25">
      <c r="A351" s="18" t="s">
        <v>81</v>
      </c>
      <c r="B351" s="19">
        <f t="shared" si="11"/>
        <v>43081</v>
      </c>
      <c r="C351" s="27">
        <f t="shared" si="10"/>
        <v>3</v>
      </c>
      <c r="D351" s="28" t="s">
        <v>66</v>
      </c>
      <c r="E351" s="22"/>
      <c r="F351" s="22"/>
      <c r="G351" s="22"/>
      <c r="H351" s="22"/>
      <c r="I351" s="22"/>
      <c r="J351" s="22"/>
      <c r="K351" s="22"/>
      <c r="L351" s="22"/>
      <c r="M351" s="22"/>
      <c r="N351" s="22"/>
      <c r="O351" s="24"/>
      <c r="P351" s="25" t="str">
        <f>IF('Heures Supplémentaire'!D465="",$P$5,"")</f>
        <v>Haziz</v>
      </c>
      <c r="Q351" s="25" t="str">
        <f>IF('Heures Supplémentaire'!F465="",$Q$5,"")</f>
        <v>Stéphanie</v>
      </c>
      <c r="R351" s="25" t="str">
        <f>IF('Heures Supplémentaire'!H465="",$R$5,"")</f>
        <v>Catherine</v>
      </c>
      <c r="S351" s="25" t="str">
        <f>IF('Heures Supplémentaire'!J465="",$S$5,"")</f>
        <v>Denise</v>
      </c>
      <c r="T351" s="25" t="str">
        <f>IF('Heures Supplémentaire'!L465="",$T$5,"")</f>
        <v>Camille</v>
      </c>
      <c r="U351" s="25" t="str">
        <f>IF('Heures Supplémentaire'!N465="",$U$5,"")</f>
        <v>Moncef</v>
      </c>
      <c r="V351" s="25" t="str">
        <f>IF('Heures Supplémentaire'!P465="",$V$5,"")</f>
        <v>Danièle</v>
      </c>
      <c r="W351" s="25" t="str">
        <f>IF('Heures Supplémentaire'!R465="",W$5,"")</f>
        <v>Alain</v>
      </c>
      <c r="X351" s="25" t="str">
        <f>IF('Heures Supplémentaire'!T465="",X$5,"")</f>
        <v>Manuel</v>
      </c>
      <c r="Y351" s="25" t="str">
        <f>IF('Heures Supplémentaire'!V465="",Y$5,"")</f>
        <v>Driss</v>
      </c>
      <c r="Z351" s="25" t="str">
        <f>IF('Heures Supplémentaire'!Z465="",Z$5,"")</f>
        <v>AAAA</v>
      </c>
      <c r="AA351" s="25" t="str">
        <f>IF('Heures Supplémentaire'!AA465="",AA$5,"")</f>
        <v>BBBB</v>
      </c>
      <c r="AB351" s="25" t="str">
        <f>IF('Heures Supplémentaire'!AB465="",AB$5,"")</f>
        <v>CCCC</v>
      </c>
      <c r="AC351" s="25" t="e">
        <f>IF(#REF!="",AC$5,"")</f>
        <v>#REF!</v>
      </c>
      <c r="AD351" s="25" t="e">
        <f>IF(#REF!="",AD$5,"")</f>
        <v>#REF!</v>
      </c>
      <c r="AE351" s="25" t="e">
        <f>IF(#REF!="",AE$5,"")</f>
        <v>#REF!</v>
      </c>
      <c r="AF351" s="25" t="e">
        <f>IF(#REF!="",AF$5,"")</f>
        <v>#REF!</v>
      </c>
      <c r="AG351" s="25" t="e">
        <f>IF(#REF!="",AG$5,"")</f>
        <v>#REF!</v>
      </c>
      <c r="AH351" s="26" t="e">
        <f>IF(#REF!="",AH$5,"")</f>
        <v>#REF!</v>
      </c>
    </row>
    <row r="352" spans="1:34" ht="15" hidden="1" customHeight="1" x14ac:dyDescent="0.25">
      <c r="A352" s="18" t="s">
        <v>81</v>
      </c>
      <c r="B352" s="19">
        <f t="shared" si="11"/>
        <v>43082</v>
      </c>
      <c r="C352" s="27">
        <f t="shared" si="10"/>
        <v>4</v>
      </c>
      <c r="D352" s="28" t="s">
        <v>67</v>
      </c>
      <c r="E352" s="22"/>
      <c r="F352" s="22"/>
      <c r="G352" s="22"/>
      <c r="H352" s="22"/>
      <c r="I352" s="22"/>
      <c r="J352" s="22"/>
      <c r="K352" s="22"/>
      <c r="L352" s="22"/>
      <c r="M352" s="22"/>
      <c r="N352" s="22"/>
      <c r="O352" s="24"/>
      <c r="P352" s="25" t="str">
        <f>IF('Heures Supplémentaire'!D466="",$P$5,"")</f>
        <v>Haziz</v>
      </c>
      <c r="Q352" s="25" t="str">
        <f>IF('Heures Supplémentaire'!F466="",$Q$5,"")</f>
        <v>Stéphanie</v>
      </c>
      <c r="R352" s="25" t="str">
        <f>IF('Heures Supplémentaire'!H466="",$R$5,"")</f>
        <v>Catherine</v>
      </c>
      <c r="S352" s="25" t="str">
        <f>IF('Heures Supplémentaire'!J466="",$S$5,"")</f>
        <v>Denise</v>
      </c>
      <c r="T352" s="25" t="str">
        <f>IF('Heures Supplémentaire'!L466="",$T$5,"")</f>
        <v>Camille</v>
      </c>
      <c r="U352" s="25" t="str">
        <f>IF('Heures Supplémentaire'!N466="",$U$5,"")</f>
        <v>Moncef</v>
      </c>
      <c r="V352" s="25" t="str">
        <f>IF('Heures Supplémentaire'!P466="",$V$5,"")</f>
        <v>Danièle</v>
      </c>
      <c r="W352" s="25" t="str">
        <f>IF('Heures Supplémentaire'!R466="",W$5,"")</f>
        <v>Alain</v>
      </c>
      <c r="X352" s="25" t="str">
        <f>IF('Heures Supplémentaire'!T466="",X$5,"")</f>
        <v>Manuel</v>
      </c>
      <c r="Y352" s="25" t="str">
        <f>IF('Heures Supplémentaire'!V466="",Y$5,"")</f>
        <v>Driss</v>
      </c>
      <c r="Z352" s="25" t="str">
        <f>IF('Heures Supplémentaire'!Z466="",Z$5,"")</f>
        <v>AAAA</v>
      </c>
      <c r="AA352" s="25" t="str">
        <f>IF('Heures Supplémentaire'!AA466="",AA$5,"")</f>
        <v>BBBB</v>
      </c>
      <c r="AB352" s="25" t="str">
        <f>IF('Heures Supplémentaire'!AB466="",AB$5,"")</f>
        <v>CCCC</v>
      </c>
      <c r="AC352" s="25" t="e">
        <f>IF(#REF!="",AC$5,"")</f>
        <v>#REF!</v>
      </c>
      <c r="AD352" s="25" t="e">
        <f>IF(#REF!="",AD$5,"")</f>
        <v>#REF!</v>
      </c>
      <c r="AE352" s="25" t="e">
        <f>IF(#REF!="",AE$5,"")</f>
        <v>#REF!</v>
      </c>
      <c r="AF352" s="25" t="e">
        <f>IF(#REF!="",AF$5,"")</f>
        <v>#REF!</v>
      </c>
      <c r="AG352" s="25" t="e">
        <f>IF(#REF!="",AG$5,"")</f>
        <v>#REF!</v>
      </c>
      <c r="AH352" s="26" t="e">
        <f>IF(#REF!="",AH$5,"")</f>
        <v>#REF!</v>
      </c>
    </row>
    <row r="353" spans="1:34" ht="15" customHeight="1" x14ac:dyDescent="0.25">
      <c r="A353" s="18" t="s">
        <v>81</v>
      </c>
      <c r="B353" s="19">
        <f t="shared" si="11"/>
        <v>43083</v>
      </c>
      <c r="C353" s="27">
        <f t="shared" si="10"/>
        <v>5</v>
      </c>
      <c r="D353" s="28" t="s">
        <v>68</v>
      </c>
      <c r="E353" s="22"/>
      <c r="F353" s="22"/>
      <c r="G353" s="22"/>
      <c r="H353" s="22"/>
      <c r="I353" s="22"/>
      <c r="J353" s="22"/>
      <c r="K353" s="22"/>
      <c r="L353" s="22"/>
      <c r="M353" s="22"/>
      <c r="N353" s="22"/>
      <c r="O353" s="24"/>
      <c r="P353" s="25" t="str">
        <f>IF('Heures Supplémentaire'!D467="",$P$5,"")</f>
        <v>Haziz</v>
      </c>
      <c r="Q353" s="25" t="str">
        <f>IF('Heures Supplémentaire'!F467="",$Q$5,"")</f>
        <v>Stéphanie</v>
      </c>
      <c r="R353" s="25" t="str">
        <f>IF('Heures Supplémentaire'!H467="",$R$5,"")</f>
        <v>Catherine</v>
      </c>
      <c r="S353" s="25" t="str">
        <f>IF('Heures Supplémentaire'!J467="",$S$5,"")</f>
        <v>Denise</v>
      </c>
      <c r="T353" s="25" t="str">
        <f>IF('Heures Supplémentaire'!L467="",$T$5,"")</f>
        <v>Camille</v>
      </c>
      <c r="U353" s="25" t="str">
        <f>IF('Heures Supplémentaire'!N467="",$U$5,"")</f>
        <v>Moncef</v>
      </c>
      <c r="V353" s="25" t="str">
        <f>IF('Heures Supplémentaire'!P467="",$V$5,"")</f>
        <v>Danièle</v>
      </c>
      <c r="W353" s="25" t="str">
        <f>IF('Heures Supplémentaire'!R467="",W$5,"")</f>
        <v>Alain</v>
      </c>
      <c r="X353" s="25" t="str">
        <f>IF('Heures Supplémentaire'!T467="",X$5,"")</f>
        <v>Manuel</v>
      </c>
      <c r="Y353" s="25" t="str">
        <f>IF('Heures Supplémentaire'!V467="",Y$5,"")</f>
        <v>Driss</v>
      </c>
      <c r="Z353" s="25" t="str">
        <f>IF('Heures Supplémentaire'!Z467="",Z$5,"")</f>
        <v>AAAA</v>
      </c>
      <c r="AA353" s="25" t="str">
        <f>IF('Heures Supplémentaire'!AA467="",AA$5,"")</f>
        <v>BBBB</v>
      </c>
      <c r="AB353" s="25" t="str">
        <f>IF('Heures Supplémentaire'!AB467="",AB$5,"")</f>
        <v>CCCC</v>
      </c>
      <c r="AC353" s="25" t="e">
        <f>IF(#REF!="",AC$5,"")</f>
        <v>#REF!</v>
      </c>
      <c r="AD353" s="25" t="e">
        <f>IF(#REF!="",AD$5,"")</f>
        <v>#REF!</v>
      </c>
      <c r="AE353" s="25" t="e">
        <f>IF(#REF!="",AE$5,"")</f>
        <v>#REF!</v>
      </c>
      <c r="AF353" s="25" t="e">
        <f>IF(#REF!="",AF$5,"")</f>
        <v>#REF!</v>
      </c>
      <c r="AG353" s="25" t="e">
        <f>IF(#REF!="",AG$5,"")</f>
        <v>#REF!</v>
      </c>
      <c r="AH353" s="26" t="e">
        <f>IF(#REF!="",AH$5,"")</f>
        <v>#REF!</v>
      </c>
    </row>
    <row r="354" spans="1:34" ht="15" hidden="1" customHeight="1" x14ac:dyDescent="0.25">
      <c r="A354" s="18" t="s">
        <v>81</v>
      </c>
      <c r="B354" s="19">
        <f t="shared" si="11"/>
        <v>43084</v>
      </c>
      <c r="C354" s="27">
        <f t="shared" si="10"/>
        <v>6</v>
      </c>
      <c r="D354" s="28" t="s">
        <v>69</v>
      </c>
      <c r="E354" s="22"/>
      <c r="F354" s="22"/>
      <c r="G354" s="22"/>
      <c r="H354" s="22"/>
      <c r="I354" s="22"/>
      <c r="J354" s="22"/>
      <c r="K354" s="22"/>
      <c r="L354" s="22"/>
      <c r="M354" s="22"/>
      <c r="N354" s="22"/>
      <c r="O354" s="24"/>
      <c r="P354" s="25" t="str">
        <f>IF('Heures Supplémentaire'!D468="",$P$5,"")</f>
        <v>Haziz</v>
      </c>
      <c r="Q354" s="25" t="str">
        <f>IF('Heures Supplémentaire'!F468="",$Q$5,"")</f>
        <v>Stéphanie</v>
      </c>
      <c r="R354" s="25" t="str">
        <f>IF('Heures Supplémentaire'!H468="",$R$5,"")</f>
        <v>Catherine</v>
      </c>
      <c r="S354" s="25" t="str">
        <f>IF('Heures Supplémentaire'!J468="",$S$5,"")</f>
        <v>Denise</v>
      </c>
      <c r="T354" s="25" t="str">
        <f>IF('Heures Supplémentaire'!L468="",$T$5,"")</f>
        <v>Camille</v>
      </c>
      <c r="U354" s="25" t="str">
        <f>IF('Heures Supplémentaire'!N468="",$U$5,"")</f>
        <v>Moncef</v>
      </c>
      <c r="V354" s="25" t="str">
        <f>IF('Heures Supplémentaire'!P468="",$V$5,"")</f>
        <v>Danièle</v>
      </c>
      <c r="W354" s="25" t="str">
        <f>IF('Heures Supplémentaire'!R468="",W$5,"")</f>
        <v>Alain</v>
      </c>
      <c r="X354" s="25" t="str">
        <f>IF('Heures Supplémentaire'!T468="",X$5,"")</f>
        <v>Manuel</v>
      </c>
      <c r="Y354" s="25" t="str">
        <f>IF('Heures Supplémentaire'!V468="",Y$5,"")</f>
        <v>Driss</v>
      </c>
      <c r="Z354" s="25" t="str">
        <f>IF('Heures Supplémentaire'!Z468="",Z$5,"")</f>
        <v>AAAA</v>
      </c>
      <c r="AA354" s="25" t="str">
        <f>IF('Heures Supplémentaire'!AA468="",AA$5,"")</f>
        <v>BBBB</v>
      </c>
      <c r="AB354" s="25" t="str">
        <f>IF('Heures Supplémentaire'!AB468="",AB$5,"")</f>
        <v>CCCC</v>
      </c>
      <c r="AC354" s="25" t="e">
        <f>IF(#REF!="",AC$5,"")</f>
        <v>#REF!</v>
      </c>
      <c r="AD354" s="25" t="e">
        <f>IF(#REF!="",AD$5,"")</f>
        <v>#REF!</v>
      </c>
      <c r="AE354" s="25" t="e">
        <f>IF(#REF!="",AE$5,"")</f>
        <v>#REF!</v>
      </c>
      <c r="AF354" s="25" t="e">
        <f>IF(#REF!="",AF$5,"")</f>
        <v>#REF!</v>
      </c>
      <c r="AG354" s="25" t="e">
        <f>IF(#REF!="",AG$5,"")</f>
        <v>#REF!</v>
      </c>
      <c r="AH354" s="26" t="e">
        <f>IF(#REF!="",AH$5,"")</f>
        <v>#REF!</v>
      </c>
    </row>
    <row r="355" spans="1:34" ht="15" hidden="1" customHeight="1" x14ac:dyDescent="0.25">
      <c r="A355" s="18" t="s">
        <v>81</v>
      </c>
      <c r="B355" s="19">
        <f t="shared" si="11"/>
        <v>43085</v>
      </c>
      <c r="C355" s="27">
        <f t="shared" si="10"/>
        <v>7</v>
      </c>
      <c r="D355" s="28" t="s">
        <v>70</v>
      </c>
      <c r="E355" s="22"/>
      <c r="F355" s="22"/>
      <c r="G355" s="22"/>
      <c r="H355" s="22"/>
      <c r="I355" s="22"/>
      <c r="J355" s="22"/>
      <c r="K355" s="22"/>
      <c r="L355" s="22"/>
      <c r="M355" s="22"/>
      <c r="N355" s="22"/>
      <c r="O355" s="24"/>
      <c r="P355" s="25" t="str">
        <f>IF('Heures Supplémentaire'!D469="",$P$5,"")</f>
        <v>Haziz</v>
      </c>
      <c r="Q355" s="25" t="str">
        <f>IF('Heures Supplémentaire'!F469="",$Q$5,"")</f>
        <v>Stéphanie</v>
      </c>
      <c r="R355" s="25" t="str">
        <f>IF('Heures Supplémentaire'!H469="",$R$5,"")</f>
        <v>Catherine</v>
      </c>
      <c r="S355" s="25" t="str">
        <f>IF('Heures Supplémentaire'!J469="",$S$5,"")</f>
        <v>Denise</v>
      </c>
      <c r="T355" s="25" t="str">
        <f>IF('Heures Supplémentaire'!L469="",$T$5,"")</f>
        <v>Camille</v>
      </c>
      <c r="U355" s="25" t="str">
        <f>IF('Heures Supplémentaire'!N469="",$U$5,"")</f>
        <v>Moncef</v>
      </c>
      <c r="V355" s="25" t="str">
        <f>IF('Heures Supplémentaire'!P469="",$V$5,"")</f>
        <v>Danièle</v>
      </c>
      <c r="W355" s="25" t="str">
        <f>IF('Heures Supplémentaire'!R469="",W$5,"")</f>
        <v>Alain</v>
      </c>
      <c r="X355" s="25" t="str">
        <f>IF('Heures Supplémentaire'!T469="",X$5,"")</f>
        <v>Manuel</v>
      </c>
      <c r="Y355" s="25" t="str">
        <f>IF('Heures Supplémentaire'!V469="",Y$5,"")</f>
        <v>Driss</v>
      </c>
      <c r="Z355" s="25" t="str">
        <f>IF('Heures Supplémentaire'!Z469="",Z$5,"")</f>
        <v>AAAA</v>
      </c>
      <c r="AA355" s="25" t="str">
        <f>IF('Heures Supplémentaire'!AA469="",AA$5,"")</f>
        <v>BBBB</v>
      </c>
      <c r="AB355" s="25" t="str">
        <f>IF('Heures Supplémentaire'!AB469="",AB$5,"")</f>
        <v>CCCC</v>
      </c>
      <c r="AC355" s="25" t="e">
        <f>IF(#REF!="",AC$5,"")</f>
        <v>#REF!</v>
      </c>
      <c r="AD355" s="25" t="e">
        <f>IF(#REF!="",AD$5,"")</f>
        <v>#REF!</v>
      </c>
      <c r="AE355" s="25" t="e">
        <f>IF(#REF!="",AE$5,"")</f>
        <v>#REF!</v>
      </c>
      <c r="AF355" s="25" t="e">
        <f>IF(#REF!="",AF$5,"")</f>
        <v>#REF!</v>
      </c>
      <c r="AG355" s="25" t="e">
        <f>IF(#REF!="",AG$5,"")</f>
        <v>#REF!</v>
      </c>
      <c r="AH355" s="26" t="e">
        <f>IF(#REF!="",AH$5,"")</f>
        <v>#REF!</v>
      </c>
    </row>
    <row r="356" spans="1:34" ht="15" hidden="1" customHeight="1" x14ac:dyDescent="0.25">
      <c r="A356" s="18" t="s">
        <v>81</v>
      </c>
      <c r="B356" s="19">
        <f t="shared" si="11"/>
        <v>43086</v>
      </c>
      <c r="C356" s="27">
        <f t="shared" si="10"/>
        <v>1</v>
      </c>
      <c r="D356" s="28" t="s">
        <v>64</v>
      </c>
      <c r="E356" s="22"/>
      <c r="F356" s="22"/>
      <c r="G356" s="22"/>
      <c r="H356" s="22"/>
      <c r="I356" s="22"/>
      <c r="J356" s="22"/>
      <c r="K356" s="22"/>
      <c r="L356" s="22"/>
      <c r="M356" s="22"/>
      <c r="N356" s="22"/>
      <c r="O356" s="24"/>
      <c r="P356" s="25" t="str">
        <f>IF('Heures Supplémentaire'!D470="",$P$5,"")</f>
        <v>Haziz</v>
      </c>
      <c r="Q356" s="25" t="str">
        <f>IF('Heures Supplémentaire'!F470="",$Q$5,"")</f>
        <v>Stéphanie</v>
      </c>
      <c r="R356" s="25" t="str">
        <f>IF('Heures Supplémentaire'!H470="",$R$5,"")</f>
        <v>Catherine</v>
      </c>
      <c r="S356" s="25" t="str">
        <f>IF('Heures Supplémentaire'!J470="",$S$5,"")</f>
        <v>Denise</v>
      </c>
      <c r="T356" s="25" t="str">
        <f>IF('Heures Supplémentaire'!L470="",$T$5,"")</f>
        <v>Camille</v>
      </c>
      <c r="U356" s="25" t="str">
        <f>IF('Heures Supplémentaire'!N470="",$U$5,"")</f>
        <v>Moncef</v>
      </c>
      <c r="V356" s="25" t="str">
        <f>IF('Heures Supplémentaire'!P470="",$V$5,"")</f>
        <v>Danièle</v>
      </c>
      <c r="W356" s="25" t="str">
        <f>IF('Heures Supplémentaire'!R470="",W$5,"")</f>
        <v>Alain</v>
      </c>
      <c r="X356" s="25" t="str">
        <f>IF('Heures Supplémentaire'!T470="",X$5,"")</f>
        <v>Manuel</v>
      </c>
      <c r="Y356" s="25" t="str">
        <f>IF('Heures Supplémentaire'!V470="",Y$5,"")</f>
        <v>Driss</v>
      </c>
      <c r="Z356" s="25" t="str">
        <f>IF('Heures Supplémentaire'!Z470="",Z$5,"")</f>
        <v>AAAA</v>
      </c>
      <c r="AA356" s="25" t="str">
        <f>IF('Heures Supplémentaire'!AA470="",AA$5,"")</f>
        <v>BBBB</v>
      </c>
      <c r="AB356" s="25" t="str">
        <f>IF('Heures Supplémentaire'!AB470="",AB$5,"")</f>
        <v>CCCC</v>
      </c>
      <c r="AC356" s="25" t="e">
        <f>IF(#REF!="",AC$5,"")</f>
        <v>#REF!</v>
      </c>
      <c r="AD356" s="25" t="e">
        <f>IF(#REF!="",AD$5,"")</f>
        <v>#REF!</v>
      </c>
      <c r="AE356" s="25" t="e">
        <f>IF(#REF!="",AE$5,"")</f>
        <v>#REF!</v>
      </c>
      <c r="AF356" s="25" t="e">
        <f>IF(#REF!="",AF$5,"")</f>
        <v>#REF!</v>
      </c>
      <c r="AG356" s="25" t="e">
        <f>IF(#REF!="",AG$5,"")</f>
        <v>#REF!</v>
      </c>
      <c r="AH356" s="26" t="e">
        <f>IF(#REF!="",AH$5,"")</f>
        <v>#REF!</v>
      </c>
    </row>
    <row r="357" spans="1:34" ht="15" hidden="1" customHeight="1" x14ac:dyDescent="0.25">
      <c r="A357" s="18" t="s">
        <v>81</v>
      </c>
      <c r="B357" s="19">
        <f t="shared" si="11"/>
        <v>43087</v>
      </c>
      <c r="C357" s="27">
        <f t="shared" si="10"/>
        <v>2</v>
      </c>
      <c r="D357" s="28" t="s">
        <v>65</v>
      </c>
      <c r="E357" s="22"/>
      <c r="F357" s="22"/>
      <c r="G357" s="22"/>
      <c r="H357" s="22"/>
      <c r="I357" s="22"/>
      <c r="J357" s="22"/>
      <c r="K357" s="22"/>
      <c r="L357" s="22"/>
      <c r="M357" s="22"/>
      <c r="N357" s="22"/>
      <c r="O357" s="24"/>
      <c r="P357" s="25" t="str">
        <f>IF('Heures Supplémentaire'!D473="",$P$5,"")</f>
        <v>Haziz</v>
      </c>
      <c r="Q357" s="25" t="str">
        <f>IF('Heures Supplémentaire'!F473="",$Q$5,"")</f>
        <v>Stéphanie</v>
      </c>
      <c r="R357" s="25" t="str">
        <f>IF('Heures Supplémentaire'!H473="",$R$5,"")</f>
        <v>Catherine</v>
      </c>
      <c r="S357" s="25" t="str">
        <f>IF('Heures Supplémentaire'!J473="",$S$5,"")</f>
        <v>Denise</v>
      </c>
      <c r="T357" s="25" t="str">
        <f>IF('Heures Supplémentaire'!L473="",$T$5,"")</f>
        <v>Camille</v>
      </c>
      <c r="U357" s="25" t="str">
        <f>IF('Heures Supplémentaire'!N473="",$U$5,"")</f>
        <v>Moncef</v>
      </c>
      <c r="V357" s="25" t="str">
        <f>IF('Heures Supplémentaire'!P473="",$V$5,"")</f>
        <v>Danièle</v>
      </c>
      <c r="W357" s="25" t="str">
        <f>IF('Heures Supplémentaire'!R473="",W$5,"")</f>
        <v>Alain</v>
      </c>
      <c r="X357" s="25" t="str">
        <f>IF('Heures Supplémentaire'!T473="",X$5,"")</f>
        <v>Manuel</v>
      </c>
      <c r="Y357" s="25" t="str">
        <f>IF('Heures Supplémentaire'!V473="",Y$5,"")</f>
        <v>Driss</v>
      </c>
      <c r="Z357" s="25" t="str">
        <f>IF('Heures Supplémentaire'!Z473="",Z$5,"")</f>
        <v>AAAA</v>
      </c>
      <c r="AA357" s="25" t="str">
        <f>IF('Heures Supplémentaire'!AA473="",AA$5,"")</f>
        <v>BBBB</v>
      </c>
      <c r="AB357" s="25" t="str">
        <f>IF('Heures Supplémentaire'!AB473="",AB$5,"")</f>
        <v>CCCC</v>
      </c>
      <c r="AC357" s="25" t="e">
        <f>IF(#REF!="",AC$5,"")</f>
        <v>#REF!</v>
      </c>
      <c r="AD357" s="25" t="e">
        <f>IF(#REF!="",AD$5,"")</f>
        <v>#REF!</v>
      </c>
      <c r="AE357" s="25" t="e">
        <f>IF(#REF!="",AE$5,"")</f>
        <v>#REF!</v>
      </c>
      <c r="AF357" s="25" t="e">
        <f>IF(#REF!="",AF$5,"")</f>
        <v>#REF!</v>
      </c>
      <c r="AG357" s="25" t="e">
        <f>IF(#REF!="",AG$5,"")</f>
        <v>#REF!</v>
      </c>
      <c r="AH357" s="26" t="e">
        <f>IF(#REF!="",AH$5,"")</f>
        <v>#REF!</v>
      </c>
    </row>
    <row r="358" spans="1:34" ht="15" hidden="1" customHeight="1" x14ac:dyDescent="0.25">
      <c r="A358" s="18" t="s">
        <v>81</v>
      </c>
      <c r="B358" s="19">
        <f t="shared" si="11"/>
        <v>43088</v>
      </c>
      <c r="C358" s="27">
        <f t="shared" si="10"/>
        <v>3</v>
      </c>
      <c r="D358" s="28" t="s">
        <v>66</v>
      </c>
      <c r="E358" s="22"/>
      <c r="F358" s="22"/>
      <c r="G358" s="22"/>
      <c r="H358" s="22"/>
      <c r="I358" s="22"/>
      <c r="J358" s="22"/>
      <c r="K358" s="22"/>
      <c r="L358" s="22"/>
      <c r="M358" s="22"/>
      <c r="N358" s="22"/>
      <c r="O358" s="24"/>
      <c r="P358" s="25" t="str">
        <f>IF('Heures Supplémentaire'!D474="",$P$5,"")</f>
        <v>Haziz</v>
      </c>
      <c r="Q358" s="25" t="str">
        <f>IF('Heures Supplémentaire'!F474="",$Q$5,"")</f>
        <v>Stéphanie</v>
      </c>
      <c r="R358" s="25" t="str">
        <f>IF('Heures Supplémentaire'!H474="",$R$5,"")</f>
        <v>Catherine</v>
      </c>
      <c r="S358" s="25" t="str">
        <f>IF('Heures Supplémentaire'!J474="",$S$5,"")</f>
        <v>Denise</v>
      </c>
      <c r="T358" s="25" t="str">
        <f>IF('Heures Supplémentaire'!L474="",$T$5,"")</f>
        <v>Camille</v>
      </c>
      <c r="U358" s="25" t="str">
        <f>IF('Heures Supplémentaire'!N474="",$U$5,"")</f>
        <v>Moncef</v>
      </c>
      <c r="V358" s="25" t="str">
        <f>IF('Heures Supplémentaire'!P474="",$V$5,"")</f>
        <v>Danièle</v>
      </c>
      <c r="W358" s="25" t="str">
        <f>IF('Heures Supplémentaire'!R474="",W$5,"")</f>
        <v>Alain</v>
      </c>
      <c r="X358" s="25" t="str">
        <f>IF('Heures Supplémentaire'!T474="",X$5,"")</f>
        <v>Manuel</v>
      </c>
      <c r="Y358" s="25" t="str">
        <f>IF('Heures Supplémentaire'!V474="",Y$5,"")</f>
        <v>Driss</v>
      </c>
      <c r="Z358" s="25" t="str">
        <f>IF('Heures Supplémentaire'!Z474="",Z$5,"")</f>
        <v>AAAA</v>
      </c>
      <c r="AA358" s="25" t="str">
        <f>IF('Heures Supplémentaire'!AA474="",AA$5,"")</f>
        <v>BBBB</v>
      </c>
      <c r="AB358" s="25" t="str">
        <f>IF('Heures Supplémentaire'!AB474="",AB$5,"")</f>
        <v>CCCC</v>
      </c>
      <c r="AC358" s="25" t="e">
        <f>IF(#REF!="",AC$5,"")</f>
        <v>#REF!</v>
      </c>
      <c r="AD358" s="25" t="e">
        <f>IF(#REF!="",AD$5,"")</f>
        <v>#REF!</v>
      </c>
      <c r="AE358" s="25" t="e">
        <f>IF(#REF!="",AE$5,"")</f>
        <v>#REF!</v>
      </c>
      <c r="AF358" s="25" t="e">
        <f>IF(#REF!="",AF$5,"")</f>
        <v>#REF!</v>
      </c>
      <c r="AG358" s="25" t="e">
        <f>IF(#REF!="",AG$5,"")</f>
        <v>#REF!</v>
      </c>
      <c r="AH358" s="26" t="e">
        <f>IF(#REF!="",AH$5,"")</f>
        <v>#REF!</v>
      </c>
    </row>
    <row r="359" spans="1:34" ht="15" hidden="1" customHeight="1" x14ac:dyDescent="0.25">
      <c r="A359" s="18" t="s">
        <v>81</v>
      </c>
      <c r="B359" s="19">
        <f t="shared" si="11"/>
        <v>43089</v>
      </c>
      <c r="C359" s="27">
        <f t="shared" si="10"/>
        <v>4</v>
      </c>
      <c r="D359" s="28" t="s">
        <v>67</v>
      </c>
      <c r="E359" s="22"/>
      <c r="F359" s="22"/>
      <c r="G359" s="22"/>
      <c r="H359" s="22"/>
      <c r="I359" s="22"/>
      <c r="J359" s="22"/>
      <c r="K359" s="22"/>
      <c r="L359" s="22"/>
      <c r="M359" s="22"/>
      <c r="N359" s="22"/>
      <c r="O359" s="24"/>
      <c r="P359" s="25" t="str">
        <f>IF('Heures Supplémentaire'!D475="",$P$5,"")</f>
        <v>Haziz</v>
      </c>
      <c r="Q359" s="25" t="str">
        <f>IF('Heures Supplémentaire'!F475="",$Q$5,"")</f>
        <v>Stéphanie</v>
      </c>
      <c r="R359" s="25" t="str">
        <f>IF('Heures Supplémentaire'!H475="",$R$5,"")</f>
        <v>Catherine</v>
      </c>
      <c r="S359" s="25" t="str">
        <f>IF('Heures Supplémentaire'!J475="",$S$5,"")</f>
        <v>Denise</v>
      </c>
      <c r="T359" s="25" t="str">
        <f>IF('Heures Supplémentaire'!L475="",$T$5,"")</f>
        <v>Camille</v>
      </c>
      <c r="U359" s="25" t="str">
        <f>IF('Heures Supplémentaire'!N475="",$U$5,"")</f>
        <v>Moncef</v>
      </c>
      <c r="V359" s="25" t="str">
        <f>IF('Heures Supplémentaire'!P475="",$V$5,"")</f>
        <v>Danièle</v>
      </c>
      <c r="W359" s="25" t="str">
        <f>IF('Heures Supplémentaire'!R475="",W$5,"")</f>
        <v>Alain</v>
      </c>
      <c r="X359" s="25" t="str">
        <f>IF('Heures Supplémentaire'!T475="",X$5,"")</f>
        <v>Manuel</v>
      </c>
      <c r="Y359" s="25" t="str">
        <f>IF('Heures Supplémentaire'!V475="",Y$5,"")</f>
        <v>Driss</v>
      </c>
      <c r="Z359" s="25" t="str">
        <f>IF('Heures Supplémentaire'!Z475="",Z$5,"")</f>
        <v>AAAA</v>
      </c>
      <c r="AA359" s="25" t="str">
        <f>IF('Heures Supplémentaire'!AA475="",AA$5,"")</f>
        <v>BBBB</v>
      </c>
      <c r="AB359" s="25" t="str">
        <f>IF('Heures Supplémentaire'!AB475="",AB$5,"")</f>
        <v>CCCC</v>
      </c>
      <c r="AC359" s="25" t="e">
        <f>IF(#REF!="",AC$5,"")</f>
        <v>#REF!</v>
      </c>
      <c r="AD359" s="25" t="e">
        <f>IF(#REF!="",AD$5,"")</f>
        <v>#REF!</v>
      </c>
      <c r="AE359" s="25" t="e">
        <f>IF(#REF!="",AE$5,"")</f>
        <v>#REF!</v>
      </c>
      <c r="AF359" s="25" t="e">
        <f>IF(#REF!="",AF$5,"")</f>
        <v>#REF!</v>
      </c>
      <c r="AG359" s="25" t="e">
        <f>IF(#REF!="",AG$5,"")</f>
        <v>#REF!</v>
      </c>
      <c r="AH359" s="26" t="e">
        <f>IF(#REF!="",AH$5,"")</f>
        <v>#REF!</v>
      </c>
    </row>
    <row r="360" spans="1:34" ht="15" customHeight="1" x14ac:dyDescent="0.25">
      <c r="A360" s="18" t="s">
        <v>81</v>
      </c>
      <c r="B360" s="19">
        <f t="shared" si="11"/>
        <v>43090</v>
      </c>
      <c r="C360" s="27">
        <f t="shared" si="10"/>
        <v>5</v>
      </c>
      <c r="D360" s="28" t="s">
        <v>68</v>
      </c>
      <c r="E360" s="22"/>
      <c r="F360" s="22"/>
      <c r="G360" s="22"/>
      <c r="H360" s="22"/>
      <c r="I360" s="22"/>
      <c r="J360" s="22"/>
      <c r="K360" s="22"/>
      <c r="L360" s="22"/>
      <c r="M360" s="22"/>
      <c r="N360" s="22"/>
      <c r="O360" s="24"/>
      <c r="P360" s="25" t="str">
        <f>IF('Heures Supplémentaire'!D476="",$P$5,"")</f>
        <v>Haziz</v>
      </c>
      <c r="Q360" s="25" t="str">
        <f>IF('Heures Supplémentaire'!F476="",$Q$5,"")</f>
        <v>Stéphanie</v>
      </c>
      <c r="R360" s="25" t="str">
        <f>IF('Heures Supplémentaire'!H476="",$R$5,"")</f>
        <v>Catherine</v>
      </c>
      <c r="S360" s="25" t="str">
        <f>IF('Heures Supplémentaire'!J476="",$S$5,"")</f>
        <v>Denise</v>
      </c>
      <c r="T360" s="25" t="str">
        <f>IF('Heures Supplémentaire'!L476="",$T$5,"")</f>
        <v>Camille</v>
      </c>
      <c r="U360" s="25" t="str">
        <f>IF('Heures Supplémentaire'!N476="",$U$5,"")</f>
        <v>Moncef</v>
      </c>
      <c r="V360" s="25" t="str">
        <f>IF('Heures Supplémentaire'!P476="",$V$5,"")</f>
        <v>Danièle</v>
      </c>
      <c r="W360" s="25" t="str">
        <f>IF('Heures Supplémentaire'!R476="",W$5,"")</f>
        <v>Alain</v>
      </c>
      <c r="X360" s="25" t="str">
        <f>IF('Heures Supplémentaire'!T476="",X$5,"")</f>
        <v>Manuel</v>
      </c>
      <c r="Y360" s="25" t="str">
        <f>IF('Heures Supplémentaire'!V476="",Y$5,"")</f>
        <v>Driss</v>
      </c>
      <c r="Z360" s="25" t="str">
        <f>IF('Heures Supplémentaire'!Z476="",Z$5,"")</f>
        <v>AAAA</v>
      </c>
      <c r="AA360" s="25" t="str">
        <f>IF('Heures Supplémentaire'!AA476="",AA$5,"")</f>
        <v>BBBB</v>
      </c>
      <c r="AB360" s="25" t="str">
        <f>IF('Heures Supplémentaire'!AB476="",AB$5,"")</f>
        <v>CCCC</v>
      </c>
      <c r="AC360" s="25" t="e">
        <f>IF(#REF!="",AC$5,"")</f>
        <v>#REF!</v>
      </c>
      <c r="AD360" s="25" t="e">
        <f>IF(#REF!="",AD$5,"")</f>
        <v>#REF!</v>
      </c>
      <c r="AE360" s="25" t="e">
        <f>IF(#REF!="",AE$5,"")</f>
        <v>#REF!</v>
      </c>
      <c r="AF360" s="25" t="e">
        <f>IF(#REF!="",AF$5,"")</f>
        <v>#REF!</v>
      </c>
      <c r="AG360" s="25" t="e">
        <f>IF(#REF!="",AG$5,"")</f>
        <v>#REF!</v>
      </c>
      <c r="AH360" s="26" t="e">
        <f>IF(#REF!="",AH$5,"")</f>
        <v>#REF!</v>
      </c>
    </row>
    <row r="361" spans="1:34" ht="15" hidden="1" customHeight="1" x14ac:dyDescent="0.25">
      <c r="A361" s="18" t="s">
        <v>81</v>
      </c>
      <c r="B361" s="19">
        <f t="shared" si="11"/>
        <v>43091</v>
      </c>
      <c r="C361" s="27">
        <f t="shared" si="10"/>
        <v>6</v>
      </c>
      <c r="D361" s="28" t="s">
        <v>69</v>
      </c>
      <c r="E361" s="22"/>
      <c r="F361" s="22"/>
      <c r="G361" s="22"/>
      <c r="H361" s="22"/>
      <c r="I361" s="22"/>
      <c r="J361" s="22"/>
      <c r="K361" s="22"/>
      <c r="L361" s="22"/>
      <c r="M361" s="22"/>
      <c r="N361" s="22"/>
      <c r="O361" s="24"/>
      <c r="P361" s="25" t="str">
        <f>IF('Heures Supplémentaire'!D477="",$P$5,"")</f>
        <v>Haziz</v>
      </c>
      <c r="Q361" s="25" t="str">
        <f>IF('Heures Supplémentaire'!F477="",$Q$5,"")</f>
        <v>Stéphanie</v>
      </c>
      <c r="R361" s="25" t="str">
        <f>IF('Heures Supplémentaire'!H477="",$R$5,"")</f>
        <v>Catherine</v>
      </c>
      <c r="S361" s="25" t="str">
        <f>IF('Heures Supplémentaire'!J477="",$S$5,"")</f>
        <v>Denise</v>
      </c>
      <c r="T361" s="25" t="str">
        <f>IF('Heures Supplémentaire'!L477="",$T$5,"")</f>
        <v>Camille</v>
      </c>
      <c r="U361" s="25" t="str">
        <f>IF('Heures Supplémentaire'!N477="",$U$5,"")</f>
        <v>Moncef</v>
      </c>
      <c r="V361" s="25" t="str">
        <f>IF('Heures Supplémentaire'!P477="",$V$5,"")</f>
        <v>Danièle</v>
      </c>
      <c r="W361" s="25" t="str">
        <f>IF('Heures Supplémentaire'!R477="",W$5,"")</f>
        <v>Alain</v>
      </c>
      <c r="X361" s="25" t="str">
        <f>IF('Heures Supplémentaire'!T477="",X$5,"")</f>
        <v>Manuel</v>
      </c>
      <c r="Y361" s="25" t="str">
        <f>IF('Heures Supplémentaire'!V477="",Y$5,"")</f>
        <v>Driss</v>
      </c>
      <c r="Z361" s="25" t="str">
        <f>IF('Heures Supplémentaire'!Z477="",Z$5,"")</f>
        <v>AAAA</v>
      </c>
      <c r="AA361" s="25" t="str">
        <f>IF('Heures Supplémentaire'!AA477="",AA$5,"")</f>
        <v>BBBB</v>
      </c>
      <c r="AB361" s="25" t="str">
        <f>IF('Heures Supplémentaire'!AB477="",AB$5,"")</f>
        <v>CCCC</v>
      </c>
      <c r="AC361" s="25" t="e">
        <f>IF(#REF!="",AC$5,"")</f>
        <v>#REF!</v>
      </c>
      <c r="AD361" s="25" t="e">
        <f>IF(#REF!="",AD$5,"")</f>
        <v>#REF!</v>
      </c>
      <c r="AE361" s="25" t="e">
        <f>IF(#REF!="",AE$5,"")</f>
        <v>#REF!</v>
      </c>
      <c r="AF361" s="25" t="e">
        <f>IF(#REF!="",AF$5,"")</f>
        <v>#REF!</v>
      </c>
      <c r="AG361" s="25" t="e">
        <f>IF(#REF!="",AG$5,"")</f>
        <v>#REF!</v>
      </c>
      <c r="AH361" s="26" t="e">
        <f>IF(#REF!="",AH$5,"")</f>
        <v>#REF!</v>
      </c>
    </row>
    <row r="362" spans="1:34" ht="15" hidden="1" customHeight="1" x14ac:dyDescent="0.25">
      <c r="A362" s="18" t="s">
        <v>81</v>
      </c>
      <c r="B362" s="19">
        <f t="shared" si="11"/>
        <v>43092</v>
      </c>
      <c r="C362" s="27">
        <f t="shared" si="10"/>
        <v>7</v>
      </c>
      <c r="D362" s="28" t="s">
        <v>70</v>
      </c>
      <c r="E362" s="22"/>
      <c r="F362" s="22"/>
      <c r="G362" s="22"/>
      <c r="H362" s="22"/>
      <c r="I362" s="22"/>
      <c r="J362" s="22"/>
      <c r="K362" s="22"/>
      <c r="L362" s="22"/>
      <c r="M362" s="22"/>
      <c r="N362" s="22"/>
      <c r="O362" s="24"/>
      <c r="P362" s="25" t="str">
        <f>IF('Heures Supplémentaire'!D478="",$P$5,"")</f>
        <v>Haziz</v>
      </c>
      <c r="Q362" s="25" t="str">
        <f>IF('Heures Supplémentaire'!F478="",$Q$5,"")</f>
        <v>Stéphanie</v>
      </c>
      <c r="R362" s="25" t="str">
        <f>IF('Heures Supplémentaire'!H478="",$R$5,"")</f>
        <v>Catherine</v>
      </c>
      <c r="S362" s="25" t="str">
        <f>IF('Heures Supplémentaire'!J478="",$S$5,"")</f>
        <v>Denise</v>
      </c>
      <c r="T362" s="25" t="str">
        <f>IF('Heures Supplémentaire'!L478="",$T$5,"")</f>
        <v>Camille</v>
      </c>
      <c r="U362" s="25" t="str">
        <f>IF('Heures Supplémentaire'!N478="",$U$5,"")</f>
        <v>Moncef</v>
      </c>
      <c r="V362" s="25" t="str">
        <f>IF('Heures Supplémentaire'!P478="",$V$5,"")</f>
        <v>Danièle</v>
      </c>
      <c r="W362" s="25" t="str">
        <f>IF('Heures Supplémentaire'!R478="",W$5,"")</f>
        <v>Alain</v>
      </c>
      <c r="X362" s="25" t="str">
        <f>IF('Heures Supplémentaire'!T478="",X$5,"")</f>
        <v>Manuel</v>
      </c>
      <c r="Y362" s="25" t="str">
        <f>IF('Heures Supplémentaire'!V478="",Y$5,"")</f>
        <v>Driss</v>
      </c>
      <c r="Z362" s="25" t="str">
        <f>IF('Heures Supplémentaire'!Z478="",Z$5,"")</f>
        <v>AAAA</v>
      </c>
      <c r="AA362" s="25" t="str">
        <f>IF('Heures Supplémentaire'!AA478="",AA$5,"")</f>
        <v>BBBB</v>
      </c>
      <c r="AB362" s="25" t="str">
        <f>IF('Heures Supplémentaire'!AB478="",AB$5,"")</f>
        <v>CCCC</v>
      </c>
      <c r="AC362" s="25" t="e">
        <f>IF(#REF!="",AC$5,"")</f>
        <v>#REF!</v>
      </c>
      <c r="AD362" s="25" t="e">
        <f>IF(#REF!="",AD$5,"")</f>
        <v>#REF!</v>
      </c>
      <c r="AE362" s="25" t="e">
        <f>IF(#REF!="",AE$5,"")</f>
        <v>#REF!</v>
      </c>
      <c r="AF362" s="25" t="e">
        <f>IF(#REF!="",AF$5,"")</f>
        <v>#REF!</v>
      </c>
      <c r="AG362" s="25" t="e">
        <f>IF(#REF!="",AG$5,"")</f>
        <v>#REF!</v>
      </c>
      <c r="AH362" s="26" t="e">
        <f>IF(#REF!="",AH$5,"")</f>
        <v>#REF!</v>
      </c>
    </row>
    <row r="363" spans="1:34" ht="15" hidden="1" customHeight="1" x14ac:dyDescent="0.25">
      <c r="A363" s="18" t="s">
        <v>81</v>
      </c>
      <c r="B363" s="19">
        <f t="shared" si="11"/>
        <v>43093</v>
      </c>
      <c r="C363" s="27">
        <f t="shared" si="10"/>
        <v>1</v>
      </c>
      <c r="D363" s="28" t="s">
        <v>64</v>
      </c>
      <c r="E363" s="22"/>
      <c r="F363" s="22"/>
      <c r="G363" s="22"/>
      <c r="H363" s="22"/>
      <c r="I363" s="22"/>
      <c r="J363" s="22"/>
      <c r="K363" s="22"/>
      <c r="L363" s="22"/>
      <c r="M363" s="22"/>
      <c r="N363" s="22"/>
      <c r="O363" s="24"/>
      <c r="P363" s="25" t="str">
        <f>IF('Heures Supplémentaire'!D479="",$P$5,"")</f>
        <v>Haziz</v>
      </c>
      <c r="Q363" s="25" t="str">
        <f>IF('Heures Supplémentaire'!F479="",$Q$5,"")</f>
        <v>Stéphanie</v>
      </c>
      <c r="R363" s="25" t="str">
        <f>IF('Heures Supplémentaire'!H479="",$R$5,"")</f>
        <v>Catherine</v>
      </c>
      <c r="S363" s="25" t="str">
        <f>IF('Heures Supplémentaire'!J479="",$S$5,"")</f>
        <v>Denise</v>
      </c>
      <c r="T363" s="25" t="str">
        <f>IF('Heures Supplémentaire'!L479="",$T$5,"")</f>
        <v>Camille</v>
      </c>
      <c r="U363" s="25" t="str">
        <f>IF('Heures Supplémentaire'!N479="",$U$5,"")</f>
        <v>Moncef</v>
      </c>
      <c r="V363" s="25" t="str">
        <f>IF('Heures Supplémentaire'!P479="",$V$5,"")</f>
        <v>Danièle</v>
      </c>
      <c r="W363" s="25" t="str">
        <f>IF('Heures Supplémentaire'!R479="",W$5,"")</f>
        <v>Alain</v>
      </c>
      <c r="X363" s="25" t="str">
        <f>IF('Heures Supplémentaire'!T479="",X$5,"")</f>
        <v>Manuel</v>
      </c>
      <c r="Y363" s="25" t="str">
        <f>IF('Heures Supplémentaire'!V479="",Y$5,"")</f>
        <v>Driss</v>
      </c>
      <c r="Z363" s="25" t="str">
        <f>IF('Heures Supplémentaire'!Z479="",Z$5,"")</f>
        <v>AAAA</v>
      </c>
      <c r="AA363" s="25" t="str">
        <f>IF('Heures Supplémentaire'!AA479="",AA$5,"")</f>
        <v>BBBB</v>
      </c>
      <c r="AB363" s="25" t="str">
        <f>IF('Heures Supplémentaire'!AB479="",AB$5,"")</f>
        <v>CCCC</v>
      </c>
      <c r="AC363" s="25" t="e">
        <f>IF(#REF!="",AC$5,"")</f>
        <v>#REF!</v>
      </c>
      <c r="AD363" s="25" t="e">
        <f>IF(#REF!="",AD$5,"")</f>
        <v>#REF!</v>
      </c>
      <c r="AE363" s="25" t="e">
        <f>IF(#REF!="",AE$5,"")</f>
        <v>#REF!</v>
      </c>
      <c r="AF363" s="25" t="e">
        <f>IF(#REF!="",AF$5,"")</f>
        <v>#REF!</v>
      </c>
      <c r="AG363" s="25" t="e">
        <f>IF(#REF!="",AG$5,"")</f>
        <v>#REF!</v>
      </c>
      <c r="AH363" s="26" t="e">
        <f>IF(#REF!="",AH$5,"")</f>
        <v>#REF!</v>
      </c>
    </row>
    <row r="364" spans="1:34" ht="15" hidden="1" customHeight="1" x14ac:dyDescent="0.25">
      <c r="A364" s="18" t="s">
        <v>81</v>
      </c>
      <c r="B364" s="19">
        <f t="shared" si="11"/>
        <v>43094</v>
      </c>
      <c r="C364" s="27">
        <f t="shared" si="10"/>
        <v>2</v>
      </c>
      <c r="D364" s="28" t="s">
        <v>65</v>
      </c>
      <c r="E364" s="22"/>
      <c r="F364" s="22"/>
      <c r="G364" s="22"/>
      <c r="H364" s="22"/>
      <c r="I364" s="22"/>
      <c r="J364" s="22"/>
      <c r="K364" s="22"/>
      <c r="L364" s="22"/>
      <c r="M364" s="22"/>
      <c r="N364" s="22"/>
      <c r="O364" s="24"/>
      <c r="P364" s="25" t="str">
        <f>IF('Heures Supplémentaire'!D482="",$P$5,"")</f>
        <v>Haziz</v>
      </c>
      <c r="Q364" s="25" t="str">
        <f>IF('Heures Supplémentaire'!F482="",$Q$5,"")</f>
        <v>Stéphanie</v>
      </c>
      <c r="R364" s="25" t="str">
        <f>IF('Heures Supplémentaire'!H482="",$R$5,"")</f>
        <v>Catherine</v>
      </c>
      <c r="S364" s="25" t="str">
        <f>IF('Heures Supplémentaire'!J482="",$S$5,"")</f>
        <v>Denise</v>
      </c>
      <c r="T364" s="25" t="str">
        <f>IF('Heures Supplémentaire'!L482="",$T$5,"")</f>
        <v>Camille</v>
      </c>
      <c r="U364" s="25" t="str">
        <f>IF('Heures Supplémentaire'!N482="",$U$5,"")</f>
        <v>Moncef</v>
      </c>
      <c r="V364" s="25" t="str">
        <f>IF('Heures Supplémentaire'!P482="",$V$5,"")</f>
        <v>Danièle</v>
      </c>
      <c r="W364" s="25" t="str">
        <f>IF('Heures Supplémentaire'!R482="",W$5,"")</f>
        <v>Alain</v>
      </c>
      <c r="X364" s="25" t="str">
        <f>IF('Heures Supplémentaire'!T482="",X$5,"")</f>
        <v>Manuel</v>
      </c>
      <c r="Y364" s="25" t="str">
        <f>IF('Heures Supplémentaire'!V482="",Y$5,"")</f>
        <v>Driss</v>
      </c>
      <c r="Z364" s="25" t="str">
        <f>IF('Heures Supplémentaire'!Z482="",Z$5,"")</f>
        <v>AAAA</v>
      </c>
      <c r="AA364" s="25" t="str">
        <f>IF('Heures Supplémentaire'!AA482="",AA$5,"")</f>
        <v>BBBB</v>
      </c>
      <c r="AB364" s="25" t="str">
        <f>IF('Heures Supplémentaire'!AB482="",AB$5,"")</f>
        <v>CCCC</v>
      </c>
      <c r="AC364" s="25" t="e">
        <f>IF(#REF!="",AC$5,"")</f>
        <v>#REF!</v>
      </c>
      <c r="AD364" s="25" t="e">
        <f>IF(#REF!="",AD$5,"")</f>
        <v>#REF!</v>
      </c>
      <c r="AE364" s="25" t="e">
        <f>IF(#REF!="",AE$5,"")</f>
        <v>#REF!</v>
      </c>
      <c r="AF364" s="25" t="e">
        <f>IF(#REF!="",AF$5,"")</f>
        <v>#REF!</v>
      </c>
      <c r="AG364" s="25" t="e">
        <f>IF(#REF!="",AG$5,"")</f>
        <v>#REF!</v>
      </c>
      <c r="AH364" s="26" t="e">
        <f>IF(#REF!="",AH$5,"")</f>
        <v>#REF!</v>
      </c>
    </row>
    <row r="365" spans="1:34" ht="15" hidden="1" customHeight="1" x14ac:dyDescent="0.25">
      <c r="A365" s="18" t="s">
        <v>81</v>
      </c>
      <c r="B365" s="19">
        <f t="shared" si="11"/>
        <v>43095</v>
      </c>
      <c r="C365" s="27">
        <f t="shared" si="10"/>
        <v>3</v>
      </c>
      <c r="D365" s="28" t="s">
        <v>66</v>
      </c>
      <c r="E365" s="22"/>
      <c r="F365" s="22"/>
      <c r="G365" s="22"/>
      <c r="H365" s="22"/>
      <c r="I365" s="22"/>
      <c r="J365" s="22"/>
      <c r="K365" s="22"/>
      <c r="L365" s="22"/>
      <c r="M365" s="22"/>
      <c r="N365" s="22"/>
      <c r="O365" s="24"/>
      <c r="P365" s="25" t="str">
        <f>IF('Heures Supplémentaire'!D483="",$P$5,"")</f>
        <v>Haziz</v>
      </c>
      <c r="Q365" s="25" t="str">
        <f>IF('Heures Supplémentaire'!F483="",$Q$5,"")</f>
        <v>Stéphanie</v>
      </c>
      <c r="R365" s="25" t="str">
        <f>IF('Heures Supplémentaire'!H483="",$R$5,"")</f>
        <v>Catherine</v>
      </c>
      <c r="S365" s="25" t="str">
        <f>IF('Heures Supplémentaire'!J483="",$S$5,"")</f>
        <v>Denise</v>
      </c>
      <c r="T365" s="25" t="str">
        <f>IF('Heures Supplémentaire'!L483="",$T$5,"")</f>
        <v>Camille</v>
      </c>
      <c r="U365" s="25" t="str">
        <f>IF('Heures Supplémentaire'!N483="",$U$5,"")</f>
        <v>Moncef</v>
      </c>
      <c r="V365" s="25" t="str">
        <f>IF('Heures Supplémentaire'!P483="",$V$5,"")</f>
        <v>Danièle</v>
      </c>
      <c r="W365" s="25" t="str">
        <f>IF('Heures Supplémentaire'!R483="",W$5,"")</f>
        <v>Alain</v>
      </c>
      <c r="X365" s="25" t="str">
        <f>IF('Heures Supplémentaire'!T483="",X$5,"")</f>
        <v>Manuel</v>
      </c>
      <c r="Y365" s="25" t="str">
        <f>IF('Heures Supplémentaire'!V483="",Y$5,"")</f>
        <v>Driss</v>
      </c>
      <c r="Z365" s="25" t="str">
        <f>IF('Heures Supplémentaire'!Z483="",Z$5,"")</f>
        <v>AAAA</v>
      </c>
      <c r="AA365" s="25" t="str">
        <f>IF('Heures Supplémentaire'!AA483="",AA$5,"")</f>
        <v>BBBB</v>
      </c>
      <c r="AB365" s="25" t="str">
        <f>IF('Heures Supplémentaire'!AB483="",AB$5,"")</f>
        <v>CCCC</v>
      </c>
      <c r="AC365" s="25" t="e">
        <f>IF(#REF!="",AC$5,"")</f>
        <v>#REF!</v>
      </c>
      <c r="AD365" s="25" t="e">
        <f>IF(#REF!="",AD$5,"")</f>
        <v>#REF!</v>
      </c>
      <c r="AE365" s="25" t="e">
        <f>IF(#REF!="",AE$5,"")</f>
        <v>#REF!</v>
      </c>
      <c r="AF365" s="25" t="e">
        <f>IF(#REF!="",AF$5,"")</f>
        <v>#REF!</v>
      </c>
      <c r="AG365" s="25" t="e">
        <f>IF(#REF!="",AG$5,"")</f>
        <v>#REF!</v>
      </c>
      <c r="AH365" s="26" t="e">
        <f>IF(#REF!="",AH$5,"")</f>
        <v>#REF!</v>
      </c>
    </row>
    <row r="366" spans="1:34" ht="15" hidden="1" customHeight="1" x14ac:dyDescent="0.25">
      <c r="A366" s="18" t="s">
        <v>81</v>
      </c>
      <c r="B366" s="19">
        <f t="shared" si="11"/>
        <v>43096</v>
      </c>
      <c r="C366" s="27">
        <f t="shared" si="10"/>
        <v>4</v>
      </c>
      <c r="D366" s="28" t="s">
        <v>67</v>
      </c>
      <c r="E366" s="22"/>
      <c r="F366" s="22"/>
      <c r="G366" s="22"/>
      <c r="H366" s="22"/>
      <c r="I366" s="22"/>
      <c r="J366" s="22"/>
      <c r="K366" s="22"/>
      <c r="L366" s="22"/>
      <c r="M366" s="22"/>
      <c r="N366" s="22"/>
      <c r="O366" s="24"/>
      <c r="P366" s="25" t="str">
        <f>IF('Heures Supplémentaire'!D484="",$P$5,"")</f>
        <v>Haziz</v>
      </c>
      <c r="Q366" s="25" t="str">
        <f>IF('Heures Supplémentaire'!F484="",$Q$5,"")</f>
        <v>Stéphanie</v>
      </c>
      <c r="R366" s="25" t="str">
        <f>IF('Heures Supplémentaire'!H484="",$R$5,"")</f>
        <v>Catherine</v>
      </c>
      <c r="S366" s="25" t="str">
        <f>IF('Heures Supplémentaire'!J484="",$S$5,"")</f>
        <v>Denise</v>
      </c>
      <c r="T366" s="25" t="str">
        <f>IF('Heures Supplémentaire'!L484="",$T$5,"")</f>
        <v>Camille</v>
      </c>
      <c r="U366" s="25" t="str">
        <f>IF('Heures Supplémentaire'!N484="",$U$5,"")</f>
        <v>Moncef</v>
      </c>
      <c r="V366" s="25" t="str">
        <f>IF('Heures Supplémentaire'!P484="",$V$5,"")</f>
        <v>Danièle</v>
      </c>
      <c r="W366" s="25" t="str">
        <f>IF('Heures Supplémentaire'!R484="",W$5,"")</f>
        <v>Alain</v>
      </c>
      <c r="X366" s="25" t="str">
        <f>IF('Heures Supplémentaire'!T484="",X$5,"")</f>
        <v>Manuel</v>
      </c>
      <c r="Y366" s="25" t="str">
        <f>IF('Heures Supplémentaire'!V484="",Y$5,"")</f>
        <v>Driss</v>
      </c>
      <c r="Z366" s="25" t="str">
        <f>IF('Heures Supplémentaire'!Z484="",Z$5,"")</f>
        <v>AAAA</v>
      </c>
      <c r="AA366" s="25" t="str">
        <f>IF('Heures Supplémentaire'!AA484="",AA$5,"")</f>
        <v>BBBB</v>
      </c>
      <c r="AB366" s="25" t="str">
        <f>IF('Heures Supplémentaire'!AB484="",AB$5,"")</f>
        <v>CCCC</v>
      </c>
      <c r="AC366" s="25" t="e">
        <f>IF(#REF!="",AC$5,"")</f>
        <v>#REF!</v>
      </c>
      <c r="AD366" s="25" t="e">
        <f>IF(#REF!="",AD$5,"")</f>
        <v>#REF!</v>
      </c>
      <c r="AE366" s="25" t="e">
        <f>IF(#REF!="",AE$5,"")</f>
        <v>#REF!</v>
      </c>
      <c r="AF366" s="25" t="e">
        <f>IF(#REF!="",AF$5,"")</f>
        <v>#REF!</v>
      </c>
      <c r="AG366" s="25" t="e">
        <f>IF(#REF!="",AG$5,"")</f>
        <v>#REF!</v>
      </c>
      <c r="AH366" s="26" t="e">
        <f>IF(#REF!="",AH$5,"")</f>
        <v>#REF!</v>
      </c>
    </row>
    <row r="367" spans="1:34" ht="15" customHeight="1" x14ac:dyDescent="0.25">
      <c r="A367" s="18" t="s">
        <v>81</v>
      </c>
      <c r="B367" s="19">
        <f t="shared" si="11"/>
        <v>43097</v>
      </c>
      <c r="C367" s="27">
        <f t="shared" si="10"/>
        <v>5</v>
      </c>
      <c r="D367" s="28" t="s">
        <v>68</v>
      </c>
      <c r="E367" s="22"/>
      <c r="F367" s="22"/>
      <c r="G367" s="22"/>
      <c r="H367" s="22"/>
      <c r="I367" s="22"/>
      <c r="J367" s="22"/>
      <c r="K367" s="22"/>
      <c r="L367" s="22"/>
      <c r="M367" s="22"/>
      <c r="N367" s="22"/>
      <c r="O367" s="24"/>
      <c r="P367" s="25" t="str">
        <f>IF('Heures Supplémentaire'!D485="",$P$5,"")</f>
        <v>Haziz</v>
      </c>
      <c r="Q367" s="25" t="str">
        <f>IF('Heures Supplémentaire'!F485="",$Q$5,"")</f>
        <v>Stéphanie</v>
      </c>
      <c r="R367" s="25" t="str">
        <f>IF('Heures Supplémentaire'!H485="",$R$5,"")</f>
        <v>Catherine</v>
      </c>
      <c r="S367" s="25" t="str">
        <f>IF('Heures Supplémentaire'!J485="",$S$5,"")</f>
        <v>Denise</v>
      </c>
      <c r="T367" s="25" t="str">
        <f>IF('Heures Supplémentaire'!L485="",$T$5,"")</f>
        <v>Camille</v>
      </c>
      <c r="U367" s="25" t="str">
        <f>IF('Heures Supplémentaire'!N485="",$U$5,"")</f>
        <v>Moncef</v>
      </c>
      <c r="V367" s="25" t="str">
        <f>IF('Heures Supplémentaire'!P485="",$V$5,"")</f>
        <v>Danièle</v>
      </c>
      <c r="W367" s="25" t="str">
        <f>IF('Heures Supplémentaire'!R485="",W$5,"")</f>
        <v>Alain</v>
      </c>
      <c r="X367" s="25" t="str">
        <f>IF('Heures Supplémentaire'!T485="",X$5,"")</f>
        <v>Manuel</v>
      </c>
      <c r="Y367" s="25" t="str">
        <f>IF('Heures Supplémentaire'!V485="",Y$5,"")</f>
        <v>Driss</v>
      </c>
      <c r="Z367" s="25" t="str">
        <f>IF('Heures Supplémentaire'!Z485="",Z$5,"")</f>
        <v>AAAA</v>
      </c>
      <c r="AA367" s="25" t="str">
        <f>IF('Heures Supplémentaire'!AA485="",AA$5,"")</f>
        <v>BBBB</v>
      </c>
      <c r="AB367" s="25" t="str">
        <f>IF('Heures Supplémentaire'!AB485="",AB$5,"")</f>
        <v>CCCC</v>
      </c>
      <c r="AC367" s="25" t="e">
        <f>IF(#REF!="",AC$5,"")</f>
        <v>#REF!</v>
      </c>
      <c r="AD367" s="25" t="e">
        <f>IF(#REF!="",AD$5,"")</f>
        <v>#REF!</v>
      </c>
      <c r="AE367" s="25" t="e">
        <f>IF(#REF!="",AE$5,"")</f>
        <v>#REF!</v>
      </c>
      <c r="AF367" s="25" t="e">
        <f>IF(#REF!="",AF$5,"")</f>
        <v>#REF!</v>
      </c>
      <c r="AG367" s="25" t="e">
        <f>IF(#REF!="",AG$5,"")</f>
        <v>#REF!</v>
      </c>
      <c r="AH367" s="26" t="e">
        <f>IF(#REF!="",AH$5,"")</f>
        <v>#REF!</v>
      </c>
    </row>
    <row r="368" spans="1:34" ht="15" hidden="1" customHeight="1" x14ac:dyDescent="0.25">
      <c r="A368" s="18" t="s">
        <v>81</v>
      </c>
      <c r="B368" s="19">
        <f t="shared" si="11"/>
        <v>43098</v>
      </c>
      <c r="C368" s="27">
        <f t="shared" si="10"/>
        <v>6</v>
      </c>
      <c r="D368" s="28" t="s">
        <v>69</v>
      </c>
      <c r="E368" s="22"/>
      <c r="F368" s="22"/>
      <c r="G368" s="22"/>
      <c r="H368" s="22"/>
      <c r="I368" s="22"/>
      <c r="J368" s="22"/>
      <c r="K368" s="22"/>
      <c r="L368" s="22"/>
      <c r="M368" s="22"/>
      <c r="N368" s="22"/>
      <c r="O368" s="24"/>
      <c r="P368" s="25" t="str">
        <f>IF('Heures Supplémentaire'!D486="",$P$5,"")</f>
        <v>Haziz</v>
      </c>
      <c r="Q368" s="25" t="str">
        <f>IF('Heures Supplémentaire'!F486="",$Q$5,"")</f>
        <v>Stéphanie</v>
      </c>
      <c r="R368" s="25" t="str">
        <f>IF('Heures Supplémentaire'!H486="",$R$5,"")</f>
        <v>Catherine</v>
      </c>
      <c r="S368" s="25" t="str">
        <f>IF('Heures Supplémentaire'!J486="",$S$5,"")</f>
        <v>Denise</v>
      </c>
      <c r="T368" s="25" t="str">
        <f>IF('Heures Supplémentaire'!L486="",$T$5,"")</f>
        <v>Camille</v>
      </c>
      <c r="U368" s="25" t="str">
        <f>IF('Heures Supplémentaire'!N486="",$U$5,"")</f>
        <v>Moncef</v>
      </c>
      <c r="V368" s="25" t="str">
        <f>IF('Heures Supplémentaire'!P486="",$V$5,"")</f>
        <v>Danièle</v>
      </c>
      <c r="W368" s="25" t="str">
        <f>IF('Heures Supplémentaire'!R486="",W$5,"")</f>
        <v>Alain</v>
      </c>
      <c r="X368" s="25" t="str">
        <f>IF('Heures Supplémentaire'!T486="",X$5,"")</f>
        <v>Manuel</v>
      </c>
      <c r="Y368" s="25" t="str">
        <f>IF('Heures Supplémentaire'!V486="",Y$5,"")</f>
        <v>Driss</v>
      </c>
      <c r="Z368" s="25" t="str">
        <f>IF('Heures Supplémentaire'!Z486="",Z$5,"")</f>
        <v>AAAA</v>
      </c>
      <c r="AA368" s="25" t="str">
        <f>IF('Heures Supplémentaire'!AA486="",AA$5,"")</f>
        <v>BBBB</v>
      </c>
      <c r="AB368" s="25" t="str">
        <f>IF('Heures Supplémentaire'!AB486="",AB$5,"")</f>
        <v>CCCC</v>
      </c>
      <c r="AC368" s="25" t="e">
        <f>IF(#REF!="",AC$5,"")</f>
        <v>#REF!</v>
      </c>
      <c r="AD368" s="25" t="e">
        <f>IF(#REF!="",AD$5,"")</f>
        <v>#REF!</v>
      </c>
      <c r="AE368" s="25" t="e">
        <f>IF(#REF!="",AE$5,"")</f>
        <v>#REF!</v>
      </c>
      <c r="AF368" s="25" t="e">
        <f>IF(#REF!="",AF$5,"")</f>
        <v>#REF!</v>
      </c>
      <c r="AG368" s="25" t="e">
        <f>IF(#REF!="",AG$5,"")</f>
        <v>#REF!</v>
      </c>
      <c r="AH368" s="26" t="e">
        <f>IF(#REF!="",AH$5,"")</f>
        <v>#REF!</v>
      </c>
    </row>
    <row r="369" spans="1:34" ht="15" hidden="1" customHeight="1" x14ac:dyDescent="0.25">
      <c r="A369" s="18" t="s">
        <v>81</v>
      </c>
      <c r="B369" s="19">
        <f t="shared" si="11"/>
        <v>43099</v>
      </c>
      <c r="C369" s="27">
        <f t="shared" si="10"/>
        <v>7</v>
      </c>
      <c r="D369" s="28" t="s">
        <v>70</v>
      </c>
      <c r="E369" s="22"/>
      <c r="F369" s="22"/>
      <c r="G369" s="22"/>
      <c r="H369" s="22"/>
      <c r="I369" s="22"/>
      <c r="J369" s="22"/>
      <c r="K369" s="22"/>
      <c r="L369" s="22"/>
      <c r="M369" s="22"/>
      <c r="N369" s="22"/>
      <c r="O369" s="24"/>
      <c r="P369" s="25" t="str">
        <f>IF('Heures Supplémentaire'!D487="",$P$5,"")</f>
        <v>Haziz</v>
      </c>
      <c r="Q369" s="25" t="str">
        <f>IF('Heures Supplémentaire'!F487="",$Q$5,"")</f>
        <v>Stéphanie</v>
      </c>
      <c r="R369" s="25" t="str">
        <f>IF('Heures Supplémentaire'!H487="",$R$5,"")</f>
        <v>Catherine</v>
      </c>
      <c r="S369" s="25" t="str">
        <f>IF('Heures Supplémentaire'!J487="",$S$5,"")</f>
        <v>Denise</v>
      </c>
      <c r="T369" s="25" t="str">
        <f>IF('Heures Supplémentaire'!L487="",$T$5,"")</f>
        <v>Camille</v>
      </c>
      <c r="U369" s="25" t="str">
        <f>IF('Heures Supplémentaire'!N487="",$U$5,"")</f>
        <v>Moncef</v>
      </c>
      <c r="V369" s="25" t="str">
        <f>IF('Heures Supplémentaire'!P487="",$V$5,"")</f>
        <v>Danièle</v>
      </c>
      <c r="W369" s="25" t="str">
        <f>IF('Heures Supplémentaire'!R487="",W$5,"")</f>
        <v>Alain</v>
      </c>
      <c r="X369" s="25" t="str">
        <f>IF('Heures Supplémentaire'!T487="",X$5,"")</f>
        <v>Manuel</v>
      </c>
      <c r="Y369" s="25" t="str">
        <f>IF('Heures Supplémentaire'!V487="",Y$5,"")</f>
        <v>Driss</v>
      </c>
      <c r="Z369" s="25" t="str">
        <f>IF('Heures Supplémentaire'!Z487="",Z$5,"")</f>
        <v>AAAA</v>
      </c>
      <c r="AA369" s="25" t="str">
        <f>IF('Heures Supplémentaire'!AA487="",AA$5,"")</f>
        <v>BBBB</v>
      </c>
      <c r="AB369" s="25" t="str">
        <f>IF('Heures Supplémentaire'!AB487="",AB$5,"")</f>
        <v>CCCC</v>
      </c>
      <c r="AC369" s="25" t="e">
        <f>IF(#REF!="",AC$5,"")</f>
        <v>#REF!</v>
      </c>
      <c r="AD369" s="25" t="e">
        <f>IF(#REF!="",AD$5,"")</f>
        <v>#REF!</v>
      </c>
      <c r="AE369" s="25" t="e">
        <f>IF(#REF!="",AE$5,"")</f>
        <v>#REF!</v>
      </c>
      <c r="AF369" s="25" t="e">
        <f>IF(#REF!="",AF$5,"")</f>
        <v>#REF!</v>
      </c>
      <c r="AG369" s="25" t="e">
        <f>IF(#REF!="",AG$5,"")</f>
        <v>#REF!</v>
      </c>
      <c r="AH369" s="26" t="e">
        <f>IF(#REF!="",AH$5,"")</f>
        <v>#REF!</v>
      </c>
    </row>
    <row r="370" spans="1:34" ht="15" hidden="1" customHeight="1" x14ac:dyDescent="0.25">
      <c r="A370" s="18" t="s">
        <v>81</v>
      </c>
      <c r="B370" s="19">
        <f t="shared" si="11"/>
        <v>43100</v>
      </c>
      <c r="C370" s="27">
        <f t="shared" si="10"/>
        <v>1</v>
      </c>
      <c r="D370" s="28" t="s">
        <v>64</v>
      </c>
      <c r="E370" s="22"/>
      <c r="F370" s="22"/>
      <c r="G370" s="22"/>
      <c r="H370" s="22"/>
      <c r="I370" s="22"/>
      <c r="J370" s="22"/>
      <c r="K370" s="22"/>
      <c r="L370" s="22"/>
      <c r="M370" s="22"/>
      <c r="N370" s="22"/>
      <c r="O370" s="24"/>
      <c r="P370" s="25" t="str">
        <f>IF('Heures Supplémentaire'!D488="",$P$5,"")</f>
        <v>Haziz</v>
      </c>
      <c r="Q370" s="25" t="str">
        <f>IF('Heures Supplémentaire'!F488="",$Q$5,"")</f>
        <v>Stéphanie</v>
      </c>
      <c r="R370" s="25" t="str">
        <f>IF('Heures Supplémentaire'!H488="",$R$5,"")</f>
        <v>Catherine</v>
      </c>
      <c r="S370" s="25" t="str">
        <f>IF('Heures Supplémentaire'!J488="",$S$5,"")</f>
        <v>Denise</v>
      </c>
      <c r="T370" s="25" t="str">
        <f>IF('Heures Supplémentaire'!L488="",$T$5,"")</f>
        <v>Camille</v>
      </c>
      <c r="U370" s="25" t="str">
        <f>IF('Heures Supplémentaire'!N488="",$U$5,"")</f>
        <v>Moncef</v>
      </c>
      <c r="V370" s="25" t="str">
        <f>IF('Heures Supplémentaire'!P488="",$V$5,"")</f>
        <v>Danièle</v>
      </c>
      <c r="W370" s="25" t="str">
        <f>IF('Heures Supplémentaire'!R488="",W$5,"")</f>
        <v>Alain</v>
      </c>
      <c r="X370" s="25" t="str">
        <f>IF('Heures Supplémentaire'!T488="",X$5,"")</f>
        <v>Manuel</v>
      </c>
      <c r="Y370" s="25" t="str">
        <f>IF('Heures Supplémentaire'!V488="",Y$5,"")</f>
        <v>Driss</v>
      </c>
      <c r="Z370" s="25" t="str">
        <f>IF('Heures Supplémentaire'!Z488="",Z$5,"")</f>
        <v>AAAA</v>
      </c>
      <c r="AA370" s="25" t="str">
        <f>IF('Heures Supplémentaire'!AA488="",AA$5,"")</f>
        <v>BBBB</v>
      </c>
      <c r="AB370" s="25" t="str">
        <f>IF('Heures Supplémentaire'!AB488="",AB$5,"")</f>
        <v>CCCC</v>
      </c>
      <c r="AC370" s="25" t="e">
        <f>IF(#REF!="",AC$5,"")</f>
        <v>#REF!</v>
      </c>
      <c r="AD370" s="25" t="e">
        <f>IF(#REF!="",AD$5,"")</f>
        <v>#REF!</v>
      </c>
      <c r="AE370" s="25" t="e">
        <f>IF(#REF!="",AE$5,"")</f>
        <v>#REF!</v>
      </c>
      <c r="AF370" s="25" t="e">
        <f>IF(#REF!="",AF$5,"")</f>
        <v>#REF!</v>
      </c>
      <c r="AG370" s="25" t="e">
        <f>IF(#REF!="",AG$5,"")</f>
        <v>#REF!</v>
      </c>
      <c r="AH370" s="26" t="e">
        <f>IF(#REF!="",AH$5,"")</f>
        <v>#REF!</v>
      </c>
    </row>
    <row r="371" spans="1:34" ht="15" hidden="1" customHeight="1" x14ac:dyDescent="0.25">
      <c r="A371" s="18" t="s">
        <v>63</v>
      </c>
      <c r="B371" s="19">
        <f t="shared" si="11"/>
        <v>43101</v>
      </c>
      <c r="C371" s="27">
        <f t="shared" si="10"/>
        <v>2</v>
      </c>
      <c r="D371" s="28" t="s">
        <v>65</v>
      </c>
      <c r="E371" s="22"/>
      <c r="F371" s="22"/>
      <c r="G371" s="22"/>
      <c r="H371" s="22"/>
      <c r="I371" s="22"/>
      <c r="J371" s="22"/>
      <c r="K371" s="22"/>
      <c r="L371" s="22"/>
      <c r="M371" s="22"/>
      <c r="N371" s="22"/>
      <c r="O371" s="24"/>
      <c r="P371" s="25" t="e">
        <f>IF('Heures Supplémentaire'!#REF!="",$P$5,"")</f>
        <v>#REF!</v>
      </c>
      <c r="Q371" s="25" t="e">
        <f>IF('Heures Supplémentaire'!#REF!="",$Q$5,"")</f>
        <v>#REF!</v>
      </c>
      <c r="R371" s="25" t="e">
        <f>IF('Heures Supplémentaire'!#REF!="",$R$5,"")</f>
        <v>#REF!</v>
      </c>
      <c r="S371" s="25" t="e">
        <f>IF('Heures Supplémentaire'!#REF!="",$S$5,"")</f>
        <v>#REF!</v>
      </c>
      <c r="T371" s="25" t="e">
        <f>IF('Heures Supplémentaire'!#REF!="",$T$5,"")</f>
        <v>#REF!</v>
      </c>
      <c r="U371" s="25" t="e">
        <f>IF('Heures Supplémentaire'!#REF!="",$U$5,"")</f>
        <v>#REF!</v>
      </c>
      <c r="V371" s="25" t="e">
        <f>IF('Heures Supplémentaire'!#REF!="",$V$5,"")</f>
        <v>#REF!</v>
      </c>
      <c r="W371" s="25" t="e">
        <f>IF('Heures Supplémentaire'!#REF!="",W$5,"")</f>
        <v>#REF!</v>
      </c>
      <c r="X371" s="25" t="e">
        <f>IF('Heures Supplémentaire'!#REF!="",X$5,"")</f>
        <v>#REF!</v>
      </c>
      <c r="Y371" s="25" t="e">
        <f>IF('Heures Supplémentaire'!#REF!="",Y$5,"")</f>
        <v>#REF!</v>
      </c>
      <c r="Z371" s="25" t="e">
        <f>IF('Heures Supplémentaire'!#REF!="",Z$5,"")</f>
        <v>#REF!</v>
      </c>
      <c r="AA371" s="25" t="e">
        <f>IF('Heures Supplémentaire'!#REF!="",AA$5,"")</f>
        <v>#REF!</v>
      </c>
      <c r="AB371" s="25" t="e">
        <f>IF('Heures Supplémentaire'!#REF!="",AB$5,"")</f>
        <v>#REF!</v>
      </c>
      <c r="AC371" s="25" t="e">
        <f>IF(#REF!="",AC$5,"")</f>
        <v>#REF!</v>
      </c>
      <c r="AD371" s="25" t="e">
        <f>IF(#REF!="",AD$5,"")</f>
        <v>#REF!</v>
      </c>
      <c r="AE371" s="25" t="e">
        <f>IF(#REF!="",AE$5,"")</f>
        <v>#REF!</v>
      </c>
      <c r="AF371" s="25" t="e">
        <f>IF(#REF!="",AF$5,"")</f>
        <v>#REF!</v>
      </c>
      <c r="AG371" s="25" t="e">
        <f>IF(#REF!="",AG$5,"")</f>
        <v>#REF!</v>
      </c>
      <c r="AH371" s="26" t="e">
        <f>IF(#REF!="",AH$5,"")</f>
        <v>#REF!</v>
      </c>
    </row>
    <row r="372" spans="1:34" ht="15" customHeight="1" x14ac:dyDescent="0.25">
      <c r="A372" s="30"/>
      <c r="B372" s="31"/>
      <c r="C372" s="31"/>
      <c r="D372" s="31"/>
      <c r="E372" s="31"/>
      <c r="F372" s="31"/>
      <c r="G372" s="31"/>
      <c r="H372" s="31"/>
      <c r="I372" s="31"/>
      <c r="J372" s="31"/>
      <c r="K372" s="31"/>
      <c r="L372" s="31"/>
      <c r="M372" s="31"/>
      <c r="N372" s="31"/>
      <c r="O372" s="32"/>
      <c r="P372" s="32"/>
      <c r="Q372" s="32"/>
      <c r="R372" s="32"/>
      <c r="S372" s="32"/>
      <c r="T372" s="32"/>
      <c r="U372" s="32"/>
      <c r="V372" s="32"/>
      <c r="W372" s="32"/>
      <c r="X372" s="32"/>
      <c r="Y372" s="32"/>
      <c r="Z372" s="32"/>
      <c r="AA372" s="32"/>
      <c r="AB372" s="32"/>
      <c r="AC372" s="32"/>
      <c r="AD372" s="32"/>
      <c r="AE372" s="32"/>
      <c r="AF372" s="32"/>
      <c r="AG372" s="32"/>
      <c r="AH372" s="33"/>
    </row>
  </sheetData>
  <sheetProtection password="941C" sheet="1" formatCells="0" formatColumns="0" formatRows="0" insertColumns="0" insertRows="0" insertHyperlinks="0" deleteColumns="0" deleteRows="0" sort="0" autoFilter="0" pivotTables="0"/>
  <customSheetViews>
    <customSheetView guid="{7FEE5DBE-DE58-414B-96B4-1DFFF4275923}" showGridLines="0" hiddenRows="1" hiddenColumns="1" state="hidden" topLeftCell="B1">
      <selection activeCell="E178" sqref="A1:L371"/>
      <pageMargins left="0.51181100000000002" right="0.31496099999999999" top="0" bottom="0" header="0.31496099999999999" footer="0.31496099999999999"/>
      <pageSetup orientation="landscape"/>
      <headerFooter>
        <oddFooter>&amp;C&amp;"Helvetica,Regular"&amp;12&amp;K000000&amp;P</oddFooter>
      </headerFooter>
    </customSheetView>
    <customSheetView guid="{B28A596C-AD45-40BB-9C91-45E267A1E363}" showGridLines="0" hiddenRows="1" hiddenColumns="1" state="hidden" topLeftCell="B1">
      <selection activeCell="E178" sqref="A1:L371"/>
      <pageMargins left="0.51181100000000002" right="0.31496099999999999" top="0" bottom="0" header="0.31496099999999999" footer="0.31496099999999999"/>
      <pageSetup orientation="landscape"/>
      <headerFooter>
        <oddFooter>&amp;C&amp;"Helvetica,Regular"&amp;12&amp;K000000&amp;P</oddFooter>
      </headerFooter>
    </customSheetView>
  </customSheetViews>
  <mergeCells count="3">
    <mergeCell ref="B2:D4"/>
    <mergeCell ref="E1:L4"/>
    <mergeCell ref="B1:D1"/>
  </mergeCells>
  <conditionalFormatting sqref="E6:L371">
    <cfRule type="notContainsBlanks" dxfId="10" priority="1" stopIfTrue="1">
      <formula>NOT(ISBLANK(E6))</formula>
    </cfRule>
  </conditionalFormatting>
  <pageMargins left="0.51181100000000002" right="0.31496099999999999" top="0" bottom="0" header="0.31496099999999999" footer="0.31496099999999999"/>
  <pageSetup orientation="landscape"/>
  <headerFooter>
    <oddFooter>&amp;C&amp;"Helvetica,Regular"&amp;12&amp;K000000&amp;P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3"/>
  <sheetViews>
    <sheetView workbookViewId="0">
      <selection activeCell="A39" sqref="A39"/>
    </sheetView>
  </sheetViews>
  <sheetFormatPr baseColWidth="10" defaultRowHeight="15" x14ac:dyDescent="0.25"/>
  <cols>
    <col min="1" max="1" width="48" customWidth="1"/>
  </cols>
  <sheetData>
    <row r="1" spans="1:4" ht="15.75" x14ac:dyDescent="0.25">
      <c r="A1" s="139" t="s">
        <v>144</v>
      </c>
      <c r="B1" s="395" t="s">
        <v>143</v>
      </c>
      <c r="C1" s="395"/>
      <c r="D1" s="395"/>
    </row>
    <row r="2" spans="1:4" x14ac:dyDescent="0.25">
      <c r="A2" s="396" t="s">
        <v>141</v>
      </c>
      <c r="B2" s="394" t="s">
        <v>142</v>
      </c>
      <c r="C2" s="294"/>
      <c r="D2" s="114" t="s">
        <v>8</v>
      </c>
    </row>
    <row r="3" spans="1:4" x14ac:dyDescent="0.25">
      <c r="A3" s="396"/>
      <c r="B3" s="125" t="s">
        <v>145</v>
      </c>
      <c r="C3" s="122">
        <v>43090</v>
      </c>
      <c r="D3" s="98">
        <v>8</v>
      </c>
    </row>
  </sheetData>
  <mergeCells count="3">
    <mergeCell ref="B2:C2"/>
    <mergeCell ref="B1:D1"/>
    <mergeCell ref="A2:A3"/>
  </mergeCells>
  <conditionalFormatting sqref="D3">
    <cfRule type="cellIs" dxfId="9" priority="16" stopIfTrue="1" operator="equal">
      <formula>"Divers"</formula>
    </cfRule>
    <cfRule type="cellIs" dxfId="8" priority="17" stopIfTrue="1" operator="equal">
      <formula>"FORM"</formula>
    </cfRule>
    <cfRule type="cellIs" dxfId="7" priority="18" stopIfTrue="1" operator="equal">
      <formula>"RTT"</formula>
    </cfRule>
    <cfRule type="cellIs" dxfId="6" priority="19" stopIfTrue="1" operator="equal">
      <formula>"M"</formula>
    </cfRule>
    <cfRule type="containsText" dxfId="5" priority="20" stopIfTrue="1" operator="containsText" text="CA">
      <formula>NOT(ISERROR(FIND(UPPER("CA"),UPPER(Y3))))</formula>
      <formula>"CA"</formula>
    </cfRule>
  </conditionalFormatting>
  <conditionalFormatting sqref="D3">
    <cfRule type="cellIs" dxfId="4" priority="1" stopIfTrue="1" operator="equal">
      <formula>"FORM"</formula>
    </cfRule>
    <cfRule type="cellIs" dxfId="3" priority="2" stopIfTrue="1" operator="equal">
      <formula>"RTT"</formula>
    </cfRule>
    <cfRule type="cellIs" dxfId="2" priority="3" stopIfTrue="1" operator="equal">
      <formula>"M"</formula>
    </cfRule>
    <cfRule type="containsText" dxfId="1" priority="4" stopIfTrue="1" operator="containsText" text="CA">
      <formula>NOT(ISERROR(FIND(UPPER("CA"),UPPER(Y3))))</formula>
      <formula>"CA"</formula>
    </cfRule>
    <cfRule type="cellIs" dxfId="0" priority="5" stopIfTrue="1" operator="equal">
      <formula>"Divers"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11</vt:i4>
      </vt:variant>
    </vt:vector>
  </HeadingPairs>
  <TitlesOfParts>
    <vt:vector size="16" baseType="lpstr">
      <vt:lpstr>Heures Supplémentaire</vt:lpstr>
      <vt:lpstr>Total Annuel</vt:lpstr>
      <vt:lpstr>Congés</vt:lpstr>
      <vt:lpstr>Nocturnes</vt:lpstr>
      <vt:lpstr>Journal</vt:lpstr>
      <vt:lpstr>aranham</vt:lpstr>
      <vt:lpstr>castanaa</vt:lpstr>
      <vt:lpstr>cheklatt</vt:lpstr>
      <vt:lpstr>emeryg</vt:lpstr>
      <vt:lpstr>forestr</vt:lpstr>
      <vt:lpstr>lopezsy</vt:lpstr>
      <vt:lpstr>majdoubn</vt:lpstr>
      <vt:lpstr>mbarkem</vt:lpstr>
      <vt:lpstr>moulinfb</vt:lpstr>
      <vt:lpstr>sansonf</vt:lpstr>
      <vt:lpstr>tous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FOREST, Rémi</dc:creator>
  <cp:lastModifiedBy>patrice phishert</cp:lastModifiedBy>
  <dcterms:created xsi:type="dcterms:W3CDTF">2017-01-23T09:20:37Z</dcterms:created>
  <dcterms:modified xsi:type="dcterms:W3CDTF">2017-02-24T14:08:48Z</dcterms:modified>
</cp:coreProperties>
</file>