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 codeName="{AE6600E7-7A62-396C-DE95-9942FA9DD81E}"/>
  <workbookPr codeName="DieseArbeitsmappe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250CF0BB-DBC1-4EE6-A435-2437BF43595A}" xr6:coauthVersionLast="47" xr6:coauthVersionMax="47" xr10:uidLastSave="{00000000-0000-0000-0000-000000000000}"/>
  <bookViews>
    <workbookView xWindow="4815" yWindow="690" windowWidth="22155" windowHeight="13320" activeTab="2" xr2:uid="{00000000-000D-0000-FFFF-FFFF00000000}"/>
  </bookViews>
  <sheets>
    <sheet name="Organisation" sheetId="2" r:id="rId1"/>
    <sheet name="Sélection" sheetId="3" r:id="rId2"/>
    <sheet name="Liste" sheetId="4" r:id="rId3"/>
    <sheet name="Liste (2)" sheetId="5" r:id="rId4"/>
  </sheets>
  <definedNames>
    <definedName name="jeudi_liste">jeudi_tb[Sélection]</definedName>
    <definedName name="jeudi_sélection">Sélection!$N$4,Sélection!$N$7,Sélection!$S$4,Sélection!$S$7</definedName>
    <definedName name="lundi_liste">lundi_tb[Sélection]</definedName>
    <definedName name="lundi_sélection">Sélection!$D$4,Sélection!$D$7,Sélection!$I$4,Sélection!$I$7</definedName>
    <definedName name="mardi_liste">mardi_tb[Sélection]</definedName>
    <definedName name="mardi_sélection">Sélection!$D$13,Sélection!$D$16,Sélection!$I$13,Sélection!$I$16</definedName>
    <definedName name="mercredi_liste">mercredi_tb[Sélection]</definedName>
    <definedName name="mercredi_sélection">Sélection!$D$22,Sélection!$D$25,Sélection!$I$22,Sélection!$I$25</definedName>
    <definedName name="test">IF(INDEX(lundi_tb[],,2)="",INDEX(lundi_tb[],,1),"")</definedName>
    <definedName name="vendredi_liste">vendredi_tb[Sélection]</definedName>
    <definedName name="vendredi_sélection">Sélection!$N$13,Sélection!$N$16,Sélection!$S$13,Sélection!$S$16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15" i="2" l="1"/>
  <c r="C15" i="2"/>
  <c r="D14" i="2"/>
  <c r="C14" i="2"/>
  <c r="D13" i="2"/>
  <c r="C13" i="2"/>
  <c r="D12" i="2"/>
  <c r="C12" i="2"/>
  <c r="D11" i="2"/>
  <c r="C11" i="2"/>
  <c r="D10" i="2"/>
  <c r="C10" i="2"/>
  <c r="D9" i="2"/>
  <c r="C9" i="2"/>
  <c r="D8" i="2"/>
  <c r="C8" i="2"/>
  <c r="D7" i="2"/>
  <c r="D6" i="2"/>
  <c r="C6" i="2"/>
  <c r="C7" i="2"/>
  <c r="S11" i="4"/>
  <c r="O12" i="4"/>
  <c r="S10" i="4"/>
  <c r="O7" i="4"/>
  <c r="S12" i="4"/>
  <c r="O6" i="4"/>
  <c r="S9" i="4"/>
  <c r="O5" i="4"/>
  <c r="S8" i="4"/>
  <c r="O11" i="4"/>
  <c r="S7" i="4"/>
  <c r="O8" i="4"/>
  <c r="S14" i="4"/>
  <c r="O10" i="4"/>
  <c r="S13" i="4"/>
  <c r="O4" i="4"/>
  <c r="S6" i="4"/>
  <c r="O13" i="4"/>
  <c r="S5" i="4"/>
  <c r="O14" i="4"/>
  <c r="S4" i="4"/>
  <c r="O9" i="4"/>
  <c r="S3" i="4"/>
  <c r="O3" i="4"/>
  <c r="K12" i="4"/>
  <c r="K14" i="4"/>
  <c r="K13" i="4"/>
  <c r="K11" i="4"/>
  <c r="K10" i="4"/>
  <c r="K9" i="4"/>
  <c r="K8" i="4"/>
  <c r="K7" i="4"/>
  <c r="K6" i="4"/>
  <c r="K5" i="4"/>
  <c r="K4" i="4"/>
  <c r="K3" i="4"/>
  <c r="G7" i="4"/>
  <c r="G6" i="4"/>
  <c r="G5" i="4"/>
  <c r="G13" i="4"/>
  <c r="G12" i="4"/>
  <c r="G4" i="4"/>
  <c r="G14" i="4"/>
  <c r="G3" i="4"/>
  <c r="G9" i="4"/>
  <c r="G11" i="4"/>
  <c r="G8" i="4"/>
  <c r="G10" i="4"/>
  <c r="C5" i="4"/>
  <c r="C3" i="4"/>
  <c r="C10" i="4"/>
  <c r="C14" i="4"/>
  <c r="C8" i="4"/>
  <c r="C9" i="4"/>
  <c r="C12" i="4"/>
  <c r="C11" i="4"/>
  <c r="C13" i="4"/>
  <c r="C6" i="4"/>
  <c r="C7" i="4"/>
  <c r="C4" i="4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Pairaud</author>
  </authors>
  <commentList>
    <comment ref="A2" authorId="0" shapeId="0" xr:uid="{8DDF502D-3898-4D28-A6E2-432A02A4C4B7}">
      <text>
        <r>
          <rPr>
            <b/>
            <sz val="9"/>
            <color indexed="81"/>
            <rFont val="Tahoma"/>
            <family val="2"/>
          </rPr>
          <t>LD nom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<sst xmlns="http://schemas.openxmlformats.org/spreadsheetml/2006/main" count="378" uniqueCount="46">
  <si>
    <t>Pierre</t>
  </si>
  <si>
    <t>Pascal</t>
  </si>
  <si>
    <t>Michel</t>
  </si>
  <si>
    <t>André</t>
  </si>
  <si>
    <t>Eric</t>
  </si>
  <si>
    <t>Sébastien</t>
  </si>
  <si>
    <t>David</t>
  </si>
  <si>
    <t>Vincent</t>
  </si>
  <si>
    <t>Cyril</t>
  </si>
  <si>
    <t>Gérard</t>
  </si>
  <si>
    <t>Dominique</t>
  </si>
  <si>
    <t>Didier</t>
  </si>
  <si>
    <t>Poste 1</t>
  </si>
  <si>
    <t>Poste 2</t>
  </si>
  <si>
    <t>Ligne 1</t>
  </si>
  <si>
    <t>Ligne 2</t>
  </si>
  <si>
    <t>Choisir</t>
  </si>
  <si>
    <t>Lundi</t>
  </si>
  <si>
    <t>Mardi</t>
  </si>
  <si>
    <t>Mercredi</t>
  </si>
  <si>
    <t>Jeudi</t>
  </si>
  <si>
    <t>Vendredi</t>
  </si>
  <si>
    <t>LUNDI</t>
  </si>
  <si>
    <t>MARDI</t>
  </si>
  <si>
    <t>MERCREDI</t>
  </si>
  <si>
    <t>JEUDI</t>
  </si>
  <si>
    <t>VENDREDI</t>
  </si>
  <si>
    <t>Nb de pers</t>
  </si>
  <si>
    <t>Organisation de la semaine</t>
  </si>
  <si>
    <t xml:space="preserve"> </t>
  </si>
  <si>
    <t>Poste 3</t>
  </si>
  <si>
    <t>Poste 4</t>
  </si>
  <si>
    <t>Lundi 3</t>
  </si>
  <si>
    <t>Lundi 4</t>
  </si>
  <si>
    <t>Mardi 3</t>
  </si>
  <si>
    <t>Mardi 4</t>
  </si>
  <si>
    <t>Mercredi 3</t>
  </si>
  <si>
    <t>Mercredi 4</t>
  </si>
  <si>
    <t>Jeudi 3</t>
  </si>
  <si>
    <t>Jeudi 4</t>
  </si>
  <si>
    <t>Vendredi 3</t>
  </si>
  <si>
    <t>Vendredi 4</t>
  </si>
  <si>
    <t>Lundi2</t>
  </si>
  <si>
    <t>Poste</t>
  </si>
  <si>
    <t>Sélection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</si>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</sst>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indexed="11"/>
        <bgColor indexed="64"/>
      </patternFill>
    </fill>
  </fills>
  <borders count="22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14" xfId="0" applyBorder="1"/>
    <xf numFmtId="0" fontId="0" fillId="0" borderId="0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4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0" xfId="0" applyFont="1"/>
    <xf numFmtId="0" fontId="3" fillId="0" borderId="4" xfId="0" applyFont="1" applyBorder="1" applyAlignment="1">
      <alignment vertical="center"/>
    </xf>
    <xf numFmtId="0" fontId="3" fillId="0" borderId="5" xfId="0" applyFont="1" applyBorder="1" applyAlignment="1">
      <alignment vertical="center"/>
    </xf>
    <xf numFmtId="0" fontId="1" fillId="0" borderId="0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0" fontId="0" fillId="0" borderId="1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14" xfId="0" applyFill="1" applyBorder="1"/>
    <xf numFmtId="0" fontId="1" fillId="2" borderId="0" xfId="0" applyFont="1" applyFill="1" applyBorder="1" applyAlignment="1">
      <alignment horizontal="center"/>
    </xf>
    <xf numFmtId="0" fontId="0" fillId="2" borderId="0" xfId="0" applyFill="1" applyBorder="1"/>
    <xf numFmtId="0" fontId="0" fillId="2" borderId="0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16" xfId="0" applyFill="1" applyBorder="1"/>
    <xf numFmtId="0" fontId="0" fillId="2" borderId="17" xfId="0" applyFill="1" applyBorder="1"/>
    <xf numFmtId="0" fontId="0" fillId="2" borderId="17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9" xfId="0" applyFill="1" applyBorder="1"/>
    <xf numFmtId="0" fontId="0" fillId="0" borderId="20" xfId="0" applyFill="1" applyBorder="1"/>
    <xf numFmtId="0" fontId="0" fillId="3" borderId="20" xfId="0" applyFill="1" applyBorder="1"/>
    <xf numFmtId="0" fontId="0" fillId="3" borderId="21" xfId="0" applyFill="1" applyBorder="1"/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20">
    <dxf>
      <fill>
        <patternFill patternType="none">
          <fgColor indexed="64"/>
          <bgColor indexed="65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695325</xdr:colOff>
      <xdr:row>4</xdr:row>
      <xdr:rowOff>142875</xdr:rowOff>
    </xdr:from>
    <xdr:to>
      <xdr:col>9</xdr:col>
      <xdr:colOff>0</xdr:colOff>
      <xdr:row>8</xdr:row>
      <xdr:rowOff>66675</xdr:rowOff>
    </xdr:to>
    <xdr:sp macro="" textlink="">
      <xdr:nvSpPr>
        <xdr:cNvPr id="2" name="Légende encadrée 1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5600700" y="933450"/>
          <a:ext cx="3114675" cy="1447800"/>
        </a:xfrm>
        <a:prstGeom prst="borderCallout1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Aprés</a:t>
          </a:r>
          <a:r>
            <a:rPr lang="fr-FR" sz="1400" baseline="0"/>
            <a:t> la sélection des noms dans les différentes listes déroulantes de la feuille SELECTION je souhaite voir les noms s'affficher dans ce tableau.</a:t>
          </a:r>
          <a:endParaRPr lang="fr-FR" sz="14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333376</xdr:colOff>
      <xdr:row>1</xdr:row>
      <xdr:rowOff>28575</xdr:rowOff>
    </xdr:from>
    <xdr:to>
      <xdr:col>23</xdr:col>
      <xdr:colOff>409575</xdr:colOff>
      <xdr:row>6</xdr:row>
      <xdr:rowOff>152400</xdr:rowOff>
    </xdr:to>
    <xdr:sp macro="" textlink="">
      <xdr:nvSpPr>
        <xdr:cNvPr id="2" name="Légende encadrée 1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1677651" y="219075"/>
          <a:ext cx="2362199" cy="1076325"/>
        </a:xfrm>
        <a:prstGeom prst="borderCallout1">
          <a:avLst>
            <a:gd name="adj1" fmla="val -675"/>
            <a:gd name="adj2" fmla="val 817"/>
            <a:gd name="adj3" fmla="val 37658"/>
            <a:gd name="adj4" fmla="val -52880"/>
          </a:avLst>
        </a:prstGeom>
        <a:ln w="254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/>
            <a:t>1 ) Dans chaque menu déroulant on ne doit voir que les noms des personnes qui ont les compétences c'est à dire 1 dans la</a:t>
          </a:r>
          <a:r>
            <a:rPr lang="fr-FR" sz="1200" baseline="0"/>
            <a:t> feuille liste.</a:t>
          </a:r>
        </a:p>
      </xdr:txBody>
    </xdr:sp>
    <xdr:clientData/>
  </xdr:twoCellAnchor>
  <xdr:twoCellAnchor>
    <xdr:from>
      <xdr:col>20</xdr:col>
      <xdr:colOff>333375</xdr:colOff>
      <xdr:row>7</xdr:row>
      <xdr:rowOff>114300</xdr:rowOff>
    </xdr:from>
    <xdr:to>
      <xdr:col>23</xdr:col>
      <xdr:colOff>304800</xdr:colOff>
      <xdr:row>17</xdr:row>
      <xdr:rowOff>180975</xdr:rowOff>
    </xdr:to>
    <xdr:sp macro="" textlink="">
      <xdr:nvSpPr>
        <xdr:cNvPr id="26" name="Légende encadrée 1 25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SpPr/>
      </xdr:nvSpPr>
      <xdr:spPr>
        <a:xfrm>
          <a:off x="11334750" y="1543050"/>
          <a:ext cx="2257425" cy="2076450"/>
        </a:xfrm>
        <a:prstGeom prst="borderCallout1">
          <a:avLst>
            <a:gd name="adj1" fmla="val 1664"/>
            <a:gd name="adj2" fmla="val 910"/>
            <a:gd name="adj3" fmla="val -6800"/>
            <a:gd name="adj4" fmla="val -67581"/>
          </a:avLst>
        </a:prstGeom>
        <a:ln w="254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aseline="0"/>
            <a:t>2) Je souhaiterais afficher à coté de chaque liste déroulante le nombre de personnes ayant les compétences (feuille liste) et si possible que le compteur s'actualise des sélections dans les différentes listes déroulantes, c'est à dire </a:t>
          </a:r>
          <a:r>
            <a:rPr lang="fr-FR" sz="1200" baseline="0">
              <a:solidFill>
                <a:srgbClr val="FF0000"/>
              </a:solidFill>
            </a:rPr>
            <a:t>lorsqu'une personne est sélectionnée et ne peut être à un second poste</a:t>
          </a:r>
          <a:endParaRPr lang="fr-FR" sz="1200">
            <a:solidFill>
              <a:srgbClr val="FF0000"/>
            </a:solidFill>
          </a:endParaRPr>
        </a:p>
      </xdr:txBody>
    </xdr:sp>
    <xdr:clientData/>
  </xdr:twoCellAnchor>
  <xdr:twoCellAnchor>
    <xdr:from>
      <xdr:col>12</xdr:col>
      <xdr:colOff>485775</xdr:colOff>
      <xdr:row>19</xdr:row>
      <xdr:rowOff>66674</xdr:rowOff>
    </xdr:from>
    <xdr:to>
      <xdr:col>16</xdr:col>
      <xdr:colOff>276225</xdr:colOff>
      <xdr:row>28</xdr:row>
      <xdr:rowOff>152399</xdr:rowOff>
    </xdr:to>
    <xdr:sp macro="" textlink="">
      <xdr:nvSpPr>
        <xdr:cNvPr id="28" name="Légende encadrée 1 27">
          <a:extLst>
            <a:ext uri="{FF2B5EF4-FFF2-40B4-BE49-F238E27FC236}">
              <a16:creationId xmlns:a16="http://schemas.microsoft.com/office/drawing/2014/main" id="{00000000-0008-0000-0100-00001C000000}"/>
            </a:ext>
          </a:extLst>
        </xdr:cNvPr>
        <xdr:cNvSpPr/>
      </xdr:nvSpPr>
      <xdr:spPr>
        <a:xfrm>
          <a:off x="6534150" y="3943349"/>
          <a:ext cx="2257425" cy="1857375"/>
        </a:xfrm>
        <a:prstGeom prst="borderCallout1">
          <a:avLst>
            <a:gd name="adj1" fmla="val 2658"/>
            <a:gd name="adj2" fmla="val 1754"/>
            <a:gd name="adj3" fmla="val -71872"/>
            <a:gd name="adj4" fmla="val 20603"/>
          </a:avLst>
        </a:prstGeom>
        <a:ln w="254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aseline="0"/>
            <a:t>3) Lorsque je choisis un nom dans la liste Poste 1,  celui-ci ne doit plus être présent dans la liste  Poste 2, 3 et 4</a:t>
          </a:r>
        </a:p>
        <a:p>
          <a:pPr algn="l"/>
          <a:r>
            <a:rPr lang="fr-FR" sz="1200" baseline="0"/>
            <a:t>Et après avoir choisis un nom dans  la liste Poste 2 que celui-ci ne soit plus présent dans la liste Poste 3 et 4   </a:t>
          </a:r>
          <a:endParaRPr lang="fr-FR" sz="12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6CE4DE0-FB66-47B5-BD2A-015B983F9A99}" name="lundi_tb" displayName="lundi_tb" ref="A2:C14" totalsRowShown="0">
  <autoFilter ref="A2:C14" xr:uid="{66CE4DE0-FB66-47B5-BD2A-015B983F9A99}"/>
  <sortState xmlns:xlrd2="http://schemas.microsoft.com/office/spreadsheetml/2017/richdata2" ref="A3:C14">
    <sortCondition sortBy="cellColor" ref="C2:C14" dxfId="19"/>
  </sortState>
  <tableColumns count="3">
    <tableColumn id="1" xr3:uid="{0926DC40-164C-43CB-AB35-7D3F6F673231}" name="Nom" dataDxfId="18"/>
    <tableColumn id="2" xr3:uid="{2406BE03-8498-4203-8372-D72B0BA79A20}" name="Poste" dataDxfId="17"/>
    <tableColumn id="3" xr3:uid="{176A2EAB-7C4F-44F5-A4ED-69B15BDB49A9}" name="Sélection" dataDxfId="16">
      <calculatedColumnFormula>IF(lundi_tb[[#This Row],[Poste]]="",lundi_tb[[#This Row],[Nom]],"")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D4D2E56-1DFE-422F-82AF-9C6430E7DF6C}" name="mardi_tb" displayName="mardi_tb" ref="E2:G14" totalsRowShown="0">
  <autoFilter ref="E2:G14" xr:uid="{4D4D2E56-1DFE-422F-82AF-9C6430E7DF6C}"/>
  <sortState xmlns:xlrd2="http://schemas.microsoft.com/office/spreadsheetml/2017/richdata2" ref="E3:G14">
    <sortCondition sortBy="cellColor" ref="G2:G14" dxfId="15"/>
  </sortState>
  <tableColumns count="3">
    <tableColumn id="1" xr3:uid="{106C640A-C58C-47AD-831A-C79EEA0FE1C6}" name="Nom" dataDxfId="14"/>
    <tableColumn id="2" xr3:uid="{26F90417-B648-47A7-8DED-650266A75BE7}" name="Poste" dataDxfId="13"/>
    <tableColumn id="3" xr3:uid="{A5D6F8B6-35B2-455B-87E1-6C5E301B4E73}" name="Sélection" dataDxfId="12">
      <calculatedColumnFormula>IF(mardi_tb[[#This Row],[Poste]]="",mardi_tb[[#This Row],[Nom]],"")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E5EEBE7-052B-4798-8F85-E6B57140999E}" name="mercredi_tb" displayName="mercredi_tb" ref="I2:K14" totalsRowShown="0">
  <autoFilter ref="I2:K14" xr:uid="{FE5EEBE7-052B-4798-8F85-E6B57140999E}"/>
  <sortState xmlns:xlrd2="http://schemas.microsoft.com/office/spreadsheetml/2017/richdata2" ref="I3:K14">
    <sortCondition sortBy="cellColor" ref="K2:K14" dxfId="11"/>
  </sortState>
  <tableColumns count="3">
    <tableColumn id="1" xr3:uid="{315B2C6B-450F-4B8D-97FD-7C1D9D3EDBD4}" name="Nom" dataDxfId="10"/>
    <tableColumn id="2" xr3:uid="{5C8EFB0F-02F4-491C-98BF-0D205E6E2DB7}" name="Poste" dataDxfId="9"/>
    <tableColumn id="3" xr3:uid="{17FDA033-B92C-4B52-90EA-1107C2C48DE8}" name="Sélection" dataDxfId="8">
      <calculatedColumnFormula>IF(mercredi_tb[[#This Row],[Poste]]="",mercredi_tb[[#This Row],[Nom]],"")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7163FC76-BEDD-4F0A-A762-AD3A29E10833}" name="jeudi_tb" displayName="jeudi_tb" ref="M2:O14" totalsRowShown="0">
  <autoFilter ref="M2:O14" xr:uid="{7163FC76-BEDD-4F0A-A762-AD3A29E10833}"/>
  <sortState xmlns:xlrd2="http://schemas.microsoft.com/office/spreadsheetml/2017/richdata2" ref="M3:O14">
    <sortCondition sortBy="cellColor" ref="O2:O14" dxfId="7"/>
  </sortState>
  <tableColumns count="3">
    <tableColumn id="1" xr3:uid="{2FC6ADC4-F527-492A-9A8F-719EC2838197}" name="Nom" dataDxfId="6"/>
    <tableColumn id="2" xr3:uid="{D8B7C9BD-0593-4063-A381-65C8EBDE9B88}" name="Poste" dataDxfId="5"/>
    <tableColumn id="3" xr3:uid="{82E5A838-9D1A-4670-9A71-5867A249CB14}" name="Sélection" dataDxfId="4">
      <calculatedColumnFormula>IF(jeudi_tb[[#This Row],[Poste]]="",jeudi_tb[[#This Row],[Nom]],"")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ED64B34B-F3BE-496E-9081-0AC1CD885FE2}" name="vendredi_tb" displayName="vendredi_tb" ref="Q2:S14" totalsRowShown="0">
  <autoFilter ref="Q2:S14" xr:uid="{ED64B34B-F3BE-496E-9081-0AC1CD885FE2}"/>
  <sortState xmlns:xlrd2="http://schemas.microsoft.com/office/spreadsheetml/2017/richdata2" ref="Q3:S14">
    <sortCondition sortBy="cellColor" ref="S2:S14" dxfId="3"/>
  </sortState>
  <tableColumns count="3">
    <tableColumn id="1" xr3:uid="{EFFE5890-765B-4FEC-9491-D88378D1D953}" name="Nom" dataDxfId="2"/>
    <tableColumn id="2" xr3:uid="{5AB06375-DDBC-4888-AB11-F7CC6634B8D4}" name="Poste" dataDxfId="1"/>
    <tableColumn id="3" xr3:uid="{2FE2844E-1B15-44DA-AA0F-0419D22F533C}" name="Sélection" dataDxfId="0">
      <calculatedColumnFormula>IF(vendredi_tb[[#This Row],[Poste]]="",vendredi_tb[[#This Row],[Nom]],"")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B1:D24"/>
  <sheetViews>
    <sheetView showGridLines="0" workbookViewId="0">
      <selection activeCell="C5" sqref="C5"/>
    </sheetView>
  </sheetViews>
  <sheetFormatPr baseColWidth="10" defaultRowHeight="15" x14ac:dyDescent="0.25"/>
  <cols>
    <col min="2" max="4" width="20.7109375" customWidth="1"/>
  </cols>
  <sheetData>
    <row r="1" spans="2:4" ht="15.75" thickBot="1" x14ac:dyDescent="0.3"/>
    <row r="2" spans="2:4" x14ac:dyDescent="0.25">
      <c r="B2" s="49" t="s">
        <v>28</v>
      </c>
      <c r="C2" s="50"/>
      <c r="D2" s="51"/>
    </row>
    <row r="3" spans="2:4" ht="15.75" thickBot="1" x14ac:dyDescent="0.3">
      <c r="B3" s="52"/>
      <c r="C3" s="53"/>
      <c r="D3" s="54"/>
    </row>
    <row r="4" spans="2:4" ht="15.75" thickBot="1" x14ac:dyDescent="0.3"/>
    <row r="5" spans="2:4" ht="30" customHeight="1" x14ac:dyDescent="0.25">
      <c r="B5" s="1"/>
      <c r="C5" s="2" t="s">
        <v>14</v>
      </c>
      <c r="D5" s="3" t="s">
        <v>15</v>
      </c>
    </row>
    <row r="6" spans="2:4" ht="30" customHeight="1" x14ac:dyDescent="0.25">
      <c r="B6" s="47" t="s">
        <v>17</v>
      </c>
      <c r="C6" s="15" t="str">
        <f>IFERROR(INDEX(lundi_tb[],MATCH(1,lundi_tb[Poste],0),1),"")</f>
        <v>David</v>
      </c>
      <c r="D6" s="16" t="str">
        <f>IFERROR(INDEX(lundi_tb[],MATCH(3,lundi_tb[Poste],0),1),"")</f>
        <v>Vincent</v>
      </c>
    </row>
    <row r="7" spans="2:4" ht="30" customHeight="1" x14ac:dyDescent="0.25">
      <c r="B7" s="55"/>
      <c r="C7" s="15" t="str">
        <f>IFERROR(INDEX(lundi_tb[],MATCH(2,lundi_tb[Poste],0),1),"")</f>
        <v>Michel</v>
      </c>
      <c r="D7" s="16" t="str">
        <f>IFERROR(INDEX(lundi_tb[],MATCH(4,lundi_tb[Poste],0),1),"")</f>
        <v>Pascal</v>
      </c>
    </row>
    <row r="8" spans="2:4" ht="30" customHeight="1" x14ac:dyDescent="0.25">
      <c r="B8" s="47" t="s">
        <v>18</v>
      </c>
      <c r="C8" s="15" t="str">
        <f>IFERROR(INDEX(mardi_tb[],MATCH(1,mardi_tb[Poste],0),1),"")</f>
        <v>David</v>
      </c>
      <c r="D8" s="16" t="str">
        <f>IFERROR(INDEX(mardi_tb[],MATCH(3,mardi_tb[Poste],0),1),"")</f>
        <v>Gérard</v>
      </c>
    </row>
    <row r="9" spans="2:4" ht="30" customHeight="1" x14ac:dyDescent="0.25">
      <c r="B9" s="55"/>
      <c r="C9" s="15" t="str">
        <f>IFERROR(INDEX(mardi_tb[],MATCH(2,mardi_tb[Poste],0),1),"")</f>
        <v>Dominique</v>
      </c>
      <c r="D9" s="16" t="str">
        <f>IFERROR(INDEX(mardi_tb[],MATCH(4,mardi_tb[Poste],0),1),"")</f>
        <v>Michel</v>
      </c>
    </row>
    <row r="10" spans="2:4" ht="30" customHeight="1" x14ac:dyDescent="0.25">
      <c r="B10" s="47" t="s">
        <v>19</v>
      </c>
      <c r="C10" s="15" t="str">
        <f>IFERROR(INDEX(mercredi_tb[],MATCH(1,mercredi_tb[Poste],0),1),"")</f>
        <v>Michel</v>
      </c>
      <c r="D10" s="16" t="str">
        <f>IFERROR(INDEX(mercredi_tb[],MATCH(3,mercredi_tb[Poste],0),1),"")</f>
        <v/>
      </c>
    </row>
    <row r="11" spans="2:4" ht="30" customHeight="1" x14ac:dyDescent="0.25">
      <c r="B11" s="55"/>
      <c r="C11" s="15" t="str">
        <f>IFERROR(INDEX(mercredi_tb[],MATCH(2,mercredi_tb[Poste],0),1),"")</f>
        <v>Pascal</v>
      </c>
      <c r="D11" s="16" t="str">
        <f>IFERROR(INDEX(mercredi_tb[],MATCH(4,mercredi_tb[Poste],0),1),"")</f>
        <v/>
      </c>
    </row>
    <row r="12" spans="2:4" ht="30" customHeight="1" x14ac:dyDescent="0.25">
      <c r="B12" s="47" t="s">
        <v>20</v>
      </c>
      <c r="C12" s="15" t="str">
        <f>IFERROR(INDEX(jeudi_tb[],MATCH(1,jeudi_tb[Poste],0),1),"")</f>
        <v>David</v>
      </c>
      <c r="D12" s="16" t="str">
        <f>IFERROR(INDEX(jeudi_tb[],MATCH(3,jeudi_tb[Poste],0),1),"")</f>
        <v>André</v>
      </c>
    </row>
    <row r="13" spans="2:4" ht="30" customHeight="1" x14ac:dyDescent="0.25">
      <c r="B13" s="55"/>
      <c r="C13" s="10" t="str">
        <f>IFERROR(INDEX(jeudi_tb[],MATCH(2,jeudi_tb[Poste],0),1),"")</f>
        <v>Cyril</v>
      </c>
      <c r="D13" s="12" t="str">
        <f>IFERROR(INDEX(jeudi_tb[],MATCH(4,jeudi_tb[Poste],0),1),"")</f>
        <v>Sébastien</v>
      </c>
    </row>
    <row r="14" spans="2:4" ht="30" customHeight="1" x14ac:dyDescent="0.25">
      <c r="B14" s="47" t="s">
        <v>21</v>
      </c>
      <c r="C14" s="10" t="str">
        <f>IFERROR(INDEX(vendredi_tb[],MATCH(1,vendredi_tb[Poste],0),1),"")</f>
        <v>Dominique</v>
      </c>
      <c r="D14" s="12" t="str">
        <f>IFERROR(INDEX(vendredi_tb[],MATCH(3,vendredi_tb[Poste],0),1),"")</f>
        <v/>
      </c>
    </row>
    <row r="15" spans="2:4" ht="30" customHeight="1" thickBot="1" x14ac:dyDescent="0.3">
      <c r="B15" s="48"/>
      <c r="C15" s="11" t="str">
        <f>IFERROR(INDEX(vendredi_tb[],MATCH(2,vendredi_tb[Poste],0),1),"")</f>
        <v>Gérard</v>
      </c>
      <c r="D15" s="13" t="str">
        <f>IFERROR(INDEX(vendredi_tb[],MATCH(4,vendredi_tb[Poste],0),1),"")</f>
        <v/>
      </c>
    </row>
    <row r="16" spans="2:4" ht="20.100000000000001" customHeight="1" x14ac:dyDescent="0.25"/>
    <row r="24" spans="4:4" x14ac:dyDescent="0.25">
      <c r="D24" t="s">
        <v>29</v>
      </c>
    </row>
  </sheetData>
  <mergeCells count="6">
    <mergeCell ref="B14:B15"/>
    <mergeCell ref="B2:D3"/>
    <mergeCell ref="B6:B7"/>
    <mergeCell ref="B8:B9"/>
    <mergeCell ref="B10:B11"/>
    <mergeCell ref="B12:B1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T27"/>
  <sheetViews>
    <sheetView showGridLines="0" workbookViewId="0">
      <selection activeCell="D4" sqref="D4"/>
    </sheetView>
  </sheetViews>
  <sheetFormatPr baseColWidth="10" defaultRowHeight="15" x14ac:dyDescent="0.25"/>
  <cols>
    <col min="1" max="1" width="2.7109375" customWidth="1"/>
    <col min="2" max="2" width="8.7109375" customWidth="1"/>
    <col min="3" max="3" width="10.7109375" customWidth="1"/>
    <col min="4" max="4" width="11.42578125" style="18"/>
    <col min="5" max="5" width="5.7109375" style="18" customWidth="1"/>
    <col min="6" max="6" width="2.7109375" style="18" customWidth="1"/>
    <col min="7" max="7" width="8.7109375" style="18" customWidth="1"/>
    <col min="8" max="9" width="11.42578125" style="18"/>
    <col min="10" max="10" width="5.7109375" style="18" customWidth="1"/>
    <col min="11" max="11" width="2.7109375" style="18" customWidth="1"/>
    <col min="12" max="12" width="8.7109375" style="18" customWidth="1"/>
    <col min="13" max="15" width="11.42578125" style="18"/>
    <col min="16" max="16" width="2.7109375" style="18" customWidth="1"/>
    <col min="17" max="17" width="8.7109375" style="18" customWidth="1"/>
    <col min="18" max="19" width="11.42578125" style="18"/>
    <col min="20" max="20" width="5.7109375" customWidth="1"/>
  </cols>
  <sheetData>
    <row r="1" spans="1:20" ht="18.75" x14ac:dyDescent="0.3">
      <c r="A1" s="56" t="s">
        <v>22</v>
      </c>
      <c r="B1" s="57"/>
      <c r="C1" s="57"/>
      <c r="D1" s="57"/>
      <c r="E1" s="57"/>
      <c r="F1" s="57"/>
      <c r="G1" s="57"/>
      <c r="H1" s="57"/>
      <c r="I1" s="57"/>
      <c r="J1" s="58"/>
      <c r="K1" s="59" t="s">
        <v>25</v>
      </c>
      <c r="L1" s="60"/>
      <c r="M1" s="60"/>
      <c r="N1" s="60"/>
      <c r="O1" s="60"/>
      <c r="P1" s="60"/>
      <c r="Q1" s="60"/>
      <c r="R1" s="60"/>
      <c r="S1" s="60"/>
      <c r="T1" s="61"/>
    </row>
    <row r="2" spans="1:20" ht="18.75" x14ac:dyDescent="0.3">
      <c r="A2" s="27"/>
      <c r="B2" s="64" t="s">
        <v>14</v>
      </c>
      <c r="C2" s="64"/>
      <c r="D2" s="64"/>
      <c r="E2" s="64"/>
      <c r="F2" s="28"/>
      <c r="G2" s="64" t="s">
        <v>15</v>
      </c>
      <c r="H2" s="64"/>
      <c r="I2" s="64"/>
      <c r="J2" s="65"/>
      <c r="K2" s="20"/>
      <c r="L2" s="62" t="s">
        <v>14</v>
      </c>
      <c r="M2" s="62"/>
      <c r="N2" s="62"/>
      <c r="O2" s="62"/>
      <c r="P2" s="17"/>
      <c r="Q2" s="62" t="s">
        <v>15</v>
      </c>
      <c r="R2" s="62"/>
      <c r="S2" s="62"/>
      <c r="T2" s="63"/>
    </row>
    <row r="3" spans="1:20" x14ac:dyDescent="0.25">
      <c r="A3" s="27"/>
      <c r="B3" s="29"/>
      <c r="C3" s="29" t="s">
        <v>27</v>
      </c>
      <c r="D3" s="30"/>
      <c r="E3" s="30"/>
      <c r="F3" s="30"/>
      <c r="G3" s="30"/>
      <c r="H3" s="30" t="s">
        <v>27</v>
      </c>
      <c r="I3" s="30"/>
      <c r="J3" s="31"/>
      <c r="K3" s="20"/>
      <c r="L3" s="21"/>
      <c r="M3" s="21" t="s">
        <v>27</v>
      </c>
      <c r="N3" s="21"/>
      <c r="O3" s="21"/>
      <c r="P3" s="21"/>
      <c r="Q3" s="21"/>
      <c r="R3" s="21" t="s">
        <v>27</v>
      </c>
      <c r="S3" s="21"/>
      <c r="T3" s="6"/>
    </row>
    <row r="4" spans="1:20" x14ac:dyDescent="0.25">
      <c r="A4" s="27"/>
      <c r="B4" s="29" t="s">
        <v>12</v>
      </c>
      <c r="C4" s="30">
        <v>7</v>
      </c>
      <c r="D4" s="32" t="s">
        <v>6</v>
      </c>
      <c r="E4" s="30"/>
      <c r="F4" s="30"/>
      <c r="G4" s="30" t="s">
        <v>30</v>
      </c>
      <c r="H4" s="30">
        <v>7</v>
      </c>
      <c r="I4" s="32" t="s">
        <v>7</v>
      </c>
      <c r="J4" s="31"/>
      <c r="K4" s="20"/>
      <c r="L4" s="21" t="s">
        <v>12</v>
      </c>
      <c r="M4" s="21">
        <v>7</v>
      </c>
      <c r="N4" s="23" t="s">
        <v>6</v>
      </c>
      <c r="O4" s="21"/>
      <c r="P4" s="21"/>
      <c r="Q4" s="21" t="s">
        <v>30</v>
      </c>
      <c r="R4" s="21">
        <v>7</v>
      </c>
      <c r="S4" s="23" t="s">
        <v>3</v>
      </c>
      <c r="T4" s="6"/>
    </row>
    <row r="5" spans="1:20" x14ac:dyDescent="0.25">
      <c r="A5" s="27"/>
      <c r="B5" s="29"/>
      <c r="C5" s="29"/>
      <c r="D5" s="30"/>
      <c r="E5" s="30"/>
      <c r="F5" s="30"/>
      <c r="G5" s="30"/>
      <c r="H5" s="30"/>
      <c r="I5" s="30"/>
      <c r="J5" s="31"/>
      <c r="K5" s="20"/>
      <c r="L5" s="21"/>
      <c r="M5" s="21"/>
      <c r="N5" s="21"/>
      <c r="O5" s="21"/>
      <c r="P5" s="21"/>
      <c r="Q5" s="21"/>
      <c r="R5" s="21"/>
      <c r="S5" s="21"/>
      <c r="T5" s="6"/>
    </row>
    <row r="6" spans="1:20" x14ac:dyDescent="0.25">
      <c r="A6" s="27"/>
      <c r="B6" s="29"/>
      <c r="C6" s="29"/>
      <c r="D6" s="30"/>
      <c r="E6" s="30"/>
      <c r="F6" s="30"/>
      <c r="G6" s="30"/>
      <c r="H6" s="30"/>
      <c r="I6" s="30"/>
      <c r="J6" s="31"/>
      <c r="K6" s="20"/>
      <c r="L6" s="21"/>
      <c r="M6" s="21"/>
      <c r="N6" s="21"/>
      <c r="O6" s="21"/>
      <c r="P6" s="21"/>
      <c r="Q6" s="21"/>
      <c r="R6" s="21"/>
      <c r="S6" s="21"/>
      <c r="T6" s="6"/>
    </row>
    <row r="7" spans="1:20" x14ac:dyDescent="0.25">
      <c r="A7" s="27"/>
      <c r="B7" s="29" t="s">
        <v>13</v>
      </c>
      <c r="C7" s="30">
        <v>8</v>
      </c>
      <c r="D7" s="32" t="s">
        <v>2</v>
      </c>
      <c r="E7" s="30"/>
      <c r="F7" s="30"/>
      <c r="G7" s="30" t="s">
        <v>31</v>
      </c>
      <c r="H7" s="30">
        <v>8</v>
      </c>
      <c r="I7" s="32" t="s">
        <v>1</v>
      </c>
      <c r="J7" s="31"/>
      <c r="K7" s="20"/>
      <c r="L7" s="21" t="s">
        <v>13</v>
      </c>
      <c r="M7" s="21">
        <v>8</v>
      </c>
      <c r="N7" s="23" t="s">
        <v>8</v>
      </c>
      <c r="O7" s="21"/>
      <c r="P7" s="21"/>
      <c r="Q7" s="21" t="s">
        <v>31</v>
      </c>
      <c r="R7" s="21">
        <v>8</v>
      </c>
      <c r="S7" s="23" t="s">
        <v>5</v>
      </c>
      <c r="T7" s="6"/>
    </row>
    <row r="8" spans="1:20" x14ac:dyDescent="0.25">
      <c r="A8" s="27"/>
      <c r="B8" s="29"/>
      <c r="C8" s="29"/>
      <c r="D8" s="30"/>
      <c r="E8" s="30"/>
      <c r="F8" s="30"/>
      <c r="G8" s="30"/>
      <c r="H8" s="30"/>
      <c r="I8" s="30"/>
      <c r="J8" s="31"/>
      <c r="K8" s="20"/>
      <c r="L8" s="21"/>
      <c r="M8" s="21"/>
      <c r="N8" s="21"/>
      <c r="O8" s="21"/>
      <c r="P8" s="21"/>
      <c r="Q8" s="21"/>
      <c r="R8" s="21"/>
      <c r="S8" s="21"/>
      <c r="T8" s="6"/>
    </row>
    <row r="9" spans="1:20" ht="15.75" thickBot="1" x14ac:dyDescent="0.3">
      <c r="A9" s="33"/>
      <c r="B9" s="34"/>
      <c r="C9" s="34"/>
      <c r="D9" s="35"/>
      <c r="E9" s="35"/>
      <c r="F9" s="35"/>
      <c r="G9" s="35"/>
      <c r="H9" s="35"/>
      <c r="I9" s="35"/>
      <c r="J9" s="36"/>
      <c r="K9" s="26"/>
      <c r="L9" s="24"/>
      <c r="M9" s="24"/>
      <c r="N9" s="24"/>
      <c r="O9" s="24"/>
      <c r="P9" s="24"/>
      <c r="Q9" s="24"/>
      <c r="R9" s="24"/>
      <c r="S9" s="24"/>
      <c r="T9" s="9"/>
    </row>
    <row r="10" spans="1:20" ht="18.75" x14ac:dyDescent="0.3">
      <c r="A10" s="59" t="s">
        <v>23</v>
      </c>
      <c r="B10" s="60"/>
      <c r="C10" s="60"/>
      <c r="D10" s="60"/>
      <c r="E10" s="60"/>
      <c r="F10" s="60"/>
      <c r="G10" s="60"/>
      <c r="H10" s="60"/>
      <c r="I10" s="60"/>
      <c r="J10" s="61"/>
      <c r="K10" s="59" t="s">
        <v>26</v>
      </c>
      <c r="L10" s="60"/>
      <c r="M10" s="60"/>
      <c r="N10" s="60"/>
      <c r="O10" s="60"/>
      <c r="P10" s="60"/>
      <c r="Q10" s="60"/>
      <c r="R10" s="60"/>
      <c r="S10" s="60"/>
      <c r="T10" s="61"/>
    </row>
    <row r="11" spans="1:20" ht="18.75" x14ac:dyDescent="0.3">
      <c r="A11" s="4"/>
      <c r="B11" s="62" t="s">
        <v>14</v>
      </c>
      <c r="C11" s="62"/>
      <c r="D11" s="62"/>
      <c r="E11" s="62"/>
      <c r="F11" s="17"/>
      <c r="G11" s="62" t="s">
        <v>15</v>
      </c>
      <c r="H11" s="62"/>
      <c r="I11" s="62"/>
      <c r="J11" s="63"/>
      <c r="K11" s="20"/>
      <c r="L11" s="62" t="s">
        <v>14</v>
      </c>
      <c r="M11" s="62"/>
      <c r="N11" s="62"/>
      <c r="O11" s="62"/>
      <c r="P11" s="17"/>
      <c r="Q11" s="62" t="s">
        <v>15</v>
      </c>
      <c r="R11" s="62"/>
      <c r="S11" s="62"/>
      <c r="T11" s="63"/>
    </row>
    <row r="12" spans="1:20" x14ac:dyDescent="0.25">
      <c r="A12" s="4"/>
      <c r="B12" s="5"/>
      <c r="C12" s="5" t="s">
        <v>27</v>
      </c>
      <c r="D12" s="21"/>
      <c r="E12" s="21"/>
      <c r="F12" s="21"/>
      <c r="G12" s="21"/>
      <c r="H12" s="21" t="s">
        <v>27</v>
      </c>
      <c r="I12" s="21"/>
      <c r="J12" s="22"/>
      <c r="K12" s="20"/>
      <c r="L12" s="21"/>
      <c r="M12" s="21" t="s">
        <v>27</v>
      </c>
      <c r="N12" s="21"/>
      <c r="O12" s="21"/>
      <c r="P12" s="21"/>
      <c r="Q12" s="21"/>
      <c r="R12" s="21" t="s">
        <v>27</v>
      </c>
      <c r="S12" s="21"/>
      <c r="T12" s="6"/>
    </row>
    <row r="13" spans="1:20" x14ac:dyDescent="0.25">
      <c r="A13" s="4"/>
      <c r="B13" s="5" t="s">
        <v>12</v>
      </c>
      <c r="C13" s="5">
        <v>7</v>
      </c>
      <c r="D13" s="23" t="s">
        <v>6</v>
      </c>
      <c r="E13" s="21"/>
      <c r="F13" s="21"/>
      <c r="G13" s="21" t="s">
        <v>30</v>
      </c>
      <c r="H13" s="21">
        <v>7</v>
      </c>
      <c r="I13" s="23" t="s">
        <v>9</v>
      </c>
      <c r="J13" s="22"/>
      <c r="K13" s="20"/>
      <c r="L13" s="21" t="s">
        <v>12</v>
      </c>
      <c r="M13" s="21">
        <v>7</v>
      </c>
      <c r="N13" s="23" t="s">
        <v>10</v>
      </c>
      <c r="O13" s="21"/>
      <c r="P13" s="21"/>
      <c r="Q13" s="21" t="s">
        <v>30</v>
      </c>
      <c r="R13" s="21">
        <v>7</v>
      </c>
      <c r="S13" s="23"/>
      <c r="T13" s="6"/>
    </row>
    <row r="14" spans="1:20" x14ac:dyDescent="0.25">
      <c r="A14" s="4"/>
      <c r="B14" s="5"/>
      <c r="C14" s="5"/>
      <c r="D14" s="21"/>
      <c r="E14" s="21"/>
      <c r="F14" s="21"/>
      <c r="G14" s="21"/>
      <c r="H14" s="21"/>
      <c r="I14" s="21"/>
      <c r="J14" s="22"/>
      <c r="K14" s="20"/>
      <c r="L14" s="21"/>
      <c r="M14" s="21"/>
      <c r="N14" s="21"/>
      <c r="O14" s="21"/>
      <c r="P14" s="21"/>
      <c r="Q14" s="21"/>
      <c r="R14" s="21"/>
      <c r="S14" s="21"/>
      <c r="T14" s="6"/>
    </row>
    <row r="15" spans="1:20" x14ac:dyDescent="0.25">
      <c r="A15" s="4"/>
      <c r="B15" s="5"/>
      <c r="C15" s="5"/>
      <c r="D15" s="21"/>
      <c r="E15" s="21"/>
      <c r="F15" s="21"/>
      <c r="G15" s="21"/>
      <c r="H15" s="21"/>
      <c r="I15" s="21"/>
      <c r="J15" s="22"/>
      <c r="K15" s="20"/>
      <c r="L15" s="21"/>
      <c r="M15" s="21"/>
      <c r="N15" s="21"/>
      <c r="O15" s="21"/>
      <c r="P15" s="21"/>
      <c r="Q15" s="21"/>
      <c r="R15" s="21"/>
      <c r="S15" s="21"/>
      <c r="T15" s="6"/>
    </row>
    <row r="16" spans="1:20" x14ac:dyDescent="0.25">
      <c r="A16" s="4"/>
      <c r="B16" s="5" t="s">
        <v>13</v>
      </c>
      <c r="C16" s="5">
        <v>8</v>
      </c>
      <c r="D16" s="23" t="s">
        <v>10</v>
      </c>
      <c r="E16" s="21"/>
      <c r="F16" s="21"/>
      <c r="G16" s="21" t="s">
        <v>31</v>
      </c>
      <c r="H16" s="21">
        <v>8</v>
      </c>
      <c r="I16" s="23" t="s">
        <v>2</v>
      </c>
      <c r="J16" s="22"/>
      <c r="K16" s="20"/>
      <c r="L16" s="21" t="s">
        <v>13</v>
      </c>
      <c r="M16" s="21">
        <v>8</v>
      </c>
      <c r="N16" s="23" t="s">
        <v>9</v>
      </c>
      <c r="O16" s="21"/>
      <c r="P16" s="21"/>
      <c r="Q16" s="21" t="s">
        <v>31</v>
      </c>
      <c r="R16" s="21">
        <v>8</v>
      </c>
      <c r="S16" s="23"/>
      <c r="T16" s="6"/>
    </row>
    <row r="17" spans="1:20" x14ac:dyDescent="0.25">
      <c r="A17" s="4"/>
      <c r="B17" s="5"/>
      <c r="C17" s="5"/>
      <c r="D17" s="21"/>
      <c r="E17" s="21"/>
      <c r="F17" s="21"/>
      <c r="G17" s="21"/>
      <c r="H17" s="21"/>
      <c r="I17" s="21"/>
      <c r="J17" s="22"/>
      <c r="K17" s="20"/>
      <c r="L17" s="21"/>
      <c r="M17" s="21"/>
      <c r="N17" s="21"/>
      <c r="O17" s="21"/>
      <c r="P17" s="21"/>
      <c r="Q17" s="21"/>
      <c r="R17" s="21"/>
      <c r="S17" s="21"/>
      <c r="T17" s="6"/>
    </row>
    <row r="18" spans="1:20" ht="15.75" thickBot="1" x14ac:dyDescent="0.3">
      <c r="A18" s="7"/>
      <c r="B18" s="8"/>
      <c r="C18" s="8"/>
      <c r="D18" s="24"/>
      <c r="E18" s="24"/>
      <c r="F18" s="24"/>
      <c r="G18" s="24"/>
      <c r="H18" s="24"/>
      <c r="I18" s="24"/>
      <c r="J18" s="25"/>
      <c r="K18" s="26"/>
      <c r="L18" s="24"/>
      <c r="M18" s="24"/>
      <c r="N18" s="24"/>
      <c r="O18" s="24"/>
      <c r="P18" s="24"/>
      <c r="Q18" s="24"/>
      <c r="R18" s="24"/>
      <c r="S18" s="24"/>
      <c r="T18" s="9"/>
    </row>
    <row r="19" spans="1:20" ht="18.75" x14ac:dyDescent="0.3">
      <c r="A19" s="59" t="s">
        <v>24</v>
      </c>
      <c r="B19" s="60"/>
      <c r="C19" s="60"/>
      <c r="D19" s="60"/>
      <c r="E19" s="60"/>
      <c r="F19" s="60"/>
      <c r="G19" s="60"/>
      <c r="H19" s="60"/>
      <c r="I19" s="60"/>
      <c r="J19" s="61"/>
    </row>
    <row r="20" spans="1:20" ht="18.75" x14ac:dyDescent="0.3">
      <c r="A20" s="4"/>
      <c r="B20" s="62" t="s">
        <v>14</v>
      </c>
      <c r="C20" s="62"/>
      <c r="D20" s="62"/>
      <c r="E20" s="62"/>
      <c r="F20" s="17"/>
      <c r="G20" s="62" t="s">
        <v>15</v>
      </c>
      <c r="H20" s="62"/>
      <c r="I20" s="62"/>
      <c r="J20" s="63"/>
    </row>
    <row r="21" spans="1:20" x14ac:dyDescent="0.25">
      <c r="A21" s="4"/>
      <c r="B21" s="5"/>
      <c r="C21" s="5" t="s">
        <v>27</v>
      </c>
      <c r="D21" s="21"/>
      <c r="E21" s="21"/>
      <c r="F21" s="21"/>
      <c r="G21" s="21"/>
      <c r="H21" s="21" t="s">
        <v>27</v>
      </c>
      <c r="I21" s="21"/>
      <c r="J21" s="22"/>
    </row>
    <row r="22" spans="1:20" x14ac:dyDescent="0.25">
      <c r="A22" s="4"/>
      <c r="B22" s="5" t="s">
        <v>12</v>
      </c>
      <c r="C22" s="5">
        <v>7</v>
      </c>
      <c r="D22" s="23" t="s">
        <v>2</v>
      </c>
      <c r="E22" s="21"/>
      <c r="F22" s="21"/>
      <c r="G22" s="21" t="s">
        <v>30</v>
      </c>
      <c r="H22" s="21">
        <v>7</v>
      </c>
      <c r="I22" s="23"/>
      <c r="J22" s="22"/>
      <c r="S22" s="18" t="s">
        <v>29</v>
      </c>
    </row>
    <row r="23" spans="1:20" x14ac:dyDescent="0.25">
      <c r="A23" s="4"/>
      <c r="B23" s="5"/>
      <c r="C23" s="5"/>
      <c r="D23" s="21"/>
      <c r="E23" s="21"/>
      <c r="F23" s="21"/>
      <c r="G23" s="21"/>
      <c r="H23" s="21"/>
      <c r="I23" s="21"/>
      <c r="J23" s="22"/>
    </row>
    <row r="24" spans="1:20" x14ac:dyDescent="0.25">
      <c r="A24" s="4"/>
      <c r="B24" s="5"/>
      <c r="C24" s="5"/>
      <c r="D24" s="21"/>
      <c r="E24" s="21"/>
      <c r="F24" s="21"/>
      <c r="G24" s="21"/>
      <c r="H24" s="21"/>
      <c r="I24" s="21"/>
      <c r="J24" s="22"/>
    </row>
    <row r="25" spans="1:20" x14ac:dyDescent="0.25">
      <c r="A25" s="4"/>
      <c r="B25" s="5" t="s">
        <v>13</v>
      </c>
      <c r="C25" s="5">
        <v>8</v>
      </c>
      <c r="D25" s="23" t="s">
        <v>1</v>
      </c>
      <c r="E25" s="21"/>
      <c r="F25" s="21"/>
      <c r="G25" s="21" t="s">
        <v>31</v>
      </c>
      <c r="H25" s="21">
        <v>8</v>
      </c>
      <c r="I25" s="23"/>
      <c r="J25" s="22"/>
    </row>
    <row r="26" spans="1:20" x14ac:dyDescent="0.25">
      <c r="A26" s="4"/>
      <c r="B26" s="5"/>
      <c r="C26" s="5"/>
      <c r="D26" s="21"/>
      <c r="E26" s="21"/>
      <c r="F26" s="21"/>
      <c r="G26" s="21"/>
      <c r="H26" s="21"/>
      <c r="I26" s="21"/>
      <c r="J26" s="22"/>
    </row>
    <row r="27" spans="1:20" ht="15.75" thickBot="1" x14ac:dyDescent="0.3">
      <c r="A27" s="7"/>
      <c r="B27" s="8"/>
      <c r="C27" s="8"/>
      <c r="D27" s="24"/>
      <c r="E27" s="24"/>
      <c r="F27" s="24"/>
      <c r="G27" s="24"/>
      <c r="H27" s="24"/>
      <c r="I27" s="24"/>
      <c r="J27" s="25"/>
    </row>
  </sheetData>
  <mergeCells count="15">
    <mergeCell ref="A1:J1"/>
    <mergeCell ref="K1:T1"/>
    <mergeCell ref="Q11:T11"/>
    <mergeCell ref="B11:E11"/>
    <mergeCell ref="G20:J20"/>
    <mergeCell ref="K10:T10"/>
    <mergeCell ref="G2:J2"/>
    <mergeCell ref="G11:J11"/>
    <mergeCell ref="B2:E2"/>
    <mergeCell ref="Q2:T2"/>
    <mergeCell ref="L2:O2"/>
    <mergeCell ref="L11:O11"/>
    <mergeCell ref="A10:J10"/>
    <mergeCell ref="A19:J19"/>
    <mergeCell ref="B20:E20"/>
  </mergeCells>
  <dataValidations count="9">
    <dataValidation type="list" allowBlank="1" showInputMessage="1" showErrorMessage="1" sqref="N13 D22" xr:uid="{00000000-0002-0000-0100-000000000000}">
      <formula1>Nom</formula1>
    </dataValidation>
    <dataValidation type="list" allowBlank="1" showInputMessage="1" showErrorMessage="1" sqref="D4 I4 I7 D7" xr:uid="{00000000-0002-0000-0100-000001000000}">
      <formula1>lundi_liste</formula1>
    </dataValidation>
    <dataValidation type="list" allowBlank="1" showInputMessage="1" showErrorMessage="1" sqref="D25" xr:uid="{00000000-0002-0000-0100-000007000000}">
      <formula1>Mercredi_2</formula1>
    </dataValidation>
    <dataValidation type="list" allowBlank="1" showInputMessage="1" showErrorMessage="1" sqref="I22" xr:uid="{00000000-0002-0000-0100-000008000000}">
      <formula1>Mercredi_3</formula1>
    </dataValidation>
    <dataValidation type="list" allowBlank="1" showInputMessage="1" showErrorMessage="1" sqref="I25" xr:uid="{00000000-0002-0000-0100-000009000000}">
      <formula1>Mercredi_4</formula1>
    </dataValidation>
    <dataValidation type="list" allowBlank="1" showInputMessage="1" showErrorMessage="1" sqref="N16" xr:uid="{00000000-0002-0000-0100-00000D000000}">
      <formula1>Vendredi_2</formula1>
    </dataValidation>
    <dataValidation type="list" allowBlank="1" showInputMessage="1" showErrorMessage="1" sqref="S13" xr:uid="{00000000-0002-0000-0100-00000E000000}">
      <formula1>Vendredi_3</formula1>
    </dataValidation>
    <dataValidation type="list" allowBlank="1" showInputMessage="1" showErrorMessage="1" sqref="S16" xr:uid="{00000000-0002-0000-0100-00000F000000}">
      <formula1>Vendredi_4</formula1>
    </dataValidation>
    <dataValidation type="list" allowBlank="1" showInputMessage="1" showErrorMessage="1" sqref="D13 D16 I13 I16" xr:uid="{36D8759E-387A-470D-8213-FB8006B94E6F}">
      <formula1>mardi_liste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A000000}">
          <x14:formula1>
            <xm:f>Liste!$O$3:$O$14</xm:f>
          </x14:formula1>
          <xm:sqref>N7 N4 S7 S4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S14"/>
  <sheetViews>
    <sheetView showGridLines="0" tabSelected="1" workbookViewId="0">
      <selection activeCell="A3" sqref="A3"/>
    </sheetView>
  </sheetViews>
  <sheetFormatPr baseColWidth="10" defaultRowHeight="15" x14ac:dyDescent="0.25"/>
  <cols>
    <col min="2" max="2" width="8.140625" customWidth="1"/>
    <col min="3" max="3" width="11.42578125" customWidth="1"/>
    <col min="4" max="4" width="3" customWidth="1"/>
    <col min="6" max="6" width="8.140625" customWidth="1"/>
    <col min="8" max="8" width="3" customWidth="1"/>
    <col min="10" max="10" width="8.140625" customWidth="1"/>
    <col min="12" max="12" width="3" customWidth="1"/>
    <col min="14" max="14" width="8.140625" customWidth="1"/>
    <col min="16" max="16" width="3" customWidth="1"/>
    <col min="18" max="18" width="8.140625" customWidth="1"/>
  </cols>
  <sheetData>
    <row r="1" spans="1:19" x14ac:dyDescent="0.25">
      <c r="A1" s="66" t="s">
        <v>22</v>
      </c>
      <c r="B1" s="66"/>
      <c r="C1" s="66"/>
      <c r="E1" s="66" t="s">
        <v>23</v>
      </c>
      <c r="F1" s="66"/>
      <c r="G1" s="66"/>
      <c r="I1" s="66" t="s">
        <v>24</v>
      </c>
      <c r="J1" s="66"/>
      <c r="K1" s="66"/>
      <c r="M1" s="66" t="s">
        <v>25</v>
      </c>
      <c r="N1" s="66"/>
      <c r="O1" s="66"/>
      <c r="Q1" s="66" t="s">
        <v>26</v>
      </c>
      <c r="R1" s="66"/>
      <c r="S1" s="66"/>
    </row>
    <row r="2" spans="1:19" x14ac:dyDescent="0.25">
      <c r="A2" t="s">
        <v>45</v>
      </c>
      <c r="B2" t="s">
        <v>43</v>
      </c>
      <c r="C2" t="s">
        <v>44</v>
      </c>
      <c r="E2" t="s">
        <v>45</v>
      </c>
      <c r="F2" t="s">
        <v>43</v>
      </c>
      <c r="G2" t="s">
        <v>44</v>
      </c>
      <c r="I2" t="s">
        <v>45</v>
      </c>
      <c r="J2" t="s">
        <v>43</v>
      </c>
      <c r="K2" t="s">
        <v>44</v>
      </c>
      <c r="M2" t="s">
        <v>45</v>
      </c>
      <c r="N2" t="s">
        <v>43</v>
      </c>
      <c r="O2" t="s">
        <v>44</v>
      </c>
      <c r="Q2" t="s">
        <v>45</v>
      </c>
      <c r="R2" t="s">
        <v>43</v>
      </c>
      <c r="S2" t="s">
        <v>44</v>
      </c>
    </row>
    <row r="3" spans="1:19" x14ac:dyDescent="0.25">
      <c r="A3" s="37" t="s">
        <v>10</v>
      </c>
      <c r="B3" s="40"/>
      <c r="C3" s="43" t="str">
        <f>IF(lundi_tb[[#This Row],[Poste]]="",lundi_tb[[#This Row],[Nom]],"")</f>
        <v>Dominique</v>
      </c>
      <c r="E3" s="37" t="s">
        <v>4</v>
      </c>
      <c r="F3" s="40"/>
      <c r="G3" s="43" t="str">
        <f>IF(mardi_tb[[#This Row],[Poste]]="",mardi_tb[[#This Row],[Nom]],"")</f>
        <v>Eric</v>
      </c>
      <c r="I3" s="37" t="s">
        <v>0</v>
      </c>
      <c r="J3" s="40"/>
      <c r="K3" s="43" t="str">
        <f>IF(mercredi_tb[[#This Row],[Poste]]="",mercredi_tb[[#This Row],[Nom]],"")</f>
        <v>Pierre</v>
      </c>
      <c r="M3" s="37" t="s">
        <v>0</v>
      </c>
      <c r="N3" s="40"/>
      <c r="O3" s="43" t="str">
        <f>IF(jeudi_tb[[#This Row],[Poste]]="",jeudi_tb[[#This Row],[Nom]],"")</f>
        <v>Pierre</v>
      </c>
      <c r="Q3" s="37" t="s">
        <v>0</v>
      </c>
      <c r="R3" s="40"/>
      <c r="S3" s="43" t="str">
        <f>IF(vendredi_tb[[#This Row],[Poste]]="",vendredi_tb[[#This Row],[Nom]],"")</f>
        <v>Pierre</v>
      </c>
    </row>
    <row r="4" spans="1:19" x14ac:dyDescent="0.25">
      <c r="A4" s="38" t="s">
        <v>4</v>
      </c>
      <c r="B4" s="41"/>
      <c r="C4" s="44" t="str">
        <f>IF(lundi_tb[[#This Row],[Poste]]="",lundi_tb[[#This Row],[Nom]],"")</f>
        <v>Eric</v>
      </c>
      <c r="E4" s="38" t="s">
        <v>8</v>
      </c>
      <c r="F4" s="41"/>
      <c r="G4" s="44" t="str">
        <f>IF(mardi_tb[[#This Row],[Poste]]="",mardi_tb[[#This Row],[Nom]],"")</f>
        <v>Cyril</v>
      </c>
      <c r="I4" s="38" t="s">
        <v>4</v>
      </c>
      <c r="J4" s="41"/>
      <c r="K4" s="44" t="str">
        <f>IF(mercredi_tb[[#This Row],[Poste]]="",mercredi_tb[[#This Row],[Nom]],"")</f>
        <v>Eric</v>
      </c>
      <c r="M4" s="38" t="s">
        <v>9</v>
      </c>
      <c r="N4" s="41"/>
      <c r="O4" s="44" t="str">
        <f>IF(jeudi_tb[[#This Row],[Poste]]="",jeudi_tb[[#This Row],[Nom]],"")</f>
        <v>Gérard</v>
      </c>
      <c r="Q4" s="38" t="s">
        <v>4</v>
      </c>
      <c r="R4" s="41"/>
      <c r="S4" s="44" t="str">
        <f>IF(vendredi_tb[[#This Row],[Poste]]="",vendredi_tb[[#This Row],[Nom]],"")</f>
        <v>Eric</v>
      </c>
    </row>
    <row r="5" spans="1:19" x14ac:dyDescent="0.25">
      <c r="A5" s="38" t="s">
        <v>8</v>
      </c>
      <c r="B5" s="41"/>
      <c r="C5" s="44" t="str">
        <f>IF(lundi_tb[[#This Row],[Poste]]="",lundi_tb[[#This Row],[Nom]],"")</f>
        <v>Cyril</v>
      </c>
      <c r="E5" s="38" t="s">
        <v>11</v>
      </c>
      <c r="F5" s="41"/>
      <c r="G5" s="44" t="str">
        <f>IF(mardi_tb[[#This Row],[Poste]]="",mardi_tb[[#This Row],[Nom]],"")</f>
        <v>Didier</v>
      </c>
      <c r="I5" s="38" t="s">
        <v>6</v>
      </c>
      <c r="J5" s="41"/>
      <c r="K5" s="44" t="str">
        <f>IF(mercredi_tb[[#This Row],[Poste]]="",mercredi_tb[[#This Row],[Nom]],"")</f>
        <v>David</v>
      </c>
      <c r="M5" s="38" t="s">
        <v>7</v>
      </c>
      <c r="N5" s="41"/>
      <c r="O5" s="44" t="str">
        <f>IF(jeudi_tb[[#This Row],[Poste]]="",jeudi_tb[[#This Row],[Nom]],"")</f>
        <v>Vincent</v>
      </c>
      <c r="Q5" s="38" t="s">
        <v>6</v>
      </c>
      <c r="R5" s="41"/>
      <c r="S5" s="44" t="str">
        <f>IF(vendredi_tb[[#This Row],[Poste]]="",vendredi_tb[[#This Row],[Nom]],"")</f>
        <v>David</v>
      </c>
    </row>
    <row r="6" spans="1:19" x14ac:dyDescent="0.25">
      <c r="A6" s="38" t="s">
        <v>11</v>
      </c>
      <c r="B6" s="41"/>
      <c r="C6" s="44" t="str">
        <f>IF(lundi_tb[[#This Row],[Poste]]="",lundi_tb[[#This Row],[Nom]],"")</f>
        <v>Didier</v>
      </c>
      <c r="E6" s="38" t="s">
        <v>5</v>
      </c>
      <c r="F6" s="41"/>
      <c r="G6" s="44" t="str">
        <f>IF(mardi_tb[[#This Row],[Poste]]="",mardi_tb[[#This Row],[Nom]],"")</f>
        <v>Sébastien</v>
      </c>
      <c r="I6" s="38" t="s">
        <v>8</v>
      </c>
      <c r="J6" s="41"/>
      <c r="K6" s="44" t="str">
        <f>IF(mercredi_tb[[#This Row],[Poste]]="",mercredi_tb[[#This Row],[Nom]],"")</f>
        <v>Cyril</v>
      </c>
      <c r="M6" s="38" t="s">
        <v>1</v>
      </c>
      <c r="N6" s="41"/>
      <c r="O6" s="44" t="str">
        <f>IF(jeudi_tb[[#This Row],[Poste]]="",jeudi_tb[[#This Row],[Nom]],"")</f>
        <v>Pascal</v>
      </c>
      <c r="Q6" s="38" t="s">
        <v>8</v>
      </c>
      <c r="R6" s="41"/>
      <c r="S6" s="44" t="str">
        <f>IF(vendredi_tb[[#This Row],[Poste]]="",vendredi_tb[[#This Row],[Nom]],"")</f>
        <v>Cyril</v>
      </c>
    </row>
    <row r="7" spans="1:19" x14ac:dyDescent="0.25">
      <c r="A7" s="38" t="s">
        <v>0</v>
      </c>
      <c r="B7" s="41"/>
      <c r="C7" s="44" t="str">
        <f>IF(lundi_tb[[#This Row],[Poste]]="",lundi_tb[[#This Row],[Nom]],"")</f>
        <v>Pierre</v>
      </c>
      <c r="E7" s="38" t="s">
        <v>7</v>
      </c>
      <c r="F7" s="41"/>
      <c r="G7" s="44" t="str">
        <f>IF(mardi_tb[[#This Row],[Poste]]="",mardi_tb[[#This Row],[Nom]],"")</f>
        <v>Vincent</v>
      </c>
      <c r="I7" s="38" t="s">
        <v>9</v>
      </c>
      <c r="J7" s="41"/>
      <c r="K7" s="44" t="str">
        <f>IF(mercredi_tb[[#This Row],[Poste]]="",mercredi_tb[[#This Row],[Nom]],"")</f>
        <v>Gérard</v>
      </c>
      <c r="M7" s="38" t="s">
        <v>2</v>
      </c>
      <c r="N7" s="41"/>
      <c r="O7" s="44" t="str">
        <f>IF(jeudi_tb[[#This Row],[Poste]]="",jeudi_tb[[#This Row],[Nom]],"")</f>
        <v>Michel</v>
      </c>
      <c r="Q7" s="38" t="s">
        <v>11</v>
      </c>
      <c r="R7" s="41"/>
      <c r="S7" s="44" t="str">
        <f>IF(vendredi_tb[[#This Row],[Poste]]="",vendredi_tb[[#This Row],[Nom]],"")</f>
        <v>Didier</v>
      </c>
    </row>
    <row r="8" spans="1:19" x14ac:dyDescent="0.25">
      <c r="A8" s="38" t="s">
        <v>5</v>
      </c>
      <c r="B8" s="41"/>
      <c r="C8" s="44" t="str">
        <f>IF(lundi_tb[[#This Row],[Poste]]="",lundi_tb[[#This Row],[Nom]],"")</f>
        <v>Sébastien</v>
      </c>
      <c r="E8" s="38" t="s">
        <v>1</v>
      </c>
      <c r="F8" s="41"/>
      <c r="G8" s="44" t="str">
        <f>IF(mardi_tb[[#This Row],[Poste]]="",mardi_tb[[#This Row],[Nom]],"")</f>
        <v>Pascal</v>
      </c>
      <c r="I8" s="38" t="s">
        <v>10</v>
      </c>
      <c r="J8" s="41"/>
      <c r="K8" s="44" t="str">
        <f>IF(mercredi_tb[[#This Row],[Poste]]="",mercredi_tb[[#This Row],[Nom]],"")</f>
        <v>Dominique</v>
      </c>
      <c r="M8" s="38" t="s">
        <v>11</v>
      </c>
      <c r="N8" s="41"/>
      <c r="O8" s="44" t="str">
        <f>IF(jeudi_tb[[#This Row],[Poste]]="",jeudi_tb[[#This Row],[Nom]],"")</f>
        <v>Didier</v>
      </c>
      <c r="Q8" s="38" t="s">
        <v>5</v>
      </c>
      <c r="R8" s="41"/>
      <c r="S8" s="44" t="str">
        <f>IF(vendredi_tb[[#This Row],[Poste]]="",vendredi_tb[[#This Row],[Nom]],"")</f>
        <v>Sébastien</v>
      </c>
    </row>
    <row r="9" spans="1:19" x14ac:dyDescent="0.25">
      <c r="A9" s="38" t="s">
        <v>9</v>
      </c>
      <c r="B9" s="41"/>
      <c r="C9" s="44" t="str">
        <f>IF(lundi_tb[[#This Row],[Poste]]="",lundi_tb[[#This Row],[Nom]],"")</f>
        <v>Gérard</v>
      </c>
      <c r="E9" s="38" t="s">
        <v>3</v>
      </c>
      <c r="F9" s="41"/>
      <c r="G9" s="44" t="str">
        <f>IF(mardi_tb[[#This Row],[Poste]]="",mardi_tb[[#This Row],[Nom]],"")</f>
        <v>André</v>
      </c>
      <c r="I9" s="38" t="s">
        <v>11</v>
      </c>
      <c r="J9" s="41"/>
      <c r="K9" s="44" t="str">
        <f>IF(mercredi_tb[[#This Row],[Poste]]="",mercredi_tb[[#This Row],[Nom]],"")</f>
        <v>Didier</v>
      </c>
      <c r="M9" s="38" t="s">
        <v>4</v>
      </c>
      <c r="N9" s="41"/>
      <c r="O9" s="44" t="str">
        <f>IF(jeudi_tb[[#This Row],[Poste]]="",jeudi_tb[[#This Row],[Nom]],"")</f>
        <v>Eric</v>
      </c>
      <c r="Q9" s="38" t="s">
        <v>7</v>
      </c>
      <c r="R9" s="41"/>
      <c r="S9" s="44" t="str">
        <f>IF(vendredi_tb[[#This Row],[Poste]]="",vendredi_tb[[#This Row],[Nom]],"")</f>
        <v>Vincent</v>
      </c>
    </row>
    <row r="10" spans="1:19" x14ac:dyDescent="0.25">
      <c r="A10" s="38" t="s">
        <v>3</v>
      </c>
      <c r="B10" s="41"/>
      <c r="C10" s="44" t="str">
        <f>IF(lundi_tb[[#This Row],[Poste]]="",lundi_tb[[#This Row],[Nom]],"")</f>
        <v>André</v>
      </c>
      <c r="E10" s="38" t="s">
        <v>0</v>
      </c>
      <c r="F10" s="41"/>
      <c r="G10" s="44" t="str">
        <f>IF(mardi_tb[[#This Row],[Poste]]="",mardi_tb[[#This Row],[Nom]],"")</f>
        <v>Pierre</v>
      </c>
      <c r="I10" s="38" t="s">
        <v>5</v>
      </c>
      <c r="J10" s="41"/>
      <c r="K10" s="44" t="str">
        <f>IF(mercredi_tb[[#This Row],[Poste]]="",mercredi_tb[[#This Row],[Nom]],"")</f>
        <v>Sébastien</v>
      </c>
      <c r="M10" s="38" t="s">
        <v>10</v>
      </c>
      <c r="N10" s="41"/>
      <c r="O10" s="44" t="str">
        <f>IF(jeudi_tb[[#This Row],[Poste]]="",jeudi_tb[[#This Row],[Nom]],"")</f>
        <v>Dominique</v>
      </c>
      <c r="Q10" s="38" t="s">
        <v>2</v>
      </c>
      <c r="R10" s="41"/>
      <c r="S10" s="44" t="str">
        <f>IF(vendredi_tb[[#This Row],[Poste]]="",vendredi_tb[[#This Row],[Nom]],"")</f>
        <v>Michel</v>
      </c>
    </row>
    <row r="11" spans="1:19" x14ac:dyDescent="0.25">
      <c r="A11" s="38" t="s">
        <v>6</v>
      </c>
      <c r="B11" s="41">
        <v>1</v>
      </c>
      <c r="C11" s="45" t="str">
        <f>IF(lundi_tb[[#This Row],[Poste]]="",lundi_tb[[#This Row],[Nom]],"")</f>
        <v/>
      </c>
      <c r="E11" s="38" t="s">
        <v>2</v>
      </c>
      <c r="F11" s="41">
        <v>4</v>
      </c>
      <c r="G11" s="45" t="str">
        <f>IF(mardi_tb[[#This Row],[Poste]]="",mardi_tb[[#This Row],[Nom]],"")</f>
        <v/>
      </c>
      <c r="I11" s="38" t="s">
        <v>7</v>
      </c>
      <c r="J11" s="41"/>
      <c r="K11" s="44" t="str">
        <f>IF(mercredi_tb[[#This Row],[Poste]]="",mercredi_tb[[#This Row],[Nom]],"")</f>
        <v>Vincent</v>
      </c>
      <c r="M11" s="38" t="s">
        <v>5</v>
      </c>
      <c r="N11" s="41">
        <v>4</v>
      </c>
      <c r="O11" s="45" t="str">
        <f>IF(jeudi_tb[[#This Row],[Poste]]="",jeudi_tb[[#This Row],[Nom]],"")</f>
        <v/>
      </c>
      <c r="Q11" s="38" t="s">
        <v>3</v>
      </c>
      <c r="R11" s="41"/>
      <c r="S11" s="44" t="str">
        <f>IF(vendredi_tb[[#This Row],[Poste]]="",vendredi_tb[[#This Row],[Nom]],"")</f>
        <v>André</v>
      </c>
    </row>
    <row r="12" spans="1:19" x14ac:dyDescent="0.25">
      <c r="A12" s="38" t="s">
        <v>2</v>
      </c>
      <c r="B12" s="41">
        <v>2</v>
      </c>
      <c r="C12" s="45" t="str">
        <f>IF(lundi_tb[[#This Row],[Poste]]="",lundi_tb[[#This Row],[Nom]],"")</f>
        <v/>
      </c>
      <c r="E12" s="38" t="s">
        <v>9</v>
      </c>
      <c r="F12" s="41">
        <v>3</v>
      </c>
      <c r="G12" s="45" t="str">
        <f>IF(mardi_tb[[#This Row],[Poste]]="",mardi_tb[[#This Row],[Nom]],"")</f>
        <v/>
      </c>
      <c r="I12" s="38" t="s">
        <v>3</v>
      </c>
      <c r="J12" s="41"/>
      <c r="K12" s="44" t="str">
        <f>IF(mercredi_tb[[#This Row],[Poste]]="",mercredi_tb[[#This Row],[Nom]],"")</f>
        <v>André</v>
      </c>
      <c r="M12" s="38" t="s">
        <v>3</v>
      </c>
      <c r="N12" s="41">
        <v>3</v>
      </c>
      <c r="O12" s="45" t="str">
        <f>IF(jeudi_tb[[#This Row],[Poste]]="",jeudi_tb[[#This Row],[Nom]],"")</f>
        <v/>
      </c>
      <c r="Q12" s="38" t="s">
        <v>1</v>
      </c>
      <c r="R12" s="41"/>
      <c r="S12" s="44" t="str">
        <f>IF(vendredi_tb[[#This Row],[Poste]]="",vendredi_tb[[#This Row],[Nom]],"")</f>
        <v>Pascal</v>
      </c>
    </row>
    <row r="13" spans="1:19" x14ac:dyDescent="0.25">
      <c r="A13" s="38" t="s">
        <v>1</v>
      </c>
      <c r="B13" s="41">
        <v>4</v>
      </c>
      <c r="C13" s="45" t="str">
        <f>IF(lundi_tb[[#This Row],[Poste]]="",lundi_tb[[#This Row],[Nom]],"")</f>
        <v/>
      </c>
      <c r="E13" s="38" t="s">
        <v>10</v>
      </c>
      <c r="F13" s="41">
        <v>2</v>
      </c>
      <c r="G13" s="45" t="str">
        <f>IF(mardi_tb[[#This Row],[Poste]]="",mardi_tb[[#This Row],[Nom]],"")</f>
        <v/>
      </c>
      <c r="I13" s="38" t="s">
        <v>1</v>
      </c>
      <c r="J13" s="41">
        <v>2</v>
      </c>
      <c r="K13" s="45" t="str">
        <f>IF(mercredi_tb[[#This Row],[Poste]]="",mercredi_tb[[#This Row],[Nom]],"")</f>
        <v/>
      </c>
      <c r="M13" s="38" t="s">
        <v>8</v>
      </c>
      <c r="N13" s="41">
        <v>2</v>
      </c>
      <c r="O13" s="45" t="str">
        <f>IF(jeudi_tb[[#This Row],[Poste]]="",jeudi_tb[[#This Row],[Nom]],"")</f>
        <v/>
      </c>
      <c r="Q13" s="38" t="s">
        <v>9</v>
      </c>
      <c r="R13" s="41">
        <v>2</v>
      </c>
      <c r="S13" s="45" t="str">
        <f>IF(vendredi_tb[[#This Row],[Poste]]="",vendredi_tb[[#This Row],[Nom]],"")</f>
        <v/>
      </c>
    </row>
    <row r="14" spans="1:19" x14ac:dyDescent="0.25">
      <c r="A14" s="39" t="s">
        <v>7</v>
      </c>
      <c r="B14" s="42">
        <v>3</v>
      </c>
      <c r="C14" s="46" t="str">
        <f>IF(lundi_tb[[#This Row],[Poste]]="",lundi_tb[[#This Row],[Nom]],"")</f>
        <v/>
      </c>
      <c r="E14" s="39" t="s">
        <v>6</v>
      </c>
      <c r="F14" s="42">
        <v>1</v>
      </c>
      <c r="G14" s="46" t="str">
        <f>IF(mardi_tb[[#This Row],[Poste]]="",mardi_tb[[#This Row],[Nom]],"")</f>
        <v/>
      </c>
      <c r="I14" s="39" t="s">
        <v>2</v>
      </c>
      <c r="J14" s="42">
        <v>1</v>
      </c>
      <c r="K14" s="46" t="str">
        <f>IF(mercredi_tb[[#This Row],[Poste]]="",mercredi_tb[[#This Row],[Nom]],"")</f>
        <v/>
      </c>
      <c r="M14" s="39" t="s">
        <v>6</v>
      </c>
      <c r="N14" s="42">
        <v>1</v>
      </c>
      <c r="O14" s="46" t="str">
        <f>IF(jeudi_tb[[#This Row],[Poste]]="",jeudi_tb[[#This Row],[Nom]],"")</f>
        <v/>
      </c>
      <c r="Q14" s="39" t="s">
        <v>10</v>
      </c>
      <c r="R14" s="42">
        <v>1</v>
      </c>
      <c r="S14" s="46" t="str">
        <f>IF(vendredi_tb[[#This Row],[Poste]]="",vendredi_tb[[#This Row],[Nom]],"")</f>
        <v/>
      </c>
    </row>
  </sheetData>
  <dataConsolidate/>
  <mergeCells count="5">
    <mergeCell ref="A1:C1"/>
    <mergeCell ref="E1:G1"/>
    <mergeCell ref="I1:K1"/>
    <mergeCell ref="M1:O1"/>
    <mergeCell ref="Q1:S1"/>
  </mergeCells>
  <phoneticPr fontId="6" type="noConversion"/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30E577-39D0-421C-BF11-715078F11551}">
  <sheetPr codeName="Feuil5"/>
  <dimension ref="A1:T14"/>
  <sheetViews>
    <sheetView showGridLines="0" workbookViewId="0">
      <selection activeCell="D3" sqref="D3:D11"/>
    </sheetView>
  </sheetViews>
  <sheetFormatPr baseColWidth="10" defaultRowHeight="15" x14ac:dyDescent="0.25"/>
  <cols>
    <col min="1" max="3" width="11.42578125" style="18"/>
    <col min="4" max="5" width="8.5703125" customWidth="1"/>
    <col min="6" max="18" width="11.42578125" style="18"/>
  </cols>
  <sheetData>
    <row r="1" spans="1:20" x14ac:dyDescent="0.25">
      <c r="A1" s="18" t="s">
        <v>12</v>
      </c>
      <c r="B1" s="18" t="s">
        <v>13</v>
      </c>
      <c r="C1" s="18" t="s">
        <v>30</v>
      </c>
      <c r="D1" s="18" t="s">
        <v>31</v>
      </c>
      <c r="E1" s="18"/>
      <c r="F1" s="18" t="s">
        <v>42</v>
      </c>
      <c r="G1" s="18" t="s">
        <v>32</v>
      </c>
      <c r="H1" s="18" t="s">
        <v>33</v>
      </c>
      <c r="I1" s="18" t="s">
        <v>18</v>
      </c>
      <c r="J1" s="18" t="s">
        <v>34</v>
      </c>
      <c r="K1" s="18" t="s">
        <v>35</v>
      </c>
      <c r="L1" s="18" t="s">
        <v>19</v>
      </c>
      <c r="M1" s="18" t="s">
        <v>36</v>
      </c>
      <c r="N1" s="18" t="s">
        <v>37</v>
      </c>
      <c r="O1" s="18" t="s">
        <v>20</v>
      </c>
      <c r="P1" s="18" t="s">
        <v>38</v>
      </c>
      <c r="Q1" s="18" t="s">
        <v>39</v>
      </c>
      <c r="R1" s="18" t="s">
        <v>21</v>
      </c>
      <c r="S1" t="s">
        <v>40</v>
      </c>
      <c r="T1" t="s">
        <v>41</v>
      </c>
    </row>
    <row r="2" spans="1:20" s="14" customFormat="1" x14ac:dyDescent="0.25">
      <c r="A2" s="19" t="s">
        <v>16</v>
      </c>
      <c r="B2" s="19"/>
      <c r="C2" s="19"/>
      <c r="F2" s="19" t="s">
        <v>16</v>
      </c>
      <c r="G2" s="19" t="s">
        <v>16</v>
      </c>
      <c r="H2" s="19" t="s">
        <v>16</v>
      </c>
      <c r="I2" s="19" t="s">
        <v>16</v>
      </c>
      <c r="J2" s="19" t="s">
        <v>16</v>
      </c>
      <c r="K2" s="19" t="s">
        <v>16</v>
      </c>
      <c r="L2" s="19" t="s">
        <v>16</v>
      </c>
      <c r="M2" s="19" t="s">
        <v>16</v>
      </c>
      <c r="N2" s="19" t="s">
        <v>16</v>
      </c>
      <c r="O2" s="19" t="s">
        <v>16</v>
      </c>
      <c r="P2" s="19" t="s">
        <v>16</v>
      </c>
      <c r="Q2" s="19" t="s">
        <v>16</v>
      </c>
      <c r="R2" s="19" t="s">
        <v>16</v>
      </c>
      <c r="S2" s="14" t="s">
        <v>16</v>
      </c>
      <c r="T2" s="14" t="s">
        <v>16</v>
      </c>
    </row>
    <row r="3" spans="1:20" x14ac:dyDescent="0.25">
      <c r="A3" s="18" t="s">
        <v>0</v>
      </c>
      <c r="B3" s="18" t="s">
        <v>0</v>
      </c>
      <c r="C3" s="18" t="s">
        <v>0</v>
      </c>
      <c r="D3" t="s">
        <v>0</v>
      </c>
      <c r="F3" s="18" t="s">
        <v>0</v>
      </c>
      <c r="G3" s="18" t="s">
        <v>2</v>
      </c>
      <c r="H3" s="18" t="s">
        <v>3</v>
      </c>
      <c r="I3" s="18" t="s">
        <v>1</v>
      </c>
      <c r="J3" s="18" t="s">
        <v>2</v>
      </c>
      <c r="K3" s="18" t="s">
        <v>3</v>
      </c>
      <c r="L3" s="18" t="s">
        <v>1</v>
      </c>
      <c r="M3" s="18" t="s">
        <v>2</v>
      </c>
      <c r="N3" s="18" t="s">
        <v>3</v>
      </c>
      <c r="O3" s="18" t="s">
        <v>0</v>
      </c>
      <c r="P3" s="18" t="s">
        <v>0</v>
      </c>
      <c r="Q3" s="18" t="s">
        <v>0</v>
      </c>
      <c r="R3" s="18" t="s">
        <v>0</v>
      </c>
      <c r="S3" t="s">
        <v>0</v>
      </c>
      <c r="T3" t="s">
        <v>0</v>
      </c>
    </row>
    <row r="4" spans="1:20" x14ac:dyDescent="0.25">
      <c r="A4" s="18" t="s">
        <v>1</v>
      </c>
      <c r="B4" s="18" t="s">
        <v>1</v>
      </c>
      <c r="C4" s="18" t="s">
        <v>1</v>
      </c>
      <c r="D4" t="s">
        <v>1</v>
      </c>
      <c r="F4" s="18" t="s">
        <v>2</v>
      </c>
      <c r="G4" s="18" t="s">
        <v>3</v>
      </c>
      <c r="H4" s="18" t="s">
        <v>4</v>
      </c>
      <c r="I4" s="18" t="s">
        <v>2</v>
      </c>
      <c r="J4" s="18" t="s">
        <v>3</v>
      </c>
      <c r="K4" s="18" t="s">
        <v>4</v>
      </c>
      <c r="L4" s="18" t="s">
        <v>2</v>
      </c>
      <c r="M4" s="18" t="s">
        <v>3</v>
      </c>
      <c r="N4" s="18" t="s">
        <v>4</v>
      </c>
      <c r="O4" s="18" t="s">
        <v>1</v>
      </c>
      <c r="P4" s="18" t="s">
        <v>1</v>
      </c>
      <c r="Q4" s="18" t="s">
        <v>1</v>
      </c>
      <c r="R4" s="18" t="s">
        <v>1</v>
      </c>
      <c r="S4" t="s">
        <v>1</v>
      </c>
      <c r="T4" t="s">
        <v>1</v>
      </c>
    </row>
    <row r="5" spans="1:20" x14ac:dyDescent="0.25">
      <c r="A5" s="18" t="s">
        <v>2</v>
      </c>
      <c r="B5" s="18" t="s">
        <v>2</v>
      </c>
      <c r="C5" s="18" t="s">
        <v>2</v>
      </c>
      <c r="D5" t="s">
        <v>2</v>
      </c>
      <c r="F5" s="18" t="s">
        <v>3</v>
      </c>
      <c r="G5" s="18" t="s">
        <v>4</v>
      </c>
      <c r="H5" s="18" t="s">
        <v>5</v>
      </c>
      <c r="I5" s="18" t="s">
        <v>3</v>
      </c>
      <c r="J5" s="18" t="s">
        <v>4</v>
      </c>
      <c r="K5" s="18" t="s">
        <v>5</v>
      </c>
      <c r="L5" s="18" t="s">
        <v>3</v>
      </c>
      <c r="M5" s="18" t="s">
        <v>4</v>
      </c>
      <c r="N5" s="18" t="s">
        <v>5</v>
      </c>
      <c r="O5" s="18" t="s">
        <v>2</v>
      </c>
      <c r="P5" s="18" t="s">
        <v>2</v>
      </c>
      <c r="Q5" s="18" t="s">
        <v>2</v>
      </c>
      <c r="R5" s="18" t="s">
        <v>2</v>
      </c>
      <c r="S5" t="s">
        <v>2</v>
      </c>
      <c r="T5" t="s">
        <v>2</v>
      </c>
    </row>
    <row r="6" spans="1:20" x14ac:dyDescent="0.25">
      <c r="A6" s="18" t="s">
        <v>3</v>
      </c>
      <c r="B6" s="18" t="s">
        <v>3</v>
      </c>
      <c r="C6" s="18" t="s">
        <v>4</v>
      </c>
      <c r="D6" t="s">
        <v>3</v>
      </c>
      <c r="F6" s="18" t="s">
        <v>4</v>
      </c>
      <c r="G6" s="18" t="s">
        <v>5</v>
      </c>
      <c r="H6" s="18" t="s">
        <v>6</v>
      </c>
      <c r="I6" s="18" t="s">
        <v>4</v>
      </c>
      <c r="J6" s="18" t="s">
        <v>5</v>
      </c>
      <c r="K6" s="18" t="s">
        <v>6</v>
      </c>
      <c r="L6" s="18" t="s">
        <v>4</v>
      </c>
      <c r="M6" s="18" t="s">
        <v>5</v>
      </c>
      <c r="N6" s="18" t="s">
        <v>6</v>
      </c>
      <c r="O6" s="18" t="s">
        <v>3</v>
      </c>
      <c r="P6" s="18" t="s">
        <v>3</v>
      </c>
      <c r="Q6" s="18" t="s">
        <v>3</v>
      </c>
      <c r="R6" s="18" t="s">
        <v>3</v>
      </c>
      <c r="S6" t="s">
        <v>3</v>
      </c>
      <c r="T6" t="s">
        <v>3</v>
      </c>
    </row>
    <row r="7" spans="1:20" x14ac:dyDescent="0.25">
      <c r="A7" s="18" t="s">
        <v>4</v>
      </c>
      <c r="B7" s="18" t="s">
        <v>4</v>
      </c>
      <c r="C7" s="18" t="s">
        <v>5</v>
      </c>
      <c r="D7" t="s">
        <v>4</v>
      </c>
      <c r="F7" s="18" t="s">
        <v>5</v>
      </c>
      <c r="G7" s="18" t="s">
        <v>6</v>
      </c>
      <c r="H7" s="18" t="s">
        <v>7</v>
      </c>
      <c r="I7" s="18" t="s">
        <v>5</v>
      </c>
      <c r="J7" s="18" t="s">
        <v>6</v>
      </c>
      <c r="K7" s="18" t="s">
        <v>7</v>
      </c>
      <c r="L7" s="18" t="s">
        <v>5</v>
      </c>
      <c r="M7" s="18" t="s">
        <v>6</v>
      </c>
      <c r="N7" s="18" t="s">
        <v>7</v>
      </c>
      <c r="O7" s="18" t="s">
        <v>4</v>
      </c>
      <c r="P7" s="18" t="s">
        <v>4</v>
      </c>
      <c r="Q7" s="18" t="s">
        <v>4</v>
      </c>
      <c r="R7" s="18" t="s">
        <v>4</v>
      </c>
      <c r="S7" t="s">
        <v>4</v>
      </c>
      <c r="T7" t="s">
        <v>4</v>
      </c>
    </row>
    <row r="8" spans="1:20" x14ac:dyDescent="0.25">
      <c r="A8" s="18" t="s">
        <v>5</v>
      </c>
      <c r="B8" s="18" t="s">
        <v>5</v>
      </c>
      <c r="C8" s="18" t="s">
        <v>6</v>
      </c>
      <c r="D8" t="s">
        <v>5</v>
      </c>
      <c r="F8" s="18" t="s">
        <v>6</v>
      </c>
      <c r="G8" s="18" t="s">
        <v>7</v>
      </c>
      <c r="H8" s="18" t="s">
        <v>8</v>
      </c>
      <c r="I8" s="18" t="s">
        <v>6</v>
      </c>
      <c r="J8" s="18" t="s">
        <v>7</v>
      </c>
      <c r="K8" s="18" t="s">
        <v>8</v>
      </c>
      <c r="L8" s="18" t="s">
        <v>6</v>
      </c>
      <c r="M8" s="18" t="s">
        <v>7</v>
      </c>
      <c r="N8" s="18" t="s">
        <v>8</v>
      </c>
      <c r="O8" s="18" t="s">
        <v>5</v>
      </c>
      <c r="P8" s="18" t="s">
        <v>5</v>
      </c>
      <c r="Q8" s="18" t="s">
        <v>5</v>
      </c>
      <c r="R8" s="18" t="s">
        <v>5</v>
      </c>
      <c r="S8" t="s">
        <v>5</v>
      </c>
      <c r="T8" t="s">
        <v>5</v>
      </c>
    </row>
    <row r="9" spans="1:20" x14ac:dyDescent="0.25">
      <c r="A9" s="18" t="s">
        <v>6</v>
      </c>
      <c r="B9" s="18" t="s">
        <v>6</v>
      </c>
      <c r="C9" s="18" t="s">
        <v>8</v>
      </c>
      <c r="D9" t="s">
        <v>7</v>
      </c>
      <c r="F9" s="18" t="s">
        <v>7</v>
      </c>
      <c r="G9" s="18" t="s">
        <v>8</v>
      </c>
      <c r="H9" s="18" t="s">
        <v>9</v>
      </c>
      <c r="I9" s="18" t="s">
        <v>7</v>
      </c>
      <c r="J9" s="18" t="s">
        <v>8</v>
      </c>
      <c r="K9" s="18" t="s">
        <v>9</v>
      </c>
      <c r="L9" s="18" t="s">
        <v>7</v>
      </c>
      <c r="M9" s="18" t="s">
        <v>8</v>
      </c>
      <c r="N9" s="18" t="s">
        <v>9</v>
      </c>
      <c r="O9" s="18" t="s">
        <v>6</v>
      </c>
      <c r="P9" s="18" t="s">
        <v>6</v>
      </c>
      <c r="Q9" s="18" t="s">
        <v>6</v>
      </c>
      <c r="R9" s="18" t="s">
        <v>6</v>
      </c>
      <c r="S9" t="s">
        <v>6</v>
      </c>
      <c r="T9" t="s">
        <v>6</v>
      </c>
    </row>
    <row r="10" spans="1:20" x14ac:dyDescent="0.25">
      <c r="A10" s="18" t="s">
        <v>7</v>
      </c>
      <c r="B10" s="18" t="s">
        <v>8</v>
      </c>
      <c r="C10" s="18" t="s">
        <v>9</v>
      </c>
      <c r="D10" t="s">
        <v>9</v>
      </c>
      <c r="F10" s="18" t="s">
        <v>8</v>
      </c>
      <c r="G10" s="18" t="s">
        <v>9</v>
      </c>
      <c r="H10" s="18" t="s">
        <v>10</v>
      </c>
      <c r="I10" s="18" t="s">
        <v>8</v>
      </c>
      <c r="J10" s="18" t="s">
        <v>9</v>
      </c>
      <c r="K10" s="18" t="s">
        <v>10</v>
      </c>
      <c r="L10" s="18" t="s">
        <v>8</v>
      </c>
      <c r="M10" s="18" t="s">
        <v>9</v>
      </c>
      <c r="N10" s="18" t="s">
        <v>10</v>
      </c>
      <c r="O10" s="18" t="s">
        <v>7</v>
      </c>
      <c r="P10" s="18" t="s">
        <v>7</v>
      </c>
      <c r="Q10" s="18" t="s">
        <v>7</v>
      </c>
      <c r="R10" s="18" t="s">
        <v>7</v>
      </c>
      <c r="S10" t="s">
        <v>7</v>
      </c>
      <c r="T10" t="s">
        <v>7</v>
      </c>
    </row>
    <row r="11" spans="1:20" x14ac:dyDescent="0.25">
      <c r="A11" s="18" t="s">
        <v>8</v>
      </c>
      <c r="B11" s="18" t="s">
        <v>9</v>
      </c>
      <c r="C11" s="18" t="s">
        <v>10</v>
      </c>
      <c r="D11" t="s">
        <v>11</v>
      </c>
      <c r="F11" s="18" t="s">
        <v>9</v>
      </c>
      <c r="G11" s="18" t="s">
        <v>10</v>
      </c>
      <c r="H11" s="18" t="s">
        <v>11</v>
      </c>
      <c r="I11" s="18" t="s">
        <v>9</v>
      </c>
      <c r="J11" s="18" t="s">
        <v>10</v>
      </c>
      <c r="K11" s="18" t="s">
        <v>11</v>
      </c>
      <c r="L11" s="18" t="s">
        <v>9</v>
      </c>
      <c r="M11" s="18" t="s">
        <v>10</v>
      </c>
      <c r="N11" s="18" t="s">
        <v>11</v>
      </c>
      <c r="O11" s="18" t="s">
        <v>8</v>
      </c>
      <c r="P11" s="18" t="s">
        <v>8</v>
      </c>
      <c r="Q11" s="18" t="s">
        <v>8</v>
      </c>
      <c r="R11" s="18" t="s">
        <v>8</v>
      </c>
      <c r="S11" t="s">
        <v>8</v>
      </c>
      <c r="T11" t="s">
        <v>11</v>
      </c>
    </row>
    <row r="12" spans="1:20" x14ac:dyDescent="0.25">
      <c r="A12" s="18" t="s">
        <v>9</v>
      </c>
      <c r="B12" s="18" t="s">
        <v>10</v>
      </c>
      <c r="C12" s="18" t="s">
        <v>11</v>
      </c>
      <c r="D12">
        <v>0</v>
      </c>
      <c r="F12" s="18" t="s">
        <v>10</v>
      </c>
      <c r="G12" s="18" t="s">
        <v>11</v>
      </c>
      <c r="I12" s="18" t="s">
        <v>10</v>
      </c>
      <c r="J12" s="18" t="s">
        <v>11</v>
      </c>
      <c r="L12" s="18" t="s">
        <v>10</v>
      </c>
      <c r="M12" s="18" t="s">
        <v>11</v>
      </c>
      <c r="O12" s="18" t="s">
        <v>9</v>
      </c>
      <c r="P12" s="18" t="s">
        <v>9</v>
      </c>
      <c r="R12" s="18" t="s">
        <v>9</v>
      </c>
      <c r="S12" t="s">
        <v>11</v>
      </c>
    </row>
    <row r="13" spans="1:20" x14ac:dyDescent="0.25">
      <c r="A13" s="18" t="s">
        <v>10</v>
      </c>
      <c r="B13" s="18" t="s">
        <v>11</v>
      </c>
      <c r="C13" s="18">
        <v>0</v>
      </c>
      <c r="D13">
        <v>0</v>
      </c>
      <c r="F13" s="18" t="s">
        <v>11</v>
      </c>
      <c r="I13" s="18" t="s">
        <v>11</v>
      </c>
      <c r="L13" s="18" t="s">
        <v>11</v>
      </c>
      <c r="O13" s="18" t="s">
        <v>10</v>
      </c>
      <c r="R13" s="18" t="s">
        <v>11</v>
      </c>
    </row>
    <row r="14" spans="1:20" x14ac:dyDescent="0.25">
      <c r="A14" s="18" t="s">
        <v>11</v>
      </c>
      <c r="B14" s="18">
        <v>0</v>
      </c>
      <c r="C14" s="18">
        <v>0</v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Organisation</vt:lpstr>
      <vt:lpstr>Sélection</vt:lpstr>
      <vt:lpstr>Liste</vt:lpstr>
      <vt:lpstr>Liste (2)</vt:lpstr>
      <vt:lpstr>jeudi_liste</vt:lpstr>
      <vt:lpstr>jeudi_sélection</vt:lpstr>
      <vt:lpstr>lundi_liste</vt:lpstr>
      <vt:lpstr>lundi_sélection</vt:lpstr>
      <vt:lpstr>mardi_liste</vt:lpstr>
      <vt:lpstr>mardi_sélection</vt:lpstr>
      <vt:lpstr>mercredi_liste</vt:lpstr>
      <vt:lpstr>mercredi_sélection</vt:lpstr>
      <vt:lpstr>vendredi_liste</vt:lpstr>
      <vt:lpstr>vendredi_sélection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JoJo</dc:creator>
  <cp:lastModifiedBy>patrice</cp:lastModifiedBy>
  <cp:lastPrinted>2014-03-10T16:18:21Z</cp:lastPrinted>
  <dcterms:created xsi:type="dcterms:W3CDTF">2014-03-10T13:35:55Z</dcterms:created>
  <dcterms:modified xsi:type="dcterms:W3CDTF">2022-08-31T07:40:13Z</dcterms:modified>
</cp:coreProperties>
</file>