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6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430C22A2-EEBD-4A9A-8B3E-5F305CEF55A5}" xr6:coauthVersionLast="47" xr6:coauthVersionMax="47" xr10:uidLastSave="{00000000-0000-0000-0000-000000000000}"/>
  <bookViews>
    <workbookView xWindow="1695" yWindow="600" windowWidth="26865" windowHeight="16290" firstSheet="3" activeTab="5" xr2:uid="{EA3A50BC-927E-49D6-8303-840F1763BEA9}"/>
  </bookViews>
  <sheets>
    <sheet name="RECAPITULATIF" sheetId="2" r:id="rId1"/>
    <sheet name="7 au 13 Février 2022" sheetId="3" r:id="rId2"/>
    <sheet name="14 au 20 Février 2022" sheetId="4" r:id="rId3"/>
    <sheet name="21 au 27 Février 2022" sheetId="10" r:id="rId4"/>
    <sheet name="28 au 6 Mars 2022" sheetId="11" r:id="rId5"/>
    <sheet name="7 au 13 Mars 2022" sheetId="12" r:id="rId6"/>
  </sheets>
  <functionGroups builtInGroupCount="19"/>
  <definedNames>
    <definedName name="année" localSheetId="5">'7 au 13 Mars 2022'!$A$3</definedName>
    <definedName name="no_semaine" localSheetId="5">'7 au 13 Mars 2022'!$B$3</definedName>
    <definedName name="_xlnm.Print_Area" localSheetId="2">'14 au 20 Février 2022'!$A$1:$S$13</definedName>
    <definedName name="_xlnm.Print_Area" localSheetId="3">'21 au 27 Février 2022'!$A$1:$S$13</definedName>
    <definedName name="_xlnm.Print_Area" localSheetId="4">'28 au 6 Mars 2022'!$A$1:$S$13</definedName>
    <definedName name="_xlnm.Print_Area" localSheetId="1">'7 au 13 Février 2022'!$A$1:$S$13</definedName>
    <definedName name="_xlnm.Print_Area" localSheetId="5">'7 au 13 Mars 2022'!$A$1:$S$13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12" i="12" l="1"/>
  <c r="S12" i="12" s="1"/>
  <c r="P11" i="12"/>
  <c r="S11" i="12" s="1"/>
  <c r="P10" i="12"/>
  <c r="S10" i="12" s="1"/>
  <c r="P9" i="12"/>
  <c r="S9" i="12" s="1"/>
  <c r="P8" i="12"/>
  <c r="S8" i="12" s="1"/>
  <c r="P7" i="12"/>
  <c r="S7" i="12" s="1"/>
  <c r="P6" i="12"/>
  <c r="P12" i="11"/>
  <c r="S12" i="11" s="1"/>
  <c r="P11" i="11"/>
  <c r="S11" i="11" s="1"/>
  <c r="P10" i="11"/>
  <c r="S10" i="11" s="1"/>
  <c r="P9" i="11"/>
  <c r="S9" i="11" s="1"/>
  <c r="P8" i="11"/>
  <c r="S8" i="11" s="1"/>
  <c r="P7" i="11"/>
  <c r="S7" i="11" s="1"/>
  <c r="P6" i="11"/>
  <c r="S6" i="11" s="1"/>
  <c r="P12" i="10"/>
  <c r="S12" i="10" s="1"/>
  <c r="P11" i="10"/>
  <c r="S11" i="10" s="1"/>
  <c r="P10" i="10"/>
  <c r="S10" i="10" s="1"/>
  <c r="P9" i="10"/>
  <c r="S9" i="10" s="1"/>
  <c r="P8" i="10"/>
  <c r="S8" i="10" s="1"/>
  <c r="P7" i="10"/>
  <c r="S7" i="10" s="1"/>
  <c r="P6" i="10"/>
  <c r="G3" i="10"/>
  <c r="C5" i="10" s="1"/>
  <c r="E5" i="10" s="1"/>
  <c r="G5" i="10" s="1"/>
  <c r="I5" i="10" s="1"/>
  <c r="K5" i="10" s="1"/>
  <c r="M5" i="10" s="1"/>
  <c r="O5" i="10" s="1"/>
  <c r="G3" i="4"/>
  <c r="C5" i="4" s="1"/>
  <c r="E5" i="4" s="1"/>
  <c r="G5" i="4" s="1"/>
  <c r="I5" i="4" s="1"/>
  <c r="K5" i="4" s="1"/>
  <c r="M5" i="4" s="1"/>
  <c r="O5" i="4" s="1"/>
  <c r="P12" i="4"/>
  <c r="S12" i="4" s="1"/>
  <c r="P11" i="4"/>
  <c r="S11" i="4" s="1"/>
  <c r="P10" i="4"/>
  <c r="S10" i="4" s="1"/>
  <c r="P9" i="4"/>
  <c r="S9" i="4" s="1"/>
  <c r="P8" i="4"/>
  <c r="S8" i="4" s="1"/>
  <c r="P7" i="4"/>
  <c r="S7" i="4" s="1"/>
  <c r="P6" i="4"/>
  <c r="S6" i="4" s="1"/>
  <c r="B3" i="2"/>
  <c r="P12" i="3"/>
  <c r="S12" i="3" s="1"/>
  <c r="C5" i="3"/>
  <c r="E5" i="3" s="1"/>
  <c r="G5" i="3" s="1"/>
  <c r="I5" i="3" s="1"/>
  <c r="K5" i="3" s="1"/>
  <c r="P7" i="3"/>
  <c r="S7" i="3" s="1"/>
  <c r="P8" i="3"/>
  <c r="S8" i="3" s="1"/>
  <c r="P9" i="3"/>
  <c r="S9" i="3" s="1"/>
  <c r="P10" i="3"/>
  <c r="S10" i="3" s="1"/>
  <c r="P11" i="3"/>
  <c r="S11" i="3" s="1"/>
  <c r="P6" i="3"/>
  <c r="C3" i="2"/>
  <c r="C3" i="12" a="1"/>
  <c r="C3" i="11" a="1"/>
  <c r="B5" i="11" a="1"/>
  <c r="B5" i="12" a="1"/>
  <c r="C3" i="12" l="1"/>
  <c r="C3" i="11"/>
  <c r="B5" i="12"/>
  <c r="B5" i="11"/>
  <c r="P13" i="12"/>
  <c r="S6" i="12"/>
  <c r="S13" i="12" s="1"/>
  <c r="S13" i="11"/>
  <c r="P13" i="11"/>
  <c r="P13" i="10"/>
  <c r="S6" i="10"/>
  <c r="S13" i="10" s="1"/>
  <c r="D3" i="2"/>
  <c r="S13" i="4"/>
  <c r="P13" i="4"/>
  <c r="P13" i="3"/>
  <c r="S6" i="3"/>
  <c r="S13" i="3" s="1"/>
  <c r="M5" i="3"/>
  <c r="O5" i="3" s="1"/>
  <c r="C5" i="11" l="1"/>
  <c r="D5" i="11"/>
  <c r="D5" i="12"/>
  <c r="C5" i="12"/>
  <c r="F5" i="11" l="1"/>
  <c r="E5" i="11"/>
  <c r="F5" i="12"/>
  <c r="E5" i="12"/>
  <c r="G5" i="11" l="1"/>
  <c r="H5" i="11"/>
  <c r="H5" i="12"/>
  <c r="G5" i="12"/>
  <c r="I5" i="11" l="1"/>
  <c r="J5" i="11"/>
  <c r="J5" i="12"/>
  <c r="I5" i="12"/>
  <c r="K5" i="11" l="1"/>
  <c r="L5" i="11"/>
  <c r="L5" i="12"/>
  <c r="K5" i="12"/>
  <c r="M5" i="11" l="1"/>
  <c r="N5" i="11"/>
  <c r="O5" i="11" s="1"/>
  <c r="N5" i="12"/>
  <c r="O5" i="12" s="1"/>
  <c r="M5" i="1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<sst xmlns="http://schemas.openxmlformats.org/spreadsheetml/2006/main" count="113" uniqueCount="34">
  <si>
    <t>au</t>
  </si>
  <si>
    <t>Février</t>
  </si>
  <si>
    <t>Total</t>
  </si>
  <si>
    <t>Recu</t>
  </si>
  <si>
    <t>À payer</t>
  </si>
  <si>
    <t>Balance</t>
  </si>
  <si>
    <t>Lundi</t>
  </si>
  <si>
    <t>Mardi</t>
  </si>
  <si>
    <t>Mercredi</t>
  </si>
  <si>
    <t>Jeudi</t>
  </si>
  <si>
    <t>Vendredi</t>
  </si>
  <si>
    <t>Samedi</t>
  </si>
  <si>
    <t>Dimanche</t>
  </si>
  <si>
    <t>Semaine du</t>
  </si>
  <si>
    <t>Transport (j)</t>
  </si>
  <si>
    <t>Taux (h)</t>
  </si>
  <si>
    <t>Total Heures</t>
  </si>
  <si>
    <t>Total Heures:</t>
  </si>
  <si>
    <t>Total ($):</t>
  </si>
  <si>
    <t>Taux Transport Camion:</t>
  </si>
  <si>
    <t>Autres</t>
  </si>
  <si>
    <t>Description</t>
  </si>
  <si>
    <t>14 au 20 Février 2022</t>
  </si>
  <si>
    <t>7 au 13 Février 2022</t>
  </si>
  <si>
    <t>21 au 27 Février 2022</t>
  </si>
  <si>
    <t>28 au 6 Mars 2022</t>
  </si>
  <si>
    <t>Dupond</t>
  </si>
  <si>
    <t>Dupont</t>
  </si>
  <si>
    <t>Ducon</t>
  </si>
  <si>
    <t>Jean</t>
  </si>
  <si>
    <t>Jacques</t>
  </si>
  <si>
    <t>Pierre</t>
  </si>
  <si>
    <t>PAIMENT PAR L'AUTRE</t>
  </si>
  <si>
    <t>PAIEMENT PAR CELUI-LA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</si>
</sst>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&quot;$&quot;;\-#,##0.00&quot;$&quot;"/>
    <numFmt numFmtId="165" formatCode="_-* #,##0.00&quot;$&quot;_-;\-* #,##0.00&quot;$&quot;_-;_-* &quot;-&quot;??&quot;$&quot;_-;_-@_-"/>
    <numFmt numFmtId="166" formatCode="&quot;Semaine &quot;General"/>
    <numFmt numFmtId="167" formatCode="dddd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165" fontId="0" fillId="0" borderId="0" xfId="0" applyNumberFormat="1"/>
    <xf numFmtId="165" fontId="0" fillId="0" borderId="1" xfId="0" applyNumberFormat="1" applyBorder="1"/>
    <xf numFmtId="0" fontId="0" fillId="0" borderId="3" xfId="0" applyBorder="1"/>
    <xf numFmtId="165" fontId="0" fillId="0" borderId="4" xfId="0" applyNumberFormat="1" applyBorder="1"/>
    <xf numFmtId="165" fontId="0" fillId="0" borderId="5" xfId="0" applyNumberFormat="1" applyBorder="1"/>
    <xf numFmtId="0" fontId="0" fillId="0" borderId="11" xfId="0" applyBorder="1"/>
    <xf numFmtId="165" fontId="0" fillId="0" borderId="0" xfId="0" applyNumberFormat="1" applyBorder="1"/>
    <xf numFmtId="165" fontId="0" fillId="0" borderId="9" xfId="0" applyNumberFormat="1" applyBorder="1"/>
    <xf numFmtId="0" fontId="0" fillId="0" borderId="6" xfId="0" applyBorder="1"/>
    <xf numFmtId="165" fontId="0" fillId="0" borderId="7" xfId="0" applyNumberFormat="1" applyBorder="1"/>
    <xf numFmtId="165" fontId="0" fillId="0" borderId="8" xfId="0" applyNumberFormat="1" applyBorder="1"/>
    <xf numFmtId="165" fontId="1" fillId="0" borderId="1" xfId="0" applyNumberFormat="1" applyFont="1" applyBorder="1"/>
    <xf numFmtId="0" fontId="2" fillId="0" borderId="0" xfId="0" applyFont="1"/>
    <xf numFmtId="165" fontId="2" fillId="0" borderId="0" xfId="0" applyNumberFormat="1" applyFont="1"/>
    <xf numFmtId="0" fontId="2" fillId="0" borderId="0" xfId="0" applyFont="1" applyAlignment="1">
      <alignment horizontal="center"/>
    </xf>
    <xf numFmtId="0" fontId="2" fillId="2" borderId="12" xfId="0" applyFont="1" applyFill="1" applyBorder="1"/>
    <xf numFmtId="0" fontId="2" fillId="0" borderId="3" xfId="0" applyFont="1" applyBorder="1"/>
    <xf numFmtId="0" fontId="2" fillId="0" borderId="5" xfId="0" applyFont="1" applyBorder="1"/>
    <xf numFmtId="0" fontId="2" fillId="0" borderId="4" xfId="0" applyFont="1" applyBorder="1"/>
    <xf numFmtId="0" fontId="2" fillId="3" borderId="1" xfId="0" applyFont="1" applyFill="1" applyBorder="1"/>
    <xf numFmtId="165" fontId="2" fillId="0" borderId="0" xfId="0" applyNumberFormat="1" applyFont="1" applyAlignment="1">
      <alignment horizontal="center"/>
    </xf>
    <xf numFmtId="165" fontId="2" fillId="0" borderId="14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165" fontId="2" fillId="0" borderId="0" xfId="0" applyNumberFormat="1" applyFont="1" applyBorder="1" applyAlignment="1">
      <alignment horizontal="right"/>
    </xf>
    <xf numFmtId="165" fontId="3" fillId="0" borderId="14" xfId="0" applyNumberFormat="1" applyFont="1" applyFill="1" applyBorder="1" applyAlignment="1">
      <alignment horizontal="center"/>
    </xf>
    <xf numFmtId="165" fontId="2" fillId="3" borderId="1" xfId="0" applyNumberFormat="1" applyFont="1" applyFill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165" fontId="2" fillId="0" borderId="1" xfId="0" applyNumberFormat="1" applyFont="1" applyBorder="1" applyAlignment="1">
      <alignment horizontal="center" vertical="center"/>
    </xf>
    <xf numFmtId="0" fontId="2" fillId="3" borderId="12" xfId="0" applyFont="1" applyFill="1" applyBorder="1"/>
    <xf numFmtId="0" fontId="2" fillId="3" borderId="2" xfId="0" applyFont="1" applyFill="1" applyBorder="1" applyAlignment="1">
      <alignment horizontal="center"/>
    </xf>
    <xf numFmtId="165" fontId="2" fillId="3" borderId="2" xfId="0" applyNumberFormat="1" applyFont="1" applyFill="1" applyBorder="1" applyAlignment="1">
      <alignment horizontal="center"/>
    </xf>
    <xf numFmtId="0" fontId="2" fillId="0" borderId="12" xfId="0" applyFont="1" applyBorder="1"/>
    <xf numFmtId="0" fontId="2" fillId="0" borderId="1" xfId="0" applyFont="1" applyBorder="1" applyAlignment="1">
      <alignment horizontal="center"/>
    </xf>
    <xf numFmtId="0" fontId="2" fillId="3" borderId="11" xfId="0" applyFont="1" applyFill="1" applyBorder="1"/>
    <xf numFmtId="0" fontId="2" fillId="3" borderId="10" xfId="0" applyFont="1" applyFill="1" applyBorder="1" applyAlignment="1">
      <alignment horizontal="center"/>
    </xf>
    <xf numFmtId="165" fontId="2" fillId="3" borderId="10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3" borderId="1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64" fontId="0" fillId="0" borderId="4" xfId="0" applyNumberFormat="1" applyBorder="1"/>
    <xf numFmtId="164" fontId="0" fillId="0" borderId="0" xfId="0" applyNumberFormat="1" applyBorder="1"/>
    <xf numFmtId="14" fontId="2" fillId="0" borderId="0" xfId="0" applyNumberFormat="1" applyFont="1"/>
    <xf numFmtId="166" fontId="2" fillId="0" borderId="0" xfId="0" applyNumberFormat="1" applyFont="1" applyAlignment="1">
      <alignment horizontal="left"/>
    </xf>
    <xf numFmtId="0" fontId="4" fillId="0" borderId="0" xfId="0" applyFont="1" applyAlignment="1">
      <alignment horizontal="centerContinuous"/>
    </xf>
    <xf numFmtId="0" fontId="2" fillId="0" borderId="0" xfId="0" applyFont="1" applyAlignment="1">
      <alignment horizontal="centerContinuous"/>
    </xf>
    <xf numFmtId="0" fontId="2" fillId="0" borderId="0" xfId="0" applyFont="1" applyAlignment="1">
      <alignment horizontal="left"/>
    </xf>
    <xf numFmtId="167" fontId="2" fillId="0" borderId="3" xfId="0" applyNumberFormat="1" applyFont="1" applyBorder="1" applyAlignment="1">
      <alignment horizontal="left"/>
    </xf>
    <xf numFmtId="167" fontId="2" fillId="0" borderId="4" xfId="0" applyNumberFormat="1" applyFont="1" applyBorder="1" applyAlignment="1">
      <alignment horizontal="left"/>
    </xf>
    <xf numFmtId="0" fontId="5" fillId="0" borderId="0" xfId="0" applyFont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704850</xdr:colOff>
          <xdr:row>11</xdr:row>
          <xdr:rowOff>47625</xdr:rowOff>
        </xdr:from>
        <xdr:to>
          <xdr:col>13</xdr:col>
          <xdr:colOff>266700</xdr:colOff>
          <xdr:row>14</xdr:row>
          <xdr:rowOff>76200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14</xdr:row>
          <xdr:rowOff>38100</xdr:rowOff>
        </xdr:from>
        <xdr:to>
          <xdr:col>19</xdr:col>
          <xdr:colOff>0</xdr:colOff>
          <xdr:row>18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14</xdr:row>
          <xdr:rowOff>38100</xdr:rowOff>
        </xdr:from>
        <xdr:to>
          <xdr:col>19</xdr:col>
          <xdr:colOff>0</xdr:colOff>
          <xdr:row>18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14</xdr:row>
          <xdr:rowOff>38100</xdr:rowOff>
        </xdr:from>
        <xdr:to>
          <xdr:col>19</xdr:col>
          <xdr:colOff>0</xdr:colOff>
          <xdr:row>18</xdr:row>
          <xdr:rowOff>9525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3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14</xdr:row>
          <xdr:rowOff>38100</xdr:rowOff>
        </xdr:from>
        <xdr:to>
          <xdr:col>19</xdr:col>
          <xdr:colOff>0</xdr:colOff>
          <xdr:row>18</xdr:row>
          <xdr:rowOff>9525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4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361950</xdr:colOff>
          <xdr:row>18</xdr:row>
          <xdr:rowOff>76200</xdr:rowOff>
        </xdr:from>
        <xdr:to>
          <xdr:col>18</xdr:col>
          <xdr:colOff>952500</xdr:colOff>
          <xdr:row>22</xdr:row>
          <xdr:rowOff>9525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4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14</xdr:row>
          <xdr:rowOff>38100</xdr:rowOff>
        </xdr:from>
        <xdr:to>
          <xdr:col>19</xdr:col>
          <xdr:colOff>0</xdr:colOff>
          <xdr:row>18</xdr:row>
          <xdr:rowOff>9525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361950</xdr:colOff>
          <xdr:row>18</xdr:row>
          <xdr:rowOff>76200</xdr:rowOff>
        </xdr:from>
        <xdr:to>
          <xdr:col>18</xdr:col>
          <xdr:colOff>952500</xdr:colOff>
          <xdr:row>22</xdr:row>
          <xdr:rowOff>9525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SEMAINE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8F4A1-8922-4244-8813-00E25AAA640E}">
  <sheetPr codeName="Feuil1"/>
  <dimension ref="A1:D19"/>
  <sheetViews>
    <sheetView workbookViewId="0">
      <selection activeCell="B8" sqref="B8"/>
    </sheetView>
  </sheetViews>
  <sheetFormatPr baseColWidth="10" defaultRowHeight="15" x14ac:dyDescent="0.25"/>
  <cols>
    <col min="1" max="1" width="31.140625" customWidth="1"/>
    <col min="2" max="4" width="11.42578125" style="2"/>
  </cols>
  <sheetData>
    <row r="1" spans="1:4" ht="15.75" thickBot="1" x14ac:dyDescent="0.3"/>
    <row r="2" spans="1:4" ht="15.75" thickBot="1" x14ac:dyDescent="0.3">
      <c r="B2" s="3" t="s">
        <v>4</v>
      </c>
      <c r="C2" s="3" t="s">
        <v>3</v>
      </c>
      <c r="D2" s="3" t="s">
        <v>5</v>
      </c>
    </row>
    <row r="3" spans="1:4" ht="15.75" thickBot="1" x14ac:dyDescent="0.3">
      <c r="A3" s="1" t="s">
        <v>21</v>
      </c>
      <c r="B3" s="13">
        <f>SUM(B4:B25)</f>
        <v>25926.25</v>
      </c>
      <c r="C3" s="13">
        <f>SUM(C5:C25)</f>
        <v>20400</v>
      </c>
      <c r="D3" s="13">
        <f>B3-C3</f>
        <v>5526.25</v>
      </c>
    </row>
    <row r="4" spans="1:4" x14ac:dyDescent="0.25">
      <c r="A4" s="4" t="s">
        <v>23</v>
      </c>
      <c r="B4" s="43">
        <v>4697.5</v>
      </c>
      <c r="C4" s="5"/>
      <c r="D4" s="6"/>
    </row>
    <row r="5" spans="1:4" x14ac:dyDescent="0.25">
      <c r="A5" s="7" t="s">
        <v>22</v>
      </c>
      <c r="B5" s="44">
        <v>8536.25</v>
      </c>
      <c r="C5" s="8"/>
      <c r="D5" s="9"/>
    </row>
    <row r="6" spans="1:4" x14ac:dyDescent="0.25">
      <c r="A6" s="7" t="s">
        <v>32</v>
      </c>
      <c r="B6" s="8"/>
      <c r="C6" s="8">
        <v>5400</v>
      </c>
      <c r="D6" s="9"/>
    </row>
    <row r="7" spans="1:4" x14ac:dyDescent="0.25">
      <c r="A7" s="7" t="s">
        <v>24</v>
      </c>
      <c r="B7" s="44">
        <v>4637.5</v>
      </c>
      <c r="C7" s="8"/>
      <c r="D7" s="9"/>
    </row>
    <row r="8" spans="1:4" x14ac:dyDescent="0.25">
      <c r="A8" s="7" t="s">
        <v>33</v>
      </c>
      <c r="B8" s="8"/>
      <c r="C8" s="8">
        <v>15000</v>
      </c>
      <c r="D8" s="9"/>
    </row>
    <row r="9" spans="1:4" x14ac:dyDescent="0.25">
      <c r="A9" s="7" t="s">
        <v>25</v>
      </c>
      <c r="B9" s="44">
        <v>8055</v>
      </c>
      <c r="C9" s="8"/>
      <c r="D9" s="9"/>
    </row>
    <row r="10" spans="1:4" x14ac:dyDescent="0.25">
      <c r="A10" s="7"/>
      <c r="B10" s="8"/>
      <c r="C10" s="8"/>
      <c r="D10" s="9"/>
    </row>
    <row r="11" spans="1:4" x14ac:dyDescent="0.25">
      <c r="A11" s="7"/>
      <c r="B11" s="8"/>
      <c r="C11" s="8"/>
      <c r="D11" s="9"/>
    </row>
    <row r="12" spans="1:4" x14ac:dyDescent="0.25">
      <c r="A12" s="7"/>
      <c r="B12" s="8"/>
      <c r="C12" s="8"/>
      <c r="D12" s="9"/>
    </row>
    <row r="13" spans="1:4" x14ac:dyDescent="0.25">
      <c r="A13" s="7"/>
      <c r="B13" s="8"/>
      <c r="C13" s="8"/>
      <c r="D13" s="9"/>
    </row>
    <row r="14" spans="1:4" x14ac:dyDescent="0.25">
      <c r="A14" s="7"/>
      <c r="B14" s="8"/>
      <c r="C14" s="8"/>
      <c r="D14" s="9"/>
    </row>
    <row r="15" spans="1:4" x14ac:dyDescent="0.25">
      <c r="A15" s="7"/>
      <c r="B15" s="8"/>
      <c r="C15" s="8"/>
      <c r="D15" s="9"/>
    </row>
    <row r="16" spans="1:4" x14ac:dyDescent="0.25">
      <c r="A16" s="7"/>
      <c r="B16" s="8"/>
      <c r="C16" s="8"/>
      <c r="D16" s="9"/>
    </row>
    <row r="17" spans="1:4" x14ac:dyDescent="0.25">
      <c r="A17" s="7"/>
      <c r="B17" s="8"/>
      <c r="C17" s="8"/>
      <c r="D17" s="9"/>
    </row>
    <row r="18" spans="1:4" x14ac:dyDescent="0.25">
      <c r="A18" s="7"/>
      <c r="B18" s="8"/>
      <c r="C18" s="8"/>
      <c r="D18" s="9"/>
    </row>
    <row r="19" spans="1:4" ht="15.75" thickBot="1" x14ac:dyDescent="0.3">
      <c r="A19" s="10"/>
      <c r="B19" s="11"/>
      <c r="C19" s="11"/>
      <c r="D19" s="12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Bouton3_Cliquer">
                <anchor moveWithCells="1" sizeWithCells="1">
                  <from>
                    <xdr:col>9</xdr:col>
                    <xdr:colOff>704850</xdr:colOff>
                    <xdr:row>11</xdr:row>
                    <xdr:rowOff>47625</xdr:rowOff>
                  </from>
                  <to>
                    <xdr:col>13</xdr:col>
                    <xdr:colOff>266700</xdr:colOff>
                    <xdr:row>14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9E15E8-562C-45DC-BE79-E9515DB293D9}">
  <sheetPr codeName="Feuil3"/>
  <dimension ref="A1:S13"/>
  <sheetViews>
    <sheetView workbookViewId="0">
      <selection activeCell="A6" sqref="A6:A12"/>
    </sheetView>
  </sheetViews>
  <sheetFormatPr baseColWidth="10" defaultRowHeight="15.75" x14ac:dyDescent="0.25"/>
  <cols>
    <col min="1" max="1" width="15.42578125" style="14" customWidth="1"/>
    <col min="2" max="2" width="12.42578125" style="14" customWidth="1"/>
    <col min="3" max="3" width="5.42578125" style="14" customWidth="1"/>
    <col min="4" max="4" width="11.42578125" style="14"/>
    <col min="5" max="5" width="5.42578125" style="14" customWidth="1"/>
    <col min="6" max="6" width="11.42578125" style="14"/>
    <col min="7" max="7" width="5.42578125" style="14" customWidth="1"/>
    <col min="8" max="8" width="11.42578125" style="14"/>
    <col min="9" max="9" width="5.42578125" style="14" customWidth="1"/>
    <col min="10" max="10" width="11.42578125" style="14"/>
    <col min="11" max="11" width="5.42578125" style="14" customWidth="1"/>
    <col min="12" max="12" width="11.42578125" style="14"/>
    <col min="13" max="13" width="5.42578125" style="14" customWidth="1"/>
    <col min="14" max="14" width="11.42578125" style="14"/>
    <col min="15" max="15" width="5.42578125" style="14" customWidth="1"/>
    <col min="16" max="16" width="13.85546875" style="14" customWidth="1"/>
    <col min="17" max="17" width="11.42578125" style="22"/>
    <col min="18" max="18" width="12.5703125" style="14" customWidth="1"/>
    <col min="19" max="19" width="14.28515625" style="15" customWidth="1"/>
    <col min="20" max="16384" width="11.42578125" style="14"/>
  </cols>
  <sheetData>
    <row r="1" spans="1:19" ht="30" customHeight="1" x14ac:dyDescent="0.25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</row>
    <row r="2" spans="1:19" ht="30" customHeight="1" thickBot="1" x14ac:dyDescent="0.3"/>
    <row r="3" spans="1:19" ht="30" customHeight="1" thickBot="1" x14ac:dyDescent="0.3">
      <c r="B3" s="14" t="s">
        <v>13</v>
      </c>
      <c r="C3" s="38">
        <v>7</v>
      </c>
      <c r="D3" s="16" t="s">
        <v>1</v>
      </c>
      <c r="F3" s="16" t="s">
        <v>0</v>
      </c>
      <c r="G3" s="38">
        <v>13</v>
      </c>
      <c r="H3" s="16" t="s">
        <v>1</v>
      </c>
      <c r="J3" s="16">
        <v>2022</v>
      </c>
      <c r="L3" s="59" t="s">
        <v>19</v>
      </c>
      <c r="M3" s="60"/>
      <c r="N3" s="60"/>
      <c r="O3" s="61"/>
      <c r="P3" s="25">
        <v>32</v>
      </c>
    </row>
    <row r="4" spans="1:19" ht="30" customHeight="1" thickBot="1" x14ac:dyDescent="0.3"/>
    <row r="5" spans="1:19" ht="30" customHeight="1" thickBot="1" x14ac:dyDescent="0.35">
      <c r="A5" s="17"/>
      <c r="B5" s="18" t="s">
        <v>6</v>
      </c>
      <c r="C5" s="39">
        <f>G3-6</f>
        <v>7</v>
      </c>
      <c r="D5" s="18" t="s">
        <v>7</v>
      </c>
      <c r="E5" s="39">
        <f>C5+1</f>
        <v>8</v>
      </c>
      <c r="F5" s="18" t="s">
        <v>8</v>
      </c>
      <c r="G5" s="39">
        <f>E5+1</f>
        <v>9</v>
      </c>
      <c r="H5" s="18" t="s">
        <v>9</v>
      </c>
      <c r="I5" s="39">
        <f>G5+1</f>
        <v>10</v>
      </c>
      <c r="J5" s="18" t="s">
        <v>10</v>
      </c>
      <c r="K5" s="39">
        <f>I5+1</f>
        <v>11</v>
      </c>
      <c r="L5" s="20" t="s">
        <v>11</v>
      </c>
      <c r="M5" s="40">
        <f>K5+1</f>
        <v>12</v>
      </c>
      <c r="N5" s="18" t="s">
        <v>12</v>
      </c>
      <c r="O5" s="39">
        <f>M5+1</f>
        <v>13</v>
      </c>
      <c r="P5" s="19" t="s">
        <v>16</v>
      </c>
      <c r="Q5" s="23" t="s">
        <v>15</v>
      </c>
      <c r="R5" s="19" t="s">
        <v>14</v>
      </c>
      <c r="S5" s="26" t="s">
        <v>2</v>
      </c>
    </row>
    <row r="6" spans="1:19" ht="30" customHeight="1" thickBot="1" x14ac:dyDescent="0.3">
      <c r="A6" s="30" t="s">
        <v>26</v>
      </c>
      <c r="B6" s="53">
        <v>6</v>
      </c>
      <c r="C6" s="54"/>
      <c r="D6" s="53">
        <v>6</v>
      </c>
      <c r="E6" s="54"/>
      <c r="F6" s="53">
        <v>6.5</v>
      </c>
      <c r="G6" s="54"/>
      <c r="H6" s="53"/>
      <c r="I6" s="54"/>
      <c r="J6" s="53"/>
      <c r="K6" s="54"/>
      <c r="L6" s="53"/>
      <c r="M6" s="54"/>
      <c r="N6" s="53"/>
      <c r="O6" s="54"/>
      <c r="P6" s="31">
        <f>SUM(B6:O6)</f>
        <v>18.5</v>
      </c>
      <c r="Q6" s="27">
        <v>65</v>
      </c>
      <c r="R6" s="24">
        <v>3.125</v>
      </c>
      <c r="S6" s="32">
        <f>(P6*Q6)+(R6*$P$3)</f>
        <v>1302.5</v>
      </c>
    </row>
    <row r="7" spans="1:19" ht="30" customHeight="1" thickBot="1" x14ac:dyDescent="0.3">
      <c r="A7" s="33" t="s">
        <v>27</v>
      </c>
      <c r="B7" s="55">
        <v>4</v>
      </c>
      <c r="C7" s="56"/>
      <c r="D7" s="55"/>
      <c r="E7" s="56"/>
      <c r="F7" s="55">
        <v>6.5</v>
      </c>
      <c r="G7" s="56"/>
      <c r="H7" s="55">
        <v>9</v>
      </c>
      <c r="I7" s="56"/>
      <c r="J7" s="55">
        <v>7.5</v>
      </c>
      <c r="K7" s="56"/>
      <c r="L7" s="55"/>
      <c r="M7" s="56"/>
      <c r="N7" s="55"/>
      <c r="O7" s="56"/>
      <c r="P7" s="31">
        <f t="shared" ref="P7:P12" si="0">SUM(B7:O7)</f>
        <v>27</v>
      </c>
      <c r="Q7" s="28">
        <v>55</v>
      </c>
      <c r="R7" s="34">
        <v>4.6875</v>
      </c>
      <c r="S7" s="32">
        <f t="shared" ref="S7:S12" si="1">(P7*Q7)+(R7*$P$3)</f>
        <v>1635</v>
      </c>
    </row>
    <row r="8" spans="1:19" ht="30" customHeight="1" thickBot="1" x14ac:dyDescent="0.3">
      <c r="A8" s="35" t="s">
        <v>28</v>
      </c>
      <c r="B8" s="57">
        <v>6</v>
      </c>
      <c r="C8" s="58"/>
      <c r="D8" s="57">
        <v>6</v>
      </c>
      <c r="E8" s="58"/>
      <c r="F8" s="57"/>
      <c r="G8" s="58"/>
      <c r="H8" s="57"/>
      <c r="I8" s="58"/>
      <c r="J8" s="57"/>
      <c r="K8" s="58"/>
      <c r="L8" s="57"/>
      <c r="M8" s="58"/>
      <c r="N8" s="57"/>
      <c r="O8" s="58"/>
      <c r="P8" s="31">
        <f t="shared" si="0"/>
        <v>12</v>
      </c>
      <c r="Q8" s="37">
        <v>55</v>
      </c>
      <c r="R8" s="36"/>
      <c r="S8" s="32">
        <f t="shared" si="1"/>
        <v>660</v>
      </c>
    </row>
    <row r="9" spans="1:19" ht="30" customHeight="1" thickBot="1" x14ac:dyDescent="0.3">
      <c r="A9" s="33" t="s">
        <v>29</v>
      </c>
      <c r="B9" s="55"/>
      <c r="C9" s="56"/>
      <c r="D9" s="55"/>
      <c r="E9" s="56"/>
      <c r="F9" s="55"/>
      <c r="G9" s="56"/>
      <c r="H9" s="55"/>
      <c r="I9" s="56"/>
      <c r="J9" s="55"/>
      <c r="K9" s="56"/>
      <c r="L9" s="55"/>
      <c r="M9" s="56"/>
      <c r="N9" s="55"/>
      <c r="O9" s="56"/>
      <c r="P9" s="31">
        <f t="shared" si="0"/>
        <v>0</v>
      </c>
      <c r="Q9" s="28">
        <v>50</v>
      </c>
      <c r="R9" s="34"/>
      <c r="S9" s="32">
        <f t="shared" si="1"/>
        <v>0</v>
      </c>
    </row>
    <row r="10" spans="1:19" ht="30" customHeight="1" thickBot="1" x14ac:dyDescent="0.3">
      <c r="A10" s="35" t="s">
        <v>30</v>
      </c>
      <c r="B10" s="57"/>
      <c r="C10" s="58"/>
      <c r="D10" s="57"/>
      <c r="E10" s="58"/>
      <c r="F10" s="57"/>
      <c r="G10" s="58"/>
      <c r="H10" s="57"/>
      <c r="I10" s="58"/>
      <c r="J10" s="57"/>
      <c r="K10" s="58"/>
      <c r="L10" s="57"/>
      <c r="M10" s="58"/>
      <c r="N10" s="57"/>
      <c r="O10" s="58"/>
      <c r="P10" s="31">
        <f t="shared" si="0"/>
        <v>0</v>
      </c>
      <c r="Q10" s="37">
        <v>50</v>
      </c>
      <c r="R10" s="36"/>
      <c r="S10" s="32">
        <f t="shared" si="1"/>
        <v>0</v>
      </c>
    </row>
    <row r="11" spans="1:19" ht="30" customHeight="1" thickBot="1" x14ac:dyDescent="0.3">
      <c r="A11" s="33" t="s">
        <v>31</v>
      </c>
      <c r="B11" s="55"/>
      <c r="C11" s="56"/>
      <c r="D11" s="55"/>
      <c r="E11" s="56"/>
      <c r="F11" s="55"/>
      <c r="G11" s="56"/>
      <c r="H11" s="55"/>
      <c r="I11" s="56"/>
      <c r="J11" s="55"/>
      <c r="K11" s="56"/>
      <c r="L11" s="55"/>
      <c r="M11" s="56"/>
      <c r="N11" s="55"/>
      <c r="O11" s="56"/>
      <c r="P11" s="31">
        <f t="shared" si="0"/>
        <v>0</v>
      </c>
      <c r="Q11" s="28">
        <v>40</v>
      </c>
      <c r="R11" s="34"/>
      <c r="S11" s="32">
        <f t="shared" si="1"/>
        <v>0</v>
      </c>
    </row>
    <row r="12" spans="1:19" ht="30" customHeight="1" thickBot="1" x14ac:dyDescent="0.3">
      <c r="A12" s="21" t="s">
        <v>20</v>
      </c>
      <c r="B12" s="53"/>
      <c r="C12" s="54"/>
      <c r="D12" s="53">
        <v>1</v>
      </c>
      <c r="E12" s="54"/>
      <c r="F12" s="53"/>
      <c r="G12" s="54"/>
      <c r="H12" s="53"/>
      <c r="I12" s="54"/>
      <c r="J12" s="53"/>
      <c r="K12" s="54"/>
      <c r="L12" s="53"/>
      <c r="M12" s="54"/>
      <c r="N12" s="41"/>
      <c r="O12" s="42"/>
      <c r="P12" s="31">
        <f t="shared" si="0"/>
        <v>1</v>
      </c>
      <c r="Q12" s="27">
        <v>1100</v>
      </c>
      <c r="R12" s="24"/>
      <c r="S12" s="32">
        <f t="shared" si="1"/>
        <v>1100</v>
      </c>
    </row>
    <row r="13" spans="1:19" ht="30" customHeight="1" thickBot="1" x14ac:dyDescent="0.3"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62" t="s">
        <v>17</v>
      </c>
      <c r="O13" s="63"/>
      <c r="P13" s="24">
        <f>SUM(P6:P11)</f>
        <v>57.5</v>
      </c>
      <c r="Q13" s="29"/>
      <c r="R13" s="16" t="s">
        <v>18</v>
      </c>
      <c r="S13" s="27">
        <f>SUM(S6:S12)</f>
        <v>4697.5</v>
      </c>
    </row>
  </sheetData>
  <mergeCells count="51">
    <mergeCell ref="L3:O3"/>
    <mergeCell ref="B6:C6"/>
    <mergeCell ref="B7:C7"/>
    <mergeCell ref="N13:O13"/>
    <mergeCell ref="B8:C8"/>
    <mergeCell ref="B9:C9"/>
    <mergeCell ref="B10:C10"/>
    <mergeCell ref="B11:C11"/>
    <mergeCell ref="D6:E6"/>
    <mergeCell ref="D7:E7"/>
    <mergeCell ref="D8:E8"/>
    <mergeCell ref="D9:E9"/>
    <mergeCell ref="D10:E10"/>
    <mergeCell ref="D11:E11"/>
    <mergeCell ref="F11:G11"/>
    <mergeCell ref="H6:I6"/>
    <mergeCell ref="H7:I7"/>
    <mergeCell ref="H8:I8"/>
    <mergeCell ref="H9:I9"/>
    <mergeCell ref="H10:I10"/>
    <mergeCell ref="H11:I11"/>
    <mergeCell ref="F6:G6"/>
    <mergeCell ref="F7:G7"/>
    <mergeCell ref="F8:G8"/>
    <mergeCell ref="F9:G9"/>
    <mergeCell ref="F10:G10"/>
    <mergeCell ref="L9:M9"/>
    <mergeCell ref="L10:M10"/>
    <mergeCell ref="L11:M11"/>
    <mergeCell ref="J6:K6"/>
    <mergeCell ref="J7:K7"/>
    <mergeCell ref="J8:K8"/>
    <mergeCell ref="J9:K9"/>
    <mergeCell ref="J10:K10"/>
    <mergeCell ref="J11:K11"/>
    <mergeCell ref="A1:S1"/>
    <mergeCell ref="B12:C12"/>
    <mergeCell ref="D12:E12"/>
    <mergeCell ref="F12:G12"/>
    <mergeCell ref="H12:I12"/>
    <mergeCell ref="J12:K12"/>
    <mergeCell ref="L12:M12"/>
    <mergeCell ref="N6:O6"/>
    <mergeCell ref="N7:O7"/>
    <mergeCell ref="N8:O8"/>
    <mergeCell ref="N9:O9"/>
    <mergeCell ref="N10:O10"/>
    <mergeCell ref="N11:O11"/>
    <mergeCell ref="L6:M6"/>
    <mergeCell ref="L7:M7"/>
    <mergeCell ref="L8:M8"/>
  </mergeCells>
  <pageMargins left="0.7" right="0.7" top="0.75" bottom="0.75" header="0.3" footer="0.3"/>
  <pageSetup scale="6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15</xdr:col>
                    <xdr:colOff>0</xdr:colOff>
                    <xdr:row>14</xdr:row>
                    <xdr:rowOff>38100</xdr:rowOff>
                  </from>
                  <to>
                    <xdr:col>19</xdr:col>
                    <xdr:colOff>0</xdr:colOff>
                    <xdr:row>18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6243B-C6F1-45DE-A863-73751D7C07C6}">
  <sheetPr codeName="Feuil4"/>
  <dimension ref="A1:S13"/>
  <sheetViews>
    <sheetView workbookViewId="0">
      <selection activeCell="C3" sqref="C3"/>
    </sheetView>
  </sheetViews>
  <sheetFormatPr baseColWidth="10" defaultRowHeight="15.75" x14ac:dyDescent="0.25"/>
  <cols>
    <col min="1" max="1" width="15.42578125" style="14" customWidth="1"/>
    <col min="2" max="2" width="12.42578125" style="14" customWidth="1"/>
    <col min="3" max="3" width="5.42578125" style="14" customWidth="1"/>
    <col min="4" max="4" width="11.42578125" style="14"/>
    <col min="5" max="5" width="5.42578125" style="14" customWidth="1"/>
    <col min="6" max="6" width="11.42578125" style="14"/>
    <col min="7" max="7" width="5.42578125" style="14" customWidth="1"/>
    <col min="8" max="8" width="11.42578125" style="14"/>
    <col min="9" max="9" width="5.42578125" style="14" customWidth="1"/>
    <col min="10" max="10" width="11.42578125" style="14"/>
    <col min="11" max="11" width="5.42578125" style="14" customWidth="1"/>
    <col min="12" max="12" width="11.42578125" style="14"/>
    <col min="13" max="13" width="5.42578125" style="14" customWidth="1"/>
    <col min="14" max="14" width="11.42578125" style="14"/>
    <col min="15" max="15" width="5.42578125" style="14" customWidth="1"/>
    <col min="16" max="16" width="13.85546875" style="14" customWidth="1"/>
    <col min="17" max="17" width="11.42578125" style="22"/>
    <col min="18" max="18" width="12.5703125" style="14" customWidth="1"/>
    <col min="19" max="19" width="14.28515625" style="15" customWidth="1"/>
    <col min="20" max="16384" width="11.42578125" style="14"/>
  </cols>
  <sheetData>
    <row r="1" spans="1:19" ht="30" customHeight="1" x14ac:dyDescent="0.25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</row>
    <row r="2" spans="1:19" ht="30" customHeight="1" thickBot="1" x14ac:dyDescent="0.3"/>
    <row r="3" spans="1:19" ht="30" customHeight="1" thickBot="1" x14ac:dyDescent="0.3">
      <c r="B3" s="14" t="s">
        <v>13</v>
      </c>
      <c r="C3" s="38">
        <v>14</v>
      </c>
      <c r="D3" s="16" t="s">
        <v>1</v>
      </c>
      <c r="F3" s="16" t="s">
        <v>0</v>
      </c>
      <c r="G3" s="38">
        <f>C3+6</f>
        <v>20</v>
      </c>
      <c r="H3" s="16" t="s">
        <v>1</v>
      </c>
      <c r="J3" s="16">
        <v>2022</v>
      </c>
      <c r="L3" s="59" t="s">
        <v>19</v>
      </c>
      <c r="M3" s="60"/>
      <c r="N3" s="60"/>
      <c r="O3" s="61"/>
      <c r="P3" s="25">
        <v>32</v>
      </c>
    </row>
    <row r="4" spans="1:19" ht="30" customHeight="1" thickBot="1" x14ac:dyDescent="0.3"/>
    <row r="5" spans="1:19" ht="30" customHeight="1" thickBot="1" x14ac:dyDescent="0.35">
      <c r="A5" s="17"/>
      <c r="B5" s="18" t="s">
        <v>6</v>
      </c>
      <c r="C5" s="39">
        <f>G3-6</f>
        <v>14</v>
      </c>
      <c r="D5" s="18" t="s">
        <v>7</v>
      </c>
      <c r="E5" s="39">
        <f>C5+1</f>
        <v>15</v>
      </c>
      <c r="F5" s="18" t="s">
        <v>8</v>
      </c>
      <c r="G5" s="39">
        <f>E5+1</f>
        <v>16</v>
      </c>
      <c r="H5" s="18" t="s">
        <v>9</v>
      </c>
      <c r="I5" s="39">
        <f>G5+1</f>
        <v>17</v>
      </c>
      <c r="J5" s="18" t="s">
        <v>10</v>
      </c>
      <c r="K5" s="39">
        <f>I5+1</f>
        <v>18</v>
      </c>
      <c r="L5" s="20" t="s">
        <v>11</v>
      </c>
      <c r="M5" s="40">
        <f>K5+1</f>
        <v>19</v>
      </c>
      <c r="N5" s="18" t="s">
        <v>12</v>
      </c>
      <c r="O5" s="39">
        <f>M5+1</f>
        <v>20</v>
      </c>
      <c r="P5" s="19" t="s">
        <v>16</v>
      </c>
      <c r="Q5" s="23" t="s">
        <v>15</v>
      </c>
      <c r="R5" s="19" t="s">
        <v>14</v>
      </c>
      <c r="S5" s="26" t="s">
        <v>2</v>
      </c>
    </row>
    <row r="6" spans="1:19" ht="30" customHeight="1" thickBot="1" x14ac:dyDescent="0.3">
      <c r="A6" s="30" t="s">
        <v>26</v>
      </c>
      <c r="B6" s="53">
        <v>8</v>
      </c>
      <c r="C6" s="54"/>
      <c r="D6" s="53">
        <v>8</v>
      </c>
      <c r="E6" s="54"/>
      <c r="F6" s="53"/>
      <c r="G6" s="54"/>
      <c r="H6" s="53">
        <v>7.5</v>
      </c>
      <c r="I6" s="54"/>
      <c r="J6" s="53">
        <v>5.5</v>
      </c>
      <c r="K6" s="54"/>
      <c r="L6" s="53"/>
      <c r="M6" s="54"/>
      <c r="N6" s="53"/>
      <c r="O6" s="54"/>
      <c r="P6" s="31">
        <f>SUM(B6:O6)</f>
        <v>29</v>
      </c>
      <c r="Q6" s="27">
        <v>65</v>
      </c>
      <c r="R6" s="24">
        <v>3.125</v>
      </c>
      <c r="S6" s="32">
        <f>(P6*Q6)+(R6*$P$3)</f>
        <v>1985</v>
      </c>
    </row>
    <row r="7" spans="1:19" ht="30" customHeight="1" thickBot="1" x14ac:dyDescent="0.3">
      <c r="A7" s="33" t="s">
        <v>27</v>
      </c>
      <c r="B7" s="55">
        <v>8</v>
      </c>
      <c r="C7" s="56"/>
      <c r="D7" s="55">
        <v>7.5</v>
      </c>
      <c r="E7" s="56"/>
      <c r="F7" s="55"/>
      <c r="G7" s="56"/>
      <c r="H7" s="55">
        <v>7.5</v>
      </c>
      <c r="I7" s="56"/>
      <c r="J7" s="55">
        <v>6.5</v>
      </c>
      <c r="K7" s="56"/>
      <c r="L7" s="55"/>
      <c r="M7" s="56"/>
      <c r="N7" s="55"/>
      <c r="O7" s="56"/>
      <c r="P7" s="31">
        <f t="shared" ref="P7:P12" si="0">SUM(B7:O7)</f>
        <v>29.5</v>
      </c>
      <c r="Q7" s="28">
        <v>55</v>
      </c>
      <c r="R7" s="34">
        <v>4.6875</v>
      </c>
      <c r="S7" s="32">
        <f t="shared" ref="S7:S12" si="1">(P7*Q7)+(R7*$P$3)</f>
        <v>1772.5</v>
      </c>
    </row>
    <row r="8" spans="1:19" ht="30" customHeight="1" thickBot="1" x14ac:dyDescent="0.3">
      <c r="A8" s="35" t="s">
        <v>28</v>
      </c>
      <c r="B8" s="57">
        <v>8</v>
      </c>
      <c r="C8" s="58"/>
      <c r="D8" s="57">
        <v>8</v>
      </c>
      <c r="E8" s="58"/>
      <c r="F8" s="57"/>
      <c r="G8" s="58"/>
      <c r="H8" s="57">
        <v>7.5</v>
      </c>
      <c r="I8" s="58"/>
      <c r="J8" s="57">
        <v>5.5</v>
      </c>
      <c r="K8" s="58"/>
      <c r="L8" s="57">
        <v>4.25</v>
      </c>
      <c r="M8" s="58"/>
      <c r="N8" s="57"/>
      <c r="O8" s="58"/>
      <c r="P8" s="31">
        <f t="shared" si="0"/>
        <v>33.25</v>
      </c>
      <c r="Q8" s="37">
        <v>55</v>
      </c>
      <c r="R8" s="36"/>
      <c r="S8" s="32">
        <f t="shared" si="1"/>
        <v>1828.75</v>
      </c>
    </row>
    <row r="9" spans="1:19" ht="30" customHeight="1" thickBot="1" x14ac:dyDescent="0.3">
      <c r="A9" s="33" t="s">
        <v>29</v>
      </c>
      <c r="B9" s="55">
        <v>7.5</v>
      </c>
      <c r="C9" s="56"/>
      <c r="D9" s="55">
        <v>8</v>
      </c>
      <c r="E9" s="56"/>
      <c r="F9" s="55">
        <v>8</v>
      </c>
      <c r="G9" s="56"/>
      <c r="H9" s="55">
        <v>6.5</v>
      </c>
      <c r="I9" s="56"/>
      <c r="J9" s="55">
        <v>6</v>
      </c>
      <c r="K9" s="56"/>
      <c r="L9" s="55"/>
      <c r="M9" s="56"/>
      <c r="N9" s="55"/>
      <c r="O9" s="56"/>
      <c r="P9" s="31">
        <f t="shared" si="0"/>
        <v>36</v>
      </c>
      <c r="Q9" s="28">
        <v>50</v>
      </c>
      <c r="R9" s="34">
        <v>4.6875</v>
      </c>
      <c r="S9" s="32">
        <f t="shared" si="1"/>
        <v>1950</v>
      </c>
    </row>
    <row r="10" spans="1:19" ht="30" customHeight="1" thickBot="1" x14ac:dyDescent="0.3">
      <c r="A10" s="35" t="s">
        <v>30</v>
      </c>
      <c r="B10" s="57">
        <v>7.5</v>
      </c>
      <c r="C10" s="58"/>
      <c r="D10" s="57"/>
      <c r="E10" s="58"/>
      <c r="F10" s="57"/>
      <c r="G10" s="58"/>
      <c r="H10" s="57">
        <v>6.5</v>
      </c>
      <c r="I10" s="58"/>
      <c r="J10" s="57">
        <v>6</v>
      </c>
      <c r="K10" s="58"/>
      <c r="L10" s="57"/>
      <c r="M10" s="58"/>
      <c r="N10" s="57"/>
      <c r="O10" s="58"/>
      <c r="P10" s="31">
        <f t="shared" si="0"/>
        <v>20</v>
      </c>
      <c r="Q10" s="37">
        <v>50</v>
      </c>
      <c r="R10" s="36"/>
      <c r="S10" s="32">
        <f t="shared" si="1"/>
        <v>1000</v>
      </c>
    </row>
    <row r="11" spans="1:19" ht="30" customHeight="1" thickBot="1" x14ac:dyDescent="0.3">
      <c r="A11" s="33" t="s">
        <v>31</v>
      </c>
      <c r="B11" s="55"/>
      <c r="C11" s="56"/>
      <c r="D11" s="55"/>
      <c r="E11" s="56"/>
      <c r="F11" s="55"/>
      <c r="G11" s="56"/>
      <c r="H11" s="55"/>
      <c r="I11" s="56"/>
      <c r="J11" s="55"/>
      <c r="K11" s="56"/>
      <c r="L11" s="55"/>
      <c r="M11" s="56"/>
      <c r="N11" s="55"/>
      <c r="O11" s="56"/>
      <c r="P11" s="31">
        <f t="shared" si="0"/>
        <v>0</v>
      </c>
      <c r="Q11" s="28">
        <v>40</v>
      </c>
      <c r="R11" s="34"/>
      <c r="S11" s="32">
        <f t="shared" si="1"/>
        <v>0</v>
      </c>
    </row>
    <row r="12" spans="1:19" ht="30" customHeight="1" thickBot="1" x14ac:dyDescent="0.3">
      <c r="A12" s="21" t="s">
        <v>20</v>
      </c>
      <c r="B12" s="53"/>
      <c r="C12" s="54"/>
      <c r="D12" s="53"/>
      <c r="E12" s="54"/>
      <c r="F12" s="53"/>
      <c r="G12" s="54"/>
      <c r="H12" s="53"/>
      <c r="I12" s="54"/>
      <c r="J12" s="53"/>
      <c r="K12" s="54"/>
      <c r="L12" s="53"/>
      <c r="M12" s="54"/>
      <c r="N12" s="41"/>
      <c r="O12" s="42"/>
      <c r="P12" s="31">
        <f t="shared" si="0"/>
        <v>0</v>
      </c>
      <c r="Q12" s="27"/>
      <c r="R12" s="24"/>
      <c r="S12" s="32">
        <f t="shared" si="1"/>
        <v>0</v>
      </c>
    </row>
    <row r="13" spans="1:19" ht="30" customHeight="1" thickBot="1" x14ac:dyDescent="0.3"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62" t="s">
        <v>17</v>
      </c>
      <c r="O13" s="63"/>
      <c r="P13" s="24">
        <f>SUM(P6:P11)</f>
        <v>147.75</v>
      </c>
      <c r="Q13" s="29"/>
      <c r="R13" s="16" t="s">
        <v>18</v>
      </c>
      <c r="S13" s="27">
        <f>SUM(S6:S12)</f>
        <v>8536.25</v>
      </c>
    </row>
  </sheetData>
  <mergeCells count="51">
    <mergeCell ref="A1:S1"/>
    <mergeCell ref="L3:O3"/>
    <mergeCell ref="B6:C6"/>
    <mergeCell ref="D6:E6"/>
    <mergeCell ref="F6:G6"/>
    <mergeCell ref="H6:I6"/>
    <mergeCell ref="J6:K6"/>
    <mergeCell ref="L6:M6"/>
    <mergeCell ref="N6:O6"/>
    <mergeCell ref="N7:O7"/>
    <mergeCell ref="B8:C8"/>
    <mergeCell ref="D8:E8"/>
    <mergeCell ref="F8:G8"/>
    <mergeCell ref="H8:I8"/>
    <mergeCell ref="J8:K8"/>
    <mergeCell ref="L8:M8"/>
    <mergeCell ref="N8:O8"/>
    <mergeCell ref="B7:C7"/>
    <mergeCell ref="D7:E7"/>
    <mergeCell ref="F7:G7"/>
    <mergeCell ref="H7:I7"/>
    <mergeCell ref="J7:K7"/>
    <mergeCell ref="L7:M7"/>
    <mergeCell ref="N9:O9"/>
    <mergeCell ref="B10:C10"/>
    <mergeCell ref="D10:E10"/>
    <mergeCell ref="F10:G10"/>
    <mergeCell ref="H10:I10"/>
    <mergeCell ref="J10:K10"/>
    <mergeCell ref="L10:M10"/>
    <mergeCell ref="N10:O10"/>
    <mergeCell ref="B9:C9"/>
    <mergeCell ref="D9:E9"/>
    <mergeCell ref="F9:G9"/>
    <mergeCell ref="H9:I9"/>
    <mergeCell ref="J9:K9"/>
    <mergeCell ref="L9:M9"/>
    <mergeCell ref="N13:O13"/>
    <mergeCell ref="N11:O11"/>
    <mergeCell ref="B12:C12"/>
    <mergeCell ref="D12:E12"/>
    <mergeCell ref="F12:G12"/>
    <mergeCell ref="H12:I12"/>
    <mergeCell ref="J12:K12"/>
    <mergeCell ref="L12:M12"/>
    <mergeCell ref="B11:C11"/>
    <mergeCell ref="D11:E11"/>
    <mergeCell ref="F11:G11"/>
    <mergeCell ref="H11:I11"/>
    <mergeCell ref="J11:K11"/>
    <mergeCell ref="L11:M11"/>
  </mergeCells>
  <pageMargins left="0.7" right="0.7" top="0.75" bottom="0.75" header="0.3" footer="0.3"/>
  <pageSetup scale="6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1_Cliquer">
                <anchor moveWithCells="1" sizeWithCells="1">
                  <from>
                    <xdr:col>15</xdr:col>
                    <xdr:colOff>0</xdr:colOff>
                    <xdr:row>14</xdr:row>
                    <xdr:rowOff>38100</xdr:rowOff>
                  </from>
                  <to>
                    <xdr:col>19</xdr:col>
                    <xdr:colOff>0</xdr:colOff>
                    <xdr:row>18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CFCA6-0645-4D83-A1A8-90F7B6EA382A}">
  <sheetPr codeName="Feuil5"/>
  <dimension ref="A1:S13"/>
  <sheetViews>
    <sheetView workbookViewId="0">
      <selection activeCell="A6" sqref="A6:A12"/>
    </sheetView>
  </sheetViews>
  <sheetFormatPr baseColWidth="10" defaultRowHeight="15.75" x14ac:dyDescent="0.25"/>
  <cols>
    <col min="1" max="1" width="15.42578125" style="14" customWidth="1"/>
    <col min="2" max="2" width="12.42578125" style="14" customWidth="1"/>
    <col min="3" max="3" width="5.42578125" style="14" customWidth="1"/>
    <col min="4" max="4" width="11.42578125" style="14"/>
    <col min="5" max="5" width="5.42578125" style="14" customWidth="1"/>
    <col min="6" max="6" width="11.42578125" style="14"/>
    <col min="7" max="7" width="5.42578125" style="14" customWidth="1"/>
    <col min="8" max="8" width="11.42578125" style="14"/>
    <col min="9" max="9" width="5.42578125" style="14" customWidth="1"/>
    <col min="10" max="10" width="11.42578125" style="14"/>
    <col min="11" max="11" width="5.42578125" style="14" customWidth="1"/>
    <col min="12" max="12" width="11.42578125" style="14"/>
    <col min="13" max="13" width="5.42578125" style="14" customWidth="1"/>
    <col min="14" max="14" width="11.42578125" style="14"/>
    <col min="15" max="15" width="5.42578125" style="14" customWidth="1"/>
    <col min="16" max="16" width="13.85546875" style="14" customWidth="1"/>
    <col min="17" max="17" width="11.42578125" style="22"/>
    <col min="18" max="18" width="12.5703125" style="14" customWidth="1"/>
    <col min="19" max="19" width="14.28515625" style="15" customWidth="1"/>
    <col min="20" max="16384" width="11.42578125" style="14"/>
  </cols>
  <sheetData>
    <row r="1" spans="1:19" ht="30" customHeight="1" x14ac:dyDescent="0.25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</row>
    <row r="2" spans="1:19" ht="30" customHeight="1" thickBot="1" x14ac:dyDescent="0.3"/>
    <row r="3" spans="1:19" ht="30" customHeight="1" thickBot="1" x14ac:dyDescent="0.3">
      <c r="B3" s="14" t="s">
        <v>13</v>
      </c>
      <c r="C3" s="38">
        <v>21</v>
      </c>
      <c r="D3" s="16" t="s">
        <v>1</v>
      </c>
      <c r="F3" s="16" t="s">
        <v>0</v>
      </c>
      <c r="G3" s="38">
        <f>C3+6</f>
        <v>27</v>
      </c>
      <c r="H3" s="16" t="s">
        <v>1</v>
      </c>
      <c r="J3" s="16">
        <v>2022</v>
      </c>
      <c r="L3" s="59" t="s">
        <v>19</v>
      </c>
      <c r="M3" s="60"/>
      <c r="N3" s="60"/>
      <c r="O3" s="61"/>
      <c r="P3" s="25">
        <v>32</v>
      </c>
    </row>
    <row r="4" spans="1:19" ht="30" customHeight="1" thickBot="1" x14ac:dyDescent="0.3"/>
    <row r="5" spans="1:19" ht="30" customHeight="1" thickBot="1" x14ac:dyDescent="0.35">
      <c r="A5" s="17"/>
      <c r="B5" s="18" t="s">
        <v>6</v>
      </c>
      <c r="C5" s="39">
        <f>G3-6</f>
        <v>21</v>
      </c>
      <c r="D5" s="18" t="s">
        <v>7</v>
      </c>
      <c r="E5" s="39">
        <f>C5+1</f>
        <v>22</v>
      </c>
      <c r="F5" s="18" t="s">
        <v>8</v>
      </c>
      <c r="G5" s="39">
        <f>E5+1</f>
        <v>23</v>
      </c>
      <c r="H5" s="18" t="s">
        <v>9</v>
      </c>
      <c r="I5" s="39">
        <f>G5+1</f>
        <v>24</v>
      </c>
      <c r="J5" s="18" t="s">
        <v>10</v>
      </c>
      <c r="K5" s="39">
        <f>I5+1</f>
        <v>25</v>
      </c>
      <c r="L5" s="20" t="s">
        <v>11</v>
      </c>
      <c r="M5" s="40">
        <f>K5+1</f>
        <v>26</v>
      </c>
      <c r="N5" s="18" t="s">
        <v>12</v>
      </c>
      <c r="O5" s="39">
        <f>M5+1</f>
        <v>27</v>
      </c>
      <c r="P5" s="19" t="s">
        <v>16</v>
      </c>
      <c r="Q5" s="23" t="s">
        <v>15</v>
      </c>
      <c r="R5" s="19" t="s">
        <v>14</v>
      </c>
      <c r="S5" s="26" t="s">
        <v>2</v>
      </c>
    </row>
    <row r="6" spans="1:19" ht="30" customHeight="1" thickBot="1" x14ac:dyDescent="0.3">
      <c r="A6" s="30" t="s">
        <v>26</v>
      </c>
      <c r="B6" s="53"/>
      <c r="C6" s="54"/>
      <c r="D6" s="53">
        <v>6.5</v>
      </c>
      <c r="E6" s="54"/>
      <c r="F6" s="53"/>
      <c r="G6" s="54"/>
      <c r="H6" s="53"/>
      <c r="I6" s="54"/>
      <c r="J6" s="53"/>
      <c r="K6" s="54"/>
      <c r="L6" s="53"/>
      <c r="M6" s="54"/>
      <c r="N6" s="53"/>
      <c r="O6" s="54"/>
      <c r="P6" s="31">
        <f>SUM(B6:O6)</f>
        <v>6.5</v>
      </c>
      <c r="Q6" s="27">
        <v>65</v>
      </c>
      <c r="R6" s="24">
        <v>0.78125</v>
      </c>
      <c r="S6" s="32">
        <f>(P6*Q6)+(R6*$P$3)</f>
        <v>447.5</v>
      </c>
    </row>
    <row r="7" spans="1:19" ht="30" customHeight="1" thickBot="1" x14ac:dyDescent="0.3">
      <c r="A7" s="33" t="s">
        <v>27</v>
      </c>
      <c r="B7" s="55">
        <v>7</v>
      </c>
      <c r="C7" s="56"/>
      <c r="D7" s="55">
        <v>7.5</v>
      </c>
      <c r="E7" s="56"/>
      <c r="F7" s="55">
        <v>7</v>
      </c>
      <c r="G7" s="56"/>
      <c r="H7" s="55"/>
      <c r="I7" s="56"/>
      <c r="J7" s="55"/>
      <c r="K7" s="56"/>
      <c r="L7" s="55"/>
      <c r="M7" s="56"/>
      <c r="N7" s="55"/>
      <c r="O7" s="56"/>
      <c r="P7" s="31">
        <f t="shared" ref="P7:P12" si="0">SUM(B7:O7)</f>
        <v>21.5</v>
      </c>
      <c r="Q7" s="28">
        <v>55</v>
      </c>
      <c r="R7" s="34">
        <v>1.5625</v>
      </c>
      <c r="S7" s="32">
        <f t="shared" ref="S7:S12" si="1">(P7*Q7)+(R7*$P$3)</f>
        <v>1232.5</v>
      </c>
    </row>
    <row r="8" spans="1:19" ht="30" customHeight="1" thickBot="1" x14ac:dyDescent="0.3">
      <c r="A8" s="35" t="s">
        <v>28</v>
      </c>
      <c r="B8" s="57"/>
      <c r="C8" s="58"/>
      <c r="D8" s="57">
        <v>6.5</v>
      </c>
      <c r="E8" s="58"/>
      <c r="F8" s="57"/>
      <c r="G8" s="58"/>
      <c r="H8" s="57"/>
      <c r="I8" s="58"/>
      <c r="J8" s="57">
        <v>3</v>
      </c>
      <c r="K8" s="58"/>
      <c r="L8" s="57"/>
      <c r="M8" s="58"/>
      <c r="N8" s="57"/>
      <c r="O8" s="58"/>
      <c r="P8" s="31">
        <f t="shared" si="0"/>
        <v>9.5</v>
      </c>
      <c r="Q8" s="37">
        <v>55</v>
      </c>
      <c r="R8" s="36"/>
      <c r="S8" s="32">
        <f t="shared" si="1"/>
        <v>522.5</v>
      </c>
    </row>
    <row r="9" spans="1:19" ht="30" customHeight="1" thickBot="1" x14ac:dyDescent="0.3">
      <c r="A9" s="33" t="s">
        <v>29</v>
      </c>
      <c r="B9" s="55">
        <v>4</v>
      </c>
      <c r="C9" s="56"/>
      <c r="D9" s="55">
        <v>8.5</v>
      </c>
      <c r="E9" s="56"/>
      <c r="F9" s="55">
        <v>7</v>
      </c>
      <c r="G9" s="56"/>
      <c r="H9" s="55">
        <v>6.5</v>
      </c>
      <c r="I9" s="56"/>
      <c r="J9" s="55">
        <v>7.5</v>
      </c>
      <c r="K9" s="56"/>
      <c r="L9" s="55"/>
      <c r="M9" s="56"/>
      <c r="N9" s="55"/>
      <c r="O9" s="56"/>
      <c r="P9" s="31">
        <f t="shared" si="0"/>
        <v>33.5</v>
      </c>
      <c r="Q9" s="28">
        <v>50</v>
      </c>
      <c r="R9" s="34">
        <v>5</v>
      </c>
      <c r="S9" s="32">
        <f t="shared" si="1"/>
        <v>1835</v>
      </c>
    </row>
    <row r="10" spans="1:19" ht="30" customHeight="1" thickBot="1" x14ac:dyDescent="0.3">
      <c r="A10" s="35" t="s">
        <v>30</v>
      </c>
      <c r="B10" s="57">
        <v>5</v>
      </c>
      <c r="C10" s="58"/>
      <c r="D10" s="57"/>
      <c r="E10" s="58"/>
      <c r="F10" s="57"/>
      <c r="G10" s="58"/>
      <c r="H10" s="57"/>
      <c r="I10" s="58"/>
      <c r="J10" s="57">
        <v>7</v>
      </c>
      <c r="K10" s="58"/>
      <c r="L10" s="57"/>
      <c r="M10" s="58"/>
      <c r="N10" s="57"/>
      <c r="O10" s="58"/>
      <c r="P10" s="31">
        <f t="shared" si="0"/>
        <v>12</v>
      </c>
      <c r="Q10" s="37">
        <v>50</v>
      </c>
      <c r="R10" s="36"/>
      <c r="S10" s="32">
        <f t="shared" si="1"/>
        <v>600</v>
      </c>
    </row>
    <row r="11" spans="1:19" ht="30" customHeight="1" thickBot="1" x14ac:dyDescent="0.3">
      <c r="A11" s="33" t="s">
        <v>31</v>
      </c>
      <c r="B11" s="55"/>
      <c r="C11" s="56"/>
      <c r="D11" s="55"/>
      <c r="E11" s="56"/>
      <c r="F11" s="55"/>
      <c r="G11" s="56"/>
      <c r="H11" s="55"/>
      <c r="I11" s="56"/>
      <c r="J11" s="55"/>
      <c r="K11" s="56"/>
      <c r="L11" s="55"/>
      <c r="M11" s="56"/>
      <c r="N11" s="55"/>
      <c r="O11" s="56"/>
      <c r="P11" s="31">
        <f t="shared" si="0"/>
        <v>0</v>
      </c>
      <c r="Q11" s="28">
        <v>40</v>
      </c>
      <c r="R11" s="34"/>
      <c r="S11" s="32">
        <f t="shared" si="1"/>
        <v>0</v>
      </c>
    </row>
    <row r="12" spans="1:19" ht="30" customHeight="1" thickBot="1" x14ac:dyDescent="0.3">
      <c r="A12" s="21" t="s">
        <v>20</v>
      </c>
      <c r="B12" s="53"/>
      <c r="C12" s="54"/>
      <c r="D12" s="53"/>
      <c r="E12" s="54"/>
      <c r="F12" s="53"/>
      <c r="G12" s="54"/>
      <c r="H12" s="53"/>
      <c r="I12" s="54"/>
      <c r="J12" s="53"/>
      <c r="K12" s="54"/>
      <c r="L12" s="53"/>
      <c r="M12" s="54"/>
      <c r="N12" s="41"/>
      <c r="O12" s="42"/>
      <c r="P12" s="31">
        <f t="shared" si="0"/>
        <v>0</v>
      </c>
      <c r="Q12" s="27"/>
      <c r="R12" s="24"/>
      <c r="S12" s="32">
        <f t="shared" si="1"/>
        <v>0</v>
      </c>
    </row>
    <row r="13" spans="1:19" ht="30" customHeight="1" thickBot="1" x14ac:dyDescent="0.3"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62" t="s">
        <v>17</v>
      </c>
      <c r="O13" s="63"/>
      <c r="P13" s="24">
        <f>SUM(P6:P11)</f>
        <v>83</v>
      </c>
      <c r="Q13" s="29"/>
      <c r="R13" s="16" t="s">
        <v>18</v>
      </c>
      <c r="S13" s="27">
        <f>SUM(S6:S12)</f>
        <v>4637.5</v>
      </c>
    </row>
  </sheetData>
  <mergeCells count="51">
    <mergeCell ref="A1:S1"/>
    <mergeCell ref="L3:O3"/>
    <mergeCell ref="B6:C6"/>
    <mergeCell ref="D6:E6"/>
    <mergeCell ref="F6:G6"/>
    <mergeCell ref="H6:I6"/>
    <mergeCell ref="J6:K6"/>
    <mergeCell ref="L6:M6"/>
    <mergeCell ref="N6:O6"/>
    <mergeCell ref="N7:O7"/>
    <mergeCell ref="B8:C8"/>
    <mergeCell ref="D8:E8"/>
    <mergeCell ref="F8:G8"/>
    <mergeCell ref="H8:I8"/>
    <mergeCell ref="J8:K8"/>
    <mergeCell ref="L8:M8"/>
    <mergeCell ref="N8:O8"/>
    <mergeCell ref="B7:C7"/>
    <mergeCell ref="D7:E7"/>
    <mergeCell ref="F7:G7"/>
    <mergeCell ref="H7:I7"/>
    <mergeCell ref="J7:K7"/>
    <mergeCell ref="L7:M7"/>
    <mergeCell ref="N9:O9"/>
    <mergeCell ref="B10:C10"/>
    <mergeCell ref="D10:E10"/>
    <mergeCell ref="F10:G10"/>
    <mergeCell ref="H10:I10"/>
    <mergeCell ref="J10:K10"/>
    <mergeCell ref="L10:M10"/>
    <mergeCell ref="N10:O10"/>
    <mergeCell ref="B9:C9"/>
    <mergeCell ref="D9:E9"/>
    <mergeCell ref="F9:G9"/>
    <mergeCell ref="H9:I9"/>
    <mergeCell ref="J9:K9"/>
    <mergeCell ref="L9:M9"/>
    <mergeCell ref="N13:O13"/>
    <mergeCell ref="N11:O11"/>
    <mergeCell ref="B12:C12"/>
    <mergeCell ref="D12:E12"/>
    <mergeCell ref="F12:G12"/>
    <mergeCell ref="H12:I12"/>
    <mergeCell ref="J12:K12"/>
    <mergeCell ref="L12:M12"/>
    <mergeCell ref="B11:C11"/>
    <mergeCell ref="D11:E11"/>
    <mergeCell ref="F11:G11"/>
    <mergeCell ref="H11:I11"/>
    <mergeCell ref="J11:K11"/>
    <mergeCell ref="L11:M11"/>
  </mergeCells>
  <pageMargins left="0.7" right="0.7" top="0.75" bottom="0.75" header="0.3" footer="0.3"/>
  <pageSetup scale="6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Bouton1_Cliquer">
                <anchor moveWithCells="1" sizeWithCells="1">
                  <from>
                    <xdr:col>15</xdr:col>
                    <xdr:colOff>0</xdr:colOff>
                    <xdr:row>14</xdr:row>
                    <xdr:rowOff>38100</xdr:rowOff>
                  </from>
                  <to>
                    <xdr:col>19</xdr:col>
                    <xdr:colOff>0</xdr:colOff>
                    <xdr:row>18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64B043-9B69-4538-92CF-86460F2F59EB}">
  <sheetPr codeName="Feuil6"/>
  <dimension ref="A1:S13"/>
  <sheetViews>
    <sheetView workbookViewId="0">
      <selection sqref="A1:S1"/>
    </sheetView>
  </sheetViews>
  <sheetFormatPr baseColWidth="10" defaultRowHeight="15.75" x14ac:dyDescent="0.25"/>
  <cols>
    <col min="1" max="1" width="15.42578125" style="14" customWidth="1"/>
    <col min="2" max="2" width="12.42578125" style="14" customWidth="1"/>
    <col min="3" max="3" width="5.85546875" style="14" customWidth="1"/>
    <col min="4" max="4" width="11.42578125" style="14"/>
    <col min="5" max="5" width="5.42578125" style="14" customWidth="1"/>
    <col min="6" max="6" width="11.42578125" style="14"/>
    <col min="7" max="7" width="5.42578125" style="14" customWidth="1"/>
    <col min="8" max="8" width="11.42578125" style="14"/>
    <col min="9" max="9" width="5.42578125" style="14" customWidth="1"/>
    <col min="10" max="10" width="11.42578125" style="14"/>
    <col min="11" max="11" width="5.42578125" style="14" customWidth="1"/>
    <col min="12" max="12" width="11.42578125" style="14"/>
    <col min="13" max="13" width="5.42578125" style="14" customWidth="1"/>
    <col min="14" max="14" width="11.42578125" style="14"/>
    <col min="15" max="15" width="5.42578125" style="14" customWidth="1"/>
    <col min="16" max="16" width="13.85546875" style="14" customWidth="1"/>
    <col min="17" max="17" width="11.42578125" style="22"/>
    <col min="18" max="18" width="12.5703125" style="14" customWidth="1"/>
    <col min="19" max="19" width="14.28515625" style="15" customWidth="1"/>
    <col min="20" max="16384" width="11.42578125" style="14"/>
  </cols>
  <sheetData>
    <row r="1" spans="1:19" ht="30" customHeight="1" x14ac:dyDescent="0.25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</row>
    <row r="2" spans="1:19" ht="30" customHeight="1" thickBot="1" x14ac:dyDescent="0.3"/>
    <row r="3" spans="1:19" ht="30" customHeight="1" thickBot="1" x14ac:dyDescent="0.3">
      <c r="A3" s="49">
        <v>2022</v>
      </c>
      <c r="B3" s="46">
        <v>9</v>
      </c>
      <c r="C3" s="49" t="str" cm="1">
        <f t="array" ref="C3">lib_semaine(A3,B3)</f>
        <v>du 28 févr au 06 mars 2022</v>
      </c>
      <c r="D3" s="48"/>
      <c r="E3" s="48"/>
      <c r="F3" s="48"/>
      <c r="G3" s="47"/>
      <c r="H3" s="48"/>
      <c r="I3" s="48"/>
      <c r="J3" s="48"/>
      <c r="L3" s="59" t="s">
        <v>19</v>
      </c>
      <c r="M3" s="60"/>
      <c r="N3" s="60"/>
      <c r="O3" s="61"/>
      <c r="P3" s="25">
        <v>32</v>
      </c>
    </row>
    <row r="4" spans="1:19" ht="30" customHeight="1" thickBot="1" x14ac:dyDescent="0.3"/>
    <row r="5" spans="1:19" ht="30" customHeight="1" thickBot="1" x14ac:dyDescent="0.35">
      <c r="A5" s="17"/>
      <c r="B5" s="50" cm="1">
        <f t="array" ref="B5">date_1er_jour_semaine(A3,B3)</f>
        <v>44620</v>
      </c>
      <c r="C5" s="39">
        <f>DAY(B5)</f>
        <v>28</v>
      </c>
      <c r="D5" s="50">
        <f>B5+1</f>
        <v>44621</v>
      </c>
      <c r="E5" s="39">
        <f>DAY(D5)</f>
        <v>1</v>
      </c>
      <c r="F5" s="50">
        <f>D5+1</f>
        <v>44622</v>
      </c>
      <c r="G5" s="39">
        <f>DAY(F5)</f>
        <v>2</v>
      </c>
      <c r="H5" s="50">
        <f>F5+1</f>
        <v>44623</v>
      </c>
      <c r="I5" s="39">
        <f>DAY(H5)</f>
        <v>3</v>
      </c>
      <c r="J5" s="50">
        <f>H5+1</f>
        <v>44624</v>
      </c>
      <c r="K5" s="39">
        <f>DAY(J5)</f>
        <v>4</v>
      </c>
      <c r="L5" s="51">
        <f>J5+1</f>
        <v>44625</v>
      </c>
      <c r="M5" s="40">
        <f>DAY(L5)</f>
        <v>5</v>
      </c>
      <c r="N5" s="50">
        <f>L5+1</f>
        <v>44626</v>
      </c>
      <c r="O5" s="39">
        <f>DAY(N5)</f>
        <v>6</v>
      </c>
      <c r="P5" s="19" t="s">
        <v>16</v>
      </c>
      <c r="Q5" s="23" t="s">
        <v>15</v>
      </c>
      <c r="R5" s="19" t="s">
        <v>14</v>
      </c>
      <c r="S5" s="26" t="s">
        <v>2</v>
      </c>
    </row>
    <row r="6" spans="1:19" ht="30" customHeight="1" thickBot="1" x14ac:dyDescent="0.3">
      <c r="A6" s="30" t="s">
        <v>26</v>
      </c>
      <c r="B6" s="53">
        <v>5</v>
      </c>
      <c r="C6" s="54"/>
      <c r="D6" s="53">
        <v>5.5</v>
      </c>
      <c r="E6" s="54"/>
      <c r="F6" s="53">
        <v>6.75</v>
      </c>
      <c r="G6" s="54"/>
      <c r="H6" s="53"/>
      <c r="I6" s="54"/>
      <c r="J6" s="53"/>
      <c r="K6" s="54"/>
      <c r="L6" s="53"/>
      <c r="M6" s="54"/>
      <c r="N6" s="53"/>
      <c r="O6" s="54"/>
      <c r="P6" s="31">
        <f>SUM(B6:O6)</f>
        <v>17.25</v>
      </c>
      <c r="Q6" s="27">
        <v>65</v>
      </c>
      <c r="R6" s="24">
        <v>3</v>
      </c>
      <c r="S6" s="32">
        <f>(P6*Q6)+(R6*$P$3)</f>
        <v>1217.25</v>
      </c>
    </row>
    <row r="7" spans="1:19" ht="30" customHeight="1" thickBot="1" x14ac:dyDescent="0.3">
      <c r="A7" s="33" t="s">
        <v>27</v>
      </c>
      <c r="B7" s="55"/>
      <c r="C7" s="56"/>
      <c r="D7" s="55">
        <v>5.5</v>
      </c>
      <c r="E7" s="56"/>
      <c r="F7" s="55">
        <v>7</v>
      </c>
      <c r="G7" s="56"/>
      <c r="H7" s="55"/>
      <c r="I7" s="56"/>
      <c r="J7" s="55"/>
      <c r="K7" s="56"/>
      <c r="L7" s="55"/>
      <c r="M7" s="56"/>
      <c r="N7" s="55"/>
      <c r="O7" s="56"/>
      <c r="P7" s="31">
        <f t="shared" ref="P7:P12" si="0">SUM(B7:O7)</f>
        <v>12.5</v>
      </c>
      <c r="Q7" s="28">
        <v>55</v>
      </c>
      <c r="R7" s="34">
        <v>2</v>
      </c>
      <c r="S7" s="32">
        <f t="shared" ref="S7:S12" si="1">(P7*Q7)+(R7*$P$3)</f>
        <v>751.5</v>
      </c>
    </row>
    <row r="8" spans="1:19" ht="30" customHeight="1" thickBot="1" x14ac:dyDescent="0.3">
      <c r="A8" s="35" t="s">
        <v>28</v>
      </c>
      <c r="B8" s="57">
        <v>8</v>
      </c>
      <c r="C8" s="58"/>
      <c r="D8" s="57">
        <v>7</v>
      </c>
      <c r="E8" s="58"/>
      <c r="F8" s="57">
        <v>7.25</v>
      </c>
      <c r="G8" s="58"/>
      <c r="H8" s="57">
        <v>7</v>
      </c>
      <c r="I8" s="58"/>
      <c r="J8" s="57">
        <v>6.5</v>
      </c>
      <c r="K8" s="58"/>
      <c r="L8" s="57"/>
      <c r="M8" s="58"/>
      <c r="N8" s="57"/>
      <c r="O8" s="58"/>
      <c r="P8" s="31">
        <f t="shared" si="0"/>
        <v>35.75</v>
      </c>
      <c r="Q8" s="37">
        <v>55</v>
      </c>
      <c r="R8" s="36"/>
      <c r="S8" s="32">
        <f t="shared" si="1"/>
        <v>1966.25</v>
      </c>
    </row>
    <row r="9" spans="1:19" ht="30" customHeight="1" thickBot="1" x14ac:dyDescent="0.3">
      <c r="A9" s="33" t="s">
        <v>29</v>
      </c>
      <c r="B9" s="55">
        <v>8</v>
      </c>
      <c r="C9" s="56"/>
      <c r="D9" s="55">
        <v>8</v>
      </c>
      <c r="E9" s="56"/>
      <c r="F9" s="55">
        <v>7</v>
      </c>
      <c r="G9" s="56"/>
      <c r="H9" s="55">
        <v>7</v>
      </c>
      <c r="I9" s="56"/>
      <c r="J9" s="55">
        <v>7</v>
      </c>
      <c r="K9" s="56"/>
      <c r="L9" s="55"/>
      <c r="M9" s="56"/>
      <c r="N9" s="55"/>
      <c r="O9" s="56"/>
      <c r="P9" s="31">
        <f t="shared" si="0"/>
        <v>37</v>
      </c>
      <c r="Q9" s="28">
        <v>50</v>
      </c>
      <c r="R9" s="34">
        <v>5.625</v>
      </c>
      <c r="S9" s="32">
        <f t="shared" si="1"/>
        <v>2030</v>
      </c>
    </row>
    <row r="10" spans="1:19" ht="30" customHeight="1" thickBot="1" x14ac:dyDescent="0.3">
      <c r="A10" s="35" t="s">
        <v>30</v>
      </c>
      <c r="B10" s="57">
        <v>8</v>
      </c>
      <c r="C10" s="58"/>
      <c r="D10" s="57"/>
      <c r="E10" s="58"/>
      <c r="F10" s="57"/>
      <c r="G10" s="58"/>
      <c r="H10" s="57"/>
      <c r="I10" s="58"/>
      <c r="J10" s="57"/>
      <c r="K10" s="58"/>
      <c r="L10" s="57"/>
      <c r="M10" s="58"/>
      <c r="N10" s="57"/>
      <c r="O10" s="58"/>
      <c r="P10" s="31">
        <f t="shared" si="0"/>
        <v>8</v>
      </c>
      <c r="Q10" s="37">
        <v>50</v>
      </c>
      <c r="R10" s="36"/>
      <c r="S10" s="32">
        <f t="shared" si="1"/>
        <v>400</v>
      </c>
    </row>
    <row r="11" spans="1:19" ht="30" customHeight="1" thickBot="1" x14ac:dyDescent="0.3">
      <c r="A11" s="33" t="s">
        <v>31</v>
      </c>
      <c r="B11" s="55">
        <v>8</v>
      </c>
      <c r="C11" s="56"/>
      <c r="D11" s="55">
        <v>8</v>
      </c>
      <c r="E11" s="56"/>
      <c r="F11" s="55">
        <v>7.5</v>
      </c>
      <c r="G11" s="56"/>
      <c r="H11" s="55">
        <v>7.5</v>
      </c>
      <c r="I11" s="56"/>
      <c r="J11" s="55">
        <v>7.5</v>
      </c>
      <c r="K11" s="56"/>
      <c r="L11" s="55"/>
      <c r="M11" s="56"/>
      <c r="N11" s="55"/>
      <c r="O11" s="56"/>
      <c r="P11" s="31">
        <f t="shared" si="0"/>
        <v>38.5</v>
      </c>
      <c r="Q11" s="28">
        <v>40</v>
      </c>
      <c r="R11" s="34">
        <v>4.6875</v>
      </c>
      <c r="S11" s="32">
        <f t="shared" si="1"/>
        <v>1690</v>
      </c>
    </row>
    <row r="12" spans="1:19" ht="30" customHeight="1" thickBot="1" x14ac:dyDescent="0.3">
      <c r="A12" s="21" t="s">
        <v>20</v>
      </c>
      <c r="B12" s="53"/>
      <c r="C12" s="54"/>
      <c r="D12" s="53"/>
      <c r="E12" s="54"/>
      <c r="F12" s="53"/>
      <c r="G12" s="54"/>
      <c r="H12" s="53"/>
      <c r="I12" s="54"/>
      <c r="J12" s="53"/>
      <c r="K12" s="54"/>
      <c r="L12" s="53"/>
      <c r="M12" s="54"/>
      <c r="N12" s="41"/>
      <c r="O12" s="42"/>
      <c r="P12" s="31">
        <f t="shared" si="0"/>
        <v>0</v>
      </c>
      <c r="Q12" s="27"/>
      <c r="R12" s="24"/>
      <c r="S12" s="32">
        <f t="shared" si="1"/>
        <v>0</v>
      </c>
    </row>
    <row r="13" spans="1:19" ht="30" customHeight="1" thickBot="1" x14ac:dyDescent="0.3"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62" t="s">
        <v>17</v>
      </c>
      <c r="O13" s="63"/>
      <c r="P13" s="24">
        <f>SUM(P6:P11)</f>
        <v>149</v>
      </c>
      <c r="Q13" s="29"/>
      <c r="R13" s="16" t="s">
        <v>18</v>
      </c>
      <c r="S13" s="27">
        <f>SUM(S6:S12)</f>
        <v>8055</v>
      </c>
    </row>
  </sheetData>
  <mergeCells count="51">
    <mergeCell ref="A1:S1"/>
    <mergeCell ref="L3:O3"/>
    <mergeCell ref="B6:C6"/>
    <mergeCell ref="D6:E6"/>
    <mergeCell ref="F6:G6"/>
    <mergeCell ref="H6:I6"/>
    <mergeCell ref="J6:K6"/>
    <mergeCell ref="L6:M6"/>
    <mergeCell ref="N6:O6"/>
    <mergeCell ref="N7:O7"/>
    <mergeCell ref="B8:C8"/>
    <mergeCell ref="D8:E8"/>
    <mergeCell ref="F8:G8"/>
    <mergeCell ref="H8:I8"/>
    <mergeCell ref="J8:K8"/>
    <mergeCell ref="L8:M8"/>
    <mergeCell ref="N8:O8"/>
    <mergeCell ref="B7:C7"/>
    <mergeCell ref="D7:E7"/>
    <mergeCell ref="F7:G7"/>
    <mergeCell ref="H7:I7"/>
    <mergeCell ref="J7:K7"/>
    <mergeCell ref="L7:M7"/>
    <mergeCell ref="N9:O9"/>
    <mergeCell ref="B10:C10"/>
    <mergeCell ref="D10:E10"/>
    <mergeCell ref="F10:G10"/>
    <mergeCell ref="H10:I10"/>
    <mergeCell ref="J10:K10"/>
    <mergeCell ref="L10:M10"/>
    <mergeCell ref="N10:O10"/>
    <mergeCell ref="B9:C9"/>
    <mergeCell ref="D9:E9"/>
    <mergeCell ref="F9:G9"/>
    <mergeCell ref="H9:I9"/>
    <mergeCell ref="J9:K9"/>
    <mergeCell ref="L9:M9"/>
    <mergeCell ref="N13:O13"/>
    <mergeCell ref="N11:O11"/>
    <mergeCell ref="B12:C12"/>
    <mergeCell ref="D12:E12"/>
    <mergeCell ref="F12:G12"/>
    <mergeCell ref="H12:I12"/>
    <mergeCell ref="J12:K12"/>
    <mergeCell ref="L12:M12"/>
    <mergeCell ref="B11:C11"/>
    <mergeCell ref="D11:E11"/>
    <mergeCell ref="F11:G11"/>
    <mergeCell ref="H11:I11"/>
    <mergeCell ref="J11:K11"/>
    <mergeCell ref="L11:M11"/>
  </mergeCells>
  <pageMargins left="0.7" right="0.7" top="0.75" bottom="0.75" header="0.3" footer="0.3"/>
  <pageSetup scale="6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Bouton1_Cliquer">
                <anchor moveWithCells="1" sizeWithCells="1">
                  <from>
                    <xdr:col>15</xdr:col>
                    <xdr:colOff>0</xdr:colOff>
                    <xdr:row>14</xdr:row>
                    <xdr:rowOff>38100</xdr:rowOff>
                  </from>
                  <to>
                    <xdr:col>19</xdr:col>
                    <xdr:colOff>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Bouton3_Cliquer">
                <anchor moveWithCells="1" sizeWithCells="1">
                  <from>
                    <xdr:col>14</xdr:col>
                    <xdr:colOff>361950</xdr:colOff>
                    <xdr:row>18</xdr:row>
                    <xdr:rowOff>76200</xdr:rowOff>
                  </from>
                  <to>
                    <xdr:col>18</xdr:col>
                    <xdr:colOff>952500</xdr:colOff>
                    <xdr:row>22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4EBF5C-9CFF-4B03-B069-E8BAD923A83C}">
  <sheetPr codeName="Feuil7"/>
  <dimension ref="A1:S13"/>
  <sheetViews>
    <sheetView tabSelected="1" workbookViewId="0">
      <selection sqref="A1:S1"/>
    </sheetView>
  </sheetViews>
  <sheetFormatPr baseColWidth="10" defaultRowHeight="15.75" x14ac:dyDescent="0.25"/>
  <cols>
    <col min="1" max="1" width="15.42578125" style="14" customWidth="1"/>
    <col min="2" max="2" width="12.42578125" style="14" customWidth="1"/>
    <col min="3" max="3" width="5.42578125" style="14" customWidth="1"/>
    <col min="4" max="4" width="11.42578125" style="14"/>
    <col min="5" max="5" width="5.42578125" style="14" customWidth="1"/>
    <col min="6" max="6" width="11.42578125" style="14"/>
    <col min="7" max="7" width="5.42578125" style="14" customWidth="1"/>
    <col min="8" max="8" width="11.42578125" style="14"/>
    <col min="9" max="9" width="5.42578125" style="14" customWidth="1"/>
    <col min="10" max="10" width="11.42578125" style="14"/>
    <col min="11" max="11" width="5.42578125" style="14" customWidth="1"/>
    <col min="12" max="12" width="11.42578125" style="14"/>
    <col min="13" max="13" width="5.42578125" style="14" customWidth="1"/>
    <col min="14" max="14" width="11.42578125" style="14"/>
    <col min="15" max="15" width="5.42578125" style="14" customWidth="1"/>
    <col min="16" max="16" width="13.85546875" style="14" customWidth="1"/>
    <col min="17" max="17" width="11.42578125" style="22"/>
    <col min="18" max="18" width="12.5703125" style="14" customWidth="1"/>
    <col min="19" max="19" width="14.28515625" style="15" customWidth="1"/>
    <col min="20" max="16384" width="11.42578125" style="14"/>
  </cols>
  <sheetData>
    <row r="1" spans="1:19" ht="30" customHeight="1" x14ac:dyDescent="0.25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</row>
    <row r="2" spans="1:19" ht="30" customHeight="1" thickBot="1" x14ac:dyDescent="0.3">
      <c r="B2" s="45"/>
    </row>
    <row r="3" spans="1:19" ht="30" customHeight="1" thickBot="1" x14ac:dyDescent="0.3">
      <c r="A3" s="49">
        <v>2022</v>
      </c>
      <c r="B3" s="46">
        <v>10</v>
      </c>
      <c r="C3" s="49" t="str" cm="1">
        <f t="array" ref="C3">lib_semaine(A3,B3)</f>
        <v>du 07 mars au 13 mars 2022</v>
      </c>
      <c r="D3" s="48"/>
      <c r="E3" s="48"/>
      <c r="F3" s="48"/>
      <c r="G3" s="38"/>
      <c r="H3" s="16"/>
      <c r="J3" s="16"/>
      <c r="L3" s="59" t="s">
        <v>19</v>
      </c>
      <c r="M3" s="60"/>
      <c r="N3" s="60"/>
      <c r="O3" s="61"/>
      <c r="P3" s="25">
        <v>32</v>
      </c>
    </row>
    <row r="4" spans="1:19" ht="30" customHeight="1" thickBot="1" x14ac:dyDescent="0.3"/>
    <row r="5" spans="1:19" ht="30" customHeight="1" thickBot="1" x14ac:dyDescent="0.35">
      <c r="A5" s="17"/>
      <c r="B5" s="50" cm="1">
        <f t="array" ref="B5">date_1er_jour_semaine(A3,B3)</f>
        <v>44627</v>
      </c>
      <c r="C5" s="39">
        <f>DAY(B5)</f>
        <v>7</v>
      </c>
      <c r="D5" s="50">
        <f>B5+1</f>
        <v>44628</v>
      </c>
      <c r="E5" s="39">
        <f>DAY(D5)</f>
        <v>8</v>
      </c>
      <c r="F5" s="50">
        <f>D5+1</f>
        <v>44629</v>
      </c>
      <c r="G5" s="39">
        <f>DAY(F5)</f>
        <v>9</v>
      </c>
      <c r="H5" s="50">
        <f>F5+1</f>
        <v>44630</v>
      </c>
      <c r="I5" s="39">
        <f>DAY(H5)</f>
        <v>10</v>
      </c>
      <c r="J5" s="50">
        <f>H5+1</f>
        <v>44631</v>
      </c>
      <c r="K5" s="39">
        <f>DAY(J5)</f>
        <v>11</v>
      </c>
      <c r="L5" s="51">
        <f>J5+1</f>
        <v>44632</v>
      </c>
      <c r="M5" s="40">
        <f>DAY(L5)</f>
        <v>12</v>
      </c>
      <c r="N5" s="50">
        <f>L5+1</f>
        <v>44633</v>
      </c>
      <c r="O5" s="39">
        <f>DAY(N5)</f>
        <v>13</v>
      </c>
      <c r="P5" s="19" t="s">
        <v>16</v>
      </c>
      <c r="Q5" s="23" t="s">
        <v>15</v>
      </c>
      <c r="R5" s="19" t="s">
        <v>14</v>
      </c>
      <c r="S5" s="26" t="s">
        <v>2</v>
      </c>
    </row>
    <row r="6" spans="1:19" ht="30" customHeight="1" thickBot="1" x14ac:dyDescent="0.3">
      <c r="A6" s="30" t="s">
        <v>26</v>
      </c>
      <c r="B6" s="53"/>
      <c r="C6" s="54"/>
      <c r="D6" s="53"/>
      <c r="E6" s="54"/>
      <c r="F6" s="53">
        <v>8</v>
      </c>
      <c r="G6" s="54"/>
      <c r="H6" s="53"/>
      <c r="I6" s="54"/>
      <c r="J6" s="53"/>
      <c r="K6" s="54"/>
      <c r="L6" s="53"/>
      <c r="M6" s="54"/>
      <c r="N6" s="53"/>
      <c r="O6" s="54"/>
      <c r="P6" s="31">
        <f>SUM(B6:O6)</f>
        <v>8</v>
      </c>
      <c r="Q6" s="27">
        <v>65</v>
      </c>
      <c r="R6" s="24"/>
      <c r="S6" s="32">
        <f>(P6*Q6)+(R6*$P$3)</f>
        <v>520</v>
      </c>
    </row>
    <row r="7" spans="1:19" ht="30" customHeight="1" thickBot="1" x14ac:dyDescent="0.3">
      <c r="A7" s="33" t="s">
        <v>27</v>
      </c>
      <c r="B7" s="55"/>
      <c r="C7" s="56"/>
      <c r="D7" s="55"/>
      <c r="E7" s="56"/>
      <c r="F7" s="55">
        <v>7</v>
      </c>
      <c r="G7" s="56"/>
      <c r="H7" s="55"/>
      <c r="I7" s="56"/>
      <c r="J7" s="55"/>
      <c r="K7" s="56"/>
      <c r="L7" s="55"/>
      <c r="M7" s="56"/>
      <c r="N7" s="55"/>
      <c r="O7" s="56"/>
      <c r="P7" s="31">
        <f t="shared" ref="P7:P12" si="0">SUM(B7:O7)</f>
        <v>7</v>
      </c>
      <c r="Q7" s="28">
        <v>55</v>
      </c>
      <c r="R7" s="34"/>
      <c r="S7" s="32">
        <f t="shared" ref="S7:S12" si="1">(P7*Q7)+(R7*$P$3)</f>
        <v>385</v>
      </c>
    </row>
    <row r="8" spans="1:19" ht="30" customHeight="1" thickBot="1" x14ac:dyDescent="0.3">
      <c r="A8" s="35" t="s">
        <v>28</v>
      </c>
      <c r="B8" s="57"/>
      <c r="C8" s="58"/>
      <c r="D8" s="57"/>
      <c r="E8" s="58"/>
      <c r="F8" s="57">
        <v>8</v>
      </c>
      <c r="G8" s="58"/>
      <c r="H8" s="57"/>
      <c r="I8" s="58"/>
      <c r="J8" s="57"/>
      <c r="K8" s="58"/>
      <c r="L8" s="57"/>
      <c r="M8" s="58"/>
      <c r="N8" s="57"/>
      <c r="O8" s="58"/>
      <c r="P8" s="31">
        <f t="shared" si="0"/>
        <v>8</v>
      </c>
      <c r="Q8" s="37">
        <v>55</v>
      </c>
      <c r="R8" s="36"/>
      <c r="S8" s="32">
        <f t="shared" si="1"/>
        <v>440</v>
      </c>
    </row>
    <row r="9" spans="1:19" ht="30" customHeight="1" thickBot="1" x14ac:dyDescent="0.3">
      <c r="A9" s="33" t="s">
        <v>29</v>
      </c>
      <c r="B9" s="55"/>
      <c r="C9" s="56"/>
      <c r="D9" s="55"/>
      <c r="E9" s="56"/>
      <c r="F9" s="55">
        <v>7.5</v>
      </c>
      <c r="G9" s="56"/>
      <c r="H9" s="55"/>
      <c r="I9" s="56"/>
      <c r="J9" s="55"/>
      <c r="K9" s="56"/>
      <c r="L9" s="55"/>
      <c r="M9" s="56"/>
      <c r="N9" s="55"/>
      <c r="O9" s="56"/>
      <c r="P9" s="31">
        <f t="shared" si="0"/>
        <v>7.5</v>
      </c>
      <c r="Q9" s="28">
        <v>50</v>
      </c>
      <c r="R9" s="34"/>
      <c r="S9" s="32">
        <f t="shared" si="1"/>
        <v>375</v>
      </c>
    </row>
    <row r="10" spans="1:19" ht="30" customHeight="1" thickBot="1" x14ac:dyDescent="0.3">
      <c r="A10" s="35" t="s">
        <v>30</v>
      </c>
      <c r="B10" s="57"/>
      <c r="C10" s="58"/>
      <c r="D10" s="57"/>
      <c r="E10" s="58"/>
      <c r="F10" s="57"/>
      <c r="G10" s="58"/>
      <c r="H10" s="57"/>
      <c r="I10" s="58"/>
      <c r="J10" s="57"/>
      <c r="K10" s="58"/>
      <c r="L10" s="57"/>
      <c r="M10" s="58"/>
      <c r="N10" s="57"/>
      <c r="O10" s="58"/>
      <c r="P10" s="31">
        <f t="shared" si="0"/>
        <v>0</v>
      </c>
      <c r="Q10" s="37">
        <v>50</v>
      </c>
      <c r="R10" s="36"/>
      <c r="S10" s="32">
        <f t="shared" si="1"/>
        <v>0</v>
      </c>
    </row>
    <row r="11" spans="1:19" ht="30" customHeight="1" thickBot="1" x14ac:dyDescent="0.3">
      <c r="A11" s="33" t="s">
        <v>31</v>
      </c>
      <c r="B11" s="55"/>
      <c r="C11" s="56"/>
      <c r="D11" s="55"/>
      <c r="E11" s="56"/>
      <c r="F11" s="55"/>
      <c r="G11" s="56"/>
      <c r="H11" s="55"/>
      <c r="I11" s="56"/>
      <c r="J11" s="55"/>
      <c r="K11" s="56"/>
      <c r="L11" s="55"/>
      <c r="M11" s="56"/>
      <c r="N11" s="55"/>
      <c r="O11" s="56"/>
      <c r="P11" s="31">
        <f t="shared" si="0"/>
        <v>0</v>
      </c>
      <c r="Q11" s="28">
        <v>40</v>
      </c>
      <c r="R11" s="34"/>
      <c r="S11" s="32">
        <f t="shared" si="1"/>
        <v>0</v>
      </c>
    </row>
    <row r="12" spans="1:19" ht="30" customHeight="1" thickBot="1" x14ac:dyDescent="0.3">
      <c r="A12" s="21" t="s">
        <v>20</v>
      </c>
      <c r="B12" s="53"/>
      <c r="C12" s="54"/>
      <c r="D12" s="53"/>
      <c r="E12" s="54"/>
      <c r="F12" s="53"/>
      <c r="G12" s="54"/>
      <c r="H12" s="53"/>
      <c r="I12" s="54"/>
      <c r="J12" s="53"/>
      <c r="K12" s="54"/>
      <c r="L12" s="53"/>
      <c r="M12" s="54"/>
      <c r="N12" s="41"/>
      <c r="O12" s="42"/>
      <c r="P12" s="31">
        <f t="shared" si="0"/>
        <v>0</v>
      </c>
      <c r="Q12" s="27"/>
      <c r="R12" s="24"/>
      <c r="S12" s="32">
        <f t="shared" si="1"/>
        <v>0</v>
      </c>
    </row>
    <row r="13" spans="1:19" ht="30" customHeight="1" thickBot="1" x14ac:dyDescent="0.3"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62" t="s">
        <v>17</v>
      </c>
      <c r="O13" s="63"/>
      <c r="P13" s="24">
        <f>SUM(P6:P11)</f>
        <v>30.5</v>
      </c>
      <c r="Q13" s="29"/>
      <c r="R13" s="16" t="s">
        <v>18</v>
      </c>
      <c r="S13" s="27">
        <f>SUM(S6:S12)</f>
        <v>1720</v>
      </c>
    </row>
  </sheetData>
  <mergeCells count="51">
    <mergeCell ref="A1:S1"/>
    <mergeCell ref="L3:O3"/>
    <mergeCell ref="B6:C6"/>
    <mergeCell ref="D6:E6"/>
    <mergeCell ref="F6:G6"/>
    <mergeCell ref="H6:I6"/>
    <mergeCell ref="J6:K6"/>
    <mergeCell ref="L6:M6"/>
    <mergeCell ref="N6:O6"/>
    <mergeCell ref="N7:O7"/>
    <mergeCell ref="B8:C8"/>
    <mergeCell ref="D8:E8"/>
    <mergeCell ref="F8:G8"/>
    <mergeCell ref="H8:I8"/>
    <mergeCell ref="J8:K8"/>
    <mergeCell ref="L8:M8"/>
    <mergeCell ref="N8:O8"/>
    <mergeCell ref="B7:C7"/>
    <mergeCell ref="D7:E7"/>
    <mergeCell ref="F7:G7"/>
    <mergeCell ref="H7:I7"/>
    <mergeCell ref="J7:K7"/>
    <mergeCell ref="L7:M7"/>
    <mergeCell ref="N9:O9"/>
    <mergeCell ref="B10:C10"/>
    <mergeCell ref="D10:E10"/>
    <mergeCell ref="F10:G10"/>
    <mergeCell ref="H10:I10"/>
    <mergeCell ref="J10:K10"/>
    <mergeCell ref="L10:M10"/>
    <mergeCell ref="N10:O10"/>
    <mergeCell ref="B9:C9"/>
    <mergeCell ref="D9:E9"/>
    <mergeCell ref="F9:G9"/>
    <mergeCell ref="H9:I9"/>
    <mergeCell ref="J9:K9"/>
    <mergeCell ref="L9:M9"/>
    <mergeCell ref="N13:O13"/>
    <mergeCell ref="N11:O11"/>
    <mergeCell ref="B12:C12"/>
    <mergeCell ref="D12:E12"/>
    <mergeCell ref="F12:G12"/>
    <mergeCell ref="H12:I12"/>
    <mergeCell ref="J12:K12"/>
    <mergeCell ref="L12:M12"/>
    <mergeCell ref="B11:C11"/>
    <mergeCell ref="D11:E11"/>
    <mergeCell ref="F11:G11"/>
    <mergeCell ref="H11:I11"/>
    <mergeCell ref="J11:K11"/>
    <mergeCell ref="L11:M11"/>
  </mergeCells>
  <pageMargins left="0.7" right="0.7" top="0.75" bottom="0.75" header="0.3" footer="0.3"/>
  <pageSetup scale="6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Bouton1_Cliquer">
                <anchor moveWithCells="1" sizeWithCells="1">
                  <from>
                    <xdr:col>15</xdr:col>
                    <xdr:colOff>0</xdr:colOff>
                    <xdr:row>14</xdr:row>
                    <xdr:rowOff>38100</xdr:rowOff>
                  </from>
                  <to>
                    <xdr:col>19</xdr:col>
                    <xdr:colOff>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Bouton3_Cliquer">
                <anchor moveWithCells="1" sizeWithCells="1">
                  <from>
                    <xdr:col>14</xdr:col>
                    <xdr:colOff>361950</xdr:colOff>
                    <xdr:row>18</xdr:row>
                    <xdr:rowOff>76200</xdr:rowOff>
                  </from>
                  <to>
                    <xdr:col>18</xdr:col>
                    <xdr:colOff>952500</xdr:colOff>
                    <xdr:row>22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RECAPITULATIF</vt:lpstr>
      <vt:lpstr>7 au 13 Février 2022</vt:lpstr>
      <vt:lpstr>14 au 20 Février 2022</vt:lpstr>
      <vt:lpstr>21 au 27 Février 2022</vt:lpstr>
      <vt:lpstr>28 au 6 Mars 2022</vt:lpstr>
      <vt:lpstr>7 au 13 Mars 2022</vt:lpstr>
      <vt:lpstr>'7 au 13 Mars 2022'!année</vt:lpstr>
      <vt:lpstr>'7 au 13 Mars 2022'!no_semaine</vt:lpstr>
      <vt:lpstr>'14 au 20 Février 2022'!Zone_d_impression</vt:lpstr>
      <vt:lpstr>'21 au 27 Février 2022'!Zone_d_impression</vt:lpstr>
      <vt:lpstr>'28 au 6 Mars 2022'!Zone_d_impression</vt:lpstr>
      <vt:lpstr>'7 au 13 Février 2022'!Zone_d_impression</vt:lpstr>
      <vt:lpstr>'7 au 13 Mars 2022'!Zone_d_impression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FLIX-ADMIN</dc:creator>
  <cp:lastModifiedBy>patrice</cp:lastModifiedBy>
  <cp:lastPrinted>2022-03-05T14:34:56Z</cp:lastPrinted>
  <dcterms:created xsi:type="dcterms:W3CDTF">2022-02-19T14:43:49Z</dcterms:created>
  <dcterms:modified xsi:type="dcterms:W3CDTF">2022-03-10T18:10:59Z</dcterms:modified>
</cp:coreProperties>
</file>