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240" yWindow="75" windowWidth="20115" windowHeight="7995" activeTab="1"/>
  </bookViews>
  <sheets>
    <sheet name="Régime de Travail" sheetId="3" r:id="rId1"/>
    <sheet name="calendrier" sheetId="2" r:id="rId2"/>
  </sheets>
  <functionGroups builtInGroupCount="18"/>
  <definedNames>
    <definedName name="AN_Ref">calendrier!$A$1</definedName>
    <definedName name="cycle1">'Régime de Travail'!$N$5:$O$89</definedName>
    <definedName name="départ">'Régime de Travail'!$M$4</definedName>
    <definedName name="référence_horaires">'Régime de Travail'!$Q$5:$T$20</definedName>
  </definedNames>
  <calcPr calcId="152511"/>
</workbook>
</file>

<file path=xl/calcChain.xml><?xml version="1.0" encoding="utf-8"?>
<calcChain xmlns="http://schemas.openxmlformats.org/spreadsheetml/2006/main">
  <c r="AZ36" i="2" l="1"/>
  <c r="AZ35" i="2"/>
  <c r="AZ34" i="2"/>
  <c r="AZ33" i="2"/>
  <c r="AZ32" i="2"/>
  <c r="AZ31" i="2"/>
  <c r="AZ30" i="2"/>
  <c r="AZ29" i="2"/>
  <c r="AZ28" i="2"/>
  <c r="AZ27" i="2"/>
  <c r="AZ26" i="2"/>
  <c r="AZ25" i="2"/>
  <c r="AZ24" i="2"/>
  <c r="AZ23" i="2"/>
  <c r="AZ22" i="2"/>
  <c r="AZ21" i="2"/>
  <c r="AZ20" i="2"/>
  <c r="AZ19" i="2"/>
  <c r="AZ18" i="2"/>
  <c r="AZ17" i="2"/>
  <c r="AZ16" i="2"/>
  <c r="AZ15" i="2"/>
  <c r="AZ14" i="2"/>
  <c r="AZ13" i="2"/>
  <c r="AZ12" i="2"/>
  <c r="AZ11" i="2"/>
  <c r="AZ10" i="2"/>
  <c r="AZ9" i="2"/>
  <c r="AZ8" i="2"/>
  <c r="AZ7" i="2"/>
  <c r="AP36" i="2"/>
  <c r="AP35" i="2"/>
  <c r="AP34" i="2"/>
  <c r="AP33" i="2"/>
  <c r="AP32" i="2"/>
  <c r="AP31" i="2"/>
  <c r="AP30" i="2"/>
  <c r="AP29" i="2"/>
  <c r="AP28" i="2"/>
  <c r="AP27" i="2"/>
  <c r="AP26" i="2"/>
  <c r="AP25" i="2"/>
  <c r="AP24" i="2"/>
  <c r="AP23" i="2"/>
  <c r="AP22" i="2"/>
  <c r="AP21" i="2"/>
  <c r="AP20" i="2"/>
  <c r="AP19" i="2"/>
  <c r="AP18" i="2"/>
  <c r="AP17" i="2"/>
  <c r="AP16" i="2"/>
  <c r="AP15" i="2"/>
  <c r="AP14" i="2"/>
  <c r="AP13" i="2"/>
  <c r="AP12" i="2"/>
  <c r="AP11" i="2"/>
  <c r="AP10" i="2"/>
  <c r="AP9" i="2"/>
  <c r="AP8" i="2"/>
  <c r="AP7" i="2"/>
  <c r="AA36" i="2"/>
  <c r="AA35" i="2"/>
  <c r="AA34" i="2"/>
  <c r="AA33" i="2"/>
  <c r="AA32" i="2"/>
  <c r="AA31" i="2"/>
  <c r="AA30" i="2"/>
  <c r="AA29" i="2"/>
  <c r="AA28" i="2"/>
  <c r="AA27" i="2"/>
  <c r="AA26" i="2"/>
  <c r="AA25" i="2"/>
  <c r="AA24" i="2"/>
  <c r="AA23" i="2"/>
  <c r="AA22" i="2"/>
  <c r="AA21" i="2"/>
  <c r="AA20" i="2"/>
  <c r="AA19" i="2"/>
  <c r="AA18" i="2"/>
  <c r="AA17" i="2"/>
  <c r="AA16" i="2"/>
  <c r="AA15" i="2"/>
  <c r="AA14" i="2"/>
  <c r="AA13" i="2"/>
  <c r="AA12" i="2"/>
  <c r="AA11" i="2"/>
  <c r="AA10" i="2"/>
  <c r="AA9" i="2"/>
  <c r="AA8" i="2"/>
  <c r="AA7" i="2"/>
  <c r="BE37" i="2"/>
  <c r="BE36" i="2"/>
  <c r="BE35" i="2"/>
  <c r="BE34" i="2"/>
  <c r="BE33" i="2"/>
  <c r="BE32" i="2"/>
  <c r="BE31" i="2"/>
  <c r="BE30" i="2"/>
  <c r="BE29" i="2"/>
  <c r="BE28" i="2"/>
  <c r="BE27" i="2"/>
  <c r="BE26" i="2"/>
  <c r="BE25" i="2"/>
  <c r="BE24" i="2"/>
  <c r="BE23" i="2"/>
  <c r="BE22" i="2"/>
  <c r="BE21" i="2"/>
  <c r="BE20" i="2"/>
  <c r="BE19" i="2"/>
  <c r="BE18" i="2"/>
  <c r="BE17" i="2"/>
  <c r="BE16" i="2"/>
  <c r="BE15" i="2"/>
  <c r="BE14" i="2"/>
  <c r="BE13" i="2"/>
  <c r="BE12" i="2"/>
  <c r="BE11" i="2"/>
  <c r="BE10" i="2"/>
  <c r="BE9" i="2"/>
  <c r="BE8" i="2"/>
  <c r="BE7" i="2"/>
  <c r="AU37" i="2"/>
  <c r="AU36" i="2"/>
  <c r="AU35" i="2"/>
  <c r="AU34" i="2"/>
  <c r="AU33" i="2"/>
  <c r="AU32" i="2"/>
  <c r="AU31" i="2"/>
  <c r="AU30" i="2"/>
  <c r="AU29" i="2"/>
  <c r="AU28" i="2"/>
  <c r="AU27" i="2"/>
  <c r="AU26" i="2"/>
  <c r="AU25" i="2"/>
  <c r="AU24" i="2"/>
  <c r="AU23" i="2"/>
  <c r="AU22" i="2"/>
  <c r="AU21" i="2"/>
  <c r="AU20" i="2"/>
  <c r="AU19" i="2"/>
  <c r="AU18" i="2"/>
  <c r="AU17" i="2"/>
  <c r="AU16" i="2"/>
  <c r="AU15" i="2"/>
  <c r="AU14" i="2"/>
  <c r="AU13" i="2"/>
  <c r="AU12" i="2"/>
  <c r="AU11" i="2"/>
  <c r="AU10" i="2"/>
  <c r="AU9" i="2"/>
  <c r="AU8" i="2"/>
  <c r="AU7" i="2"/>
  <c r="AK37" i="2"/>
  <c r="AK36" i="2"/>
  <c r="AK35" i="2"/>
  <c r="AK34" i="2"/>
  <c r="AK33" i="2"/>
  <c r="AK32" i="2"/>
  <c r="AK31" i="2"/>
  <c r="AK30" i="2"/>
  <c r="AK29" i="2"/>
  <c r="AK28" i="2"/>
  <c r="AK27" i="2"/>
  <c r="AK26" i="2"/>
  <c r="AK25" i="2"/>
  <c r="AK24" i="2"/>
  <c r="AK23" i="2"/>
  <c r="AK22" i="2"/>
  <c r="AK21" i="2"/>
  <c r="AK20" i="2"/>
  <c r="AK19" i="2"/>
  <c r="AK18" i="2"/>
  <c r="AK17" i="2"/>
  <c r="AK16" i="2"/>
  <c r="AK15" i="2"/>
  <c r="AK14" i="2"/>
  <c r="AK13" i="2"/>
  <c r="AK12" i="2"/>
  <c r="AK11" i="2"/>
  <c r="AK10" i="2"/>
  <c r="AK9" i="2"/>
  <c r="AK8" i="2"/>
  <c r="AK7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V37" i="2"/>
  <c r="V36" i="2"/>
  <c r="V35" i="2"/>
  <c r="V34" i="2"/>
  <c r="V33" i="2"/>
  <c r="V32" i="2"/>
  <c r="V31" i="2"/>
  <c r="V30" i="2"/>
  <c r="V29" i="2"/>
  <c r="V28" i="2"/>
  <c r="V27" i="2"/>
  <c r="V26" i="2"/>
  <c r="V25" i="2"/>
  <c r="V24" i="2"/>
  <c r="V23" i="2"/>
  <c r="V22" i="2"/>
  <c r="V21" i="2"/>
  <c r="V20" i="2"/>
  <c r="V19" i="2"/>
  <c r="V18" i="2"/>
  <c r="V17" i="2"/>
  <c r="V16" i="2"/>
  <c r="V15" i="2"/>
  <c r="V14" i="2"/>
  <c r="V13" i="2"/>
  <c r="V12" i="2"/>
  <c r="V11" i="2"/>
  <c r="V10" i="2"/>
  <c r="V9" i="2"/>
  <c r="V8" i="2"/>
  <c r="V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BC36" i="2"/>
  <c r="BC34" i="2"/>
  <c r="BC32" i="2"/>
  <c r="BC30" i="2"/>
  <c r="BC28" i="2"/>
  <c r="BC26" i="2"/>
  <c r="BC24" i="2"/>
  <c r="BC22" i="2"/>
  <c r="BC20" i="2"/>
  <c r="BC18" i="2"/>
  <c r="BC16" i="2"/>
  <c r="BC14" i="2"/>
  <c r="BC12" i="2"/>
  <c r="BC10" i="2"/>
  <c r="BC8" i="2"/>
  <c r="BC31" i="2"/>
  <c r="BC27" i="2"/>
  <c r="BC23" i="2"/>
  <c r="BC17" i="2"/>
  <c r="BC13" i="2"/>
  <c r="BA35" i="2"/>
  <c r="BA27" i="2"/>
  <c r="BA21" i="2"/>
  <c r="BA15" i="2"/>
  <c r="BA9" i="2"/>
  <c r="BC35" i="2"/>
  <c r="BC19" i="2"/>
  <c r="BC9" i="2"/>
  <c r="BA31" i="2"/>
  <c r="BA25" i="2"/>
  <c r="BA19" i="2"/>
  <c r="BA11" i="2"/>
  <c r="BA36" i="2"/>
  <c r="BA34" i="2"/>
  <c r="BA32" i="2"/>
  <c r="BA30" i="2"/>
  <c r="BA28" i="2"/>
  <c r="BA26" i="2"/>
  <c r="BA24" i="2"/>
  <c r="BA22" i="2"/>
  <c r="BA20" i="2"/>
  <c r="BA18" i="2"/>
  <c r="BA16" i="2"/>
  <c r="BA14" i="2"/>
  <c r="BA12" i="2"/>
  <c r="BA10" i="2"/>
  <c r="BA8" i="2"/>
  <c r="BC33" i="2"/>
  <c r="BC29" i="2"/>
  <c r="BC25" i="2"/>
  <c r="BC21" i="2"/>
  <c r="BC15" i="2"/>
  <c r="BC11" i="2"/>
  <c r="BC7" i="2"/>
  <c r="BA33" i="2"/>
  <c r="BA29" i="2"/>
  <c r="BA23" i="2"/>
  <c r="BA17" i="2"/>
  <c r="BA13" i="2"/>
  <c r="BA7" i="2"/>
  <c r="AS36" i="2"/>
  <c r="AS34" i="2"/>
  <c r="AS32" i="2"/>
  <c r="AS30" i="2"/>
  <c r="AS28" i="2"/>
  <c r="AS26" i="2"/>
  <c r="AS24" i="2"/>
  <c r="AS22" i="2"/>
  <c r="AS20" i="2"/>
  <c r="AS18" i="2"/>
  <c r="AS16" i="2"/>
  <c r="AS14" i="2"/>
  <c r="AS12" i="2"/>
  <c r="AS10" i="2"/>
  <c r="AS8" i="2"/>
  <c r="AS35" i="2"/>
  <c r="AS31" i="2"/>
  <c r="AS27" i="2"/>
  <c r="AS23" i="2"/>
  <c r="AS19" i="2"/>
  <c r="AS15" i="2"/>
  <c r="AS11" i="2"/>
  <c r="AS7" i="2"/>
  <c r="AQ33" i="2"/>
  <c r="AQ27" i="2"/>
  <c r="AQ23" i="2"/>
  <c r="AQ19" i="2"/>
  <c r="AQ13" i="2"/>
  <c r="AQ7" i="2"/>
  <c r="AQ8" i="2"/>
  <c r="AS33" i="2"/>
  <c r="AS29" i="2"/>
  <c r="AS25" i="2"/>
  <c r="AS21" i="2"/>
  <c r="AS17" i="2"/>
  <c r="AS13" i="2"/>
  <c r="AS9" i="2"/>
  <c r="AQ35" i="2"/>
  <c r="AQ29" i="2"/>
  <c r="AQ25" i="2"/>
  <c r="AQ21" i="2"/>
  <c r="AQ15" i="2"/>
  <c r="AQ9" i="2"/>
  <c r="AQ36" i="2"/>
  <c r="AQ34" i="2"/>
  <c r="AQ32" i="2"/>
  <c r="AQ30" i="2"/>
  <c r="AQ28" i="2"/>
  <c r="AQ26" i="2"/>
  <c r="AQ24" i="2"/>
  <c r="AQ22" i="2"/>
  <c r="AQ20" i="2"/>
  <c r="AQ18" i="2"/>
  <c r="AQ16" i="2"/>
  <c r="AQ14" i="2"/>
  <c r="AQ12" i="2"/>
  <c r="AQ10" i="2"/>
  <c r="AQ31" i="2"/>
  <c r="AQ17" i="2"/>
  <c r="AQ11" i="2"/>
  <c r="AD36" i="2"/>
  <c r="AD34" i="2"/>
  <c r="AD32" i="2"/>
  <c r="AD30" i="2"/>
  <c r="AD28" i="2"/>
  <c r="AD26" i="2"/>
  <c r="AD24" i="2"/>
  <c r="AD22" i="2"/>
  <c r="AD20" i="2"/>
  <c r="AD18" i="2"/>
  <c r="AD16" i="2"/>
  <c r="AD14" i="2"/>
  <c r="AD12" i="2"/>
  <c r="AD10" i="2"/>
  <c r="AD8" i="2"/>
  <c r="AD35" i="2"/>
  <c r="AD29" i="2"/>
  <c r="AD25" i="2"/>
  <c r="AD21" i="2"/>
  <c r="AD17" i="2"/>
  <c r="AD13" i="2"/>
  <c r="AD9" i="2"/>
  <c r="AD7" i="2"/>
  <c r="AB35" i="2"/>
  <c r="AB27" i="2"/>
  <c r="AB23" i="2"/>
  <c r="AB19" i="2"/>
  <c r="AB15" i="2"/>
  <c r="AB13" i="2"/>
  <c r="AB9" i="2"/>
  <c r="AB36" i="2"/>
  <c r="AB34" i="2"/>
  <c r="AB32" i="2"/>
  <c r="AB30" i="2"/>
  <c r="AB28" i="2"/>
  <c r="AB26" i="2"/>
  <c r="AB24" i="2"/>
  <c r="AB22" i="2"/>
  <c r="AB20" i="2"/>
  <c r="AB18" i="2"/>
  <c r="AB16" i="2"/>
  <c r="AB14" i="2"/>
  <c r="AB12" i="2"/>
  <c r="AB10" i="2"/>
  <c r="AB8" i="2"/>
  <c r="AD33" i="2"/>
  <c r="AD31" i="2"/>
  <c r="AD27" i="2"/>
  <c r="AD23" i="2"/>
  <c r="AD19" i="2"/>
  <c r="AD15" i="2"/>
  <c r="AD11" i="2"/>
  <c r="AB33" i="2"/>
  <c r="AB29" i="2"/>
  <c r="AB25" i="2"/>
  <c r="AB21" i="2"/>
  <c r="AB17" i="2"/>
  <c r="AB11" i="2"/>
  <c r="AB7" i="2"/>
  <c r="AB31" i="2"/>
  <c r="BH37" i="2"/>
  <c r="BH35" i="2"/>
  <c r="BH33" i="2"/>
  <c r="BH31" i="2"/>
  <c r="BH29" i="2"/>
  <c r="BH27" i="2"/>
  <c r="BH25" i="2"/>
  <c r="BH23" i="2"/>
  <c r="BH21" i="2"/>
  <c r="BH19" i="2"/>
  <c r="BH17" i="2"/>
  <c r="BH15" i="2"/>
  <c r="BH13" i="2"/>
  <c r="BH11" i="2"/>
  <c r="BH9" i="2"/>
  <c r="BH7" i="2"/>
  <c r="BH20" i="2"/>
  <c r="BH10" i="2"/>
  <c r="BF36" i="2"/>
  <c r="BF26" i="2"/>
  <c r="BF18" i="2"/>
  <c r="BF12" i="2"/>
  <c r="BF7" i="2"/>
  <c r="BH34" i="2"/>
  <c r="BH30" i="2"/>
  <c r="BH26" i="2"/>
  <c r="BH22" i="2"/>
  <c r="BH16" i="2"/>
  <c r="BH12" i="2"/>
  <c r="BF32" i="2"/>
  <c r="BF28" i="2"/>
  <c r="BF22" i="2"/>
  <c r="BF14" i="2"/>
  <c r="BF8" i="2"/>
  <c r="BF37" i="2"/>
  <c r="BF35" i="2"/>
  <c r="BF33" i="2"/>
  <c r="BF31" i="2"/>
  <c r="BF29" i="2"/>
  <c r="BF27" i="2"/>
  <c r="BF25" i="2"/>
  <c r="BF23" i="2"/>
  <c r="BF21" i="2"/>
  <c r="BF19" i="2"/>
  <c r="BF17" i="2"/>
  <c r="BF15" i="2"/>
  <c r="BF13" i="2"/>
  <c r="BF11" i="2"/>
  <c r="BF9" i="2"/>
  <c r="BH36" i="2"/>
  <c r="BH32" i="2"/>
  <c r="BH28" i="2"/>
  <c r="BH24" i="2"/>
  <c r="BH18" i="2"/>
  <c r="BH14" i="2"/>
  <c r="BH8" i="2"/>
  <c r="BF34" i="2"/>
  <c r="BF30" i="2"/>
  <c r="BF24" i="2"/>
  <c r="BF20" i="2"/>
  <c r="BF16" i="2"/>
  <c r="BF10" i="2"/>
  <c r="AX37" i="2"/>
  <c r="AX35" i="2"/>
  <c r="AX33" i="2"/>
  <c r="AX31" i="2"/>
  <c r="AX29" i="2"/>
  <c r="AX27" i="2"/>
  <c r="AX25" i="2"/>
  <c r="AX23" i="2"/>
  <c r="AX21" i="2"/>
  <c r="AX19" i="2"/>
  <c r="AX17" i="2"/>
  <c r="AX15" i="2"/>
  <c r="AX13" i="2"/>
  <c r="AX11" i="2"/>
  <c r="AX9" i="2"/>
  <c r="AX7" i="2"/>
  <c r="AV17" i="2"/>
  <c r="AV13" i="2"/>
  <c r="AV11" i="2"/>
  <c r="AV9" i="2"/>
  <c r="AX36" i="2"/>
  <c r="AX30" i="2"/>
  <c r="AX26" i="2"/>
  <c r="AX22" i="2"/>
  <c r="AX18" i="2"/>
  <c r="AX14" i="2"/>
  <c r="AX10" i="2"/>
  <c r="AV36" i="2"/>
  <c r="AV30" i="2"/>
  <c r="AV26" i="2"/>
  <c r="AV20" i="2"/>
  <c r="AV14" i="2"/>
  <c r="AV8" i="2"/>
  <c r="AV19" i="2"/>
  <c r="AV7" i="2"/>
  <c r="AX34" i="2"/>
  <c r="AX32" i="2"/>
  <c r="AX28" i="2"/>
  <c r="AX24" i="2"/>
  <c r="AX20" i="2"/>
  <c r="AX16" i="2"/>
  <c r="AX12" i="2"/>
  <c r="AX8" i="2"/>
  <c r="AV34" i="2"/>
  <c r="AV28" i="2"/>
  <c r="AV22" i="2"/>
  <c r="AV18" i="2"/>
  <c r="AV12" i="2"/>
  <c r="AV37" i="2"/>
  <c r="AV35" i="2"/>
  <c r="AV33" i="2"/>
  <c r="AV31" i="2"/>
  <c r="AV29" i="2"/>
  <c r="AV27" i="2"/>
  <c r="AV25" i="2"/>
  <c r="AV23" i="2"/>
  <c r="AV21" i="2"/>
  <c r="AV15" i="2"/>
  <c r="AV32" i="2"/>
  <c r="AV24" i="2"/>
  <c r="AV16" i="2"/>
  <c r="AV10" i="2"/>
  <c r="AN37" i="2"/>
  <c r="AN35" i="2"/>
  <c r="AN33" i="2"/>
  <c r="AN31" i="2"/>
  <c r="AN29" i="2"/>
  <c r="AN27" i="2"/>
  <c r="AN25" i="2"/>
  <c r="AN23" i="2"/>
  <c r="AN21" i="2"/>
  <c r="AN19" i="2"/>
  <c r="AN17" i="2"/>
  <c r="AN15" i="2"/>
  <c r="AN13" i="2"/>
  <c r="AN11" i="2"/>
  <c r="AN9" i="2"/>
  <c r="AN7" i="2"/>
  <c r="AN22" i="2"/>
  <c r="AN10" i="2"/>
  <c r="AL36" i="2"/>
  <c r="AL26" i="2"/>
  <c r="AL20" i="2"/>
  <c r="AL12" i="2"/>
  <c r="AL13" i="2"/>
  <c r="AN34" i="2"/>
  <c r="AN32" i="2"/>
  <c r="AN28" i="2"/>
  <c r="AN24" i="2"/>
  <c r="AN18" i="2"/>
  <c r="AN14" i="2"/>
  <c r="AN8" i="2"/>
  <c r="AL34" i="2"/>
  <c r="AL28" i="2"/>
  <c r="AL22" i="2"/>
  <c r="AL16" i="2"/>
  <c r="AL10" i="2"/>
  <c r="AL37" i="2"/>
  <c r="AL35" i="2"/>
  <c r="AL33" i="2"/>
  <c r="AL31" i="2"/>
  <c r="AL29" i="2"/>
  <c r="AL27" i="2"/>
  <c r="AL25" i="2"/>
  <c r="AL23" i="2"/>
  <c r="AL21" i="2"/>
  <c r="AL19" i="2"/>
  <c r="AL17" i="2"/>
  <c r="AL15" i="2"/>
  <c r="AL11" i="2"/>
  <c r="AL9" i="2"/>
  <c r="AL7" i="2"/>
  <c r="AN36" i="2"/>
  <c r="AN30" i="2"/>
  <c r="AN26" i="2"/>
  <c r="AN20" i="2"/>
  <c r="AN16" i="2"/>
  <c r="AN12" i="2"/>
  <c r="AL32" i="2"/>
  <c r="AL30" i="2"/>
  <c r="AL24" i="2"/>
  <c r="AL18" i="2"/>
  <c r="AL14" i="2"/>
  <c r="AL8" i="2"/>
  <c r="AI37" i="2"/>
  <c r="AI35" i="2"/>
  <c r="AI33" i="2"/>
  <c r="AI31" i="2"/>
  <c r="AI29" i="2"/>
  <c r="AI27" i="2"/>
  <c r="AI25" i="2"/>
  <c r="AI23" i="2"/>
  <c r="AI21" i="2"/>
  <c r="AI19" i="2"/>
  <c r="AI17" i="2"/>
  <c r="AI15" i="2"/>
  <c r="AI13" i="2"/>
  <c r="AI11" i="2"/>
  <c r="AI9" i="2"/>
  <c r="AI7" i="2"/>
  <c r="AI32" i="2"/>
  <c r="AI18" i="2"/>
  <c r="AI10" i="2"/>
  <c r="AG36" i="2"/>
  <c r="AG26" i="2"/>
  <c r="AG20" i="2"/>
  <c r="AG14" i="2"/>
  <c r="AG8" i="2"/>
  <c r="AG25" i="2"/>
  <c r="AG15" i="2"/>
  <c r="AG11" i="2"/>
  <c r="AG7" i="2"/>
  <c r="AI34" i="2"/>
  <c r="AI30" i="2"/>
  <c r="AI26" i="2"/>
  <c r="AI20" i="2"/>
  <c r="AI14" i="2"/>
  <c r="AI8" i="2"/>
  <c r="AG34" i="2"/>
  <c r="AG30" i="2"/>
  <c r="AG22" i="2"/>
  <c r="AG16" i="2"/>
  <c r="AG10" i="2"/>
  <c r="AG37" i="2"/>
  <c r="AG35" i="2"/>
  <c r="AG33" i="2"/>
  <c r="AG31" i="2"/>
  <c r="AG29" i="2"/>
  <c r="AG27" i="2"/>
  <c r="AG23" i="2"/>
  <c r="AG21" i="2"/>
  <c r="AG19" i="2"/>
  <c r="AG17" i="2"/>
  <c r="AG13" i="2"/>
  <c r="AG9" i="2"/>
  <c r="AI36" i="2"/>
  <c r="AI28" i="2"/>
  <c r="AI24" i="2"/>
  <c r="AI22" i="2"/>
  <c r="AI16" i="2"/>
  <c r="AI12" i="2"/>
  <c r="AG32" i="2"/>
  <c r="AG28" i="2"/>
  <c r="AG24" i="2"/>
  <c r="AG18" i="2"/>
  <c r="AG12" i="2"/>
  <c r="Y37" i="2"/>
  <c r="Y35" i="2"/>
  <c r="Y33" i="2"/>
  <c r="Y31" i="2"/>
  <c r="Y29" i="2"/>
  <c r="Y27" i="2"/>
  <c r="Y25" i="2"/>
  <c r="Y23" i="2"/>
  <c r="Y21" i="2"/>
  <c r="Y19" i="2"/>
  <c r="Y17" i="2"/>
  <c r="Y15" i="2"/>
  <c r="Y13" i="2"/>
  <c r="Y11" i="2"/>
  <c r="Y9" i="2"/>
  <c r="Y7" i="2"/>
  <c r="Y36" i="2"/>
  <c r="Y32" i="2"/>
  <c r="Y28" i="2"/>
  <c r="Y24" i="2"/>
  <c r="Y20" i="2"/>
  <c r="Y14" i="2"/>
  <c r="Y10" i="2"/>
  <c r="W34" i="2"/>
  <c r="W30" i="2"/>
  <c r="W28" i="2"/>
  <c r="W24" i="2"/>
  <c r="W20" i="2"/>
  <c r="W16" i="2"/>
  <c r="W12" i="2"/>
  <c r="W8" i="2"/>
  <c r="W37" i="2"/>
  <c r="W35" i="2"/>
  <c r="W33" i="2"/>
  <c r="W31" i="2"/>
  <c r="W29" i="2"/>
  <c r="W25" i="2"/>
  <c r="W23" i="2"/>
  <c r="W21" i="2"/>
  <c r="W19" i="2"/>
  <c r="W17" i="2"/>
  <c r="W15" i="2"/>
  <c r="W13" i="2"/>
  <c r="W11" i="2"/>
  <c r="W9" i="2"/>
  <c r="W7" i="2"/>
  <c r="Y34" i="2"/>
  <c r="Y30" i="2"/>
  <c r="Y26" i="2"/>
  <c r="Y22" i="2"/>
  <c r="Y18" i="2"/>
  <c r="Y16" i="2"/>
  <c r="Y12" i="2"/>
  <c r="Y8" i="2"/>
  <c r="W36" i="2"/>
  <c r="W32" i="2"/>
  <c r="W26" i="2"/>
  <c r="W22" i="2"/>
  <c r="W18" i="2"/>
  <c r="W14" i="2"/>
  <c r="W10" i="2"/>
  <c r="W27" i="2"/>
  <c r="T36" i="2"/>
  <c r="T34" i="2"/>
  <c r="T32" i="2"/>
  <c r="T30" i="2"/>
  <c r="T28" i="2"/>
  <c r="T26" i="2"/>
  <c r="T24" i="2"/>
  <c r="T22" i="2"/>
  <c r="T20" i="2"/>
  <c r="T18" i="2"/>
  <c r="T16" i="2"/>
  <c r="T14" i="2"/>
  <c r="T12" i="2"/>
  <c r="T10" i="2"/>
  <c r="T8" i="2"/>
  <c r="R14" i="2"/>
  <c r="R10" i="2"/>
  <c r="T33" i="2"/>
  <c r="T25" i="2"/>
  <c r="T17" i="2"/>
  <c r="T9" i="2"/>
  <c r="R35" i="2"/>
  <c r="R29" i="2"/>
  <c r="R19" i="2"/>
  <c r="R13" i="2"/>
  <c r="R7" i="2"/>
  <c r="R34" i="2"/>
  <c r="R30" i="2"/>
  <c r="R26" i="2"/>
  <c r="R24" i="2"/>
  <c r="R18" i="2"/>
  <c r="R12" i="2"/>
  <c r="T35" i="2"/>
  <c r="T29" i="2"/>
  <c r="T23" i="2"/>
  <c r="T19" i="2"/>
  <c r="T13" i="2"/>
  <c r="R31" i="2"/>
  <c r="R25" i="2"/>
  <c r="R21" i="2"/>
  <c r="R15" i="2"/>
  <c r="R9" i="2"/>
  <c r="R36" i="2"/>
  <c r="R32" i="2"/>
  <c r="R28" i="2"/>
  <c r="R22" i="2"/>
  <c r="R20" i="2"/>
  <c r="R16" i="2"/>
  <c r="R8" i="2"/>
  <c r="T31" i="2"/>
  <c r="T27" i="2"/>
  <c r="T21" i="2"/>
  <c r="T15" i="2"/>
  <c r="T11" i="2"/>
  <c r="T7" i="2"/>
  <c r="R33" i="2"/>
  <c r="R27" i="2"/>
  <c r="R23" i="2"/>
  <c r="R17" i="2"/>
  <c r="R11" i="2"/>
  <c r="BB7" i="2" l="1"/>
  <c r="BB13" i="2"/>
  <c r="BB17" i="2"/>
  <c r="BB23" i="2"/>
  <c r="BB29" i="2"/>
  <c r="BB33" i="2"/>
  <c r="BB8" i="2"/>
  <c r="BB10" i="2"/>
  <c r="BB12" i="2"/>
  <c r="BB14" i="2"/>
  <c r="BB16" i="2"/>
  <c r="BB18" i="2"/>
  <c r="BB20" i="2"/>
  <c r="BB22" i="2"/>
  <c r="BB24" i="2"/>
  <c r="BB26" i="2"/>
  <c r="BB28" i="2"/>
  <c r="BB30" i="2"/>
  <c r="BB32" i="2"/>
  <c r="BB34" i="2"/>
  <c r="BB36" i="2"/>
  <c r="BB11" i="2"/>
  <c r="BB19" i="2"/>
  <c r="BB25" i="2"/>
  <c r="BB31" i="2"/>
  <c r="BB9" i="2"/>
  <c r="BB15" i="2"/>
  <c r="BB21" i="2"/>
  <c r="BB27" i="2"/>
  <c r="BB35" i="2"/>
  <c r="AR11" i="2"/>
  <c r="AR17" i="2"/>
  <c r="AR31" i="2"/>
  <c r="AR10" i="2"/>
  <c r="AR12" i="2"/>
  <c r="AR14" i="2"/>
  <c r="AR16" i="2"/>
  <c r="AR18" i="2"/>
  <c r="AR20" i="2"/>
  <c r="AR22" i="2"/>
  <c r="AR24" i="2"/>
  <c r="AR26" i="2"/>
  <c r="AR28" i="2"/>
  <c r="AR30" i="2"/>
  <c r="AR32" i="2"/>
  <c r="AR34" i="2"/>
  <c r="AR36" i="2"/>
  <c r="AR9" i="2"/>
  <c r="AR15" i="2"/>
  <c r="AR21" i="2"/>
  <c r="AR25" i="2"/>
  <c r="AR29" i="2"/>
  <c r="AR35" i="2"/>
  <c r="AR8" i="2"/>
  <c r="AR7" i="2"/>
  <c r="AR13" i="2"/>
  <c r="AR19" i="2"/>
  <c r="AR23" i="2"/>
  <c r="AR27" i="2"/>
  <c r="AR33" i="2"/>
  <c r="AC31" i="2"/>
  <c r="AC7" i="2"/>
  <c r="AC11" i="2"/>
  <c r="AC17" i="2"/>
  <c r="AC21" i="2"/>
  <c r="AC25" i="2"/>
  <c r="AC29" i="2"/>
  <c r="AC33" i="2"/>
  <c r="AC8" i="2"/>
  <c r="AC10" i="2"/>
  <c r="AC12" i="2"/>
  <c r="AC14" i="2"/>
  <c r="AC16" i="2"/>
  <c r="AC18" i="2"/>
  <c r="AC20" i="2"/>
  <c r="AC22" i="2"/>
  <c r="AC24" i="2"/>
  <c r="AC26" i="2"/>
  <c r="AC28" i="2"/>
  <c r="AC30" i="2"/>
  <c r="AC32" i="2"/>
  <c r="AC34" i="2"/>
  <c r="AC36" i="2"/>
  <c r="AC9" i="2"/>
  <c r="AC13" i="2"/>
  <c r="AC15" i="2"/>
  <c r="AC19" i="2"/>
  <c r="AC23" i="2"/>
  <c r="AC27" i="2"/>
  <c r="AC35" i="2"/>
  <c r="BG10" i="2"/>
  <c r="BG16" i="2"/>
  <c r="BG20" i="2"/>
  <c r="BG24" i="2"/>
  <c r="BG30" i="2"/>
  <c r="BG34" i="2"/>
  <c r="BG9" i="2"/>
  <c r="BG11" i="2"/>
  <c r="BG13" i="2"/>
  <c r="BG15" i="2"/>
  <c r="BG17" i="2"/>
  <c r="BG19" i="2"/>
  <c r="BG21" i="2"/>
  <c r="BG23" i="2"/>
  <c r="BG25" i="2"/>
  <c r="BG27" i="2"/>
  <c r="BG29" i="2"/>
  <c r="BG31" i="2"/>
  <c r="BG33" i="2"/>
  <c r="BG35" i="2"/>
  <c r="BG37" i="2"/>
  <c r="BG8" i="2"/>
  <c r="BG14" i="2"/>
  <c r="BG22" i="2"/>
  <c r="BG28" i="2"/>
  <c r="BG32" i="2"/>
  <c r="BG7" i="2"/>
  <c r="BG12" i="2"/>
  <c r="BG18" i="2"/>
  <c r="BG26" i="2"/>
  <c r="BG36" i="2"/>
  <c r="AW10" i="2"/>
  <c r="AW16" i="2"/>
  <c r="AW24" i="2"/>
  <c r="AW32" i="2"/>
  <c r="AW15" i="2"/>
  <c r="AW21" i="2"/>
  <c r="AW23" i="2"/>
  <c r="AW25" i="2"/>
  <c r="AW27" i="2"/>
  <c r="AW29" i="2"/>
  <c r="AW31" i="2"/>
  <c r="AW33" i="2"/>
  <c r="AW35" i="2"/>
  <c r="AW37" i="2"/>
  <c r="AW12" i="2"/>
  <c r="AW18" i="2"/>
  <c r="AW22" i="2"/>
  <c r="AW28" i="2"/>
  <c r="AW34" i="2"/>
  <c r="AW7" i="2"/>
  <c r="AW19" i="2"/>
  <c r="AW8" i="2"/>
  <c r="AW14" i="2"/>
  <c r="AW20" i="2"/>
  <c r="AW26" i="2"/>
  <c r="AW30" i="2"/>
  <c r="AW36" i="2"/>
  <c r="AW9" i="2"/>
  <c r="AW11" i="2"/>
  <c r="AW13" i="2"/>
  <c r="AW17" i="2"/>
  <c r="AM8" i="2"/>
  <c r="AM14" i="2"/>
  <c r="AM18" i="2"/>
  <c r="AM24" i="2"/>
  <c r="AM30" i="2"/>
  <c r="AM32" i="2"/>
  <c r="AM7" i="2"/>
  <c r="AM9" i="2"/>
  <c r="AM11" i="2"/>
  <c r="AM15" i="2"/>
  <c r="AM17" i="2"/>
  <c r="AM19" i="2"/>
  <c r="AM21" i="2"/>
  <c r="AM23" i="2"/>
  <c r="AM25" i="2"/>
  <c r="AM27" i="2"/>
  <c r="AM29" i="2"/>
  <c r="AM31" i="2"/>
  <c r="AM33" i="2"/>
  <c r="AM35" i="2"/>
  <c r="AM37" i="2"/>
  <c r="AM10" i="2"/>
  <c r="AM16" i="2"/>
  <c r="AM22" i="2"/>
  <c r="AM28" i="2"/>
  <c r="AM34" i="2"/>
  <c r="AM13" i="2"/>
  <c r="AM12" i="2"/>
  <c r="AM20" i="2"/>
  <c r="AM26" i="2"/>
  <c r="AM36" i="2"/>
  <c r="AH12" i="2"/>
  <c r="AH18" i="2"/>
  <c r="AH24" i="2"/>
  <c r="AH28" i="2"/>
  <c r="AH32" i="2"/>
  <c r="AH9" i="2"/>
  <c r="AH13" i="2"/>
  <c r="AH17" i="2"/>
  <c r="AH19" i="2"/>
  <c r="AH21" i="2"/>
  <c r="AH23" i="2"/>
  <c r="AH27" i="2"/>
  <c r="AH29" i="2"/>
  <c r="AH31" i="2"/>
  <c r="AH33" i="2"/>
  <c r="AH35" i="2"/>
  <c r="AH37" i="2"/>
  <c r="AH10" i="2"/>
  <c r="AH16" i="2"/>
  <c r="AH22" i="2"/>
  <c r="AH30" i="2"/>
  <c r="AH34" i="2"/>
  <c r="AH7" i="2"/>
  <c r="AH11" i="2"/>
  <c r="AH15" i="2"/>
  <c r="AH25" i="2"/>
  <c r="AH8" i="2"/>
  <c r="AH14" i="2"/>
  <c r="AH20" i="2"/>
  <c r="AH26" i="2"/>
  <c r="AH36" i="2"/>
  <c r="X27" i="2"/>
  <c r="X10" i="2"/>
  <c r="X14" i="2"/>
  <c r="X18" i="2"/>
  <c r="X22" i="2"/>
  <c r="X26" i="2"/>
  <c r="X32" i="2"/>
  <c r="X36" i="2"/>
  <c r="X7" i="2"/>
  <c r="X9" i="2"/>
  <c r="X11" i="2"/>
  <c r="X13" i="2"/>
  <c r="X15" i="2"/>
  <c r="X17" i="2"/>
  <c r="X19" i="2"/>
  <c r="X21" i="2"/>
  <c r="X23" i="2"/>
  <c r="X25" i="2"/>
  <c r="X29" i="2"/>
  <c r="X31" i="2"/>
  <c r="X33" i="2"/>
  <c r="X35" i="2"/>
  <c r="X37" i="2"/>
  <c r="X8" i="2"/>
  <c r="X12" i="2"/>
  <c r="X16" i="2"/>
  <c r="X20" i="2"/>
  <c r="X24" i="2"/>
  <c r="X28" i="2"/>
  <c r="X30" i="2"/>
  <c r="X34" i="2"/>
  <c r="S11" i="2"/>
  <c r="S17" i="2"/>
  <c r="S23" i="2"/>
  <c r="S27" i="2"/>
  <c r="S33" i="2"/>
  <c r="S8" i="2"/>
  <c r="S16" i="2"/>
  <c r="S20" i="2"/>
  <c r="S22" i="2"/>
  <c r="S28" i="2"/>
  <c r="S32" i="2"/>
  <c r="S36" i="2"/>
  <c r="S9" i="2"/>
  <c r="S15" i="2"/>
  <c r="S21" i="2"/>
  <c r="S25" i="2"/>
  <c r="S31" i="2"/>
  <c r="S12" i="2"/>
  <c r="S18" i="2"/>
  <c r="S24" i="2"/>
  <c r="S26" i="2"/>
  <c r="S30" i="2"/>
  <c r="S34" i="2"/>
  <c r="S7" i="2"/>
  <c r="S13" i="2"/>
  <c r="S19" i="2"/>
  <c r="S29" i="2"/>
  <c r="S35" i="2"/>
  <c r="S10" i="2"/>
  <c r="S14" i="2"/>
  <c r="M83" i="3"/>
  <c r="M76" i="3"/>
  <c r="M69" i="3"/>
  <c r="M62" i="3"/>
  <c r="M55" i="3"/>
  <c r="M48" i="3"/>
  <c r="M41" i="3"/>
  <c r="M34" i="3"/>
  <c r="M27" i="3"/>
  <c r="M20" i="3"/>
  <c r="M13" i="3"/>
  <c r="M6" i="3"/>
  <c r="A5" i="2" l="1"/>
  <c r="A7" i="2" s="1"/>
  <c r="B7" i="2" l="1"/>
  <c r="A8" i="2"/>
  <c r="F5" i="2"/>
  <c r="F7" i="2" s="1"/>
  <c r="E7" i="2"/>
  <c r="C7" i="2"/>
  <c r="D7" i="2" l="1"/>
  <c r="B8" i="2"/>
  <c r="G7" i="2"/>
  <c r="A9" i="2"/>
  <c r="K5" i="2"/>
  <c r="J7" i="2"/>
  <c r="H7" i="2"/>
  <c r="C8" i="2"/>
  <c r="E8" i="2"/>
  <c r="D8" i="2" l="1"/>
  <c r="I7" i="2"/>
  <c r="B9" i="2"/>
  <c r="F8" i="2"/>
  <c r="A10" i="2"/>
  <c r="K7" i="2"/>
  <c r="P5" i="2"/>
  <c r="E9" i="2"/>
  <c r="C9" i="2"/>
  <c r="D9" i="2" l="1"/>
  <c r="B10" i="2"/>
  <c r="L7" i="2"/>
  <c r="G8" i="2"/>
  <c r="K8" i="2"/>
  <c r="A11" i="2"/>
  <c r="F9" i="2"/>
  <c r="U5" i="2"/>
  <c r="P7" i="2"/>
  <c r="J8" i="2"/>
  <c r="H8" i="2"/>
  <c r="E10" i="2"/>
  <c r="C10" i="2"/>
  <c r="O7" i="2"/>
  <c r="M7" i="2"/>
  <c r="N7" i="2" l="1"/>
  <c r="D10" i="2"/>
  <c r="I8" i="2"/>
  <c r="B11" i="2"/>
  <c r="L8" i="2"/>
  <c r="G9" i="2"/>
  <c r="P8" i="2"/>
  <c r="F10" i="2"/>
  <c r="A12" i="2"/>
  <c r="K9" i="2"/>
  <c r="Z5" i="2"/>
  <c r="U7" i="2"/>
  <c r="H9" i="2"/>
  <c r="J9" i="2"/>
  <c r="C11" i="2"/>
  <c r="E11" i="2"/>
  <c r="M8" i="2"/>
  <c r="O8" i="2"/>
  <c r="N8" i="2" l="1"/>
  <c r="D11" i="2"/>
  <c r="I9" i="2"/>
  <c r="L9" i="2"/>
  <c r="B12" i="2"/>
  <c r="G10" i="2"/>
  <c r="F11" i="2"/>
  <c r="U8" i="2"/>
  <c r="K10" i="2"/>
  <c r="A13" i="2"/>
  <c r="P9" i="2"/>
  <c r="AE5" i="2"/>
  <c r="Z7" i="2"/>
  <c r="J10" i="2"/>
  <c r="H10" i="2"/>
  <c r="E12" i="2"/>
  <c r="C12" i="2"/>
  <c r="M9" i="2"/>
  <c r="O9" i="2"/>
  <c r="N9" i="2" l="1"/>
  <c r="D12" i="2"/>
  <c r="I10" i="2"/>
  <c r="B13" i="2"/>
  <c r="L10" i="2"/>
  <c r="G11" i="2"/>
  <c r="A14" i="2"/>
  <c r="K11" i="2"/>
  <c r="U9" i="2"/>
  <c r="Z8" i="2"/>
  <c r="P10" i="2"/>
  <c r="F12" i="2"/>
  <c r="AJ5" i="2"/>
  <c r="AE7" i="2"/>
  <c r="J11" i="2"/>
  <c r="H11" i="2"/>
  <c r="E13" i="2"/>
  <c r="C13" i="2"/>
  <c r="O10" i="2"/>
  <c r="M10" i="2"/>
  <c r="N10" i="2" l="1"/>
  <c r="D13" i="2"/>
  <c r="I11" i="2"/>
  <c r="L11" i="2"/>
  <c r="B14" i="2"/>
  <c r="G12" i="2"/>
  <c r="Z9" i="2"/>
  <c r="AE8" i="2"/>
  <c r="K12" i="2"/>
  <c r="U10" i="2"/>
  <c r="F13" i="2"/>
  <c r="P11" i="2"/>
  <c r="A15" i="2"/>
  <c r="AO5" i="2"/>
  <c r="AJ7" i="2"/>
  <c r="C14" i="2"/>
  <c r="E14" i="2"/>
  <c r="M11" i="2"/>
  <c r="O11" i="2"/>
  <c r="J12" i="2"/>
  <c r="H12" i="2"/>
  <c r="I12" i="2" l="1"/>
  <c r="N11" i="2"/>
  <c r="D14" i="2"/>
  <c r="B15" i="2"/>
  <c r="L12" i="2"/>
  <c r="G13" i="2"/>
  <c r="AJ8" i="2"/>
  <c r="U11" i="2"/>
  <c r="A16" i="2"/>
  <c r="K13" i="2"/>
  <c r="P12" i="2"/>
  <c r="AE9" i="2"/>
  <c r="F14" i="2"/>
  <c r="Z10" i="2"/>
  <c r="AT5" i="2"/>
  <c r="AO7" i="2"/>
  <c r="E15" i="2"/>
  <c r="C15" i="2"/>
  <c r="H13" i="2"/>
  <c r="J13" i="2"/>
  <c r="O12" i="2"/>
  <c r="M12" i="2"/>
  <c r="N12" i="2" l="1"/>
  <c r="I13" i="2"/>
  <c r="D15" i="2"/>
  <c r="L13" i="2"/>
  <c r="G14" i="2"/>
  <c r="A17" i="2"/>
  <c r="B16" i="2"/>
  <c r="Z11" i="2"/>
  <c r="K14" i="2"/>
  <c r="F15" i="2"/>
  <c r="AE10" i="2"/>
  <c r="U12" i="2"/>
  <c r="AO8" i="2"/>
  <c r="P13" i="2"/>
  <c r="AJ9" i="2"/>
  <c r="AY5" i="2"/>
  <c r="AT7" i="2"/>
  <c r="O13" i="2"/>
  <c r="M13" i="2"/>
  <c r="H14" i="2"/>
  <c r="J14" i="2"/>
  <c r="C16" i="2"/>
  <c r="E16" i="2"/>
  <c r="D16" i="2" l="1"/>
  <c r="I14" i="2"/>
  <c r="N13" i="2"/>
  <c r="B17" i="2"/>
  <c r="A18" i="2"/>
  <c r="L14" i="2"/>
  <c r="G15" i="2"/>
  <c r="A19" i="2"/>
  <c r="P14" i="2"/>
  <c r="AO9" i="2"/>
  <c r="F16" i="2"/>
  <c r="AT8" i="2"/>
  <c r="U13" i="2"/>
  <c r="K15" i="2"/>
  <c r="AJ10" i="2"/>
  <c r="AE11" i="2"/>
  <c r="Z12" i="2"/>
  <c r="BD5" i="2"/>
  <c r="BD7" i="2" s="1"/>
  <c r="AY7" i="2"/>
  <c r="C17" i="2"/>
  <c r="E17" i="2"/>
  <c r="O14" i="2"/>
  <c r="M14" i="2"/>
  <c r="H15" i="2"/>
  <c r="J15" i="2"/>
  <c r="I15" i="2" l="1"/>
  <c r="N14" i="2"/>
  <c r="D17" i="2"/>
  <c r="B19" i="2"/>
  <c r="L15" i="2"/>
  <c r="B18" i="2"/>
  <c r="G16" i="2"/>
  <c r="F17" i="2"/>
  <c r="AJ11" i="2"/>
  <c r="AY8" i="2"/>
  <c r="AO10" i="2"/>
  <c r="BD8" i="2"/>
  <c r="K16" i="2"/>
  <c r="Z13" i="2"/>
  <c r="U14" i="2"/>
  <c r="P15" i="2"/>
  <c r="AE12" i="2"/>
  <c r="AT9" i="2"/>
  <c r="A20" i="2"/>
  <c r="C19" i="2"/>
  <c r="E19" i="2"/>
  <c r="O15" i="2"/>
  <c r="M15" i="2"/>
  <c r="E18" i="2"/>
  <c r="C18" i="2"/>
  <c r="J16" i="2"/>
  <c r="H16" i="2"/>
  <c r="I16" i="2" l="1"/>
  <c r="D18" i="2"/>
  <c r="N15" i="2"/>
  <c r="D19" i="2"/>
  <c r="L16" i="2"/>
  <c r="B20" i="2"/>
  <c r="G17" i="2"/>
  <c r="Z14" i="2"/>
  <c r="AY9" i="2"/>
  <c r="A21" i="2"/>
  <c r="U15" i="2"/>
  <c r="AO11" i="2"/>
  <c r="AT10" i="2"/>
  <c r="AE13" i="2"/>
  <c r="K17" i="2"/>
  <c r="AJ12" i="2"/>
  <c r="P16" i="2"/>
  <c r="BD9" i="2"/>
  <c r="F18" i="2"/>
  <c r="O16" i="2"/>
  <c r="M16" i="2"/>
  <c r="H17" i="2"/>
  <c r="J17" i="2"/>
  <c r="C20" i="2"/>
  <c r="E20" i="2"/>
  <c r="D20" i="2" l="1"/>
  <c r="I17" i="2"/>
  <c r="N16" i="2"/>
  <c r="L17" i="2"/>
  <c r="B21" i="2"/>
  <c r="G18" i="2"/>
  <c r="K18" i="2"/>
  <c r="F19" i="2"/>
  <c r="U16" i="2"/>
  <c r="BD10" i="2"/>
  <c r="AE14" i="2"/>
  <c r="A22" i="2"/>
  <c r="P17" i="2"/>
  <c r="AT11" i="2"/>
  <c r="AY10" i="2"/>
  <c r="AJ13" i="2"/>
  <c r="AO12" i="2"/>
  <c r="Z15" i="2"/>
  <c r="E21" i="2"/>
  <c r="C21" i="2"/>
  <c r="H18" i="2"/>
  <c r="J18" i="2"/>
  <c r="M17" i="2"/>
  <c r="O17" i="2"/>
  <c r="N17" i="2" l="1"/>
  <c r="I18" i="2"/>
  <c r="D21" i="2"/>
  <c r="L18" i="2"/>
  <c r="B22" i="2"/>
  <c r="G19" i="2"/>
  <c r="Z16" i="2"/>
  <c r="AT12" i="2"/>
  <c r="BD11" i="2"/>
  <c r="AO13" i="2"/>
  <c r="P18" i="2"/>
  <c r="U17" i="2"/>
  <c r="AJ14" i="2"/>
  <c r="A23" i="2"/>
  <c r="F20" i="2"/>
  <c r="AY11" i="2"/>
  <c r="AE15" i="2"/>
  <c r="K19" i="2"/>
  <c r="O18" i="2"/>
  <c r="M18" i="2"/>
  <c r="E22" i="2"/>
  <c r="C22" i="2"/>
  <c r="J19" i="2"/>
  <c r="H19" i="2"/>
  <c r="I19" i="2" l="1"/>
  <c r="D22" i="2"/>
  <c r="N18" i="2"/>
  <c r="B23" i="2"/>
  <c r="L19" i="2"/>
  <c r="G20" i="2"/>
  <c r="K20" i="2"/>
  <c r="A24" i="2"/>
  <c r="AO14" i="2"/>
  <c r="AE16" i="2"/>
  <c r="BD12" i="2"/>
  <c r="AJ15" i="2"/>
  <c r="AY12" i="2"/>
  <c r="U18" i="2"/>
  <c r="AT13" i="2"/>
  <c r="F21" i="2"/>
  <c r="P19" i="2"/>
  <c r="Z17" i="2"/>
  <c r="H20" i="2"/>
  <c r="J20" i="2"/>
  <c r="E23" i="2"/>
  <c r="C23" i="2"/>
  <c r="M19" i="2"/>
  <c r="O19" i="2"/>
  <c r="N19" i="2" l="1"/>
  <c r="D23" i="2"/>
  <c r="I20" i="2"/>
  <c r="L20" i="2"/>
  <c r="B24" i="2"/>
  <c r="G21" i="2"/>
  <c r="U19" i="2"/>
  <c r="AY13" i="2"/>
  <c r="AO15" i="2"/>
  <c r="Z18" i="2"/>
  <c r="AE17" i="2"/>
  <c r="P20" i="2"/>
  <c r="F22" i="2"/>
  <c r="AJ16" i="2"/>
  <c r="A25" i="2"/>
  <c r="AT14" i="2"/>
  <c r="BD13" i="2"/>
  <c r="K21" i="2"/>
  <c r="H21" i="2"/>
  <c r="J21" i="2"/>
  <c r="C24" i="2"/>
  <c r="E24" i="2"/>
  <c r="O20" i="2"/>
  <c r="M20" i="2"/>
  <c r="N20" i="2" l="1"/>
  <c r="D24" i="2"/>
  <c r="I21" i="2"/>
  <c r="B25" i="2"/>
  <c r="L21" i="2"/>
  <c r="G22" i="2"/>
  <c r="K22" i="2"/>
  <c r="Z19" i="2"/>
  <c r="BD14" i="2"/>
  <c r="F23" i="2"/>
  <c r="AO16" i="2"/>
  <c r="AJ17" i="2"/>
  <c r="AT15" i="2"/>
  <c r="P21" i="2"/>
  <c r="AY14" i="2"/>
  <c r="A26" i="2"/>
  <c r="AE18" i="2"/>
  <c r="U20" i="2"/>
  <c r="O21" i="2"/>
  <c r="M21" i="2"/>
  <c r="H22" i="2"/>
  <c r="J22" i="2"/>
  <c r="E25" i="2"/>
  <c r="C25" i="2"/>
  <c r="D25" i="2" l="1"/>
  <c r="I22" i="2"/>
  <c r="N21" i="2"/>
  <c r="L22" i="2"/>
  <c r="B26" i="2"/>
  <c r="G23" i="2"/>
  <c r="U21" i="2"/>
  <c r="P22" i="2"/>
  <c r="AE19" i="2"/>
  <c r="AT16" i="2"/>
  <c r="BD15" i="2"/>
  <c r="AJ18" i="2"/>
  <c r="Z20" i="2"/>
  <c r="F24" i="2"/>
  <c r="A27" i="2"/>
  <c r="AY15" i="2"/>
  <c r="AO17" i="2"/>
  <c r="K23" i="2"/>
  <c r="M22" i="2"/>
  <c r="O22" i="2"/>
  <c r="E26" i="2"/>
  <c r="C26" i="2"/>
  <c r="J23" i="2"/>
  <c r="H23" i="2"/>
  <c r="I23" i="2" l="1"/>
  <c r="D26" i="2"/>
  <c r="N22" i="2"/>
  <c r="L23" i="2"/>
  <c r="B27" i="2"/>
  <c r="G24" i="2"/>
  <c r="AO18" i="2"/>
  <c r="AE20" i="2"/>
  <c r="K24" i="2"/>
  <c r="F25" i="2"/>
  <c r="AT17" i="2"/>
  <c r="Z21" i="2"/>
  <c r="AY16" i="2"/>
  <c r="AJ19" i="2"/>
  <c r="P23" i="2"/>
  <c r="A28" i="2"/>
  <c r="BD16" i="2"/>
  <c r="U22" i="2"/>
  <c r="C27" i="2"/>
  <c r="E27" i="2"/>
  <c r="J24" i="2"/>
  <c r="H24" i="2"/>
  <c r="O23" i="2"/>
  <c r="M23" i="2"/>
  <c r="N23" i="2" l="1"/>
  <c r="I24" i="2"/>
  <c r="D27" i="2"/>
  <c r="B28" i="2"/>
  <c r="L24" i="2"/>
  <c r="G25" i="2"/>
  <c r="U23" i="2"/>
  <c r="AY17" i="2"/>
  <c r="AJ20" i="2"/>
  <c r="F26" i="2"/>
  <c r="BD17" i="2"/>
  <c r="K25" i="2"/>
  <c r="A29" i="2"/>
  <c r="Z22" i="2"/>
  <c r="AE21" i="2"/>
  <c r="P24" i="2"/>
  <c r="AT18" i="2"/>
  <c r="AO19" i="2"/>
  <c r="H25" i="2"/>
  <c r="J25" i="2"/>
  <c r="M24" i="2"/>
  <c r="O24" i="2"/>
  <c r="E28" i="2"/>
  <c r="C28" i="2"/>
  <c r="D28" i="2" l="1"/>
  <c r="N24" i="2"/>
  <c r="I25" i="2"/>
  <c r="L25" i="2"/>
  <c r="B29" i="2"/>
  <c r="G26" i="2"/>
  <c r="AT19" i="2"/>
  <c r="AJ21" i="2"/>
  <c r="AO20" i="2"/>
  <c r="Z23" i="2"/>
  <c r="F27" i="2"/>
  <c r="A30" i="2"/>
  <c r="P25" i="2"/>
  <c r="K26" i="2"/>
  <c r="AY18" i="2"/>
  <c r="AE22" i="2"/>
  <c r="BD18" i="2"/>
  <c r="U24" i="2"/>
  <c r="J26" i="2"/>
  <c r="H26" i="2"/>
  <c r="E29" i="2"/>
  <c r="C29" i="2"/>
  <c r="O25" i="2"/>
  <c r="M25" i="2"/>
  <c r="N25" i="2" l="1"/>
  <c r="D29" i="2"/>
  <c r="I26" i="2"/>
  <c r="L26" i="2"/>
  <c r="B30" i="2"/>
  <c r="G27" i="2"/>
  <c r="BD19" i="2"/>
  <c r="AO21" i="2"/>
  <c r="U25" i="2"/>
  <c r="K27" i="2"/>
  <c r="Z24" i="2"/>
  <c r="P26" i="2"/>
  <c r="AE23" i="2"/>
  <c r="A31" i="2"/>
  <c r="AJ22" i="2"/>
  <c r="AY19" i="2"/>
  <c r="F28" i="2"/>
  <c r="AT20" i="2"/>
  <c r="J27" i="2"/>
  <c r="H27" i="2"/>
  <c r="C30" i="2"/>
  <c r="E30" i="2"/>
  <c r="O26" i="2"/>
  <c r="M26" i="2"/>
  <c r="N26" i="2" l="1"/>
  <c r="D30" i="2"/>
  <c r="I27" i="2"/>
  <c r="B31" i="2"/>
  <c r="L27" i="2"/>
  <c r="G28" i="2"/>
  <c r="AT21" i="2"/>
  <c r="A32" i="2"/>
  <c r="K28" i="2"/>
  <c r="F29" i="2"/>
  <c r="AE24" i="2"/>
  <c r="U26" i="2"/>
  <c r="AY20" i="2"/>
  <c r="P27" i="2"/>
  <c r="AO22" i="2"/>
  <c r="AJ23" i="2"/>
  <c r="Z25" i="2"/>
  <c r="BD20" i="2"/>
  <c r="J28" i="2"/>
  <c r="H28" i="2"/>
  <c r="M27" i="2"/>
  <c r="O27" i="2"/>
  <c r="E31" i="2"/>
  <c r="C31" i="2"/>
  <c r="D31" i="2" l="1"/>
  <c r="N27" i="2"/>
  <c r="I28" i="2"/>
  <c r="B32" i="2"/>
  <c r="L28" i="2"/>
  <c r="G29" i="2"/>
  <c r="P28" i="2"/>
  <c r="F30" i="2"/>
  <c r="Z26" i="2"/>
  <c r="AY21" i="2"/>
  <c r="K29" i="2"/>
  <c r="BD21" i="2"/>
  <c r="AJ24" i="2"/>
  <c r="U27" i="2"/>
  <c r="A33" i="2"/>
  <c r="AO23" i="2"/>
  <c r="AE25" i="2"/>
  <c r="AT22" i="2"/>
  <c r="M28" i="2"/>
  <c r="O28" i="2"/>
  <c r="C32" i="2"/>
  <c r="E32" i="2"/>
  <c r="H29" i="2"/>
  <c r="J29" i="2"/>
  <c r="I29" i="2" l="1"/>
  <c r="D32" i="2"/>
  <c r="N28" i="2"/>
  <c r="L29" i="2"/>
  <c r="B33" i="2"/>
  <c r="G30" i="2"/>
  <c r="AT23" i="2"/>
  <c r="AJ25" i="2"/>
  <c r="Z27" i="2"/>
  <c r="U28" i="2"/>
  <c r="AY22" i="2"/>
  <c r="AE26" i="2"/>
  <c r="AO24" i="2"/>
  <c r="BD22" i="2"/>
  <c r="F31" i="2"/>
  <c r="A34" i="2"/>
  <c r="K30" i="2"/>
  <c r="P29" i="2"/>
  <c r="J30" i="2"/>
  <c r="H30" i="2"/>
  <c r="O29" i="2"/>
  <c r="M29" i="2"/>
  <c r="E33" i="2"/>
  <c r="C33" i="2"/>
  <c r="D33" i="2" l="1"/>
  <c r="N29" i="2"/>
  <c r="I30" i="2"/>
  <c r="B34" i="2"/>
  <c r="L30" i="2"/>
  <c r="G31" i="2"/>
  <c r="P30" i="2"/>
  <c r="BD23" i="2"/>
  <c r="U29" i="2"/>
  <c r="K31" i="2"/>
  <c r="AO25" i="2"/>
  <c r="Z28" i="2"/>
  <c r="A35" i="2"/>
  <c r="AE27" i="2"/>
  <c r="AJ26" i="2"/>
  <c r="F32" i="2"/>
  <c r="AY23" i="2"/>
  <c r="AT24" i="2"/>
  <c r="E34" i="2"/>
  <c r="C34" i="2"/>
  <c r="H31" i="2"/>
  <c r="J31" i="2"/>
  <c r="O30" i="2"/>
  <c r="M30" i="2"/>
  <c r="N30" i="2" l="1"/>
  <c r="I31" i="2"/>
  <c r="D34" i="2"/>
  <c r="L31" i="2"/>
  <c r="B35" i="2"/>
  <c r="G32" i="2"/>
  <c r="A36" i="2"/>
  <c r="U30" i="2"/>
  <c r="AT25" i="2"/>
  <c r="AE28" i="2"/>
  <c r="K32" i="2"/>
  <c r="AY24" i="2"/>
  <c r="F33" i="2"/>
  <c r="Z29" i="2"/>
  <c r="BD24" i="2"/>
  <c r="AJ27" i="2"/>
  <c r="AO26" i="2"/>
  <c r="P31" i="2"/>
  <c r="C35" i="2"/>
  <c r="E35" i="2"/>
  <c r="O31" i="2"/>
  <c r="M31" i="2"/>
  <c r="J32" i="2"/>
  <c r="H32" i="2"/>
  <c r="I32" i="2" l="1"/>
  <c r="N31" i="2"/>
  <c r="D35" i="2"/>
  <c r="B36" i="2"/>
  <c r="L32" i="2"/>
  <c r="G33" i="2"/>
  <c r="Z30" i="2"/>
  <c r="AT26" i="2"/>
  <c r="P32" i="2"/>
  <c r="AE29" i="2"/>
  <c r="AO27" i="2"/>
  <c r="F34" i="2"/>
  <c r="AJ28" i="2"/>
  <c r="AY25" i="2"/>
  <c r="U31" i="2"/>
  <c r="BD25" i="2"/>
  <c r="K33" i="2"/>
  <c r="A37" i="2"/>
  <c r="M32" i="2"/>
  <c r="O32" i="2"/>
  <c r="H33" i="2"/>
  <c r="J33" i="2"/>
  <c r="C36" i="2"/>
  <c r="E36" i="2"/>
  <c r="D36" i="2" l="1"/>
  <c r="I33" i="2"/>
  <c r="N32" i="2"/>
  <c r="B37" i="2"/>
  <c r="L33" i="2"/>
  <c r="G34" i="2"/>
  <c r="AY26" i="2"/>
  <c r="K34" i="2"/>
  <c r="P33" i="2"/>
  <c r="AE30" i="2"/>
  <c r="AJ29" i="2"/>
  <c r="BD26" i="2"/>
  <c r="F35" i="2"/>
  <c r="AT27" i="2"/>
  <c r="U32" i="2"/>
  <c r="AO28" i="2"/>
  <c r="Z31" i="2"/>
  <c r="M33" i="2"/>
  <c r="O33" i="2"/>
  <c r="J34" i="2"/>
  <c r="H34" i="2"/>
  <c r="E37" i="2"/>
  <c r="C37" i="2"/>
  <c r="D37" i="2" l="1"/>
  <c r="I34" i="2"/>
  <c r="N33" i="2"/>
  <c r="L34" i="2"/>
  <c r="G35" i="2"/>
  <c r="AE31" i="2"/>
  <c r="AT28" i="2"/>
  <c r="Z32" i="2"/>
  <c r="P34" i="2"/>
  <c r="AO29" i="2"/>
  <c r="BD27" i="2"/>
  <c r="K35" i="2"/>
  <c r="U33" i="2"/>
  <c r="AJ30" i="2"/>
  <c r="AY27" i="2"/>
  <c r="H35" i="2"/>
  <c r="J35" i="2"/>
  <c r="O34" i="2"/>
  <c r="M34" i="2"/>
  <c r="I35" i="2" l="1"/>
  <c r="N34" i="2"/>
  <c r="L35" i="2"/>
  <c r="K36" i="2"/>
  <c r="Z33" i="2"/>
  <c r="AY28" i="2"/>
  <c r="BD28" i="2"/>
  <c r="AT29" i="2"/>
  <c r="U34" i="2"/>
  <c r="P35" i="2"/>
  <c r="AJ31" i="2"/>
  <c r="AO30" i="2"/>
  <c r="AE32" i="2"/>
  <c r="M35" i="2"/>
  <c r="O35" i="2"/>
  <c r="N35" i="2" l="1"/>
  <c r="L36" i="2"/>
  <c r="AJ32" i="2"/>
  <c r="BD29" i="2"/>
  <c r="P36" i="2"/>
  <c r="AY29" i="2"/>
  <c r="AE33" i="2"/>
  <c r="U35" i="2"/>
  <c r="Z34" i="2"/>
  <c r="AO31" i="2"/>
  <c r="AT30" i="2"/>
  <c r="K37" i="2"/>
  <c r="O36" i="2"/>
  <c r="M36" i="2"/>
  <c r="N36" i="2" l="1"/>
  <c r="L37" i="2"/>
  <c r="Z35" i="2"/>
  <c r="AO32" i="2"/>
  <c r="AY30" i="2"/>
  <c r="U36" i="2"/>
  <c r="BD30" i="2"/>
  <c r="AT31" i="2"/>
  <c r="AE34" i="2"/>
  <c r="AJ33" i="2"/>
  <c r="O37" i="2"/>
  <c r="M37" i="2"/>
  <c r="N37" i="2" l="1"/>
  <c r="AJ34" i="2"/>
  <c r="AY31" i="2"/>
  <c r="U37" i="2"/>
  <c r="AE35" i="2"/>
  <c r="AT32" i="2"/>
  <c r="AO33" i="2"/>
  <c r="BD31" i="2"/>
  <c r="Z36" i="2"/>
  <c r="AE36" i="2" l="1"/>
  <c r="BD32" i="2"/>
  <c r="AO34" i="2"/>
  <c r="AY32" i="2"/>
  <c r="AT33" i="2"/>
  <c r="AJ35" i="2"/>
  <c r="BD33" i="2" l="1"/>
  <c r="AY33" i="2"/>
  <c r="AO35" i="2"/>
  <c r="AJ36" i="2"/>
  <c r="AT34" i="2"/>
  <c r="AE37" i="2"/>
  <c r="AJ37" i="2" l="1"/>
  <c r="AO36" i="2"/>
  <c r="AY34" i="2"/>
  <c r="AT35" i="2"/>
  <c r="BD34" i="2"/>
  <c r="AY35" i="2" l="1"/>
  <c r="AT36" i="2"/>
  <c r="BD35" i="2"/>
  <c r="BD36" i="2" l="1"/>
  <c r="AT37" i="2"/>
  <c r="AY36" i="2"/>
  <c r="BD37" i="2" l="1"/>
</calcChain>
</file>

<file path=xl/sharedStrings.xml><?xml version="1.0" encoding="utf-8"?>
<sst xmlns="http://schemas.openxmlformats.org/spreadsheetml/2006/main" count="110" uniqueCount="29">
  <si>
    <t>Jours</t>
  </si>
  <si>
    <t>matin</t>
  </si>
  <si>
    <t>repos</t>
  </si>
  <si>
    <t>Lundi</t>
  </si>
  <si>
    <t>Mardi</t>
  </si>
  <si>
    <t>Mercredi</t>
  </si>
  <si>
    <t>Jeudi</t>
  </si>
  <si>
    <t>Vendredi</t>
  </si>
  <si>
    <t>Samedi</t>
  </si>
  <si>
    <t>Dimanche</t>
  </si>
  <si>
    <t>Horaires :</t>
  </si>
  <si>
    <t>R</t>
  </si>
  <si>
    <t>référence</t>
  </si>
  <si>
    <t>PS</t>
  </si>
  <si>
    <t>FS</t>
  </si>
  <si>
    <t>D</t>
  </si>
  <si>
    <t>=</t>
  </si>
  <si>
    <t>soir</t>
  </si>
  <si>
    <t>dispo</t>
  </si>
  <si>
    <t>Semaines</t>
  </si>
  <si>
    <t>Ref</t>
  </si>
  <si>
    <t>férié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</si>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</sst>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\ ddd"/>
    <numFmt numFmtId="166" formatCode="mmmm"/>
    <numFmt numFmtId="167" formatCode="#"/>
    <numFmt numFmtId="168" formatCode="&quot;Départ au &quot;d\ mmmm\ yyyy"/>
    <numFmt numFmtId="169" formatCode="&quot;Semaine&quot;\ General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color rgb="FF9C000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6" borderId="0" applyNumberFormat="0" applyBorder="0" applyAlignment="0" applyProtection="0"/>
    <xf numFmtId="0" fontId="5" fillId="7" borderId="0" applyNumberFormat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2" borderId="0" xfId="0" applyFill="1" applyAlignment="1">
      <alignment vertical="center"/>
    </xf>
    <xf numFmtId="164" fontId="0" fillId="0" borderId="2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164" fontId="1" fillId="4" borderId="5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textRotation="255"/>
    </xf>
    <xf numFmtId="0" fontId="7" fillId="0" borderId="1" xfId="0" applyFont="1" applyBorder="1" applyAlignment="1">
      <alignment horizontal="center" vertical="center" textRotation="255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Border="1"/>
    <xf numFmtId="0" fontId="8" fillId="6" borderId="0" xfId="1" applyFont="1" applyAlignment="1">
      <alignment horizontal="center"/>
    </xf>
    <xf numFmtId="0" fontId="4" fillId="6" borderId="0" xfId="1" applyAlignment="1">
      <alignment horizontal="center"/>
    </xf>
    <xf numFmtId="0" fontId="9" fillId="7" borderId="0" xfId="2" applyFont="1" applyAlignment="1">
      <alignment horizontal="center"/>
    </xf>
    <xf numFmtId="0" fontId="1" fillId="0" borderId="0" xfId="0" applyFont="1"/>
    <xf numFmtId="20" fontId="4" fillId="6" borderId="0" xfId="1" applyNumberFormat="1" applyAlignment="1">
      <alignment horizontal="center" vertical="center"/>
    </xf>
    <xf numFmtId="20" fontId="5" fillId="7" borderId="0" xfId="2" applyNumberFormat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6" fillId="0" borderId="0" xfId="0" applyFont="1" applyAlignment="1">
      <alignment horizontal="center" vertical="center"/>
    </xf>
    <xf numFmtId="168" fontId="3" fillId="5" borderId="0" xfId="0" applyNumberFormat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9" fontId="0" fillId="5" borderId="13" xfId="0" applyNumberFormat="1" applyFill="1" applyBorder="1" applyAlignment="1">
      <alignment horizontal="center" vertical="center" textRotation="62"/>
    </xf>
    <xf numFmtId="169" fontId="0" fillId="5" borderId="8" xfId="0" applyNumberFormat="1" applyFill="1" applyBorder="1" applyAlignment="1">
      <alignment horizontal="center" vertical="center" textRotation="62"/>
    </xf>
    <xf numFmtId="169" fontId="0" fillId="5" borderId="14" xfId="0" applyNumberFormat="1" applyFill="1" applyBorder="1" applyAlignment="1">
      <alignment horizontal="center" vertical="center" textRotation="62"/>
    </xf>
    <xf numFmtId="167" fontId="0" fillId="5" borderId="1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167" fontId="1" fillId="0" borderId="4" xfId="0" applyNumberFormat="1" applyFon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167" fontId="0" fillId="0" borderId="9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166" fontId="1" fillId="3" borderId="15" xfId="0" applyNumberFormat="1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0" xfId="0" applyNumberFormat="1"/>
    <xf numFmtId="20" fontId="0" fillId="0" borderId="4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/>
    </xf>
  </cellXfs>
  <cellStyles count="3">
    <cellStyle name="Insatisfaisant" xfId="2" builtinId="27"/>
    <cellStyle name="Normal" xfId="0" builtinId="0"/>
    <cellStyle name="Satisfaisant" xfId="1" builtinId="26"/>
  </cellStyles>
  <dxfs count="425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 patternType="gray125">
          <fgColor rgb="FFFF0000"/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 patternType="gray125">
          <fgColor rgb="FFFF0000"/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 patternType="gray125">
          <fgColor rgb="FFFF0000"/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 patternType="gray125">
          <fgColor rgb="FFFF0000"/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 patternType="gray125">
          <fgColor rgb="FFFF0000"/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ill>
        <patternFill>
          <bgColor theme="5" tint="0.59996337778862885"/>
        </patternFill>
      </fill>
    </dxf>
    <dxf>
      <fill>
        <patternFill>
          <bgColor rgb="FFA9F7B8"/>
        </patternFill>
      </fill>
    </dxf>
    <dxf>
      <fill>
        <patternFill>
          <bgColor theme="3" tint="0.79998168889431442"/>
        </patternFill>
      </fill>
    </dxf>
    <dxf>
      <fill>
        <patternFill>
          <bgColor rgb="FFFFFF99"/>
        </patternFill>
      </fill>
    </dxf>
    <dxf>
      <font>
        <color theme="0"/>
      </font>
    </dxf>
    <dxf>
      <font>
        <color theme="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theme="4"/>
      </font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FF99"/>
      <color rgb="FFA9F7B8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16" fmlaLink="$A$1" max="3000" min="20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0</xdr:row>
          <xdr:rowOff>38100</xdr:rowOff>
        </xdr:from>
        <xdr:to>
          <xdr:col>2</xdr:col>
          <xdr:colOff>114300</xdr:colOff>
          <xdr:row>1</xdr:row>
          <xdr:rowOff>190500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X101"/>
  <sheetViews>
    <sheetView workbookViewId="0"/>
  </sheetViews>
  <sheetFormatPr baseColWidth="10" defaultRowHeight="15" x14ac:dyDescent="0.25"/>
  <cols>
    <col min="3" max="3" width="4.28515625" style="33" customWidth="1"/>
    <col min="4" max="4" width="1.42578125" customWidth="1"/>
    <col min="5" max="11" width="4.28515625" style="22" customWidth="1"/>
    <col min="12" max="12" width="3.7109375" customWidth="1"/>
    <col min="13" max="13" width="10.5703125" customWidth="1"/>
    <col min="14" max="14" width="7" customWidth="1"/>
    <col min="15" max="15" width="5" customWidth="1"/>
    <col min="16" max="16" width="3.7109375" customWidth="1"/>
    <col min="17" max="17" width="11.140625" customWidth="1"/>
    <col min="18" max="18" width="9.5703125" style="21" customWidth="1"/>
    <col min="19" max="19" width="9" customWidth="1"/>
    <col min="20" max="20" width="6.42578125" customWidth="1"/>
    <col min="21" max="21" width="11.42578125" style="21"/>
  </cols>
  <sheetData>
    <row r="1" spans="3:24" ht="93.75" customHeight="1" x14ac:dyDescent="0.25">
      <c r="C1" s="18"/>
      <c r="E1" s="19" t="s">
        <v>3</v>
      </c>
      <c r="F1" s="19" t="s">
        <v>4</v>
      </c>
      <c r="G1" s="19" t="s">
        <v>5</v>
      </c>
      <c r="H1" s="19" t="s">
        <v>6</v>
      </c>
      <c r="I1" s="19" t="s">
        <v>7</v>
      </c>
      <c r="J1" s="19" t="s">
        <v>8</v>
      </c>
      <c r="K1" s="19" t="s">
        <v>9</v>
      </c>
      <c r="Q1" s="20" t="s">
        <v>10</v>
      </c>
      <c r="R1" s="63"/>
      <c r="S1" s="63"/>
      <c r="T1" s="63"/>
      <c r="V1" s="21"/>
      <c r="W1" s="21"/>
    </row>
    <row r="2" spans="3:24" hidden="1" x14ac:dyDescent="0.25">
      <c r="C2" s="18"/>
      <c r="E2" s="19"/>
      <c r="F2" s="19"/>
      <c r="G2" s="19"/>
      <c r="H2" s="19"/>
      <c r="I2" s="19"/>
      <c r="J2" s="19"/>
      <c r="K2" s="19"/>
    </row>
    <row r="3" spans="3:24" ht="4.5" customHeight="1" x14ac:dyDescent="0.25">
      <c r="C3" s="18"/>
    </row>
    <row r="4" spans="3:24" x14ac:dyDescent="0.25">
      <c r="C4" s="23">
        <v>1</v>
      </c>
      <c r="D4" s="24"/>
      <c r="E4" s="23" t="s">
        <v>11</v>
      </c>
      <c r="F4" s="23">
        <v>1</v>
      </c>
      <c r="G4" s="23">
        <v>1</v>
      </c>
      <c r="H4" s="23">
        <v>1</v>
      </c>
      <c r="I4" s="23">
        <v>1</v>
      </c>
      <c r="J4" s="23" t="s">
        <v>11</v>
      </c>
      <c r="K4" s="23" t="s">
        <v>11</v>
      </c>
      <c r="M4" s="34">
        <v>43101</v>
      </c>
      <c r="N4" s="35"/>
      <c r="O4" s="35"/>
      <c r="R4" s="25" t="s">
        <v>12</v>
      </c>
      <c r="S4" s="26" t="s">
        <v>13</v>
      </c>
      <c r="T4" s="26" t="s">
        <v>14</v>
      </c>
    </row>
    <row r="5" spans="3:24" x14ac:dyDescent="0.25">
      <c r="C5" s="23">
        <v>2</v>
      </c>
      <c r="D5" s="24"/>
      <c r="E5" s="23">
        <v>2</v>
      </c>
      <c r="F5" s="23">
        <v>2</v>
      </c>
      <c r="G5" s="23">
        <v>2</v>
      </c>
      <c r="H5" s="23">
        <v>2</v>
      </c>
      <c r="I5" s="23" t="s">
        <v>11</v>
      </c>
      <c r="J5" s="23" t="s">
        <v>11</v>
      </c>
      <c r="K5" s="23">
        <v>1</v>
      </c>
      <c r="M5" s="41" t="s">
        <v>19</v>
      </c>
      <c r="N5" s="42" t="s">
        <v>0</v>
      </c>
      <c r="O5" s="46" t="s">
        <v>20</v>
      </c>
      <c r="Q5" s="28" t="s">
        <v>22</v>
      </c>
      <c r="R5" s="25">
        <v>1</v>
      </c>
      <c r="S5" s="29">
        <v>0.17708333333333334</v>
      </c>
      <c r="T5" s="29">
        <v>0.55208333333333337</v>
      </c>
      <c r="X5" s="60"/>
    </row>
    <row r="6" spans="3:24" x14ac:dyDescent="0.25">
      <c r="C6" s="23">
        <v>3</v>
      </c>
      <c r="D6" s="24"/>
      <c r="E6" s="23">
        <v>1</v>
      </c>
      <c r="F6" s="23">
        <v>1</v>
      </c>
      <c r="G6" s="23">
        <v>1</v>
      </c>
      <c r="H6" s="23" t="s">
        <v>11</v>
      </c>
      <c r="I6" s="23" t="s">
        <v>11</v>
      </c>
      <c r="J6" s="23">
        <v>2</v>
      </c>
      <c r="K6" s="23">
        <v>2</v>
      </c>
      <c r="M6" s="43">
        <f>QUOTIENT($N6,7)+1</f>
        <v>1</v>
      </c>
      <c r="N6" s="38">
        <v>1</v>
      </c>
      <c r="O6" s="23" t="s">
        <v>11</v>
      </c>
      <c r="Q6" s="28" t="s">
        <v>23</v>
      </c>
      <c r="R6" s="25">
        <v>1</v>
      </c>
      <c r="S6" s="29">
        <v>0.24305555555555555</v>
      </c>
      <c r="T6" s="29">
        <v>0.55208333333333337</v>
      </c>
      <c r="X6" s="60"/>
    </row>
    <row r="7" spans="3:24" x14ac:dyDescent="0.25">
      <c r="C7" s="23">
        <v>4</v>
      </c>
      <c r="D7" s="24"/>
      <c r="E7" s="23">
        <v>2</v>
      </c>
      <c r="F7" s="23">
        <v>2</v>
      </c>
      <c r="G7" s="23" t="s">
        <v>11</v>
      </c>
      <c r="H7" s="23" t="s">
        <v>11</v>
      </c>
      <c r="I7" s="23">
        <v>1</v>
      </c>
      <c r="J7" s="23">
        <v>1</v>
      </c>
      <c r="K7" s="23">
        <v>1</v>
      </c>
      <c r="M7" s="44"/>
      <c r="N7" s="39">
        <v>2</v>
      </c>
      <c r="O7" s="23">
        <v>1</v>
      </c>
      <c r="Q7" s="28" t="s">
        <v>24</v>
      </c>
      <c r="R7" s="25">
        <v>1</v>
      </c>
      <c r="S7" s="29">
        <v>0.24305555555555555</v>
      </c>
      <c r="T7" s="29">
        <v>0.55208333333333337</v>
      </c>
      <c r="X7" s="60"/>
    </row>
    <row r="8" spans="3:24" x14ac:dyDescent="0.25">
      <c r="C8" s="23">
        <v>5</v>
      </c>
      <c r="D8" s="31"/>
      <c r="E8" s="23">
        <v>1</v>
      </c>
      <c r="F8" s="23" t="s">
        <v>11</v>
      </c>
      <c r="G8" s="23" t="s">
        <v>11</v>
      </c>
      <c r="H8" s="23">
        <v>2</v>
      </c>
      <c r="I8" s="23">
        <v>2</v>
      </c>
      <c r="J8" s="23">
        <v>2</v>
      </c>
      <c r="K8" s="23">
        <v>2</v>
      </c>
      <c r="M8" s="44"/>
      <c r="N8" s="39">
        <v>3</v>
      </c>
      <c r="O8" s="23">
        <v>1</v>
      </c>
      <c r="Q8" s="28" t="s">
        <v>25</v>
      </c>
      <c r="R8" s="25">
        <v>1</v>
      </c>
      <c r="S8" s="29">
        <v>0.24305555555555555</v>
      </c>
      <c r="T8" s="29">
        <v>0.55208333333333337</v>
      </c>
      <c r="X8" s="60"/>
    </row>
    <row r="9" spans="3:24" x14ac:dyDescent="0.25">
      <c r="C9" s="23">
        <v>6</v>
      </c>
      <c r="D9" s="32"/>
      <c r="E9" s="23" t="s">
        <v>11</v>
      </c>
      <c r="F9" s="23" t="s">
        <v>11</v>
      </c>
      <c r="G9" s="23">
        <v>1</v>
      </c>
      <c r="H9" s="23">
        <v>1</v>
      </c>
      <c r="I9" s="23">
        <v>1</v>
      </c>
      <c r="J9" s="23">
        <v>1</v>
      </c>
      <c r="K9" s="23" t="s">
        <v>11</v>
      </c>
      <c r="M9" s="44"/>
      <c r="N9" s="39">
        <v>4</v>
      </c>
      <c r="O9" s="23">
        <v>1</v>
      </c>
      <c r="Q9" s="28" t="s">
        <v>26</v>
      </c>
      <c r="R9" s="25">
        <v>1</v>
      </c>
      <c r="S9" s="29">
        <v>0.24305555555555555</v>
      </c>
      <c r="T9" s="29">
        <v>0.55208333333333337</v>
      </c>
      <c r="X9" s="60"/>
    </row>
    <row r="10" spans="3:24" x14ac:dyDescent="0.25">
      <c r="C10" s="23">
        <v>7</v>
      </c>
      <c r="D10" s="32"/>
      <c r="E10" s="23" t="s">
        <v>11</v>
      </c>
      <c r="F10" s="23">
        <v>2</v>
      </c>
      <c r="G10" s="23">
        <v>2</v>
      </c>
      <c r="H10" s="23">
        <v>2</v>
      </c>
      <c r="I10" s="23">
        <v>2</v>
      </c>
      <c r="J10" s="23" t="s">
        <v>11</v>
      </c>
      <c r="K10" s="23" t="s">
        <v>11</v>
      </c>
      <c r="M10" s="44"/>
      <c r="N10" s="39">
        <v>5</v>
      </c>
      <c r="O10" s="23">
        <v>1</v>
      </c>
      <c r="Q10" s="28" t="s">
        <v>27</v>
      </c>
      <c r="R10" s="25">
        <v>1</v>
      </c>
      <c r="S10" s="29">
        <v>0.24305555555555555</v>
      </c>
      <c r="T10" s="29">
        <v>0.56944444444444442</v>
      </c>
      <c r="X10" s="60"/>
    </row>
    <row r="11" spans="3:24" x14ac:dyDescent="0.25">
      <c r="C11" s="23">
        <v>8</v>
      </c>
      <c r="D11" s="32"/>
      <c r="E11" s="23">
        <v>1</v>
      </c>
      <c r="F11" s="23">
        <v>1</v>
      </c>
      <c r="G11" s="23">
        <v>1</v>
      </c>
      <c r="H11" s="23">
        <v>1</v>
      </c>
      <c r="I11" s="23" t="s">
        <v>15</v>
      </c>
      <c r="J11" s="23" t="s">
        <v>11</v>
      </c>
      <c r="K11" s="23" t="s">
        <v>11</v>
      </c>
      <c r="M11" s="44"/>
      <c r="N11" s="39">
        <v>6</v>
      </c>
      <c r="O11" s="23" t="s">
        <v>11</v>
      </c>
      <c r="Q11" s="28" t="s">
        <v>28</v>
      </c>
      <c r="R11" s="25">
        <v>1</v>
      </c>
      <c r="S11" s="29">
        <v>0.3263888888888889</v>
      </c>
      <c r="T11" s="29">
        <v>0.61458333333333337</v>
      </c>
      <c r="X11" s="60"/>
    </row>
    <row r="12" spans="3:24" x14ac:dyDescent="0.25">
      <c r="C12" s="23">
        <v>9</v>
      </c>
      <c r="D12" s="32"/>
      <c r="E12" s="23">
        <v>2</v>
      </c>
      <c r="F12" s="23">
        <v>2</v>
      </c>
      <c r="G12" s="23">
        <v>2</v>
      </c>
      <c r="H12" s="23" t="s">
        <v>11</v>
      </c>
      <c r="I12" s="23" t="s">
        <v>11</v>
      </c>
      <c r="J12" s="23">
        <v>1</v>
      </c>
      <c r="K12" s="23">
        <v>1</v>
      </c>
      <c r="M12" s="45"/>
      <c r="N12" s="40">
        <v>7</v>
      </c>
      <c r="O12" s="23" t="s">
        <v>11</v>
      </c>
      <c r="Q12" s="28" t="s">
        <v>21</v>
      </c>
      <c r="R12" s="25">
        <v>1</v>
      </c>
      <c r="S12" s="29">
        <v>0.3263888888888889</v>
      </c>
      <c r="T12" s="29">
        <v>0.61458333333333337</v>
      </c>
    </row>
    <row r="13" spans="3:24" x14ac:dyDescent="0.25">
      <c r="C13" s="23">
        <v>10</v>
      </c>
      <c r="D13" s="32"/>
      <c r="E13" s="23">
        <v>1</v>
      </c>
      <c r="F13" s="23">
        <v>1</v>
      </c>
      <c r="G13" s="23" t="s">
        <v>11</v>
      </c>
      <c r="H13" s="23" t="s">
        <v>11</v>
      </c>
      <c r="I13" s="23">
        <v>2</v>
      </c>
      <c r="J13" s="23">
        <v>2</v>
      </c>
      <c r="K13" s="23">
        <v>2</v>
      </c>
      <c r="M13" s="43">
        <f>QUOTIENT($N13,7)+1</f>
        <v>2</v>
      </c>
      <c r="N13" s="38">
        <v>8</v>
      </c>
      <c r="O13" s="23">
        <v>2</v>
      </c>
      <c r="Q13" s="28" t="s">
        <v>22</v>
      </c>
      <c r="R13" s="27">
        <v>2</v>
      </c>
      <c r="S13" s="30">
        <v>0.56944444444444442</v>
      </c>
      <c r="T13" s="30">
        <v>0.90625</v>
      </c>
    </row>
    <row r="14" spans="3:24" x14ac:dyDescent="0.25">
      <c r="C14" s="23">
        <v>11</v>
      </c>
      <c r="D14" s="32"/>
      <c r="E14" s="23">
        <v>2</v>
      </c>
      <c r="F14" s="23" t="s">
        <v>11</v>
      </c>
      <c r="G14" s="23" t="s">
        <v>11</v>
      </c>
      <c r="H14" s="23">
        <v>1</v>
      </c>
      <c r="I14" s="23">
        <v>1</v>
      </c>
      <c r="J14" s="23">
        <v>1</v>
      </c>
      <c r="K14" s="23">
        <v>1</v>
      </c>
      <c r="M14" s="44"/>
      <c r="N14" s="39">
        <v>9</v>
      </c>
      <c r="O14" s="23">
        <v>2</v>
      </c>
      <c r="Q14" s="28" t="s">
        <v>23</v>
      </c>
      <c r="R14" s="27">
        <v>2</v>
      </c>
      <c r="S14" s="30">
        <v>0.56944444444444442</v>
      </c>
      <c r="T14" s="30">
        <v>0.90625</v>
      </c>
    </row>
    <row r="15" spans="3:24" x14ac:dyDescent="0.25">
      <c r="C15" s="23">
        <v>12</v>
      </c>
      <c r="D15" s="32"/>
      <c r="E15" s="23" t="s">
        <v>11</v>
      </c>
      <c r="F15" s="23" t="s">
        <v>11</v>
      </c>
      <c r="G15" s="23">
        <v>2</v>
      </c>
      <c r="H15" s="23">
        <v>2</v>
      </c>
      <c r="I15" s="23">
        <v>2</v>
      </c>
      <c r="J15" s="23">
        <v>2</v>
      </c>
      <c r="K15" s="23" t="s">
        <v>11</v>
      </c>
      <c r="M15" s="44"/>
      <c r="N15" s="39">
        <v>10</v>
      </c>
      <c r="O15" s="23">
        <v>2</v>
      </c>
      <c r="Q15" s="28" t="s">
        <v>24</v>
      </c>
      <c r="R15" s="27">
        <v>2</v>
      </c>
      <c r="S15" s="30">
        <v>0.56944444444444442</v>
      </c>
      <c r="T15" s="30">
        <v>0.90625</v>
      </c>
      <c r="U15" s="48"/>
      <c r="V15" s="48"/>
      <c r="W15" s="48"/>
      <c r="X15" s="48"/>
    </row>
    <row r="16" spans="3:24" x14ac:dyDescent="0.25">
      <c r="M16" s="44"/>
      <c r="N16" s="39">
        <v>11</v>
      </c>
      <c r="O16" s="23">
        <v>2</v>
      </c>
      <c r="Q16" s="28" t="s">
        <v>25</v>
      </c>
      <c r="R16" s="27">
        <v>2</v>
      </c>
      <c r="S16" s="30">
        <v>0.56944444444444442</v>
      </c>
      <c r="T16" s="30">
        <v>0.90625</v>
      </c>
      <c r="U16" s="48"/>
      <c r="V16" s="48"/>
      <c r="W16" s="48"/>
      <c r="X16" s="48"/>
    </row>
    <row r="17" spans="5:24" x14ac:dyDescent="0.25">
      <c r="E17" s="22" t="s">
        <v>11</v>
      </c>
      <c r="F17" s="22" t="s">
        <v>16</v>
      </c>
      <c r="G17" s="48" t="s">
        <v>2</v>
      </c>
      <c r="M17" s="44"/>
      <c r="N17" s="39">
        <v>12</v>
      </c>
      <c r="O17" s="23" t="s">
        <v>11</v>
      </c>
      <c r="Q17" s="28" t="s">
        <v>26</v>
      </c>
      <c r="R17" s="27">
        <v>2</v>
      </c>
      <c r="S17" s="30">
        <v>0.56944444444444442</v>
      </c>
      <c r="T17" s="30">
        <v>0.90625</v>
      </c>
      <c r="U17" s="48"/>
      <c r="V17" s="48"/>
      <c r="W17" s="48"/>
      <c r="X17" s="48"/>
    </row>
    <row r="18" spans="5:24" x14ac:dyDescent="0.25">
      <c r="E18" s="22">
        <v>1</v>
      </c>
      <c r="F18" s="22" t="s">
        <v>16</v>
      </c>
      <c r="G18" s="48" t="s">
        <v>1</v>
      </c>
      <c r="M18" s="44"/>
      <c r="N18" s="39">
        <v>13</v>
      </c>
      <c r="O18" s="23" t="s">
        <v>11</v>
      </c>
      <c r="Q18" s="28" t="s">
        <v>27</v>
      </c>
      <c r="R18" s="27">
        <v>2</v>
      </c>
      <c r="S18" s="30">
        <v>0.56944444444444442</v>
      </c>
      <c r="T18" s="30">
        <v>0.90625</v>
      </c>
      <c r="U18" s="48"/>
      <c r="V18" s="48"/>
      <c r="W18" s="48"/>
      <c r="X18" s="48"/>
    </row>
    <row r="19" spans="5:24" x14ac:dyDescent="0.25">
      <c r="E19" s="22">
        <v>2</v>
      </c>
      <c r="F19" s="22" t="s">
        <v>16</v>
      </c>
      <c r="G19" s="48" t="s">
        <v>17</v>
      </c>
      <c r="M19" s="45"/>
      <c r="N19" s="40">
        <v>14</v>
      </c>
      <c r="O19" s="23">
        <v>1</v>
      </c>
      <c r="Q19" s="28" t="s">
        <v>28</v>
      </c>
      <c r="R19" s="27">
        <v>2</v>
      </c>
      <c r="S19" s="30">
        <v>0.61458333333333337</v>
      </c>
      <c r="T19" s="30">
        <v>0.90625</v>
      </c>
    </row>
    <row r="20" spans="5:24" x14ac:dyDescent="0.25">
      <c r="E20" s="22" t="s">
        <v>15</v>
      </c>
      <c r="F20" s="22" t="s">
        <v>16</v>
      </c>
      <c r="G20" s="48" t="s">
        <v>18</v>
      </c>
      <c r="M20" s="43">
        <f>QUOTIENT($N20,7)+1</f>
        <v>3</v>
      </c>
      <c r="N20" s="38">
        <v>15</v>
      </c>
      <c r="O20" s="23">
        <v>1</v>
      </c>
      <c r="Q20" s="28" t="s">
        <v>21</v>
      </c>
      <c r="R20" s="27">
        <v>2</v>
      </c>
      <c r="S20" s="30">
        <v>0.61458333333333337</v>
      </c>
      <c r="T20" s="30">
        <v>0.90625</v>
      </c>
    </row>
    <row r="21" spans="5:24" x14ac:dyDescent="0.25">
      <c r="M21" s="44"/>
      <c r="N21" s="39">
        <v>16</v>
      </c>
      <c r="O21" s="23">
        <v>1</v>
      </c>
    </row>
    <row r="22" spans="5:24" x14ac:dyDescent="0.25">
      <c r="M22" s="44"/>
      <c r="N22" s="39">
        <v>17</v>
      </c>
      <c r="O22" s="23">
        <v>1</v>
      </c>
    </row>
    <row r="23" spans="5:24" x14ac:dyDescent="0.25">
      <c r="M23" s="44"/>
      <c r="N23" s="39">
        <v>18</v>
      </c>
      <c r="O23" s="23" t="s">
        <v>11</v>
      </c>
    </row>
    <row r="24" spans="5:24" ht="15" customHeight="1" x14ac:dyDescent="0.25">
      <c r="M24" s="44"/>
      <c r="N24" s="39">
        <v>19</v>
      </c>
      <c r="O24" s="23" t="s">
        <v>11</v>
      </c>
    </row>
    <row r="25" spans="5:24" x14ac:dyDescent="0.25">
      <c r="M25" s="44"/>
      <c r="N25" s="39">
        <v>20</v>
      </c>
      <c r="O25" s="23">
        <v>2</v>
      </c>
    </row>
    <row r="26" spans="5:24" x14ac:dyDescent="0.25">
      <c r="M26" s="45"/>
      <c r="N26" s="40">
        <v>21</v>
      </c>
      <c r="O26" s="23">
        <v>2</v>
      </c>
    </row>
    <row r="27" spans="5:24" x14ac:dyDescent="0.25">
      <c r="M27" s="43">
        <f>QUOTIENT($N27,7)+1</f>
        <v>4</v>
      </c>
      <c r="N27" s="38">
        <v>22</v>
      </c>
      <c r="O27" s="23">
        <v>2</v>
      </c>
    </row>
    <row r="28" spans="5:24" x14ac:dyDescent="0.25">
      <c r="M28" s="44"/>
      <c r="N28" s="39">
        <v>23</v>
      </c>
      <c r="O28" s="23">
        <v>2</v>
      </c>
    </row>
    <row r="29" spans="5:24" x14ac:dyDescent="0.25">
      <c r="M29" s="44"/>
      <c r="N29" s="39">
        <v>24</v>
      </c>
      <c r="O29" s="23" t="s">
        <v>11</v>
      </c>
    </row>
    <row r="30" spans="5:24" x14ac:dyDescent="0.25">
      <c r="M30" s="44"/>
      <c r="N30" s="39">
        <v>25</v>
      </c>
      <c r="O30" s="23" t="s">
        <v>11</v>
      </c>
    </row>
    <row r="31" spans="5:24" ht="15" customHeight="1" x14ac:dyDescent="0.25">
      <c r="M31" s="44"/>
      <c r="N31" s="39">
        <v>26</v>
      </c>
      <c r="O31" s="23">
        <v>1</v>
      </c>
    </row>
    <row r="32" spans="5:24" x14ac:dyDescent="0.25">
      <c r="M32" s="44"/>
      <c r="N32" s="39">
        <v>27</v>
      </c>
      <c r="O32" s="23">
        <v>1</v>
      </c>
    </row>
    <row r="33" spans="13:15" x14ac:dyDescent="0.25">
      <c r="M33" s="45"/>
      <c r="N33" s="40">
        <v>28</v>
      </c>
      <c r="O33" s="23">
        <v>1</v>
      </c>
    </row>
    <row r="34" spans="13:15" x14ac:dyDescent="0.25">
      <c r="M34" s="43">
        <f>QUOTIENT($N34,7)+1</f>
        <v>5</v>
      </c>
      <c r="N34" s="38">
        <v>29</v>
      </c>
      <c r="O34" s="23">
        <v>1</v>
      </c>
    </row>
    <row r="35" spans="13:15" x14ac:dyDescent="0.25">
      <c r="M35" s="44"/>
      <c r="N35" s="39">
        <v>30</v>
      </c>
      <c r="O35" s="23" t="s">
        <v>11</v>
      </c>
    </row>
    <row r="36" spans="13:15" x14ac:dyDescent="0.25">
      <c r="M36" s="44"/>
      <c r="N36" s="39">
        <v>31</v>
      </c>
      <c r="O36" s="23" t="s">
        <v>11</v>
      </c>
    </row>
    <row r="37" spans="13:15" x14ac:dyDescent="0.25">
      <c r="M37" s="44"/>
      <c r="N37" s="39">
        <v>32</v>
      </c>
      <c r="O37" s="23">
        <v>2</v>
      </c>
    </row>
    <row r="38" spans="13:15" ht="15" customHeight="1" x14ac:dyDescent="0.25">
      <c r="M38" s="44"/>
      <c r="N38" s="39">
        <v>33</v>
      </c>
      <c r="O38" s="23">
        <v>2</v>
      </c>
    </row>
    <row r="39" spans="13:15" x14ac:dyDescent="0.25">
      <c r="M39" s="44"/>
      <c r="N39" s="39">
        <v>34</v>
      </c>
      <c r="O39" s="23">
        <v>2</v>
      </c>
    </row>
    <row r="40" spans="13:15" x14ac:dyDescent="0.25">
      <c r="M40" s="45"/>
      <c r="N40" s="40">
        <v>35</v>
      </c>
      <c r="O40" s="23">
        <v>2</v>
      </c>
    </row>
    <row r="41" spans="13:15" x14ac:dyDescent="0.25">
      <c r="M41" s="43">
        <f>QUOTIENT($N41,7)+1</f>
        <v>6</v>
      </c>
      <c r="N41" s="38">
        <v>36</v>
      </c>
      <c r="O41" s="23" t="s">
        <v>11</v>
      </c>
    </row>
    <row r="42" spans="13:15" x14ac:dyDescent="0.25">
      <c r="M42" s="44"/>
      <c r="N42" s="39">
        <v>37</v>
      </c>
      <c r="O42" s="23" t="s">
        <v>11</v>
      </c>
    </row>
    <row r="43" spans="13:15" x14ac:dyDescent="0.25">
      <c r="M43" s="44"/>
      <c r="N43" s="39">
        <v>38</v>
      </c>
      <c r="O43" s="23">
        <v>1</v>
      </c>
    </row>
    <row r="44" spans="13:15" x14ac:dyDescent="0.25">
      <c r="M44" s="44"/>
      <c r="N44" s="39">
        <v>39</v>
      </c>
      <c r="O44" s="23">
        <v>1</v>
      </c>
    </row>
    <row r="45" spans="13:15" ht="15" customHeight="1" x14ac:dyDescent="0.25">
      <c r="M45" s="44"/>
      <c r="N45" s="39">
        <v>40</v>
      </c>
      <c r="O45" s="23">
        <v>1</v>
      </c>
    </row>
    <row r="46" spans="13:15" x14ac:dyDescent="0.25">
      <c r="M46" s="44"/>
      <c r="N46" s="39">
        <v>41</v>
      </c>
      <c r="O46" s="23">
        <v>1</v>
      </c>
    </row>
    <row r="47" spans="13:15" x14ac:dyDescent="0.25">
      <c r="M47" s="45"/>
      <c r="N47" s="40">
        <v>42</v>
      </c>
      <c r="O47" s="23" t="s">
        <v>11</v>
      </c>
    </row>
    <row r="48" spans="13:15" x14ac:dyDescent="0.25">
      <c r="M48" s="43">
        <f>QUOTIENT($N48,7)+1</f>
        <v>7</v>
      </c>
      <c r="N48" s="38">
        <v>43</v>
      </c>
      <c r="O48" s="23" t="s">
        <v>11</v>
      </c>
    </row>
    <row r="49" spans="13:15" x14ac:dyDescent="0.25">
      <c r="M49" s="44"/>
      <c r="N49" s="39">
        <v>44</v>
      </c>
      <c r="O49" s="23">
        <v>2</v>
      </c>
    </row>
    <row r="50" spans="13:15" x14ac:dyDescent="0.25">
      <c r="M50" s="44"/>
      <c r="N50" s="39">
        <v>45</v>
      </c>
      <c r="O50" s="23">
        <v>2</v>
      </c>
    </row>
    <row r="51" spans="13:15" x14ac:dyDescent="0.25">
      <c r="M51" s="44"/>
      <c r="N51" s="39">
        <v>46</v>
      </c>
      <c r="O51" s="23">
        <v>2</v>
      </c>
    </row>
    <row r="52" spans="13:15" ht="15" customHeight="1" x14ac:dyDescent="0.25">
      <c r="M52" s="44"/>
      <c r="N52" s="39">
        <v>47</v>
      </c>
      <c r="O52" s="23">
        <v>2</v>
      </c>
    </row>
    <row r="53" spans="13:15" x14ac:dyDescent="0.25">
      <c r="M53" s="44"/>
      <c r="N53" s="39">
        <v>48</v>
      </c>
      <c r="O53" s="23" t="s">
        <v>11</v>
      </c>
    </row>
    <row r="54" spans="13:15" x14ac:dyDescent="0.25">
      <c r="M54" s="45"/>
      <c r="N54" s="40">
        <v>49</v>
      </c>
      <c r="O54" s="23" t="s">
        <v>11</v>
      </c>
    </row>
    <row r="55" spans="13:15" x14ac:dyDescent="0.25">
      <c r="M55" s="43">
        <f>QUOTIENT($N55,7)+1</f>
        <v>8</v>
      </c>
      <c r="N55" s="38">
        <v>50</v>
      </c>
      <c r="O55" s="23">
        <v>1</v>
      </c>
    </row>
    <row r="56" spans="13:15" x14ac:dyDescent="0.25">
      <c r="M56" s="44"/>
      <c r="N56" s="39">
        <v>51</v>
      </c>
      <c r="O56" s="23">
        <v>1</v>
      </c>
    </row>
    <row r="57" spans="13:15" x14ac:dyDescent="0.25">
      <c r="M57" s="44"/>
      <c r="N57" s="39">
        <v>52</v>
      </c>
      <c r="O57" s="23">
        <v>1</v>
      </c>
    </row>
    <row r="58" spans="13:15" x14ac:dyDescent="0.25">
      <c r="M58" s="44"/>
      <c r="N58" s="39">
        <v>53</v>
      </c>
      <c r="O58" s="23">
        <v>1</v>
      </c>
    </row>
    <row r="59" spans="13:15" ht="15" customHeight="1" x14ac:dyDescent="0.25">
      <c r="M59" s="44"/>
      <c r="N59" s="39">
        <v>54</v>
      </c>
      <c r="O59" s="23" t="s">
        <v>15</v>
      </c>
    </row>
    <row r="60" spans="13:15" x14ac:dyDescent="0.25">
      <c r="M60" s="44"/>
      <c r="N60" s="39">
        <v>55</v>
      </c>
      <c r="O60" s="23" t="s">
        <v>11</v>
      </c>
    </row>
    <row r="61" spans="13:15" x14ac:dyDescent="0.25">
      <c r="M61" s="45"/>
      <c r="N61" s="40">
        <v>56</v>
      </c>
      <c r="O61" s="23" t="s">
        <v>11</v>
      </c>
    </row>
    <row r="62" spans="13:15" x14ac:dyDescent="0.25">
      <c r="M62" s="43">
        <f>QUOTIENT($N62,7)+1</f>
        <v>9</v>
      </c>
      <c r="N62" s="38">
        <v>57</v>
      </c>
      <c r="O62" s="23">
        <v>2</v>
      </c>
    </row>
    <row r="63" spans="13:15" x14ac:dyDescent="0.25">
      <c r="M63" s="44"/>
      <c r="N63" s="39">
        <v>58</v>
      </c>
      <c r="O63" s="23">
        <v>2</v>
      </c>
    </row>
    <row r="64" spans="13:15" x14ac:dyDescent="0.25">
      <c r="M64" s="44"/>
      <c r="N64" s="39">
        <v>59</v>
      </c>
      <c r="O64" s="23">
        <v>2</v>
      </c>
    </row>
    <row r="65" spans="13:15" x14ac:dyDescent="0.25">
      <c r="M65" s="44"/>
      <c r="N65" s="39">
        <v>60</v>
      </c>
      <c r="O65" s="23" t="s">
        <v>11</v>
      </c>
    </row>
    <row r="66" spans="13:15" ht="15" customHeight="1" x14ac:dyDescent="0.25">
      <c r="M66" s="44"/>
      <c r="N66" s="39">
        <v>61</v>
      </c>
      <c r="O66" s="23" t="s">
        <v>11</v>
      </c>
    </row>
    <row r="67" spans="13:15" x14ac:dyDescent="0.25">
      <c r="M67" s="44"/>
      <c r="N67" s="39">
        <v>62</v>
      </c>
      <c r="O67" s="23">
        <v>1</v>
      </c>
    </row>
    <row r="68" spans="13:15" x14ac:dyDescent="0.25">
      <c r="M68" s="45"/>
      <c r="N68" s="40">
        <v>63</v>
      </c>
      <c r="O68" s="23">
        <v>1</v>
      </c>
    </row>
    <row r="69" spans="13:15" x14ac:dyDescent="0.25">
      <c r="M69" s="43">
        <f>QUOTIENT($N69,7)+1</f>
        <v>10</v>
      </c>
      <c r="N69" s="38">
        <v>64</v>
      </c>
      <c r="O69" s="23">
        <v>1</v>
      </c>
    </row>
    <row r="70" spans="13:15" x14ac:dyDescent="0.25">
      <c r="M70" s="44"/>
      <c r="N70" s="39">
        <v>65</v>
      </c>
      <c r="O70" s="23">
        <v>1</v>
      </c>
    </row>
    <row r="71" spans="13:15" x14ac:dyDescent="0.25">
      <c r="M71" s="44"/>
      <c r="N71" s="39">
        <v>66</v>
      </c>
      <c r="O71" s="23" t="s">
        <v>11</v>
      </c>
    </row>
    <row r="72" spans="13:15" x14ac:dyDescent="0.25">
      <c r="M72" s="44"/>
      <c r="N72" s="39">
        <v>67</v>
      </c>
      <c r="O72" s="23" t="s">
        <v>11</v>
      </c>
    </row>
    <row r="73" spans="13:15" ht="15" customHeight="1" x14ac:dyDescent="0.25">
      <c r="M73" s="44"/>
      <c r="N73" s="39">
        <v>68</v>
      </c>
      <c r="O73" s="23">
        <v>2</v>
      </c>
    </row>
    <row r="74" spans="13:15" x14ac:dyDescent="0.25">
      <c r="M74" s="44"/>
      <c r="N74" s="39">
        <v>69</v>
      </c>
      <c r="O74" s="23">
        <v>2</v>
      </c>
    </row>
    <row r="75" spans="13:15" x14ac:dyDescent="0.25">
      <c r="M75" s="45"/>
      <c r="N75" s="40">
        <v>70</v>
      </c>
      <c r="O75" s="23">
        <v>2</v>
      </c>
    </row>
    <row r="76" spans="13:15" x14ac:dyDescent="0.25">
      <c r="M76" s="43">
        <f>QUOTIENT($N76,7)+1</f>
        <v>11</v>
      </c>
      <c r="N76" s="38">
        <v>71</v>
      </c>
      <c r="O76" s="23">
        <v>2</v>
      </c>
    </row>
    <row r="77" spans="13:15" x14ac:dyDescent="0.25">
      <c r="M77" s="44"/>
      <c r="N77" s="39">
        <v>72</v>
      </c>
      <c r="O77" s="23" t="s">
        <v>11</v>
      </c>
    </row>
    <row r="78" spans="13:15" x14ac:dyDescent="0.25">
      <c r="M78" s="44"/>
      <c r="N78" s="39">
        <v>73</v>
      </c>
      <c r="O78" s="23" t="s">
        <v>11</v>
      </c>
    </row>
    <row r="79" spans="13:15" x14ac:dyDescent="0.25">
      <c r="M79" s="44"/>
      <c r="N79" s="39">
        <v>74</v>
      </c>
      <c r="O79" s="23">
        <v>1</v>
      </c>
    </row>
    <row r="80" spans="13:15" ht="15" customHeight="1" x14ac:dyDescent="0.25">
      <c r="M80" s="44"/>
      <c r="N80" s="39">
        <v>75</v>
      </c>
      <c r="O80" s="23">
        <v>1</v>
      </c>
    </row>
    <row r="81" spans="13:15" x14ac:dyDescent="0.25">
      <c r="M81" s="44"/>
      <c r="N81" s="39">
        <v>76</v>
      </c>
      <c r="O81" s="23">
        <v>1</v>
      </c>
    </row>
    <row r="82" spans="13:15" x14ac:dyDescent="0.25">
      <c r="M82" s="45"/>
      <c r="N82" s="40">
        <v>77</v>
      </c>
      <c r="O82" s="23">
        <v>1</v>
      </c>
    </row>
    <row r="83" spans="13:15" x14ac:dyDescent="0.25">
      <c r="M83" s="43">
        <f>QUOTIENT($N83,7)+1</f>
        <v>12</v>
      </c>
      <c r="N83" s="38">
        <v>78</v>
      </c>
      <c r="O83" s="23" t="s">
        <v>11</v>
      </c>
    </row>
    <row r="84" spans="13:15" x14ac:dyDescent="0.25">
      <c r="M84" s="44"/>
      <c r="N84" s="39">
        <v>79</v>
      </c>
      <c r="O84" s="23" t="s">
        <v>11</v>
      </c>
    </row>
    <row r="85" spans="13:15" x14ac:dyDescent="0.25">
      <c r="M85" s="44"/>
      <c r="N85" s="39">
        <v>80</v>
      </c>
      <c r="O85" s="23">
        <v>2</v>
      </c>
    </row>
    <row r="86" spans="13:15" x14ac:dyDescent="0.25">
      <c r="M86" s="44"/>
      <c r="N86" s="39">
        <v>81</v>
      </c>
      <c r="O86" s="23">
        <v>2</v>
      </c>
    </row>
    <row r="87" spans="13:15" ht="15" customHeight="1" x14ac:dyDescent="0.25">
      <c r="M87" s="44"/>
      <c r="N87" s="39">
        <v>82</v>
      </c>
      <c r="O87" s="23">
        <v>2</v>
      </c>
    </row>
    <row r="88" spans="13:15" x14ac:dyDescent="0.25">
      <c r="M88" s="44"/>
      <c r="N88" s="39">
        <v>83</v>
      </c>
      <c r="O88" s="23">
        <v>2</v>
      </c>
    </row>
    <row r="89" spans="13:15" x14ac:dyDescent="0.25">
      <c r="M89" s="45"/>
      <c r="N89" s="40">
        <v>84</v>
      </c>
      <c r="O89" s="23" t="s">
        <v>11</v>
      </c>
    </row>
    <row r="94" spans="13:15" ht="15" customHeight="1" x14ac:dyDescent="0.25"/>
    <row r="101" ht="15" customHeight="1" x14ac:dyDescent="0.25"/>
  </sheetData>
  <mergeCells count="22">
    <mergeCell ref="M4:O4"/>
    <mergeCell ref="Q1:T1"/>
    <mergeCell ref="M13:M19"/>
    <mergeCell ref="M20:M26"/>
    <mergeCell ref="M27:M33"/>
    <mergeCell ref="M34:M40"/>
    <mergeCell ref="M76:M82"/>
    <mergeCell ref="M83:M89"/>
    <mergeCell ref="M41:M47"/>
    <mergeCell ref="M48:M54"/>
    <mergeCell ref="M55:M61"/>
    <mergeCell ref="M62:M68"/>
    <mergeCell ref="M69:M75"/>
    <mergeCell ref="M6:M12"/>
    <mergeCell ref="J1:J2"/>
    <mergeCell ref="K1:K2"/>
    <mergeCell ref="C1:C3"/>
    <mergeCell ref="E1:E2"/>
    <mergeCell ref="F1:F2"/>
    <mergeCell ref="G1:G2"/>
    <mergeCell ref="H1:H2"/>
    <mergeCell ref="I1:I2"/>
  </mergeCells>
  <conditionalFormatting sqref="E4:K15">
    <cfRule type="cellIs" dxfId="4256" priority="141" operator="equal">
      <formula>"R"</formula>
    </cfRule>
    <cfRule type="cellIs" dxfId="4255" priority="142" operator="equal">
      <formula>"D"</formula>
    </cfRule>
    <cfRule type="cellIs" dxfId="4254" priority="143" operator="equal">
      <formula>2</formula>
    </cfRule>
    <cfRule type="cellIs" dxfId="4253" priority="144" operator="equal">
      <formula>1</formula>
    </cfRule>
  </conditionalFormatting>
  <conditionalFormatting sqref="O83:O89">
    <cfRule type="cellIs" dxfId="4252" priority="1" operator="equal">
      <formula>"R"</formula>
    </cfRule>
    <cfRule type="cellIs" dxfId="4251" priority="2" operator="equal">
      <formula>"D"</formula>
    </cfRule>
    <cfRule type="cellIs" dxfId="4250" priority="3" operator="equal">
      <formula>2</formula>
    </cfRule>
    <cfRule type="cellIs" dxfId="4249" priority="4" operator="equal">
      <formula>1</formula>
    </cfRule>
  </conditionalFormatting>
  <conditionalFormatting sqref="O6:O12">
    <cfRule type="cellIs" dxfId="3" priority="45" operator="equal">
      <formula>"R"</formula>
    </cfRule>
    <cfRule type="cellIs" dxfId="2" priority="46" operator="equal">
      <formula>"D"</formula>
    </cfRule>
    <cfRule type="cellIs" dxfId="1" priority="47" operator="equal">
      <formula>2</formula>
    </cfRule>
    <cfRule type="cellIs" dxfId="0" priority="48" operator="equal">
      <formula>1</formula>
    </cfRule>
  </conditionalFormatting>
  <conditionalFormatting sqref="O13:O19">
    <cfRule type="cellIs" dxfId="4248" priority="41" operator="equal">
      <formula>"R"</formula>
    </cfRule>
    <cfRule type="cellIs" dxfId="4247" priority="42" operator="equal">
      <formula>"D"</formula>
    </cfRule>
    <cfRule type="cellIs" dxfId="4246" priority="43" operator="equal">
      <formula>2</formula>
    </cfRule>
    <cfRule type="cellIs" dxfId="4245" priority="44" operator="equal">
      <formula>1</formula>
    </cfRule>
  </conditionalFormatting>
  <conditionalFormatting sqref="O34:O40">
    <cfRule type="cellIs" dxfId="4244" priority="29" operator="equal">
      <formula>"R"</formula>
    </cfRule>
    <cfRule type="cellIs" dxfId="4243" priority="30" operator="equal">
      <formula>"D"</formula>
    </cfRule>
    <cfRule type="cellIs" dxfId="4242" priority="31" operator="equal">
      <formula>2</formula>
    </cfRule>
    <cfRule type="cellIs" dxfId="4241" priority="32" operator="equal">
      <formula>1</formula>
    </cfRule>
  </conditionalFormatting>
  <conditionalFormatting sqref="O20:O26">
    <cfRule type="cellIs" dxfId="4240" priority="37" operator="equal">
      <formula>"R"</formula>
    </cfRule>
    <cfRule type="cellIs" dxfId="4239" priority="38" operator="equal">
      <formula>"D"</formula>
    </cfRule>
    <cfRule type="cellIs" dxfId="4238" priority="39" operator="equal">
      <formula>2</formula>
    </cfRule>
    <cfRule type="cellIs" dxfId="4237" priority="40" operator="equal">
      <formula>1</formula>
    </cfRule>
  </conditionalFormatting>
  <conditionalFormatting sqref="O27:O33">
    <cfRule type="cellIs" dxfId="4236" priority="33" operator="equal">
      <formula>"R"</formula>
    </cfRule>
    <cfRule type="cellIs" dxfId="4235" priority="34" operator="equal">
      <formula>"D"</formula>
    </cfRule>
    <cfRule type="cellIs" dxfId="4234" priority="35" operator="equal">
      <formula>2</formula>
    </cfRule>
    <cfRule type="cellIs" dxfId="4233" priority="36" operator="equal">
      <formula>1</formula>
    </cfRule>
  </conditionalFormatting>
  <conditionalFormatting sqref="O55:O61">
    <cfRule type="cellIs" dxfId="4232" priority="17" operator="equal">
      <formula>"R"</formula>
    </cfRule>
    <cfRule type="cellIs" dxfId="4231" priority="18" operator="equal">
      <formula>"D"</formula>
    </cfRule>
    <cfRule type="cellIs" dxfId="4230" priority="19" operator="equal">
      <formula>2</formula>
    </cfRule>
    <cfRule type="cellIs" dxfId="4229" priority="20" operator="equal">
      <formula>1</formula>
    </cfRule>
  </conditionalFormatting>
  <conditionalFormatting sqref="O41:O47">
    <cfRule type="cellIs" dxfId="4228" priority="25" operator="equal">
      <formula>"R"</formula>
    </cfRule>
    <cfRule type="cellIs" dxfId="4227" priority="26" operator="equal">
      <formula>"D"</formula>
    </cfRule>
    <cfRule type="cellIs" dxfId="4226" priority="27" operator="equal">
      <formula>2</formula>
    </cfRule>
    <cfRule type="cellIs" dxfId="4225" priority="28" operator="equal">
      <formula>1</formula>
    </cfRule>
  </conditionalFormatting>
  <conditionalFormatting sqref="O48:O54">
    <cfRule type="cellIs" dxfId="4224" priority="21" operator="equal">
      <formula>"R"</formula>
    </cfRule>
    <cfRule type="cellIs" dxfId="4223" priority="22" operator="equal">
      <formula>"D"</formula>
    </cfRule>
    <cfRule type="cellIs" dxfId="4222" priority="23" operator="equal">
      <formula>2</formula>
    </cfRule>
    <cfRule type="cellIs" dxfId="4221" priority="24" operator="equal">
      <formula>1</formula>
    </cfRule>
  </conditionalFormatting>
  <conditionalFormatting sqref="O62:O68">
    <cfRule type="cellIs" dxfId="4220" priority="13" operator="equal">
      <formula>"R"</formula>
    </cfRule>
    <cfRule type="cellIs" dxfId="4219" priority="14" operator="equal">
      <formula>"D"</formula>
    </cfRule>
    <cfRule type="cellIs" dxfId="4218" priority="15" operator="equal">
      <formula>2</formula>
    </cfRule>
    <cfRule type="cellIs" dxfId="4217" priority="16" operator="equal">
      <formula>1</formula>
    </cfRule>
  </conditionalFormatting>
  <conditionalFormatting sqref="O69:O75">
    <cfRule type="cellIs" dxfId="4216" priority="9" operator="equal">
      <formula>"R"</formula>
    </cfRule>
    <cfRule type="cellIs" dxfId="4215" priority="10" operator="equal">
      <formula>"D"</formula>
    </cfRule>
    <cfRule type="cellIs" dxfId="4214" priority="11" operator="equal">
      <formula>2</formula>
    </cfRule>
    <cfRule type="cellIs" dxfId="4213" priority="12" operator="equal">
      <formula>1</formula>
    </cfRule>
  </conditionalFormatting>
  <conditionalFormatting sqref="O76:O82">
    <cfRule type="cellIs" dxfId="4212" priority="5" operator="equal">
      <formula>"R"</formula>
    </cfRule>
    <cfRule type="cellIs" dxfId="4211" priority="6" operator="equal">
      <formula>"D"</formula>
    </cfRule>
    <cfRule type="cellIs" dxfId="4210" priority="7" operator="equal">
      <formula>2</formula>
    </cfRule>
    <cfRule type="cellIs" dxfId="4209" priority="8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J120"/>
  <sheetViews>
    <sheetView tabSelected="1" zoomScaleNormal="100" workbookViewId="0">
      <selection sqref="A1:B2"/>
    </sheetView>
  </sheetViews>
  <sheetFormatPr baseColWidth="10" defaultRowHeight="15" x14ac:dyDescent="0.25"/>
  <cols>
    <col min="1" max="1" width="8.28515625" style="1" customWidth="1"/>
    <col min="2" max="2" width="3.7109375" style="13" customWidth="1"/>
    <col min="3" max="3" width="6.140625" style="13" customWidth="1"/>
    <col min="4" max="4" width="2.140625" style="13" customWidth="1"/>
    <col min="5" max="5" width="6.140625" style="11" customWidth="1"/>
    <col min="6" max="6" width="8.28515625" style="1" customWidth="1"/>
    <col min="7" max="7" width="3.7109375" style="2" customWidth="1"/>
    <col min="8" max="8" width="6.140625" style="13" customWidth="1"/>
    <col min="9" max="9" width="2.140625" style="13" customWidth="1"/>
    <col min="10" max="10" width="6.140625" style="11" customWidth="1"/>
    <col min="11" max="11" width="8.28515625" style="1" customWidth="1"/>
    <col min="12" max="12" width="3.7109375" style="2" customWidth="1"/>
    <col min="13" max="13" width="6.140625" style="13" customWidth="1"/>
    <col min="14" max="14" width="2.140625" style="13" customWidth="1"/>
    <col min="15" max="15" width="6.140625" style="11" customWidth="1"/>
    <col min="16" max="16" width="8.28515625" style="1" customWidth="1"/>
    <col min="17" max="17" width="3.7109375" style="2" customWidth="1"/>
    <col min="18" max="18" width="6.140625" style="13" customWidth="1"/>
    <col min="19" max="19" width="2.140625" style="13" customWidth="1"/>
    <col min="20" max="20" width="6.140625" style="11" customWidth="1"/>
    <col min="21" max="21" width="8.28515625" style="1" customWidth="1"/>
    <col min="22" max="22" width="3.7109375" style="2" customWidth="1"/>
    <col min="23" max="23" width="6.140625" style="13" customWidth="1"/>
    <col min="24" max="24" width="2.140625" style="13" customWidth="1"/>
    <col min="25" max="25" width="6.140625" style="11" customWidth="1"/>
    <col min="26" max="26" width="8.28515625" style="1" customWidth="1"/>
    <col min="27" max="27" width="3.7109375" style="2" customWidth="1"/>
    <col min="28" max="28" width="6.140625" style="13" customWidth="1"/>
    <col min="29" max="29" width="2.140625" style="13" customWidth="1"/>
    <col min="30" max="30" width="6.140625" style="11" customWidth="1"/>
    <col min="31" max="31" width="8.28515625" style="1" customWidth="1"/>
    <col min="32" max="32" width="3.7109375" style="2" customWidth="1"/>
    <col min="33" max="33" width="6.140625" style="13" customWidth="1"/>
    <col min="34" max="34" width="2.140625" style="13" customWidth="1"/>
    <col min="35" max="35" width="6.140625" style="11" customWidth="1"/>
    <col min="36" max="36" width="8.28515625" style="1" customWidth="1"/>
    <col min="37" max="37" width="3.7109375" style="2" customWidth="1"/>
    <col min="38" max="38" width="6.140625" style="13" customWidth="1"/>
    <col min="39" max="39" width="2.140625" style="13" customWidth="1"/>
    <col min="40" max="40" width="6.140625" style="11" customWidth="1"/>
    <col min="41" max="41" width="8.28515625" style="1" customWidth="1"/>
    <col min="42" max="42" width="3.7109375" style="2" customWidth="1"/>
    <col min="43" max="43" width="6.140625" style="13" customWidth="1"/>
    <col min="44" max="44" width="2.140625" style="13" customWidth="1"/>
    <col min="45" max="45" width="6.140625" style="11" customWidth="1"/>
    <col min="46" max="46" width="8.28515625" style="1" customWidth="1"/>
    <col min="47" max="47" width="3.7109375" style="2" customWidth="1"/>
    <col min="48" max="48" width="6.140625" style="13" customWidth="1"/>
    <col min="49" max="49" width="2.140625" style="13" customWidth="1"/>
    <col min="50" max="50" width="6.140625" style="11" customWidth="1"/>
    <col min="51" max="51" width="8.28515625" style="1" customWidth="1"/>
    <col min="52" max="52" width="3.7109375" style="2" customWidth="1"/>
    <col min="53" max="53" width="6.140625" style="13" customWidth="1"/>
    <col min="54" max="54" width="2.140625" style="13" customWidth="1"/>
    <col min="55" max="55" width="6.140625" style="11" customWidth="1"/>
    <col min="56" max="56" width="8.28515625" style="1" customWidth="1"/>
    <col min="57" max="57" width="3.7109375" style="2" customWidth="1"/>
    <col min="58" max="58" width="6.140625" style="13" customWidth="1"/>
    <col min="59" max="59" width="2.140625" style="13" customWidth="1"/>
    <col min="60" max="60" width="6.140625" style="11" customWidth="1"/>
    <col min="61" max="61" width="11.42578125" style="1"/>
    <col min="62" max="62" width="23.42578125" style="1" customWidth="1"/>
    <col min="63" max="16384" width="11.42578125" style="1"/>
  </cols>
  <sheetData>
    <row r="1" spans="1:60" ht="15" customHeight="1" x14ac:dyDescent="0.25">
      <c r="A1" s="17">
        <v>2018</v>
      </c>
      <c r="B1" s="47"/>
      <c r="C1" s="52"/>
      <c r="D1" s="52"/>
      <c r="E1" s="1"/>
      <c r="F1" s="2"/>
      <c r="G1" s="4"/>
      <c r="H1" s="52"/>
      <c r="I1" s="52"/>
      <c r="J1" s="2">
        <v>3</v>
      </c>
      <c r="K1" s="2"/>
      <c r="L1" s="1"/>
      <c r="M1" s="52"/>
      <c r="N1" s="52"/>
      <c r="O1" s="2"/>
      <c r="P1" s="2"/>
      <c r="Q1" s="1"/>
      <c r="R1" s="52"/>
      <c r="S1" s="52"/>
      <c r="T1" s="2"/>
      <c r="U1" s="2"/>
      <c r="V1" s="1"/>
      <c r="W1" s="52"/>
      <c r="X1" s="52"/>
      <c r="Y1" s="2"/>
      <c r="Z1" s="2"/>
      <c r="AA1" s="1"/>
      <c r="AB1" s="52"/>
      <c r="AC1" s="52"/>
      <c r="AD1" s="2"/>
      <c r="AE1" s="2"/>
      <c r="AF1" s="1"/>
      <c r="AG1" s="52"/>
      <c r="AH1" s="52"/>
      <c r="AI1" s="2"/>
      <c r="AJ1" s="2"/>
      <c r="AK1" s="1"/>
      <c r="AL1" s="52"/>
      <c r="AM1" s="52"/>
      <c r="AN1" s="2"/>
      <c r="AO1" s="2"/>
      <c r="AP1" s="1"/>
      <c r="AQ1" s="52"/>
      <c r="AR1" s="52"/>
      <c r="AS1" s="2"/>
      <c r="AT1" s="2"/>
      <c r="AU1" s="1"/>
      <c r="AV1" s="52"/>
      <c r="AW1" s="52"/>
      <c r="AX1" s="2"/>
      <c r="AY1" s="2"/>
      <c r="AZ1" s="1"/>
      <c r="BA1" s="52"/>
      <c r="BB1" s="52"/>
      <c r="BC1" s="2"/>
      <c r="BD1" s="2"/>
      <c r="BE1" s="1"/>
      <c r="BF1" s="52"/>
      <c r="BG1" s="52"/>
      <c r="BH1" s="2"/>
    </row>
    <row r="2" spans="1:60" ht="15.75" customHeight="1" x14ac:dyDescent="0.25">
      <c r="A2" s="37"/>
      <c r="B2" s="37"/>
      <c r="C2" s="2"/>
      <c r="D2" s="2"/>
      <c r="E2" s="1"/>
      <c r="F2" s="2"/>
      <c r="G2" s="1"/>
      <c r="H2" s="2"/>
      <c r="I2" s="2"/>
      <c r="J2" s="2"/>
      <c r="K2" s="2"/>
      <c r="L2" s="1"/>
      <c r="M2" s="2"/>
      <c r="N2" s="2"/>
      <c r="O2" s="2"/>
      <c r="P2" s="2"/>
      <c r="Q2" s="1"/>
      <c r="R2" s="2"/>
      <c r="S2" s="2"/>
      <c r="T2" s="2"/>
      <c r="U2" s="2"/>
      <c r="V2" s="1"/>
      <c r="W2" s="2"/>
      <c r="X2" s="2"/>
      <c r="Y2" s="2"/>
      <c r="Z2" s="2"/>
      <c r="AA2" s="1"/>
      <c r="AB2" s="2"/>
      <c r="AC2" s="2"/>
      <c r="AD2" s="2"/>
      <c r="AE2" s="2"/>
      <c r="AF2" s="1"/>
      <c r="AG2" s="2"/>
      <c r="AH2" s="2"/>
      <c r="AI2" s="2"/>
      <c r="AJ2" s="2"/>
      <c r="AK2" s="1"/>
      <c r="AL2" s="2"/>
      <c r="AM2" s="2"/>
      <c r="AN2" s="2"/>
      <c r="AO2" s="2"/>
      <c r="AP2" s="1"/>
      <c r="AQ2" s="2"/>
      <c r="AR2" s="2"/>
      <c r="AS2" s="2"/>
      <c r="AT2" s="2"/>
      <c r="AU2" s="1"/>
      <c r="AV2" s="2"/>
      <c r="AW2" s="2"/>
      <c r="AX2" s="2"/>
      <c r="AY2" s="2"/>
      <c r="AZ2" s="1"/>
      <c r="BA2" s="2"/>
      <c r="BB2" s="2"/>
      <c r="BC2" s="2"/>
      <c r="BD2" s="2"/>
      <c r="BE2" s="1"/>
      <c r="BF2" s="2"/>
      <c r="BG2" s="2"/>
      <c r="BH2" s="2"/>
    </row>
    <row r="4" spans="1:60" ht="15.75" thickBot="1" x14ac:dyDescent="0.3"/>
    <row r="5" spans="1:60" x14ac:dyDescent="0.25">
      <c r="A5" s="57">
        <f>DATE(AN_Ref,1,1)</f>
        <v>43101</v>
      </c>
      <c r="B5" s="58"/>
      <c r="C5" s="58"/>
      <c r="D5" s="58"/>
      <c r="E5" s="59"/>
      <c r="F5" s="57">
        <f>EDATE(A5,1)</f>
        <v>43132</v>
      </c>
      <c r="G5" s="58"/>
      <c r="H5" s="58"/>
      <c r="I5" s="58"/>
      <c r="J5" s="59"/>
      <c r="K5" s="57">
        <f>EDATE(F5,1)</f>
        <v>43160</v>
      </c>
      <c r="L5" s="58"/>
      <c r="M5" s="58"/>
      <c r="N5" s="58"/>
      <c r="O5" s="59"/>
      <c r="P5" s="57">
        <f>EDATE(K5,1)</f>
        <v>43191</v>
      </c>
      <c r="Q5" s="58"/>
      <c r="R5" s="58"/>
      <c r="S5" s="58"/>
      <c r="T5" s="59"/>
      <c r="U5" s="57">
        <f>EDATE(P5,1)</f>
        <v>43221</v>
      </c>
      <c r="V5" s="58"/>
      <c r="W5" s="58"/>
      <c r="X5" s="58"/>
      <c r="Y5" s="59"/>
      <c r="Z5" s="57">
        <f>EDATE(U5,1)</f>
        <v>43252</v>
      </c>
      <c r="AA5" s="58"/>
      <c r="AB5" s="58"/>
      <c r="AC5" s="58"/>
      <c r="AD5" s="59"/>
      <c r="AE5" s="57">
        <f>EDATE(Z5,1)</f>
        <v>43282</v>
      </c>
      <c r="AF5" s="58"/>
      <c r="AG5" s="58"/>
      <c r="AH5" s="58"/>
      <c r="AI5" s="59"/>
      <c r="AJ5" s="57">
        <f t="shared" ref="AJ5" si="0">EDATE(AE5,1)</f>
        <v>43313</v>
      </c>
      <c r="AK5" s="58"/>
      <c r="AL5" s="58"/>
      <c r="AM5" s="58"/>
      <c r="AN5" s="59"/>
      <c r="AO5" s="57">
        <f t="shared" ref="AO5" si="1">EDATE(AJ5,1)</f>
        <v>43344</v>
      </c>
      <c r="AP5" s="58"/>
      <c r="AQ5" s="58"/>
      <c r="AR5" s="58"/>
      <c r="AS5" s="59"/>
      <c r="AT5" s="57">
        <f t="shared" ref="AT5" si="2">EDATE(AO5,1)</f>
        <v>43374</v>
      </c>
      <c r="AU5" s="58"/>
      <c r="AV5" s="58"/>
      <c r="AW5" s="58"/>
      <c r="AX5" s="59"/>
      <c r="AY5" s="57">
        <f t="shared" ref="AY5" si="3">EDATE(AT5,1)</f>
        <v>43405</v>
      </c>
      <c r="AZ5" s="58"/>
      <c r="BA5" s="58"/>
      <c r="BB5" s="58"/>
      <c r="BC5" s="59"/>
      <c r="BD5" s="57">
        <f t="shared" ref="BD5" si="4">EDATE(AY5,1)</f>
        <v>43435</v>
      </c>
      <c r="BE5" s="58"/>
      <c r="BF5" s="58"/>
      <c r="BG5" s="58"/>
      <c r="BH5" s="59"/>
    </row>
    <row r="6" spans="1:60" x14ac:dyDescent="0.25">
      <c r="A6" s="9" t="s">
        <v>0</v>
      </c>
      <c r="B6" s="14"/>
      <c r="C6" s="49"/>
      <c r="D6" s="49"/>
      <c r="E6" s="12"/>
      <c r="F6" s="9" t="s">
        <v>0</v>
      </c>
      <c r="G6" s="8"/>
      <c r="H6" s="49"/>
      <c r="I6" s="49"/>
      <c r="J6" s="12"/>
      <c r="K6" s="9" t="s">
        <v>0</v>
      </c>
      <c r="L6" s="8"/>
      <c r="M6" s="49"/>
      <c r="N6" s="49"/>
      <c r="O6" s="12"/>
      <c r="P6" s="10" t="s">
        <v>0</v>
      </c>
      <c r="Q6" s="8"/>
      <c r="R6" s="49"/>
      <c r="S6" s="49"/>
      <c r="T6" s="12"/>
      <c r="U6" s="9" t="s">
        <v>0</v>
      </c>
      <c r="V6" s="8"/>
      <c r="W6" s="49"/>
      <c r="X6" s="49"/>
      <c r="Y6" s="12"/>
      <c r="Z6" s="9" t="s">
        <v>0</v>
      </c>
      <c r="AA6" s="8"/>
      <c r="AB6" s="49"/>
      <c r="AC6" s="49"/>
      <c r="AD6" s="12"/>
      <c r="AE6" s="9" t="s">
        <v>0</v>
      </c>
      <c r="AF6" s="8"/>
      <c r="AG6" s="49"/>
      <c r="AH6" s="49"/>
      <c r="AI6" s="12"/>
      <c r="AJ6" s="10" t="s">
        <v>0</v>
      </c>
      <c r="AK6" s="8"/>
      <c r="AL6" s="49"/>
      <c r="AM6" s="49"/>
      <c r="AN6" s="12"/>
      <c r="AO6" s="9" t="s">
        <v>0</v>
      </c>
      <c r="AP6" s="8"/>
      <c r="AQ6" s="49"/>
      <c r="AR6" s="49"/>
      <c r="AS6" s="12"/>
      <c r="AT6" s="10" t="s">
        <v>0</v>
      </c>
      <c r="AU6" s="8"/>
      <c r="AV6" s="49"/>
      <c r="AW6" s="49"/>
      <c r="AX6" s="12"/>
      <c r="AY6" s="10" t="s">
        <v>0</v>
      </c>
      <c r="AZ6" s="8"/>
      <c r="BA6" s="49"/>
      <c r="BB6" s="49"/>
      <c r="BC6" s="12"/>
      <c r="BD6" s="10" t="s">
        <v>0</v>
      </c>
      <c r="BE6" s="8"/>
      <c r="BF6" s="49"/>
      <c r="BG6" s="49"/>
      <c r="BH6" s="56"/>
    </row>
    <row r="7" spans="1:60" x14ac:dyDescent="0.25">
      <c r="A7" s="6">
        <f>A5</f>
        <v>43101</v>
      </c>
      <c r="B7" s="15" t="str">
        <f>VLOOKUP(MOD(A7-départ,'Régime de Travail'!$N$89)+1,cycle1,2,FALSE)</f>
        <v>R</v>
      </c>
      <c r="C7" s="61" t="str">
        <f>IFERROR(recherchevm(référence_horaires,3,jour_horaire(A7),B7),"")</f>
        <v/>
      </c>
      <c r="D7" s="50" t="str">
        <f>IF(C7&lt;&gt;"","à","")</f>
        <v/>
      </c>
      <c r="E7" s="61" t="str">
        <f>IFERROR(recherchevm(référence_horaires,4,jour_horaire(A7),B7),"")</f>
        <v/>
      </c>
      <c r="F7" s="6">
        <f>F5</f>
        <v>43132</v>
      </c>
      <c r="G7" s="15">
        <f>VLOOKUP(MOD(F7-départ,'Régime de Travail'!$N$89)+1,cycle1,2,FALSE)</f>
        <v>2</v>
      </c>
      <c r="H7" s="61">
        <f>IFERROR(recherchevm(référence_horaires,3,jour_horaire(F7),G7),"")</f>
        <v>0.56944444444444442</v>
      </c>
      <c r="I7" s="50" t="str">
        <f t="shared" ref="I7:I35" si="5">IF(H7&lt;&gt;"","à","")</f>
        <v>à</v>
      </c>
      <c r="J7" s="61">
        <f>IFERROR(recherchevm(référence_horaires,4,jour_horaire(F7),G7),"")</f>
        <v>0.90625</v>
      </c>
      <c r="K7" s="6">
        <f>K5</f>
        <v>43160</v>
      </c>
      <c r="L7" s="15" t="str">
        <f>VLOOKUP(MOD(K7-départ,'Régime de Travail'!$N$89)+1,cycle1,2,FALSE)</f>
        <v>R</v>
      </c>
      <c r="M7" s="61" t="str">
        <f>IFERROR(recherchevm(référence_horaires,3,jour_horaire(K7),L7),"")</f>
        <v/>
      </c>
      <c r="N7" s="50" t="str">
        <f t="shared" ref="N7:N37" si="6">IF(M7&lt;&gt;"","à","")</f>
        <v/>
      </c>
      <c r="O7" s="62" t="str">
        <f>IFERROR(recherchevm(référence_horaires,4,jour_horaire(K7),L7),"")</f>
        <v/>
      </c>
      <c r="P7" s="7">
        <f>P5</f>
        <v>43191</v>
      </c>
      <c r="Q7" s="15" t="str">
        <f>VLOOKUP(MOD(P7-départ,'Régime de Travail'!$N$89)+1,cycle1,2,FALSE)</f>
        <v>R</v>
      </c>
      <c r="R7" s="61" t="str">
        <f>IFERROR(recherchevm(référence_horaires,3,jour_horaire(P7),Q7),"")</f>
        <v/>
      </c>
      <c r="S7" s="50" t="str">
        <f t="shared" ref="S7:S36" si="7">IF(R7&lt;&gt;"","à","")</f>
        <v/>
      </c>
      <c r="T7" s="61" t="str">
        <f>IFERROR(recherchevm(référence_horaires,4,jour_horaire(P7),Q7),"")</f>
        <v/>
      </c>
      <c r="U7" s="6">
        <f>U5</f>
        <v>43221</v>
      </c>
      <c r="V7" s="15" t="str">
        <f>VLOOKUP(MOD(U7-départ,'Régime de Travail'!$N$89)+1,cycle1,2,FALSE)</f>
        <v>R</v>
      </c>
      <c r="W7" s="61" t="str">
        <f>IFERROR(recherchevm(référence_horaires,3,jour_horaire(U7),V7),"")</f>
        <v/>
      </c>
      <c r="X7" s="50" t="str">
        <f t="shared" ref="X7:X37" si="8">IF(W7&lt;&gt;"","à","")</f>
        <v/>
      </c>
      <c r="Y7" s="61" t="str">
        <f>IFERROR(recherchevm(référence_horaires,4,jour_horaire(U7),V7),"")</f>
        <v/>
      </c>
      <c r="Z7" s="6">
        <f>Z5</f>
        <v>43252</v>
      </c>
      <c r="AA7" s="15">
        <f>VLOOKUP(MOD(Z7-départ,'Régime de Travail'!$N$89)+1,cycle1,2,FALSE)</f>
        <v>2</v>
      </c>
      <c r="AB7" s="61">
        <f>IFERROR(recherchevm(référence_horaires,3,jour_horaire(Z7),AA7),"")</f>
        <v>0.56944444444444442</v>
      </c>
      <c r="AC7" s="50" t="str">
        <f t="shared" ref="AC7:AC36" si="9">IF(AB7&lt;&gt;"","à","")</f>
        <v>à</v>
      </c>
      <c r="AD7" s="61">
        <f>IFERROR(recherchevm(référence_horaires,4,jour_horaire(Z7),AA7),"")</f>
        <v>0.90625</v>
      </c>
      <c r="AE7" s="6">
        <f>AE5</f>
        <v>43282</v>
      </c>
      <c r="AF7" s="15">
        <f>VLOOKUP(MOD(AE7-départ,'Régime de Travail'!$N$89)+1,cycle1,2,FALSE)</f>
        <v>1</v>
      </c>
      <c r="AG7" s="61">
        <f>IFERROR(recherchevm(référence_horaires,3,jour_horaire(AE7),AF7),"")</f>
        <v>0.3263888888888889</v>
      </c>
      <c r="AH7" s="50" t="str">
        <f t="shared" ref="AH7:AH37" si="10">IF(AG7&lt;&gt;"","à","")</f>
        <v>à</v>
      </c>
      <c r="AI7" s="62">
        <f>IFERROR(recherchevm(référence_horaires,4,jour_horaire(AE7),AF7),"")</f>
        <v>0.61458333333333337</v>
      </c>
      <c r="AJ7" s="7">
        <f>AJ5</f>
        <v>43313</v>
      </c>
      <c r="AK7" s="15">
        <f>VLOOKUP(MOD(AJ7-départ,'Régime de Travail'!$N$89)+1,cycle1,2,FALSE)</f>
        <v>2</v>
      </c>
      <c r="AL7" s="61">
        <f>IFERROR(recherchevm(référence_horaires,3,jour_horaire(AJ7),AK7),"")</f>
        <v>0.56944444444444442</v>
      </c>
      <c r="AM7" s="50" t="str">
        <f t="shared" ref="AM7:AM37" si="11">IF(AL7&lt;&gt;"","à","")</f>
        <v>à</v>
      </c>
      <c r="AN7" s="61">
        <f>IFERROR(recherchevm(référence_horaires,4,jour_horaire(AJ7),AK7),"")</f>
        <v>0.90625</v>
      </c>
      <c r="AO7" s="6">
        <f>AO5</f>
        <v>43344</v>
      </c>
      <c r="AP7" s="15">
        <f>VLOOKUP(MOD(AO7-départ,'Régime de Travail'!$N$89)+1,cycle1,2,FALSE)</f>
        <v>1</v>
      </c>
      <c r="AQ7" s="61">
        <f>IFERROR(recherchevm(référence_horaires,3,jour_horaire(AO7),AP7),"")</f>
        <v>0.24305555555555555</v>
      </c>
      <c r="AR7" s="50" t="str">
        <f t="shared" ref="AR7:AR36" si="12">IF(AQ7&lt;&gt;"","à","")</f>
        <v>à</v>
      </c>
      <c r="AS7" s="62">
        <f>IFERROR(recherchevm(référence_horaires,4,jour_horaire(AO7),AP7),"")</f>
        <v>0.56944444444444442</v>
      </c>
      <c r="AT7" s="7">
        <f>AT5</f>
        <v>43374</v>
      </c>
      <c r="AU7" s="15">
        <f>VLOOKUP(MOD(AT7-départ,'Régime de Travail'!$N$89)+1,cycle1,2,FALSE)</f>
        <v>2</v>
      </c>
      <c r="AV7" s="61">
        <f>IFERROR(recherchevm(référence_horaires,3,jour_horaire(AT7),AU7),"")</f>
        <v>0.56944444444444442</v>
      </c>
      <c r="AW7" s="50" t="str">
        <f t="shared" ref="AW7:AW37" si="13">IF(AV7&lt;&gt;"","à","")</f>
        <v>à</v>
      </c>
      <c r="AX7" s="62">
        <f>IFERROR(recherchevm(référence_horaires,4,jour_horaire(AT7),AU7),"")</f>
        <v>0.90625</v>
      </c>
      <c r="AY7" s="7">
        <f>AY5</f>
        <v>43405</v>
      </c>
      <c r="AZ7" s="15">
        <f>VLOOKUP(MOD(AY7-départ,'Régime de Travail'!$N$89)+1,cycle1,2,FALSE)</f>
        <v>1</v>
      </c>
      <c r="BA7" s="61">
        <f>IFERROR(recherchevm(référence_horaires,3,jour_horaire(AY7),AZ7),"")</f>
        <v>0.3263888888888889</v>
      </c>
      <c r="BB7" s="50" t="str">
        <f t="shared" ref="BB7:BB36" si="14">IF(BA7&lt;&gt;"","à","")</f>
        <v>à</v>
      </c>
      <c r="BC7" s="62">
        <f>IFERROR(recherchevm(référence_horaires,4,jour_horaire(AY7),AZ7),"")</f>
        <v>0.61458333333333337</v>
      </c>
      <c r="BD7" s="7">
        <f>BD5</f>
        <v>43435</v>
      </c>
      <c r="BE7" s="15">
        <f>VLOOKUP(MOD(BD7-départ,'Régime de Travail'!$N$89)+1,cycle1,2,FALSE)</f>
        <v>2</v>
      </c>
      <c r="BF7" s="61">
        <f>IFERROR(recherchevm(référence_horaires,3,jour_horaire(BD7),BE7),"")</f>
        <v>0.56944444444444442</v>
      </c>
      <c r="BG7" s="50" t="str">
        <f t="shared" ref="BG7:BG37" si="15">IF(BF7&lt;&gt;"","à","")</f>
        <v>à</v>
      </c>
      <c r="BH7" s="62">
        <f>IFERROR(recherchevm(référence_horaires,4,jour_horaire(BD7),BE7),"")</f>
        <v>0.90625</v>
      </c>
    </row>
    <row r="8" spans="1:60" x14ac:dyDescent="0.25">
      <c r="A8" s="6">
        <f>A7+1</f>
        <v>43102</v>
      </c>
      <c r="B8" s="15">
        <f>VLOOKUP(MOD(A8-départ,'Régime de Travail'!$N$89)+1,cycle1,2,FALSE)</f>
        <v>1</v>
      </c>
      <c r="C8" s="61">
        <f>IFERROR(recherchevm(référence_horaires,3,jour_horaire(A8),B8),"")</f>
        <v>0.24305555555555555</v>
      </c>
      <c r="D8" s="50" t="str">
        <f t="shared" ref="D8:D37" si="16">IF(C8&lt;&gt;"","à","")</f>
        <v>à</v>
      </c>
      <c r="E8" s="61">
        <f>IFERROR(recherchevm(référence_horaires,4,jour_horaire(A8),B8),"")</f>
        <v>0.55208333333333337</v>
      </c>
      <c r="F8" s="6">
        <f>F7+1</f>
        <v>43133</v>
      </c>
      <c r="G8" s="15">
        <f>VLOOKUP(MOD(F8-départ,'Régime de Travail'!$N$89)+1,cycle1,2,FALSE)</f>
        <v>2</v>
      </c>
      <c r="H8" s="61">
        <f>IFERROR(recherchevm(référence_horaires,3,jour_horaire(F8),G8),"")</f>
        <v>0.56944444444444442</v>
      </c>
      <c r="I8" s="50" t="str">
        <f t="shared" si="5"/>
        <v>à</v>
      </c>
      <c r="J8" s="61">
        <f>IFERROR(recherchevm(référence_horaires,4,jour_horaire(F8),G8),"")</f>
        <v>0.90625</v>
      </c>
      <c r="K8" s="6">
        <f>K7+1</f>
        <v>43161</v>
      </c>
      <c r="L8" s="15" t="str">
        <f>VLOOKUP(MOD(K8-départ,'Régime de Travail'!$N$89)+1,cycle1,2,FALSE)</f>
        <v>R</v>
      </c>
      <c r="M8" s="61" t="str">
        <f>IFERROR(recherchevm(référence_horaires,3,jour_horaire(K8),L8),"")</f>
        <v/>
      </c>
      <c r="N8" s="50" t="str">
        <f t="shared" si="6"/>
        <v/>
      </c>
      <c r="O8" s="61" t="str">
        <f>IFERROR(recherchevm(référence_horaires,4,jour_horaire(K8),L8),"")</f>
        <v/>
      </c>
      <c r="P8" s="6">
        <f>P7+1</f>
        <v>43192</v>
      </c>
      <c r="Q8" s="15">
        <f>VLOOKUP(MOD(P8-départ,'Régime de Travail'!$N$89)+1,cycle1,2,FALSE)</f>
        <v>2</v>
      </c>
      <c r="R8" s="61">
        <f>IFERROR(recherchevm(référence_horaires,3,jour_horaire(P8),Q8),"")</f>
        <v>0.61458333333333337</v>
      </c>
      <c r="S8" s="50" t="str">
        <f t="shared" si="7"/>
        <v>à</v>
      </c>
      <c r="T8" s="61">
        <f>IFERROR(recherchevm(référence_horaires,4,jour_horaire(P8),Q8),"")</f>
        <v>0.90625</v>
      </c>
      <c r="U8" s="6">
        <f>U7+1</f>
        <v>43222</v>
      </c>
      <c r="V8" s="15">
        <f>VLOOKUP(MOD(U8-départ,'Régime de Travail'!$N$89)+1,cycle1,2,FALSE)</f>
        <v>1</v>
      </c>
      <c r="W8" s="61">
        <f>IFERROR(recherchevm(référence_horaires,3,jour_horaire(U8),V8),"")</f>
        <v>0.24305555555555555</v>
      </c>
      <c r="X8" s="50" t="str">
        <f t="shared" si="8"/>
        <v>à</v>
      </c>
      <c r="Y8" s="61">
        <f>IFERROR(recherchevm(référence_horaires,4,jour_horaire(U8),V8),"")</f>
        <v>0.55208333333333337</v>
      </c>
      <c r="Z8" s="6">
        <f>Z7+1</f>
        <v>43253</v>
      </c>
      <c r="AA8" s="15">
        <f>VLOOKUP(MOD(Z8-départ,'Régime de Travail'!$N$89)+1,cycle1,2,FALSE)</f>
        <v>2</v>
      </c>
      <c r="AB8" s="61">
        <f>IFERROR(recherchevm(référence_horaires,3,jour_horaire(Z8),AA8),"")</f>
        <v>0.56944444444444442</v>
      </c>
      <c r="AC8" s="50" t="str">
        <f t="shared" si="9"/>
        <v>à</v>
      </c>
      <c r="AD8" s="61">
        <f>IFERROR(recherchevm(référence_horaires,4,jour_horaire(Z8),AA8),"")</f>
        <v>0.90625</v>
      </c>
      <c r="AE8" s="6">
        <f t="shared" ref="AE8:AE37" si="17">AE7+1</f>
        <v>43283</v>
      </c>
      <c r="AF8" s="15">
        <f>VLOOKUP(MOD(AE8-départ,'Régime de Travail'!$N$89)+1,cycle1,2,FALSE)</f>
        <v>1</v>
      </c>
      <c r="AG8" s="61">
        <f>IFERROR(recherchevm(référence_horaires,3,jour_horaire(AE8),AF8),"")</f>
        <v>0.17708333333333334</v>
      </c>
      <c r="AH8" s="50" t="str">
        <f t="shared" si="10"/>
        <v>à</v>
      </c>
      <c r="AI8" s="61">
        <f>IFERROR(recherchevm(référence_horaires,4,jour_horaire(AE8),AF8),"")</f>
        <v>0.55208333333333337</v>
      </c>
      <c r="AJ8" s="6">
        <f t="shared" ref="AJ8:AJ37" si="18">AJ7+1</f>
        <v>43314</v>
      </c>
      <c r="AK8" s="15">
        <f>VLOOKUP(MOD(AJ8-départ,'Régime de Travail'!$N$89)+1,cycle1,2,FALSE)</f>
        <v>2</v>
      </c>
      <c r="AL8" s="61">
        <f>IFERROR(recherchevm(référence_horaires,3,jour_horaire(AJ8),AK8),"")</f>
        <v>0.56944444444444442</v>
      </c>
      <c r="AM8" s="50" t="str">
        <f t="shared" si="11"/>
        <v>à</v>
      </c>
      <c r="AN8" s="61">
        <f>IFERROR(recherchevm(référence_horaires,4,jour_horaire(AJ8),AK8),"")</f>
        <v>0.90625</v>
      </c>
      <c r="AO8" s="6">
        <f t="shared" ref="AO8:AO36" si="19">AO7+1</f>
        <v>43345</v>
      </c>
      <c r="AP8" s="15">
        <f>VLOOKUP(MOD(AO8-départ,'Régime de Travail'!$N$89)+1,cycle1,2,FALSE)</f>
        <v>1</v>
      </c>
      <c r="AQ8" s="61">
        <f>IFERROR(recherchevm(référence_horaires,3,jour_horaire(AO8),AP8),"")</f>
        <v>0.3263888888888889</v>
      </c>
      <c r="AR8" s="50" t="str">
        <f t="shared" si="12"/>
        <v>à</v>
      </c>
      <c r="AS8" s="61">
        <f>IFERROR(recherchevm(référence_horaires,4,jour_horaire(AO8),AP8),"")</f>
        <v>0.61458333333333337</v>
      </c>
      <c r="AT8" s="6">
        <f t="shared" ref="AT8:AT37" si="20">AT7+1</f>
        <v>43375</v>
      </c>
      <c r="AU8" s="15">
        <f>VLOOKUP(MOD(AT8-départ,'Régime de Travail'!$N$89)+1,cycle1,2,FALSE)</f>
        <v>2</v>
      </c>
      <c r="AV8" s="61">
        <f>IFERROR(recherchevm(référence_horaires,3,jour_horaire(AT8),AU8),"")</f>
        <v>0.56944444444444442</v>
      </c>
      <c r="AW8" s="50" t="str">
        <f t="shared" si="13"/>
        <v>à</v>
      </c>
      <c r="AX8" s="61">
        <f>IFERROR(recherchevm(référence_horaires,4,jour_horaire(AT8),AU8),"")</f>
        <v>0.90625</v>
      </c>
      <c r="AY8" s="6">
        <f t="shared" ref="AY8:AY36" si="21">AY7+1</f>
        <v>43406</v>
      </c>
      <c r="AZ8" s="15" t="str">
        <f>VLOOKUP(MOD(AY8-départ,'Régime de Travail'!$N$89)+1,cycle1,2,FALSE)</f>
        <v>D</v>
      </c>
      <c r="BA8" s="61" t="str">
        <f>IFERROR(recherchevm(référence_horaires,3,jour_horaire(AY8),AZ8),"")</f>
        <v/>
      </c>
      <c r="BB8" s="50" t="str">
        <f t="shared" si="14"/>
        <v/>
      </c>
      <c r="BC8" s="61" t="str">
        <f>IFERROR(recherchevm(référence_horaires,4,jour_horaire(AY8),AZ8),"")</f>
        <v/>
      </c>
      <c r="BD8" s="6">
        <f t="shared" ref="BD8:BD37" si="22">BD7+1</f>
        <v>43436</v>
      </c>
      <c r="BE8" s="15" t="str">
        <f>VLOOKUP(MOD(BD8-départ,'Régime de Travail'!$N$89)+1,cycle1,2,FALSE)</f>
        <v>R</v>
      </c>
      <c r="BF8" s="61" t="str">
        <f>IFERROR(recherchevm(référence_horaires,3,jour_horaire(BD8),BE8),"")</f>
        <v/>
      </c>
      <c r="BG8" s="50" t="str">
        <f t="shared" si="15"/>
        <v/>
      </c>
      <c r="BH8" s="62" t="str">
        <f>IFERROR(recherchevm(référence_horaires,4,jour_horaire(BD8),BE8),"")</f>
        <v/>
      </c>
    </row>
    <row r="9" spans="1:60" x14ac:dyDescent="0.25">
      <c r="A9" s="6">
        <f>A8+1</f>
        <v>43103</v>
      </c>
      <c r="B9" s="15">
        <f>VLOOKUP(MOD(A9-départ,'Régime de Travail'!$N$89)+1,cycle1,2,FALSE)</f>
        <v>1</v>
      </c>
      <c r="C9" s="61">
        <f>IFERROR(recherchevm(référence_horaires,3,jour_horaire(A9),B9),"")</f>
        <v>0.24305555555555555</v>
      </c>
      <c r="D9" s="50" t="str">
        <f t="shared" si="16"/>
        <v>à</v>
      </c>
      <c r="E9" s="61">
        <f>IFERROR(recherchevm(référence_horaires,4,jour_horaire(A9),B9),"")</f>
        <v>0.55208333333333337</v>
      </c>
      <c r="F9" s="6">
        <f>F8+1</f>
        <v>43134</v>
      </c>
      <c r="G9" s="15">
        <f>VLOOKUP(MOD(F9-départ,'Régime de Travail'!$N$89)+1,cycle1,2,FALSE)</f>
        <v>2</v>
      </c>
      <c r="H9" s="61">
        <f>IFERROR(recherchevm(référence_horaires,3,jour_horaire(F9),G9),"")</f>
        <v>0.56944444444444442</v>
      </c>
      <c r="I9" s="50" t="str">
        <f t="shared" si="5"/>
        <v>à</v>
      </c>
      <c r="J9" s="61">
        <f>IFERROR(recherchevm(référence_horaires,4,jour_horaire(F9),G9),"")</f>
        <v>0.90625</v>
      </c>
      <c r="K9" s="6">
        <f>K8+1</f>
        <v>43162</v>
      </c>
      <c r="L9" s="15">
        <f>VLOOKUP(MOD(K9-départ,'Régime de Travail'!$N$89)+1,cycle1,2,FALSE)</f>
        <v>1</v>
      </c>
      <c r="M9" s="61">
        <f>IFERROR(recherchevm(référence_horaires,3,jour_horaire(K9),L9),"")</f>
        <v>0.24305555555555555</v>
      </c>
      <c r="N9" s="50" t="str">
        <f t="shared" si="6"/>
        <v>à</v>
      </c>
      <c r="O9" s="61">
        <f>IFERROR(recherchevm(référence_horaires,4,jour_horaire(K9),L9),"")</f>
        <v>0.56944444444444442</v>
      </c>
      <c r="P9" s="6">
        <f>P8+1</f>
        <v>43193</v>
      </c>
      <c r="Q9" s="15">
        <f>VLOOKUP(MOD(P9-départ,'Régime de Travail'!$N$89)+1,cycle1,2,FALSE)</f>
        <v>2</v>
      </c>
      <c r="R9" s="61">
        <f>IFERROR(recherchevm(référence_horaires,3,jour_horaire(P9),Q9),"")</f>
        <v>0.56944444444444442</v>
      </c>
      <c r="S9" s="50" t="str">
        <f t="shared" si="7"/>
        <v>à</v>
      </c>
      <c r="T9" s="61">
        <f>IFERROR(recherchevm(référence_horaires,4,jour_horaire(P9),Q9),"")</f>
        <v>0.90625</v>
      </c>
      <c r="U9" s="6">
        <f>U8+1</f>
        <v>43223</v>
      </c>
      <c r="V9" s="15">
        <f>VLOOKUP(MOD(U9-départ,'Régime de Travail'!$N$89)+1,cycle1,2,FALSE)</f>
        <v>1</v>
      </c>
      <c r="W9" s="61">
        <f>IFERROR(recherchevm(référence_horaires,3,jour_horaire(U9),V9),"")</f>
        <v>0.24305555555555555</v>
      </c>
      <c r="X9" s="50" t="str">
        <f t="shared" si="8"/>
        <v>à</v>
      </c>
      <c r="Y9" s="61">
        <f>IFERROR(recherchevm(référence_horaires,4,jour_horaire(U9),V9),"")</f>
        <v>0.55208333333333337</v>
      </c>
      <c r="Z9" s="6">
        <f>Z8+1</f>
        <v>43254</v>
      </c>
      <c r="AA9" s="15">
        <f>VLOOKUP(MOD(Z9-départ,'Régime de Travail'!$N$89)+1,cycle1,2,FALSE)</f>
        <v>2</v>
      </c>
      <c r="AB9" s="61">
        <f>IFERROR(recherchevm(référence_horaires,3,jour_horaire(Z9),AA9),"")</f>
        <v>0.61458333333333337</v>
      </c>
      <c r="AC9" s="50" t="str">
        <f t="shared" si="9"/>
        <v>à</v>
      </c>
      <c r="AD9" s="61">
        <f>IFERROR(recherchevm(référence_horaires,4,jour_horaire(Z9),AA9),"")</f>
        <v>0.90625</v>
      </c>
      <c r="AE9" s="6">
        <f t="shared" si="17"/>
        <v>43284</v>
      </c>
      <c r="AF9" s="15">
        <f>VLOOKUP(MOD(AE9-départ,'Régime de Travail'!$N$89)+1,cycle1,2,FALSE)</f>
        <v>1</v>
      </c>
      <c r="AG9" s="61">
        <f>IFERROR(recherchevm(référence_horaires,3,jour_horaire(AE9),AF9),"")</f>
        <v>0.24305555555555555</v>
      </c>
      <c r="AH9" s="50" t="str">
        <f t="shared" si="10"/>
        <v>à</v>
      </c>
      <c r="AI9" s="61">
        <f>IFERROR(recherchevm(référence_horaires,4,jour_horaire(AE9),AF9),"")</f>
        <v>0.55208333333333337</v>
      </c>
      <c r="AJ9" s="6">
        <f t="shared" si="18"/>
        <v>43315</v>
      </c>
      <c r="AK9" s="15">
        <f>VLOOKUP(MOD(AJ9-départ,'Régime de Travail'!$N$89)+1,cycle1,2,FALSE)</f>
        <v>2</v>
      </c>
      <c r="AL9" s="61">
        <f>IFERROR(recherchevm(référence_horaires,3,jour_horaire(AJ9),AK9),"")</f>
        <v>0.56944444444444442</v>
      </c>
      <c r="AM9" s="50" t="str">
        <f t="shared" si="11"/>
        <v>à</v>
      </c>
      <c r="AN9" s="61">
        <f>IFERROR(recherchevm(référence_horaires,4,jour_horaire(AJ9),AK9),"")</f>
        <v>0.90625</v>
      </c>
      <c r="AO9" s="6">
        <f t="shared" si="19"/>
        <v>43346</v>
      </c>
      <c r="AP9" s="15" t="str">
        <f>VLOOKUP(MOD(AO9-départ,'Régime de Travail'!$N$89)+1,cycle1,2,FALSE)</f>
        <v>R</v>
      </c>
      <c r="AQ9" s="61" t="str">
        <f>IFERROR(recherchevm(référence_horaires,3,jour_horaire(AO9),AP9),"")</f>
        <v/>
      </c>
      <c r="AR9" s="50" t="str">
        <f t="shared" si="12"/>
        <v/>
      </c>
      <c r="AS9" s="61" t="str">
        <f>IFERROR(recherchevm(référence_horaires,4,jour_horaire(AO9),AP9),"")</f>
        <v/>
      </c>
      <c r="AT9" s="6">
        <f t="shared" si="20"/>
        <v>43376</v>
      </c>
      <c r="AU9" s="15" t="str">
        <f>VLOOKUP(MOD(AT9-départ,'Régime de Travail'!$N$89)+1,cycle1,2,FALSE)</f>
        <v>R</v>
      </c>
      <c r="AV9" s="61" t="str">
        <f>IFERROR(recherchevm(référence_horaires,3,jour_horaire(AT9),AU9),"")</f>
        <v/>
      </c>
      <c r="AW9" s="50" t="str">
        <f t="shared" si="13"/>
        <v/>
      </c>
      <c r="AX9" s="61" t="str">
        <f>IFERROR(recherchevm(référence_horaires,4,jour_horaire(AT9),AU9),"")</f>
        <v/>
      </c>
      <c r="AY9" s="6">
        <f t="shared" si="21"/>
        <v>43407</v>
      </c>
      <c r="AZ9" s="15" t="str">
        <f>VLOOKUP(MOD(AY9-départ,'Régime de Travail'!$N$89)+1,cycle1,2,FALSE)</f>
        <v>R</v>
      </c>
      <c r="BA9" s="61" t="str">
        <f>IFERROR(recherchevm(référence_horaires,3,jour_horaire(AY9),AZ9),"")</f>
        <v/>
      </c>
      <c r="BB9" s="50" t="str">
        <f t="shared" si="14"/>
        <v/>
      </c>
      <c r="BC9" s="61" t="str">
        <f>IFERROR(recherchevm(référence_horaires,4,jour_horaire(AY9),AZ9),"")</f>
        <v/>
      </c>
      <c r="BD9" s="6">
        <f t="shared" si="22"/>
        <v>43437</v>
      </c>
      <c r="BE9" s="15" t="str">
        <f>VLOOKUP(MOD(BD9-départ,'Régime de Travail'!$N$89)+1,cycle1,2,FALSE)</f>
        <v>R</v>
      </c>
      <c r="BF9" s="61" t="str">
        <f>IFERROR(recherchevm(référence_horaires,3,jour_horaire(BD9),BE9),"")</f>
        <v/>
      </c>
      <c r="BG9" s="50" t="str">
        <f t="shared" si="15"/>
        <v/>
      </c>
      <c r="BH9" s="62" t="str">
        <f>IFERROR(recherchevm(référence_horaires,4,jour_horaire(BD9),BE9),"")</f>
        <v/>
      </c>
    </row>
    <row r="10" spans="1:60" x14ac:dyDescent="0.25">
      <c r="A10" s="6">
        <f>A9+1</f>
        <v>43104</v>
      </c>
      <c r="B10" s="15">
        <f>VLOOKUP(MOD(A10-départ,'Régime de Travail'!$N$89)+1,cycle1,2,FALSE)</f>
        <v>1</v>
      </c>
      <c r="C10" s="61">
        <f>IFERROR(recherchevm(référence_horaires,3,jour_horaire(A10),B10),"")</f>
        <v>0.24305555555555555</v>
      </c>
      <c r="D10" s="50" t="str">
        <f t="shared" si="16"/>
        <v>à</v>
      </c>
      <c r="E10" s="61">
        <f>IFERROR(recherchevm(référence_horaires,4,jour_horaire(A10),B10),"")</f>
        <v>0.55208333333333337</v>
      </c>
      <c r="F10" s="6">
        <f>F9+1</f>
        <v>43135</v>
      </c>
      <c r="G10" s="15">
        <f>VLOOKUP(MOD(F10-départ,'Régime de Travail'!$N$89)+1,cycle1,2,FALSE)</f>
        <v>2</v>
      </c>
      <c r="H10" s="61">
        <f>IFERROR(recherchevm(référence_horaires,3,jour_horaire(F10),G10),"")</f>
        <v>0.61458333333333337</v>
      </c>
      <c r="I10" s="50" t="str">
        <f t="shared" si="5"/>
        <v>à</v>
      </c>
      <c r="J10" s="61">
        <f>IFERROR(recherchevm(référence_horaires,4,jour_horaire(F10),G10),"")</f>
        <v>0.90625</v>
      </c>
      <c r="K10" s="6">
        <f>K9+1</f>
        <v>43163</v>
      </c>
      <c r="L10" s="15">
        <f>VLOOKUP(MOD(K10-départ,'Régime de Travail'!$N$89)+1,cycle1,2,FALSE)</f>
        <v>1</v>
      </c>
      <c r="M10" s="61">
        <f>IFERROR(recherchevm(référence_horaires,3,jour_horaire(K10),L10),"")</f>
        <v>0.3263888888888889</v>
      </c>
      <c r="N10" s="50" t="str">
        <f t="shared" si="6"/>
        <v>à</v>
      </c>
      <c r="O10" s="61">
        <f>IFERROR(recherchevm(référence_horaires,4,jour_horaire(K10),L10),"")</f>
        <v>0.61458333333333337</v>
      </c>
      <c r="P10" s="6">
        <f>P9+1</f>
        <v>43194</v>
      </c>
      <c r="Q10" s="15">
        <f>VLOOKUP(MOD(P10-départ,'Régime de Travail'!$N$89)+1,cycle1,2,FALSE)</f>
        <v>2</v>
      </c>
      <c r="R10" s="61">
        <f>IFERROR(recherchevm(référence_horaires,3,jour_horaire(P10),Q10),"")</f>
        <v>0.56944444444444442</v>
      </c>
      <c r="S10" s="50" t="str">
        <f t="shared" si="7"/>
        <v>à</v>
      </c>
      <c r="T10" s="61">
        <f>IFERROR(recherchevm(référence_horaires,4,jour_horaire(P10),Q10),"")</f>
        <v>0.90625</v>
      </c>
      <c r="U10" s="6">
        <f>U9+1</f>
        <v>43224</v>
      </c>
      <c r="V10" s="15">
        <f>VLOOKUP(MOD(U10-départ,'Régime de Travail'!$N$89)+1,cycle1,2,FALSE)</f>
        <v>1</v>
      </c>
      <c r="W10" s="61">
        <f>IFERROR(recherchevm(référence_horaires,3,jour_horaire(U10),V10),"")</f>
        <v>0.24305555555555555</v>
      </c>
      <c r="X10" s="50" t="str">
        <f t="shared" si="8"/>
        <v>à</v>
      </c>
      <c r="Y10" s="61">
        <f>IFERROR(recherchevm(référence_horaires,4,jour_horaire(U10),V10),"")</f>
        <v>0.55208333333333337</v>
      </c>
      <c r="Z10" s="6">
        <f>Z9+1</f>
        <v>43255</v>
      </c>
      <c r="AA10" s="15">
        <f>VLOOKUP(MOD(Z10-départ,'Régime de Travail'!$N$89)+1,cycle1,2,FALSE)</f>
        <v>2</v>
      </c>
      <c r="AB10" s="61">
        <f>IFERROR(recherchevm(référence_horaires,3,jour_horaire(Z10),AA10),"")</f>
        <v>0.56944444444444442</v>
      </c>
      <c r="AC10" s="50" t="str">
        <f t="shared" si="9"/>
        <v>à</v>
      </c>
      <c r="AD10" s="61">
        <f>IFERROR(recherchevm(référence_horaires,4,jour_horaire(Z10),AA10),"")</f>
        <v>0.90625</v>
      </c>
      <c r="AE10" s="6">
        <f t="shared" si="17"/>
        <v>43285</v>
      </c>
      <c r="AF10" s="15">
        <f>VLOOKUP(MOD(AE10-départ,'Régime de Travail'!$N$89)+1,cycle1,2,FALSE)</f>
        <v>1</v>
      </c>
      <c r="AG10" s="61">
        <f>IFERROR(recherchevm(référence_horaires,3,jour_horaire(AE10),AF10),"")</f>
        <v>0.24305555555555555</v>
      </c>
      <c r="AH10" s="50" t="str">
        <f t="shared" si="10"/>
        <v>à</v>
      </c>
      <c r="AI10" s="61">
        <f>IFERROR(recherchevm(référence_horaires,4,jour_horaire(AE10),AF10),"")</f>
        <v>0.55208333333333337</v>
      </c>
      <c r="AJ10" s="6">
        <f t="shared" si="18"/>
        <v>43316</v>
      </c>
      <c r="AK10" s="15" t="str">
        <f>VLOOKUP(MOD(AJ10-départ,'Régime de Travail'!$N$89)+1,cycle1,2,FALSE)</f>
        <v>R</v>
      </c>
      <c r="AL10" s="61" t="str">
        <f>IFERROR(recherchevm(référence_horaires,3,jour_horaire(AJ10),AK10),"")</f>
        <v/>
      </c>
      <c r="AM10" s="50" t="str">
        <f t="shared" si="11"/>
        <v/>
      </c>
      <c r="AN10" s="61" t="str">
        <f>IFERROR(recherchevm(référence_horaires,4,jour_horaire(AJ10),AK10),"")</f>
        <v/>
      </c>
      <c r="AO10" s="6">
        <f t="shared" si="19"/>
        <v>43347</v>
      </c>
      <c r="AP10" s="15" t="str">
        <f>VLOOKUP(MOD(AO10-départ,'Régime de Travail'!$N$89)+1,cycle1,2,FALSE)</f>
        <v>R</v>
      </c>
      <c r="AQ10" s="61" t="str">
        <f>IFERROR(recherchevm(référence_horaires,3,jour_horaire(AO10),AP10),"")</f>
        <v/>
      </c>
      <c r="AR10" s="50" t="str">
        <f t="shared" si="12"/>
        <v/>
      </c>
      <c r="AS10" s="61" t="str">
        <f>IFERROR(recherchevm(référence_horaires,4,jour_horaire(AO10),AP10),"")</f>
        <v/>
      </c>
      <c r="AT10" s="6">
        <f t="shared" si="20"/>
        <v>43377</v>
      </c>
      <c r="AU10" s="15" t="str">
        <f>VLOOKUP(MOD(AT10-départ,'Régime de Travail'!$N$89)+1,cycle1,2,FALSE)</f>
        <v>R</v>
      </c>
      <c r="AV10" s="61" t="str">
        <f>IFERROR(recherchevm(référence_horaires,3,jour_horaire(AT10),AU10),"")</f>
        <v/>
      </c>
      <c r="AW10" s="50" t="str">
        <f t="shared" si="13"/>
        <v/>
      </c>
      <c r="AX10" s="61" t="str">
        <f>IFERROR(recherchevm(référence_horaires,4,jour_horaire(AT10),AU10),"")</f>
        <v/>
      </c>
      <c r="AY10" s="6">
        <f t="shared" si="21"/>
        <v>43408</v>
      </c>
      <c r="AZ10" s="15" t="str">
        <f>VLOOKUP(MOD(AY10-départ,'Régime de Travail'!$N$89)+1,cycle1,2,FALSE)</f>
        <v>R</v>
      </c>
      <c r="BA10" s="61" t="str">
        <f>IFERROR(recherchevm(référence_horaires,3,jour_horaire(AY10),AZ10),"")</f>
        <v/>
      </c>
      <c r="BB10" s="50" t="str">
        <f t="shared" si="14"/>
        <v/>
      </c>
      <c r="BC10" s="61" t="str">
        <f>IFERROR(recherchevm(référence_horaires,4,jour_horaire(AY10),AZ10),"")</f>
        <v/>
      </c>
      <c r="BD10" s="6">
        <f t="shared" si="22"/>
        <v>43438</v>
      </c>
      <c r="BE10" s="15">
        <f>VLOOKUP(MOD(BD10-départ,'Régime de Travail'!$N$89)+1,cycle1,2,FALSE)</f>
        <v>1</v>
      </c>
      <c r="BF10" s="61">
        <f>IFERROR(recherchevm(référence_horaires,3,jour_horaire(BD10),BE10),"")</f>
        <v>0.24305555555555555</v>
      </c>
      <c r="BG10" s="50" t="str">
        <f t="shared" si="15"/>
        <v>à</v>
      </c>
      <c r="BH10" s="62">
        <f>IFERROR(recherchevm(référence_horaires,4,jour_horaire(BD10),BE10),"")</f>
        <v>0.55208333333333337</v>
      </c>
    </row>
    <row r="11" spans="1:60" x14ac:dyDescent="0.25">
      <c r="A11" s="6">
        <f>A10+1</f>
        <v>43105</v>
      </c>
      <c r="B11" s="15">
        <f>VLOOKUP(MOD(A11-départ,'Régime de Travail'!$N$89)+1,cycle1,2,FALSE)</f>
        <v>1</v>
      </c>
      <c r="C11" s="61">
        <f>IFERROR(recherchevm(référence_horaires,3,jour_horaire(A11),B11),"")</f>
        <v>0.24305555555555555</v>
      </c>
      <c r="D11" s="50" t="str">
        <f t="shared" si="16"/>
        <v>à</v>
      </c>
      <c r="E11" s="61">
        <f>IFERROR(recherchevm(référence_horaires,4,jour_horaire(A11),B11),"")</f>
        <v>0.55208333333333337</v>
      </c>
      <c r="F11" s="6">
        <f>F10+1</f>
        <v>43136</v>
      </c>
      <c r="G11" s="15" t="str">
        <f>VLOOKUP(MOD(F11-départ,'Régime de Travail'!$N$89)+1,cycle1,2,FALSE)</f>
        <v>R</v>
      </c>
      <c r="H11" s="61" t="str">
        <f>IFERROR(recherchevm(référence_horaires,3,jour_horaire(F11),G11),"")</f>
        <v/>
      </c>
      <c r="I11" s="50" t="str">
        <f t="shared" si="5"/>
        <v/>
      </c>
      <c r="J11" s="61" t="str">
        <f>IFERROR(recherchevm(référence_horaires,4,jour_horaire(F11),G11),"")</f>
        <v/>
      </c>
      <c r="K11" s="6">
        <f>K10+1</f>
        <v>43164</v>
      </c>
      <c r="L11" s="15">
        <f>VLOOKUP(MOD(K11-départ,'Régime de Travail'!$N$89)+1,cycle1,2,FALSE)</f>
        <v>1</v>
      </c>
      <c r="M11" s="61">
        <f>IFERROR(recherchevm(référence_horaires,3,jour_horaire(K11),L11),"")</f>
        <v>0.17708333333333334</v>
      </c>
      <c r="N11" s="50" t="str">
        <f t="shared" si="6"/>
        <v>à</v>
      </c>
      <c r="O11" s="61">
        <f>IFERROR(recherchevm(référence_horaires,4,jour_horaire(K11),L11),"")</f>
        <v>0.55208333333333337</v>
      </c>
      <c r="P11" s="6">
        <f>P10+1</f>
        <v>43195</v>
      </c>
      <c r="Q11" s="15">
        <f>VLOOKUP(MOD(P11-départ,'Régime de Travail'!$N$89)+1,cycle1,2,FALSE)</f>
        <v>2</v>
      </c>
      <c r="R11" s="61">
        <f>IFERROR(recherchevm(référence_horaires,3,jour_horaire(P11),Q11),"")</f>
        <v>0.56944444444444442</v>
      </c>
      <c r="S11" s="50" t="str">
        <f t="shared" si="7"/>
        <v>à</v>
      </c>
      <c r="T11" s="61">
        <f>IFERROR(recherchevm(référence_horaires,4,jour_horaire(P11),Q11),"")</f>
        <v>0.90625</v>
      </c>
      <c r="U11" s="6">
        <f>U10+1</f>
        <v>43225</v>
      </c>
      <c r="V11" s="15">
        <f>VLOOKUP(MOD(U11-départ,'Régime de Travail'!$N$89)+1,cycle1,2,FALSE)</f>
        <v>1</v>
      </c>
      <c r="W11" s="61">
        <f>IFERROR(recherchevm(référence_horaires,3,jour_horaire(U11),V11),"")</f>
        <v>0.24305555555555555</v>
      </c>
      <c r="X11" s="50" t="str">
        <f t="shared" si="8"/>
        <v>à</v>
      </c>
      <c r="Y11" s="61">
        <f>IFERROR(recherchevm(référence_horaires,4,jour_horaire(U11),V11),"")</f>
        <v>0.56944444444444442</v>
      </c>
      <c r="Z11" s="6">
        <f>Z10+1</f>
        <v>43256</v>
      </c>
      <c r="AA11" s="15" t="str">
        <f>VLOOKUP(MOD(Z11-départ,'Régime de Travail'!$N$89)+1,cycle1,2,FALSE)</f>
        <v>R</v>
      </c>
      <c r="AB11" s="61" t="str">
        <f>IFERROR(recherchevm(référence_horaires,3,jour_horaire(Z11),AA11),"")</f>
        <v/>
      </c>
      <c r="AC11" s="50" t="str">
        <f t="shared" si="9"/>
        <v/>
      </c>
      <c r="AD11" s="61" t="str">
        <f>IFERROR(recherchevm(référence_horaires,4,jour_horaire(Z11),AA11),"")</f>
        <v/>
      </c>
      <c r="AE11" s="6">
        <f t="shared" si="17"/>
        <v>43286</v>
      </c>
      <c r="AF11" s="15" t="str">
        <f>VLOOKUP(MOD(AE11-départ,'Régime de Travail'!$N$89)+1,cycle1,2,FALSE)</f>
        <v>R</v>
      </c>
      <c r="AG11" s="61" t="str">
        <f>IFERROR(recherchevm(référence_horaires,3,jour_horaire(AE11),AF11),"")</f>
        <v/>
      </c>
      <c r="AH11" s="50" t="str">
        <f t="shared" si="10"/>
        <v/>
      </c>
      <c r="AI11" s="61" t="str">
        <f>IFERROR(recherchevm(référence_horaires,4,jour_horaire(AE11),AF11),"")</f>
        <v/>
      </c>
      <c r="AJ11" s="6">
        <f t="shared" si="18"/>
        <v>43317</v>
      </c>
      <c r="AK11" s="15" t="str">
        <f>VLOOKUP(MOD(AJ11-départ,'Régime de Travail'!$N$89)+1,cycle1,2,FALSE)</f>
        <v>R</v>
      </c>
      <c r="AL11" s="61" t="str">
        <f>IFERROR(recherchevm(référence_horaires,3,jour_horaire(AJ11),AK11),"")</f>
        <v/>
      </c>
      <c r="AM11" s="50" t="str">
        <f t="shared" si="11"/>
        <v/>
      </c>
      <c r="AN11" s="61" t="str">
        <f>IFERROR(recherchevm(référence_horaires,4,jour_horaire(AJ11),AK11),"")</f>
        <v/>
      </c>
      <c r="AO11" s="6">
        <f t="shared" si="19"/>
        <v>43348</v>
      </c>
      <c r="AP11" s="15">
        <f>VLOOKUP(MOD(AO11-départ,'Régime de Travail'!$N$89)+1,cycle1,2,FALSE)</f>
        <v>2</v>
      </c>
      <c r="AQ11" s="61">
        <f>IFERROR(recherchevm(référence_horaires,3,jour_horaire(AO11),AP11),"")</f>
        <v>0.56944444444444442</v>
      </c>
      <c r="AR11" s="50" t="str">
        <f t="shared" si="12"/>
        <v>à</v>
      </c>
      <c r="AS11" s="61">
        <f>IFERROR(recherchevm(référence_horaires,4,jour_horaire(AO11),AP11),"")</f>
        <v>0.90625</v>
      </c>
      <c r="AT11" s="6">
        <f t="shared" si="20"/>
        <v>43378</v>
      </c>
      <c r="AU11" s="15">
        <f>VLOOKUP(MOD(AT11-départ,'Régime de Travail'!$N$89)+1,cycle1,2,FALSE)</f>
        <v>1</v>
      </c>
      <c r="AV11" s="61">
        <f>IFERROR(recherchevm(référence_horaires,3,jour_horaire(AT11),AU11),"")</f>
        <v>0.24305555555555555</v>
      </c>
      <c r="AW11" s="50" t="str">
        <f t="shared" si="13"/>
        <v>à</v>
      </c>
      <c r="AX11" s="61">
        <f>IFERROR(recherchevm(référence_horaires,4,jour_horaire(AT11),AU11),"")</f>
        <v>0.55208333333333337</v>
      </c>
      <c r="AY11" s="6">
        <f t="shared" si="21"/>
        <v>43409</v>
      </c>
      <c r="AZ11" s="15">
        <f>VLOOKUP(MOD(AY11-départ,'Régime de Travail'!$N$89)+1,cycle1,2,FALSE)</f>
        <v>2</v>
      </c>
      <c r="BA11" s="61">
        <f>IFERROR(recherchevm(référence_horaires,3,jour_horaire(AY11),AZ11),"")</f>
        <v>0.56944444444444442</v>
      </c>
      <c r="BB11" s="50" t="str">
        <f t="shared" si="14"/>
        <v>à</v>
      </c>
      <c r="BC11" s="61">
        <f>IFERROR(recherchevm(référence_horaires,4,jour_horaire(AY11),AZ11),"")</f>
        <v>0.90625</v>
      </c>
      <c r="BD11" s="6">
        <f t="shared" si="22"/>
        <v>43439</v>
      </c>
      <c r="BE11" s="15">
        <f>VLOOKUP(MOD(BD11-départ,'Régime de Travail'!$N$89)+1,cycle1,2,FALSE)</f>
        <v>1</v>
      </c>
      <c r="BF11" s="61">
        <f>IFERROR(recherchevm(référence_horaires,3,jour_horaire(BD11),BE11),"")</f>
        <v>0.24305555555555555</v>
      </c>
      <c r="BG11" s="50" t="str">
        <f t="shared" si="15"/>
        <v>à</v>
      </c>
      <c r="BH11" s="62">
        <f>IFERROR(recherchevm(référence_horaires,4,jour_horaire(BD11),BE11),"")</f>
        <v>0.55208333333333337</v>
      </c>
    </row>
    <row r="12" spans="1:60" x14ac:dyDescent="0.25">
      <c r="A12" s="6">
        <f>A11+1</f>
        <v>43106</v>
      </c>
      <c r="B12" s="15" t="str">
        <f>VLOOKUP(MOD(A12-départ,'Régime de Travail'!$N$89)+1,cycle1,2,FALSE)</f>
        <v>R</v>
      </c>
      <c r="C12" s="61" t="str">
        <f>IFERROR(recherchevm(référence_horaires,3,jour_horaire(A12),B12),"")</f>
        <v/>
      </c>
      <c r="D12" s="50" t="str">
        <f t="shared" si="16"/>
        <v/>
      </c>
      <c r="E12" s="61" t="str">
        <f>IFERROR(recherchevm(référence_horaires,4,jour_horaire(A12),B12),"")</f>
        <v/>
      </c>
      <c r="F12" s="6">
        <f>F11+1</f>
        <v>43137</v>
      </c>
      <c r="G12" s="15" t="str">
        <f>VLOOKUP(MOD(F12-départ,'Régime de Travail'!$N$89)+1,cycle1,2,FALSE)</f>
        <v>R</v>
      </c>
      <c r="H12" s="61" t="str">
        <f>IFERROR(recherchevm(référence_horaires,3,jour_horaire(F12),G12),"")</f>
        <v/>
      </c>
      <c r="I12" s="50" t="str">
        <f t="shared" si="5"/>
        <v/>
      </c>
      <c r="J12" s="61" t="str">
        <f>IFERROR(recherchevm(référence_horaires,4,jour_horaire(F12),G12),"")</f>
        <v/>
      </c>
      <c r="K12" s="6">
        <f>K11+1</f>
        <v>43165</v>
      </c>
      <c r="L12" s="15">
        <f>VLOOKUP(MOD(K12-départ,'Régime de Travail'!$N$89)+1,cycle1,2,FALSE)</f>
        <v>1</v>
      </c>
      <c r="M12" s="61">
        <f>IFERROR(recherchevm(référence_horaires,3,jour_horaire(K12),L12),"")</f>
        <v>0.24305555555555555</v>
      </c>
      <c r="N12" s="50" t="str">
        <f t="shared" si="6"/>
        <v>à</v>
      </c>
      <c r="O12" s="61">
        <f>IFERROR(recherchevm(référence_horaires,4,jour_horaire(K12),L12),"")</f>
        <v>0.55208333333333337</v>
      </c>
      <c r="P12" s="6">
        <f>P11+1</f>
        <v>43196</v>
      </c>
      <c r="Q12" s="15" t="str">
        <f>VLOOKUP(MOD(P12-départ,'Régime de Travail'!$N$89)+1,cycle1,2,FALSE)</f>
        <v>R</v>
      </c>
      <c r="R12" s="61" t="str">
        <f>IFERROR(recherchevm(référence_horaires,3,jour_horaire(P12),Q12),"")</f>
        <v/>
      </c>
      <c r="S12" s="50" t="str">
        <f t="shared" si="7"/>
        <v/>
      </c>
      <c r="T12" s="61" t="str">
        <f>IFERROR(recherchevm(référence_horaires,4,jour_horaire(P12),Q12),"")</f>
        <v/>
      </c>
      <c r="U12" s="6">
        <f>U11+1</f>
        <v>43226</v>
      </c>
      <c r="V12" s="15" t="str">
        <f>VLOOKUP(MOD(U12-départ,'Régime de Travail'!$N$89)+1,cycle1,2,FALSE)</f>
        <v>R</v>
      </c>
      <c r="W12" s="61" t="str">
        <f>IFERROR(recherchevm(référence_horaires,3,jour_horaire(U12),V12),"")</f>
        <v/>
      </c>
      <c r="X12" s="50" t="str">
        <f t="shared" si="8"/>
        <v/>
      </c>
      <c r="Y12" s="61" t="str">
        <f>IFERROR(recherchevm(référence_horaires,4,jour_horaire(U12),V12),"")</f>
        <v/>
      </c>
      <c r="Z12" s="6">
        <f>Z11+1</f>
        <v>43257</v>
      </c>
      <c r="AA12" s="15" t="str">
        <f>VLOOKUP(MOD(Z12-départ,'Régime de Travail'!$N$89)+1,cycle1,2,FALSE)</f>
        <v>R</v>
      </c>
      <c r="AB12" s="61" t="str">
        <f>IFERROR(recherchevm(référence_horaires,3,jour_horaire(Z12),AA12),"")</f>
        <v/>
      </c>
      <c r="AC12" s="50" t="str">
        <f t="shared" si="9"/>
        <v/>
      </c>
      <c r="AD12" s="61" t="str">
        <f>IFERROR(recherchevm(référence_horaires,4,jour_horaire(Z12),AA12),"")</f>
        <v/>
      </c>
      <c r="AE12" s="6">
        <f t="shared" si="17"/>
        <v>43287</v>
      </c>
      <c r="AF12" s="15" t="str">
        <f>VLOOKUP(MOD(AE12-départ,'Régime de Travail'!$N$89)+1,cycle1,2,FALSE)</f>
        <v>R</v>
      </c>
      <c r="AG12" s="61" t="str">
        <f>IFERROR(recherchevm(référence_horaires,3,jour_horaire(AE12),AF12),"")</f>
        <v/>
      </c>
      <c r="AH12" s="50" t="str">
        <f t="shared" si="10"/>
        <v/>
      </c>
      <c r="AI12" s="61" t="str">
        <f>IFERROR(recherchevm(référence_horaires,4,jour_horaire(AE12),AF12),"")</f>
        <v/>
      </c>
      <c r="AJ12" s="6">
        <f t="shared" si="18"/>
        <v>43318</v>
      </c>
      <c r="AK12" s="15">
        <f>VLOOKUP(MOD(AJ12-départ,'Régime de Travail'!$N$89)+1,cycle1,2,FALSE)</f>
        <v>1</v>
      </c>
      <c r="AL12" s="61">
        <f>IFERROR(recherchevm(référence_horaires,3,jour_horaire(AJ12),AK12),"")</f>
        <v>0.17708333333333334</v>
      </c>
      <c r="AM12" s="50" t="str">
        <f t="shared" si="11"/>
        <v>à</v>
      </c>
      <c r="AN12" s="61">
        <f>IFERROR(recherchevm(référence_horaires,4,jour_horaire(AJ12),AK12),"")</f>
        <v>0.55208333333333337</v>
      </c>
      <c r="AO12" s="6">
        <f t="shared" si="19"/>
        <v>43349</v>
      </c>
      <c r="AP12" s="15">
        <f>VLOOKUP(MOD(AO12-départ,'Régime de Travail'!$N$89)+1,cycle1,2,FALSE)</f>
        <v>2</v>
      </c>
      <c r="AQ12" s="61">
        <f>IFERROR(recherchevm(référence_horaires,3,jour_horaire(AO12),AP12),"")</f>
        <v>0.56944444444444442</v>
      </c>
      <c r="AR12" s="50" t="str">
        <f t="shared" si="12"/>
        <v>à</v>
      </c>
      <c r="AS12" s="61">
        <f>IFERROR(recherchevm(référence_horaires,4,jour_horaire(AO12),AP12),"")</f>
        <v>0.90625</v>
      </c>
      <c r="AT12" s="6">
        <f t="shared" si="20"/>
        <v>43379</v>
      </c>
      <c r="AU12" s="15">
        <f>VLOOKUP(MOD(AT12-départ,'Régime de Travail'!$N$89)+1,cycle1,2,FALSE)</f>
        <v>1</v>
      </c>
      <c r="AV12" s="61">
        <f>IFERROR(recherchevm(référence_horaires,3,jour_horaire(AT12),AU12),"")</f>
        <v>0.24305555555555555</v>
      </c>
      <c r="AW12" s="50" t="str">
        <f t="shared" si="13"/>
        <v>à</v>
      </c>
      <c r="AX12" s="61">
        <f>IFERROR(recherchevm(référence_horaires,4,jour_horaire(AT12),AU12),"")</f>
        <v>0.56944444444444442</v>
      </c>
      <c r="AY12" s="6">
        <f t="shared" si="21"/>
        <v>43410</v>
      </c>
      <c r="AZ12" s="15">
        <f>VLOOKUP(MOD(AY12-départ,'Régime de Travail'!$N$89)+1,cycle1,2,FALSE)</f>
        <v>2</v>
      </c>
      <c r="BA12" s="61">
        <f>IFERROR(recherchevm(référence_horaires,3,jour_horaire(AY12),AZ12),"")</f>
        <v>0.56944444444444442</v>
      </c>
      <c r="BB12" s="50" t="str">
        <f t="shared" si="14"/>
        <v>à</v>
      </c>
      <c r="BC12" s="61">
        <f>IFERROR(recherchevm(référence_horaires,4,jour_horaire(AY12),AZ12),"")</f>
        <v>0.90625</v>
      </c>
      <c r="BD12" s="6">
        <f t="shared" si="22"/>
        <v>43440</v>
      </c>
      <c r="BE12" s="15">
        <f>VLOOKUP(MOD(BD12-départ,'Régime de Travail'!$N$89)+1,cycle1,2,FALSE)</f>
        <v>1</v>
      </c>
      <c r="BF12" s="61">
        <f>IFERROR(recherchevm(référence_horaires,3,jour_horaire(BD12),BE12),"")</f>
        <v>0.24305555555555555</v>
      </c>
      <c r="BG12" s="50" t="str">
        <f t="shared" si="15"/>
        <v>à</v>
      </c>
      <c r="BH12" s="62">
        <f>IFERROR(recherchevm(référence_horaires,4,jour_horaire(BD12),BE12),"")</f>
        <v>0.55208333333333337</v>
      </c>
    </row>
    <row r="13" spans="1:60" x14ac:dyDescent="0.25">
      <c r="A13" s="6">
        <f>A12+1</f>
        <v>43107</v>
      </c>
      <c r="B13" s="15" t="str">
        <f>VLOOKUP(MOD(A13-départ,'Régime de Travail'!$N$89)+1,cycle1,2,FALSE)</f>
        <v>R</v>
      </c>
      <c r="C13" s="61" t="str">
        <f>IFERROR(recherchevm(référence_horaires,3,jour_horaire(A13),B13),"")</f>
        <v/>
      </c>
      <c r="D13" s="50" t="str">
        <f t="shared" si="16"/>
        <v/>
      </c>
      <c r="E13" s="61" t="str">
        <f>IFERROR(recherchevm(référence_horaires,4,jour_horaire(A13),B13),"")</f>
        <v/>
      </c>
      <c r="F13" s="6">
        <f>F12+1</f>
        <v>43138</v>
      </c>
      <c r="G13" s="15">
        <f>VLOOKUP(MOD(F13-départ,'Régime de Travail'!$N$89)+1,cycle1,2,FALSE)</f>
        <v>1</v>
      </c>
      <c r="H13" s="61">
        <f>IFERROR(recherchevm(référence_horaires,3,jour_horaire(F13),G13),"")</f>
        <v>0.24305555555555555</v>
      </c>
      <c r="I13" s="50" t="str">
        <f t="shared" si="5"/>
        <v>à</v>
      </c>
      <c r="J13" s="61">
        <f>IFERROR(recherchevm(référence_horaires,4,jour_horaire(F13),G13),"")</f>
        <v>0.55208333333333337</v>
      </c>
      <c r="K13" s="6">
        <f>K12+1</f>
        <v>43166</v>
      </c>
      <c r="L13" s="15" t="str">
        <f>VLOOKUP(MOD(K13-départ,'Régime de Travail'!$N$89)+1,cycle1,2,FALSE)</f>
        <v>R</v>
      </c>
      <c r="M13" s="61" t="str">
        <f>IFERROR(recherchevm(référence_horaires,3,jour_horaire(K13),L13),"")</f>
        <v/>
      </c>
      <c r="N13" s="50" t="str">
        <f t="shared" si="6"/>
        <v/>
      </c>
      <c r="O13" s="61" t="str">
        <f>IFERROR(recherchevm(référence_horaires,4,jour_horaire(K13),L13),"")</f>
        <v/>
      </c>
      <c r="P13" s="6">
        <f>P12+1</f>
        <v>43197</v>
      </c>
      <c r="Q13" s="15" t="str">
        <f>VLOOKUP(MOD(P13-départ,'Régime de Travail'!$N$89)+1,cycle1,2,FALSE)</f>
        <v>R</v>
      </c>
      <c r="R13" s="61" t="str">
        <f>IFERROR(recherchevm(référence_horaires,3,jour_horaire(P13),Q13),"")</f>
        <v/>
      </c>
      <c r="S13" s="50" t="str">
        <f t="shared" si="7"/>
        <v/>
      </c>
      <c r="T13" s="61" t="str">
        <f>IFERROR(recherchevm(référence_horaires,4,jour_horaire(P13),Q13),"")</f>
        <v/>
      </c>
      <c r="U13" s="6">
        <f>U12+1</f>
        <v>43227</v>
      </c>
      <c r="V13" s="15" t="str">
        <f>VLOOKUP(MOD(U13-départ,'Régime de Travail'!$N$89)+1,cycle1,2,FALSE)</f>
        <v>R</v>
      </c>
      <c r="W13" s="61" t="str">
        <f>IFERROR(recherchevm(référence_horaires,3,jour_horaire(U13),V13),"")</f>
        <v/>
      </c>
      <c r="X13" s="50" t="str">
        <f t="shared" si="8"/>
        <v/>
      </c>
      <c r="Y13" s="61" t="str">
        <f>IFERROR(recherchevm(référence_horaires,4,jour_horaire(U13),V13),"")</f>
        <v/>
      </c>
      <c r="Z13" s="6">
        <f>Z12+1</f>
        <v>43258</v>
      </c>
      <c r="AA13" s="15">
        <f>VLOOKUP(MOD(Z13-départ,'Régime de Travail'!$N$89)+1,cycle1,2,FALSE)</f>
        <v>1</v>
      </c>
      <c r="AB13" s="61">
        <f>IFERROR(recherchevm(référence_horaires,3,jour_horaire(Z13),AA13),"")</f>
        <v>0.24305555555555555</v>
      </c>
      <c r="AC13" s="50" t="str">
        <f t="shared" si="9"/>
        <v>à</v>
      </c>
      <c r="AD13" s="61">
        <f>IFERROR(recherchevm(référence_horaires,4,jour_horaire(Z13),AA13),"")</f>
        <v>0.55208333333333337</v>
      </c>
      <c r="AE13" s="6">
        <f t="shared" si="17"/>
        <v>43288</v>
      </c>
      <c r="AF13" s="15">
        <f>VLOOKUP(MOD(AE13-départ,'Régime de Travail'!$N$89)+1,cycle1,2,FALSE)</f>
        <v>2</v>
      </c>
      <c r="AG13" s="61">
        <f>IFERROR(recherchevm(référence_horaires,3,jour_horaire(AE13),AF13),"")</f>
        <v>0.56944444444444442</v>
      </c>
      <c r="AH13" s="50" t="str">
        <f t="shared" si="10"/>
        <v>à</v>
      </c>
      <c r="AI13" s="61">
        <f>IFERROR(recherchevm(référence_horaires,4,jour_horaire(AE13),AF13),"")</f>
        <v>0.90625</v>
      </c>
      <c r="AJ13" s="6">
        <f t="shared" si="18"/>
        <v>43319</v>
      </c>
      <c r="AK13" s="15">
        <f>VLOOKUP(MOD(AJ13-départ,'Régime de Travail'!$N$89)+1,cycle1,2,FALSE)</f>
        <v>1</v>
      </c>
      <c r="AL13" s="61">
        <f>IFERROR(recherchevm(référence_horaires,3,jour_horaire(AJ13),AK13),"")</f>
        <v>0.24305555555555555</v>
      </c>
      <c r="AM13" s="50" t="str">
        <f t="shared" si="11"/>
        <v>à</v>
      </c>
      <c r="AN13" s="61">
        <f>IFERROR(recherchevm(référence_horaires,4,jour_horaire(AJ13),AK13),"")</f>
        <v>0.55208333333333337</v>
      </c>
      <c r="AO13" s="6">
        <f t="shared" si="19"/>
        <v>43350</v>
      </c>
      <c r="AP13" s="15">
        <f>VLOOKUP(MOD(AO13-départ,'Régime de Travail'!$N$89)+1,cycle1,2,FALSE)</f>
        <v>2</v>
      </c>
      <c r="AQ13" s="61">
        <f>IFERROR(recherchevm(référence_horaires,3,jour_horaire(AO13),AP13),"")</f>
        <v>0.56944444444444442</v>
      </c>
      <c r="AR13" s="50" t="str">
        <f t="shared" si="12"/>
        <v>à</v>
      </c>
      <c r="AS13" s="61">
        <f>IFERROR(recherchevm(référence_horaires,4,jour_horaire(AO13),AP13),"")</f>
        <v>0.90625</v>
      </c>
      <c r="AT13" s="6">
        <f t="shared" si="20"/>
        <v>43380</v>
      </c>
      <c r="AU13" s="15">
        <f>VLOOKUP(MOD(AT13-départ,'Régime de Travail'!$N$89)+1,cycle1,2,FALSE)</f>
        <v>1</v>
      </c>
      <c r="AV13" s="61">
        <f>IFERROR(recherchevm(référence_horaires,3,jour_horaire(AT13),AU13),"")</f>
        <v>0.3263888888888889</v>
      </c>
      <c r="AW13" s="50" t="str">
        <f t="shared" si="13"/>
        <v>à</v>
      </c>
      <c r="AX13" s="61">
        <f>IFERROR(recherchevm(référence_horaires,4,jour_horaire(AT13),AU13),"")</f>
        <v>0.61458333333333337</v>
      </c>
      <c r="AY13" s="6">
        <f t="shared" si="21"/>
        <v>43411</v>
      </c>
      <c r="AZ13" s="15">
        <f>VLOOKUP(MOD(AY13-départ,'Régime de Travail'!$N$89)+1,cycle1,2,FALSE)</f>
        <v>2</v>
      </c>
      <c r="BA13" s="61">
        <f>IFERROR(recherchevm(référence_horaires,3,jour_horaire(AY13),AZ13),"")</f>
        <v>0.56944444444444442</v>
      </c>
      <c r="BB13" s="50" t="str">
        <f t="shared" si="14"/>
        <v>à</v>
      </c>
      <c r="BC13" s="61">
        <f>IFERROR(recherchevm(référence_horaires,4,jour_horaire(AY13),AZ13),"")</f>
        <v>0.90625</v>
      </c>
      <c r="BD13" s="6">
        <f t="shared" si="22"/>
        <v>43441</v>
      </c>
      <c r="BE13" s="15">
        <f>VLOOKUP(MOD(BD13-départ,'Régime de Travail'!$N$89)+1,cycle1,2,FALSE)</f>
        <v>1</v>
      </c>
      <c r="BF13" s="61">
        <f>IFERROR(recherchevm(référence_horaires,3,jour_horaire(BD13),BE13),"")</f>
        <v>0.24305555555555555</v>
      </c>
      <c r="BG13" s="50" t="str">
        <f t="shared" si="15"/>
        <v>à</v>
      </c>
      <c r="BH13" s="62">
        <f>IFERROR(recherchevm(référence_horaires,4,jour_horaire(BD13),BE13),"")</f>
        <v>0.55208333333333337</v>
      </c>
    </row>
    <row r="14" spans="1:60" x14ac:dyDescent="0.25">
      <c r="A14" s="6">
        <f>A13+1</f>
        <v>43108</v>
      </c>
      <c r="B14" s="15">
        <f>VLOOKUP(MOD(A14-départ,'Régime de Travail'!$N$89)+1,cycle1,2,FALSE)</f>
        <v>2</v>
      </c>
      <c r="C14" s="61">
        <f>IFERROR(recherchevm(référence_horaires,3,jour_horaire(A14),B14),"")</f>
        <v>0.56944444444444442</v>
      </c>
      <c r="D14" s="50" t="str">
        <f t="shared" si="16"/>
        <v>à</v>
      </c>
      <c r="E14" s="61">
        <f>IFERROR(recherchevm(référence_horaires,4,jour_horaire(A14),B14),"")</f>
        <v>0.90625</v>
      </c>
      <c r="F14" s="6">
        <f>F13+1</f>
        <v>43139</v>
      </c>
      <c r="G14" s="15">
        <f>VLOOKUP(MOD(F14-départ,'Régime de Travail'!$N$89)+1,cycle1,2,FALSE)</f>
        <v>1</v>
      </c>
      <c r="H14" s="61">
        <f>IFERROR(recherchevm(référence_horaires,3,jour_horaire(F14),G14),"")</f>
        <v>0.24305555555555555</v>
      </c>
      <c r="I14" s="50" t="str">
        <f t="shared" si="5"/>
        <v>à</v>
      </c>
      <c r="J14" s="61">
        <f>IFERROR(recherchevm(référence_horaires,4,jour_horaire(F14),G14),"")</f>
        <v>0.55208333333333337</v>
      </c>
      <c r="K14" s="6">
        <f>K13+1</f>
        <v>43167</v>
      </c>
      <c r="L14" s="15" t="str">
        <f>VLOOKUP(MOD(K14-départ,'Régime de Travail'!$N$89)+1,cycle1,2,FALSE)</f>
        <v>R</v>
      </c>
      <c r="M14" s="61" t="str">
        <f>IFERROR(recherchevm(référence_horaires,3,jour_horaire(K14),L14),"")</f>
        <v/>
      </c>
      <c r="N14" s="50" t="str">
        <f t="shared" si="6"/>
        <v/>
      </c>
      <c r="O14" s="61" t="str">
        <f>IFERROR(recherchevm(référence_horaires,4,jour_horaire(K14),L14),"")</f>
        <v/>
      </c>
      <c r="P14" s="6">
        <f>P13+1</f>
        <v>43198</v>
      </c>
      <c r="Q14" s="15">
        <f>VLOOKUP(MOD(P14-départ,'Régime de Travail'!$N$89)+1,cycle1,2,FALSE)</f>
        <v>1</v>
      </c>
      <c r="R14" s="61">
        <f>IFERROR(recherchevm(référence_horaires,3,jour_horaire(P14),Q14),"")</f>
        <v>0.3263888888888889</v>
      </c>
      <c r="S14" s="50" t="str">
        <f t="shared" si="7"/>
        <v>à</v>
      </c>
      <c r="T14" s="61">
        <f>IFERROR(recherchevm(référence_horaires,4,jour_horaire(P14),Q14),"")</f>
        <v>0.61458333333333337</v>
      </c>
      <c r="U14" s="6">
        <f>U13+1</f>
        <v>43228</v>
      </c>
      <c r="V14" s="15">
        <f>VLOOKUP(MOD(U14-départ,'Régime de Travail'!$N$89)+1,cycle1,2,FALSE)</f>
        <v>2</v>
      </c>
      <c r="W14" s="61">
        <f>IFERROR(recherchevm(référence_horaires,3,jour_horaire(U14),V14),"")</f>
        <v>0.61458333333333337</v>
      </c>
      <c r="X14" s="50" t="str">
        <f t="shared" si="8"/>
        <v>à</v>
      </c>
      <c r="Y14" s="61">
        <f>IFERROR(recherchevm(référence_horaires,4,jour_horaire(U14),V14),"")</f>
        <v>0.90625</v>
      </c>
      <c r="Z14" s="6">
        <f>Z13+1</f>
        <v>43259</v>
      </c>
      <c r="AA14" s="15">
        <f>VLOOKUP(MOD(Z14-départ,'Régime de Travail'!$N$89)+1,cycle1,2,FALSE)</f>
        <v>1</v>
      </c>
      <c r="AB14" s="61">
        <f>IFERROR(recherchevm(référence_horaires,3,jour_horaire(Z14),AA14),"")</f>
        <v>0.24305555555555555</v>
      </c>
      <c r="AC14" s="50" t="str">
        <f t="shared" si="9"/>
        <v>à</v>
      </c>
      <c r="AD14" s="61">
        <f>IFERROR(recherchevm(référence_horaires,4,jour_horaire(Z14),AA14),"")</f>
        <v>0.55208333333333337</v>
      </c>
      <c r="AE14" s="6">
        <f t="shared" si="17"/>
        <v>43289</v>
      </c>
      <c r="AF14" s="15">
        <f>VLOOKUP(MOD(AE14-départ,'Régime de Travail'!$N$89)+1,cycle1,2,FALSE)</f>
        <v>2</v>
      </c>
      <c r="AG14" s="61">
        <f>IFERROR(recherchevm(référence_horaires,3,jour_horaire(AE14),AF14),"")</f>
        <v>0.61458333333333337</v>
      </c>
      <c r="AH14" s="50" t="str">
        <f t="shared" si="10"/>
        <v>à</v>
      </c>
      <c r="AI14" s="61">
        <f>IFERROR(recherchevm(référence_horaires,4,jour_horaire(AE14),AF14),"")</f>
        <v>0.90625</v>
      </c>
      <c r="AJ14" s="6">
        <f t="shared" si="18"/>
        <v>43320</v>
      </c>
      <c r="AK14" s="15">
        <f>VLOOKUP(MOD(AJ14-départ,'Régime de Travail'!$N$89)+1,cycle1,2,FALSE)</f>
        <v>1</v>
      </c>
      <c r="AL14" s="61">
        <f>IFERROR(recherchevm(référence_horaires,3,jour_horaire(AJ14),AK14),"")</f>
        <v>0.24305555555555555</v>
      </c>
      <c r="AM14" s="50" t="str">
        <f t="shared" si="11"/>
        <v>à</v>
      </c>
      <c r="AN14" s="61">
        <f>IFERROR(recherchevm(référence_horaires,4,jour_horaire(AJ14),AK14),"")</f>
        <v>0.55208333333333337</v>
      </c>
      <c r="AO14" s="6">
        <f t="shared" si="19"/>
        <v>43351</v>
      </c>
      <c r="AP14" s="15">
        <f>VLOOKUP(MOD(AO14-départ,'Régime de Travail'!$N$89)+1,cycle1,2,FALSE)</f>
        <v>2</v>
      </c>
      <c r="AQ14" s="61">
        <f>IFERROR(recherchevm(référence_horaires,3,jour_horaire(AO14),AP14),"")</f>
        <v>0.56944444444444442</v>
      </c>
      <c r="AR14" s="50" t="str">
        <f t="shared" si="12"/>
        <v>à</v>
      </c>
      <c r="AS14" s="61">
        <f>IFERROR(recherchevm(référence_horaires,4,jour_horaire(AO14),AP14),"")</f>
        <v>0.90625</v>
      </c>
      <c r="AT14" s="6">
        <f t="shared" si="20"/>
        <v>43381</v>
      </c>
      <c r="AU14" s="15">
        <f>VLOOKUP(MOD(AT14-départ,'Régime de Travail'!$N$89)+1,cycle1,2,FALSE)</f>
        <v>1</v>
      </c>
      <c r="AV14" s="61">
        <f>IFERROR(recherchevm(référence_horaires,3,jour_horaire(AT14),AU14),"")</f>
        <v>0.17708333333333334</v>
      </c>
      <c r="AW14" s="50" t="str">
        <f t="shared" si="13"/>
        <v>à</v>
      </c>
      <c r="AX14" s="61">
        <f>IFERROR(recherchevm(référence_horaires,4,jour_horaire(AT14),AU14),"")</f>
        <v>0.55208333333333337</v>
      </c>
      <c r="AY14" s="6">
        <f t="shared" si="21"/>
        <v>43412</v>
      </c>
      <c r="AZ14" s="15" t="str">
        <f>VLOOKUP(MOD(AY14-départ,'Régime de Travail'!$N$89)+1,cycle1,2,FALSE)</f>
        <v>R</v>
      </c>
      <c r="BA14" s="61" t="str">
        <f>IFERROR(recherchevm(référence_horaires,3,jour_horaire(AY14),AZ14),"")</f>
        <v/>
      </c>
      <c r="BB14" s="50" t="str">
        <f t="shared" si="14"/>
        <v/>
      </c>
      <c r="BC14" s="61" t="str">
        <f>IFERROR(recherchevm(référence_horaires,4,jour_horaire(AY14),AZ14),"")</f>
        <v/>
      </c>
      <c r="BD14" s="6">
        <f t="shared" si="22"/>
        <v>43442</v>
      </c>
      <c r="BE14" s="15" t="str">
        <f>VLOOKUP(MOD(BD14-départ,'Régime de Travail'!$N$89)+1,cycle1,2,FALSE)</f>
        <v>R</v>
      </c>
      <c r="BF14" s="61" t="str">
        <f>IFERROR(recherchevm(référence_horaires,3,jour_horaire(BD14),BE14),"")</f>
        <v/>
      </c>
      <c r="BG14" s="50" t="str">
        <f t="shared" si="15"/>
        <v/>
      </c>
      <c r="BH14" s="62" t="str">
        <f>IFERROR(recherchevm(référence_horaires,4,jour_horaire(BD14),BE14),"")</f>
        <v/>
      </c>
    </row>
    <row r="15" spans="1:60" x14ac:dyDescent="0.25">
      <c r="A15" s="6">
        <f>A14+1</f>
        <v>43109</v>
      </c>
      <c r="B15" s="15">
        <f>VLOOKUP(MOD(A15-départ,'Régime de Travail'!$N$89)+1,cycle1,2,FALSE)</f>
        <v>2</v>
      </c>
      <c r="C15" s="61">
        <f>IFERROR(recherchevm(référence_horaires,3,jour_horaire(A15),B15),"")</f>
        <v>0.56944444444444442</v>
      </c>
      <c r="D15" s="50" t="str">
        <f t="shared" si="16"/>
        <v>à</v>
      </c>
      <c r="E15" s="61">
        <f>IFERROR(recherchevm(référence_horaires,4,jour_horaire(A15),B15),"")</f>
        <v>0.90625</v>
      </c>
      <c r="F15" s="6">
        <f>F14+1</f>
        <v>43140</v>
      </c>
      <c r="G15" s="15">
        <f>VLOOKUP(MOD(F15-départ,'Régime de Travail'!$N$89)+1,cycle1,2,FALSE)</f>
        <v>1</v>
      </c>
      <c r="H15" s="61">
        <f>IFERROR(recherchevm(référence_horaires,3,jour_horaire(F15),G15),"")</f>
        <v>0.24305555555555555</v>
      </c>
      <c r="I15" s="50" t="str">
        <f t="shared" si="5"/>
        <v>à</v>
      </c>
      <c r="J15" s="61">
        <f>IFERROR(recherchevm(référence_horaires,4,jour_horaire(F15),G15),"")</f>
        <v>0.55208333333333337</v>
      </c>
      <c r="K15" s="6">
        <f>K14+1</f>
        <v>43168</v>
      </c>
      <c r="L15" s="15">
        <f>VLOOKUP(MOD(K15-départ,'Régime de Travail'!$N$89)+1,cycle1,2,FALSE)</f>
        <v>2</v>
      </c>
      <c r="M15" s="61">
        <f>IFERROR(recherchevm(référence_horaires,3,jour_horaire(K15),L15),"")</f>
        <v>0.56944444444444442</v>
      </c>
      <c r="N15" s="50" t="str">
        <f t="shared" si="6"/>
        <v>à</v>
      </c>
      <c r="O15" s="61">
        <f>IFERROR(recherchevm(référence_horaires,4,jour_horaire(K15),L15),"")</f>
        <v>0.90625</v>
      </c>
      <c r="P15" s="6">
        <f>P14+1</f>
        <v>43199</v>
      </c>
      <c r="Q15" s="15">
        <f>VLOOKUP(MOD(P15-départ,'Régime de Travail'!$N$89)+1,cycle1,2,FALSE)</f>
        <v>1</v>
      </c>
      <c r="R15" s="61">
        <f>IFERROR(recherchevm(référence_horaires,3,jour_horaire(P15),Q15),"")</f>
        <v>0.17708333333333334</v>
      </c>
      <c r="S15" s="50" t="str">
        <f t="shared" si="7"/>
        <v>à</v>
      </c>
      <c r="T15" s="61">
        <f>IFERROR(recherchevm(référence_horaires,4,jour_horaire(P15),Q15),"")</f>
        <v>0.55208333333333337</v>
      </c>
      <c r="U15" s="6">
        <f>U14+1</f>
        <v>43229</v>
      </c>
      <c r="V15" s="15">
        <f>VLOOKUP(MOD(U15-départ,'Régime de Travail'!$N$89)+1,cycle1,2,FALSE)</f>
        <v>2</v>
      </c>
      <c r="W15" s="61">
        <f>IFERROR(recherchevm(référence_horaires,3,jour_horaire(U15),V15),"")</f>
        <v>0.56944444444444442</v>
      </c>
      <c r="X15" s="50" t="str">
        <f t="shared" si="8"/>
        <v>à</v>
      </c>
      <c r="Y15" s="61">
        <f>IFERROR(recherchevm(référence_horaires,4,jour_horaire(U15),V15),"")</f>
        <v>0.90625</v>
      </c>
      <c r="Z15" s="6">
        <f>Z14+1</f>
        <v>43260</v>
      </c>
      <c r="AA15" s="15">
        <f>VLOOKUP(MOD(Z15-départ,'Régime de Travail'!$N$89)+1,cycle1,2,FALSE)</f>
        <v>1</v>
      </c>
      <c r="AB15" s="61">
        <f>IFERROR(recherchevm(référence_horaires,3,jour_horaire(Z15),AA15),"")</f>
        <v>0.24305555555555555</v>
      </c>
      <c r="AC15" s="50" t="str">
        <f t="shared" si="9"/>
        <v>à</v>
      </c>
      <c r="AD15" s="61">
        <f>IFERROR(recherchevm(référence_horaires,4,jour_horaire(Z15),AA15),"")</f>
        <v>0.56944444444444442</v>
      </c>
      <c r="AE15" s="6">
        <f t="shared" si="17"/>
        <v>43290</v>
      </c>
      <c r="AF15" s="15">
        <f>VLOOKUP(MOD(AE15-départ,'Régime de Travail'!$N$89)+1,cycle1,2,FALSE)</f>
        <v>2</v>
      </c>
      <c r="AG15" s="61">
        <f>IFERROR(recherchevm(référence_horaires,3,jour_horaire(AE15),AF15),"")</f>
        <v>0.56944444444444442</v>
      </c>
      <c r="AH15" s="50" t="str">
        <f t="shared" si="10"/>
        <v>à</v>
      </c>
      <c r="AI15" s="61">
        <f>IFERROR(recherchevm(référence_horaires,4,jour_horaire(AE15),AF15),"")</f>
        <v>0.90625</v>
      </c>
      <c r="AJ15" s="6">
        <f t="shared" si="18"/>
        <v>43321</v>
      </c>
      <c r="AK15" s="15">
        <f>VLOOKUP(MOD(AJ15-départ,'Régime de Travail'!$N$89)+1,cycle1,2,FALSE)</f>
        <v>1</v>
      </c>
      <c r="AL15" s="61">
        <f>IFERROR(recherchevm(référence_horaires,3,jour_horaire(AJ15),AK15),"")</f>
        <v>0.24305555555555555</v>
      </c>
      <c r="AM15" s="50" t="str">
        <f t="shared" si="11"/>
        <v>à</v>
      </c>
      <c r="AN15" s="61">
        <f>IFERROR(recherchevm(référence_horaires,4,jour_horaire(AJ15),AK15),"")</f>
        <v>0.55208333333333337</v>
      </c>
      <c r="AO15" s="6">
        <f t="shared" si="19"/>
        <v>43352</v>
      </c>
      <c r="AP15" s="15" t="str">
        <f>VLOOKUP(MOD(AO15-départ,'Régime de Travail'!$N$89)+1,cycle1,2,FALSE)</f>
        <v>R</v>
      </c>
      <c r="AQ15" s="61" t="str">
        <f>IFERROR(recherchevm(référence_horaires,3,jour_horaire(AO15),AP15),"")</f>
        <v/>
      </c>
      <c r="AR15" s="50" t="str">
        <f t="shared" si="12"/>
        <v/>
      </c>
      <c r="AS15" s="61" t="str">
        <f>IFERROR(recherchevm(référence_horaires,4,jour_horaire(AO15),AP15),"")</f>
        <v/>
      </c>
      <c r="AT15" s="6">
        <f t="shared" si="20"/>
        <v>43382</v>
      </c>
      <c r="AU15" s="15" t="str">
        <f>VLOOKUP(MOD(AT15-départ,'Régime de Travail'!$N$89)+1,cycle1,2,FALSE)</f>
        <v>R</v>
      </c>
      <c r="AV15" s="61" t="str">
        <f>IFERROR(recherchevm(référence_horaires,3,jour_horaire(AT15),AU15),"")</f>
        <v/>
      </c>
      <c r="AW15" s="50" t="str">
        <f t="shared" si="13"/>
        <v/>
      </c>
      <c r="AX15" s="61" t="str">
        <f>IFERROR(recherchevm(référence_horaires,4,jour_horaire(AT15),AU15),"")</f>
        <v/>
      </c>
      <c r="AY15" s="6">
        <f t="shared" si="21"/>
        <v>43413</v>
      </c>
      <c r="AZ15" s="15" t="str">
        <f>VLOOKUP(MOD(AY15-départ,'Régime de Travail'!$N$89)+1,cycle1,2,FALSE)</f>
        <v>R</v>
      </c>
      <c r="BA15" s="61" t="str">
        <f>IFERROR(recherchevm(référence_horaires,3,jour_horaire(AY15),AZ15),"")</f>
        <v/>
      </c>
      <c r="BB15" s="50" t="str">
        <f t="shared" si="14"/>
        <v/>
      </c>
      <c r="BC15" s="61" t="str">
        <f>IFERROR(recherchevm(référence_horaires,4,jour_horaire(AY15),AZ15),"")</f>
        <v/>
      </c>
      <c r="BD15" s="6">
        <f t="shared" si="22"/>
        <v>43443</v>
      </c>
      <c r="BE15" s="15" t="str">
        <f>VLOOKUP(MOD(BD15-départ,'Régime de Travail'!$N$89)+1,cycle1,2,FALSE)</f>
        <v>R</v>
      </c>
      <c r="BF15" s="61" t="str">
        <f>IFERROR(recherchevm(référence_horaires,3,jour_horaire(BD15),BE15),"")</f>
        <v/>
      </c>
      <c r="BG15" s="50" t="str">
        <f t="shared" si="15"/>
        <v/>
      </c>
      <c r="BH15" s="62" t="str">
        <f>IFERROR(recherchevm(référence_horaires,4,jour_horaire(BD15),BE15),"")</f>
        <v/>
      </c>
    </row>
    <row r="16" spans="1:60" x14ac:dyDescent="0.25">
      <c r="A16" s="6">
        <f>A15+1</f>
        <v>43110</v>
      </c>
      <c r="B16" s="15">
        <f>VLOOKUP(MOD(A16-départ,'Régime de Travail'!$N$89)+1,cycle1,2,FALSE)</f>
        <v>2</v>
      </c>
      <c r="C16" s="61">
        <f>IFERROR(recherchevm(référence_horaires,3,jour_horaire(A16),B16),"")</f>
        <v>0.56944444444444442</v>
      </c>
      <c r="D16" s="50" t="str">
        <f t="shared" si="16"/>
        <v>à</v>
      </c>
      <c r="E16" s="61">
        <f>IFERROR(recherchevm(référence_horaires,4,jour_horaire(A16),B16),"")</f>
        <v>0.90625</v>
      </c>
      <c r="F16" s="6">
        <f>F15+1</f>
        <v>43141</v>
      </c>
      <c r="G16" s="15">
        <f>VLOOKUP(MOD(F16-départ,'Régime de Travail'!$N$89)+1,cycle1,2,FALSE)</f>
        <v>1</v>
      </c>
      <c r="H16" s="61">
        <f>IFERROR(recherchevm(référence_horaires,3,jour_horaire(F16),G16),"")</f>
        <v>0.24305555555555555</v>
      </c>
      <c r="I16" s="50" t="str">
        <f t="shared" si="5"/>
        <v>à</v>
      </c>
      <c r="J16" s="61">
        <f>IFERROR(recherchevm(référence_horaires,4,jour_horaire(F16),G16),"")</f>
        <v>0.56944444444444442</v>
      </c>
      <c r="K16" s="6">
        <f>K15+1</f>
        <v>43169</v>
      </c>
      <c r="L16" s="15">
        <f>VLOOKUP(MOD(K16-départ,'Régime de Travail'!$N$89)+1,cycle1,2,FALSE)</f>
        <v>2</v>
      </c>
      <c r="M16" s="61">
        <f>IFERROR(recherchevm(référence_horaires,3,jour_horaire(K16),L16),"")</f>
        <v>0.56944444444444442</v>
      </c>
      <c r="N16" s="50" t="str">
        <f t="shared" si="6"/>
        <v>à</v>
      </c>
      <c r="O16" s="61">
        <f>IFERROR(recherchevm(référence_horaires,4,jour_horaire(K16),L16),"")</f>
        <v>0.90625</v>
      </c>
      <c r="P16" s="6">
        <f>P15+1</f>
        <v>43200</v>
      </c>
      <c r="Q16" s="15">
        <f>VLOOKUP(MOD(P16-départ,'Régime de Travail'!$N$89)+1,cycle1,2,FALSE)</f>
        <v>1</v>
      </c>
      <c r="R16" s="61">
        <f>IFERROR(recherchevm(référence_horaires,3,jour_horaire(P16),Q16),"")</f>
        <v>0.24305555555555555</v>
      </c>
      <c r="S16" s="50" t="str">
        <f t="shared" si="7"/>
        <v>à</v>
      </c>
      <c r="T16" s="61">
        <f>IFERROR(recherchevm(référence_horaires,4,jour_horaire(P16),Q16),"")</f>
        <v>0.55208333333333337</v>
      </c>
      <c r="U16" s="6">
        <f>U15+1</f>
        <v>43230</v>
      </c>
      <c r="V16" s="15">
        <f>VLOOKUP(MOD(U16-départ,'Régime de Travail'!$N$89)+1,cycle1,2,FALSE)</f>
        <v>2</v>
      </c>
      <c r="W16" s="61">
        <f>IFERROR(recherchevm(référence_horaires,3,jour_horaire(U16),V16),"")</f>
        <v>0.61458333333333337</v>
      </c>
      <c r="X16" s="50" t="str">
        <f t="shared" si="8"/>
        <v>à</v>
      </c>
      <c r="Y16" s="61">
        <f>IFERROR(recherchevm(référence_horaires,4,jour_horaire(U16),V16),"")</f>
        <v>0.90625</v>
      </c>
      <c r="Z16" s="6">
        <f>Z15+1</f>
        <v>43261</v>
      </c>
      <c r="AA16" s="15">
        <f>VLOOKUP(MOD(Z16-départ,'Régime de Travail'!$N$89)+1,cycle1,2,FALSE)</f>
        <v>1</v>
      </c>
      <c r="AB16" s="61">
        <f>IFERROR(recherchevm(référence_horaires,3,jour_horaire(Z16),AA16),"")</f>
        <v>0.3263888888888889</v>
      </c>
      <c r="AC16" s="50" t="str">
        <f t="shared" si="9"/>
        <v>à</v>
      </c>
      <c r="AD16" s="61">
        <f>IFERROR(recherchevm(référence_horaires,4,jour_horaire(Z16),AA16),"")</f>
        <v>0.61458333333333337</v>
      </c>
      <c r="AE16" s="6">
        <f t="shared" si="17"/>
        <v>43291</v>
      </c>
      <c r="AF16" s="15">
        <f>VLOOKUP(MOD(AE16-départ,'Régime de Travail'!$N$89)+1,cycle1,2,FALSE)</f>
        <v>2</v>
      </c>
      <c r="AG16" s="61">
        <f>IFERROR(recherchevm(référence_horaires,3,jour_horaire(AE16),AF16),"")</f>
        <v>0.56944444444444442</v>
      </c>
      <c r="AH16" s="50" t="str">
        <f t="shared" si="10"/>
        <v>à</v>
      </c>
      <c r="AI16" s="61">
        <f>IFERROR(recherchevm(référence_horaires,4,jour_horaire(AE16),AF16),"")</f>
        <v>0.90625</v>
      </c>
      <c r="AJ16" s="6">
        <f t="shared" si="18"/>
        <v>43322</v>
      </c>
      <c r="AK16" s="15" t="str">
        <f>VLOOKUP(MOD(AJ16-départ,'Régime de Travail'!$N$89)+1,cycle1,2,FALSE)</f>
        <v>D</v>
      </c>
      <c r="AL16" s="61" t="str">
        <f>IFERROR(recherchevm(référence_horaires,3,jour_horaire(AJ16),AK16),"")</f>
        <v/>
      </c>
      <c r="AM16" s="50" t="str">
        <f t="shared" si="11"/>
        <v/>
      </c>
      <c r="AN16" s="61" t="str">
        <f>IFERROR(recherchevm(référence_horaires,4,jour_horaire(AJ16),AK16),"")</f>
        <v/>
      </c>
      <c r="AO16" s="6">
        <f t="shared" si="19"/>
        <v>43353</v>
      </c>
      <c r="AP16" s="15" t="str">
        <f>VLOOKUP(MOD(AO16-départ,'Régime de Travail'!$N$89)+1,cycle1,2,FALSE)</f>
        <v>R</v>
      </c>
      <c r="AQ16" s="61" t="str">
        <f>IFERROR(recherchevm(référence_horaires,3,jour_horaire(AO16),AP16),"")</f>
        <v/>
      </c>
      <c r="AR16" s="50" t="str">
        <f t="shared" si="12"/>
        <v/>
      </c>
      <c r="AS16" s="61" t="str">
        <f>IFERROR(recherchevm(référence_horaires,4,jour_horaire(AO16),AP16),"")</f>
        <v/>
      </c>
      <c r="AT16" s="6">
        <f t="shared" si="20"/>
        <v>43383</v>
      </c>
      <c r="AU16" s="15" t="str">
        <f>VLOOKUP(MOD(AT16-départ,'Régime de Travail'!$N$89)+1,cycle1,2,FALSE)</f>
        <v>R</v>
      </c>
      <c r="AV16" s="61" t="str">
        <f>IFERROR(recherchevm(référence_horaires,3,jour_horaire(AT16),AU16),"")</f>
        <v/>
      </c>
      <c r="AW16" s="50" t="str">
        <f t="shared" si="13"/>
        <v/>
      </c>
      <c r="AX16" s="61" t="str">
        <f>IFERROR(recherchevm(référence_horaires,4,jour_horaire(AT16),AU16),"")</f>
        <v/>
      </c>
      <c r="AY16" s="6">
        <f t="shared" si="21"/>
        <v>43414</v>
      </c>
      <c r="AZ16" s="15">
        <f>VLOOKUP(MOD(AY16-départ,'Régime de Travail'!$N$89)+1,cycle1,2,FALSE)</f>
        <v>1</v>
      </c>
      <c r="BA16" s="61">
        <f>IFERROR(recherchevm(référence_horaires,3,jour_horaire(AY16),AZ16),"")</f>
        <v>0.24305555555555555</v>
      </c>
      <c r="BB16" s="50" t="str">
        <f t="shared" si="14"/>
        <v>à</v>
      </c>
      <c r="BC16" s="61">
        <f>IFERROR(recherchevm(référence_horaires,4,jour_horaire(AY16),AZ16),"")</f>
        <v>0.56944444444444442</v>
      </c>
      <c r="BD16" s="6">
        <f t="shared" si="22"/>
        <v>43444</v>
      </c>
      <c r="BE16" s="15">
        <f>VLOOKUP(MOD(BD16-départ,'Régime de Travail'!$N$89)+1,cycle1,2,FALSE)</f>
        <v>2</v>
      </c>
      <c r="BF16" s="61">
        <f>IFERROR(recherchevm(référence_horaires,3,jour_horaire(BD16),BE16),"")</f>
        <v>0.56944444444444442</v>
      </c>
      <c r="BG16" s="50" t="str">
        <f t="shared" si="15"/>
        <v>à</v>
      </c>
      <c r="BH16" s="62">
        <f>IFERROR(recherchevm(référence_horaires,4,jour_horaire(BD16),BE16),"")</f>
        <v>0.90625</v>
      </c>
    </row>
    <row r="17" spans="1:62" x14ac:dyDescent="0.25">
      <c r="A17" s="6">
        <f>A16+1</f>
        <v>43111</v>
      </c>
      <c r="B17" s="15">
        <f>VLOOKUP(MOD(A17-départ,'Régime de Travail'!$N$89)+1,cycle1,2,FALSE)</f>
        <v>2</v>
      </c>
      <c r="C17" s="61">
        <f>IFERROR(recherchevm(référence_horaires,3,jour_horaire(A17),B17),"")</f>
        <v>0.56944444444444442</v>
      </c>
      <c r="D17" s="50" t="str">
        <f t="shared" si="16"/>
        <v>à</v>
      </c>
      <c r="E17" s="61">
        <f>IFERROR(recherchevm(référence_horaires,4,jour_horaire(A17),B17),"")</f>
        <v>0.90625</v>
      </c>
      <c r="F17" s="6">
        <f>F16+1</f>
        <v>43142</v>
      </c>
      <c r="G17" s="15" t="str">
        <f>VLOOKUP(MOD(F17-départ,'Régime de Travail'!$N$89)+1,cycle1,2,FALSE)</f>
        <v>R</v>
      </c>
      <c r="H17" s="61" t="str">
        <f>IFERROR(recherchevm(référence_horaires,3,jour_horaire(F17),G17),"")</f>
        <v/>
      </c>
      <c r="I17" s="50" t="str">
        <f t="shared" si="5"/>
        <v/>
      </c>
      <c r="J17" s="61" t="str">
        <f>IFERROR(recherchevm(référence_horaires,4,jour_horaire(F17),G17),"")</f>
        <v/>
      </c>
      <c r="K17" s="6">
        <f>K16+1</f>
        <v>43170</v>
      </c>
      <c r="L17" s="15">
        <f>VLOOKUP(MOD(K17-départ,'Régime de Travail'!$N$89)+1,cycle1,2,FALSE)</f>
        <v>2</v>
      </c>
      <c r="M17" s="61">
        <f>IFERROR(recherchevm(référence_horaires,3,jour_horaire(K17),L17),"")</f>
        <v>0.61458333333333337</v>
      </c>
      <c r="N17" s="50" t="str">
        <f t="shared" si="6"/>
        <v>à</v>
      </c>
      <c r="O17" s="61">
        <f>IFERROR(recherchevm(référence_horaires,4,jour_horaire(K17),L17),"")</f>
        <v>0.90625</v>
      </c>
      <c r="P17" s="6">
        <f>P16+1</f>
        <v>43201</v>
      </c>
      <c r="Q17" s="15">
        <f>VLOOKUP(MOD(P17-départ,'Régime de Travail'!$N$89)+1,cycle1,2,FALSE)</f>
        <v>1</v>
      </c>
      <c r="R17" s="61">
        <f>IFERROR(recherchevm(référence_horaires,3,jour_horaire(P17),Q17),"")</f>
        <v>0.24305555555555555</v>
      </c>
      <c r="S17" s="50" t="str">
        <f t="shared" si="7"/>
        <v>à</v>
      </c>
      <c r="T17" s="61">
        <f>IFERROR(recherchevm(référence_horaires,4,jour_horaire(P17),Q17),"")</f>
        <v>0.55208333333333337</v>
      </c>
      <c r="U17" s="6">
        <f>U16+1</f>
        <v>43231</v>
      </c>
      <c r="V17" s="15">
        <f>VLOOKUP(MOD(U17-départ,'Régime de Travail'!$N$89)+1,cycle1,2,FALSE)</f>
        <v>2</v>
      </c>
      <c r="W17" s="61">
        <f>IFERROR(recherchevm(référence_horaires,3,jour_horaire(U17),V17),"")</f>
        <v>0.56944444444444442</v>
      </c>
      <c r="X17" s="50" t="str">
        <f t="shared" si="8"/>
        <v>à</v>
      </c>
      <c r="Y17" s="61">
        <f>IFERROR(recherchevm(référence_horaires,4,jour_horaire(U17),V17),"")</f>
        <v>0.90625</v>
      </c>
      <c r="Z17" s="6">
        <f>Z16+1</f>
        <v>43262</v>
      </c>
      <c r="AA17" s="15" t="str">
        <f>VLOOKUP(MOD(Z17-départ,'Régime de Travail'!$N$89)+1,cycle1,2,FALSE)</f>
        <v>R</v>
      </c>
      <c r="AB17" s="61" t="str">
        <f>IFERROR(recherchevm(référence_horaires,3,jour_horaire(Z17),AA17),"")</f>
        <v/>
      </c>
      <c r="AC17" s="50" t="str">
        <f t="shared" si="9"/>
        <v/>
      </c>
      <c r="AD17" s="61" t="str">
        <f>IFERROR(recherchevm(référence_horaires,4,jour_horaire(Z17),AA17),"")</f>
        <v/>
      </c>
      <c r="AE17" s="6">
        <f t="shared" si="17"/>
        <v>43292</v>
      </c>
      <c r="AF17" s="15" t="str">
        <f>VLOOKUP(MOD(AE17-départ,'Régime de Travail'!$N$89)+1,cycle1,2,FALSE)</f>
        <v>R</v>
      </c>
      <c r="AG17" s="61" t="str">
        <f>IFERROR(recherchevm(référence_horaires,3,jour_horaire(AE17),AF17),"")</f>
        <v/>
      </c>
      <c r="AH17" s="50" t="str">
        <f t="shared" si="10"/>
        <v/>
      </c>
      <c r="AI17" s="61" t="str">
        <f>IFERROR(recherchevm(référence_horaires,4,jour_horaire(AE17),AF17),"")</f>
        <v/>
      </c>
      <c r="AJ17" s="6">
        <f t="shared" si="18"/>
        <v>43323</v>
      </c>
      <c r="AK17" s="15" t="str">
        <f>VLOOKUP(MOD(AJ17-départ,'Régime de Travail'!$N$89)+1,cycle1,2,FALSE)</f>
        <v>R</v>
      </c>
      <c r="AL17" s="61" t="str">
        <f>IFERROR(recherchevm(référence_horaires,3,jour_horaire(AJ17),AK17),"")</f>
        <v/>
      </c>
      <c r="AM17" s="50" t="str">
        <f t="shared" si="11"/>
        <v/>
      </c>
      <c r="AN17" s="61" t="str">
        <f>IFERROR(recherchevm(référence_horaires,4,jour_horaire(AJ17),AK17),"")</f>
        <v/>
      </c>
      <c r="AO17" s="6">
        <f t="shared" si="19"/>
        <v>43354</v>
      </c>
      <c r="AP17" s="15">
        <f>VLOOKUP(MOD(AO17-départ,'Régime de Travail'!$N$89)+1,cycle1,2,FALSE)</f>
        <v>1</v>
      </c>
      <c r="AQ17" s="61">
        <f>IFERROR(recherchevm(référence_horaires,3,jour_horaire(AO17),AP17),"")</f>
        <v>0.24305555555555555</v>
      </c>
      <c r="AR17" s="50" t="str">
        <f t="shared" si="12"/>
        <v>à</v>
      </c>
      <c r="AS17" s="61">
        <f>IFERROR(recherchevm(référence_horaires,4,jour_horaire(AO17),AP17),"")</f>
        <v>0.55208333333333337</v>
      </c>
      <c r="AT17" s="6">
        <f t="shared" si="20"/>
        <v>43384</v>
      </c>
      <c r="AU17" s="15">
        <f>VLOOKUP(MOD(AT17-départ,'Régime de Travail'!$N$89)+1,cycle1,2,FALSE)</f>
        <v>2</v>
      </c>
      <c r="AV17" s="61">
        <f>IFERROR(recherchevm(référence_horaires,3,jour_horaire(AT17),AU17),"")</f>
        <v>0.56944444444444442</v>
      </c>
      <c r="AW17" s="50" t="str">
        <f t="shared" si="13"/>
        <v>à</v>
      </c>
      <c r="AX17" s="61">
        <f>IFERROR(recherchevm(référence_horaires,4,jour_horaire(AT17),AU17),"")</f>
        <v>0.90625</v>
      </c>
      <c r="AY17" s="6">
        <f t="shared" si="21"/>
        <v>43415</v>
      </c>
      <c r="AZ17" s="15">
        <f>VLOOKUP(MOD(AY17-départ,'Régime de Travail'!$N$89)+1,cycle1,2,FALSE)</f>
        <v>1</v>
      </c>
      <c r="BA17" s="61">
        <f>IFERROR(recherchevm(référence_horaires,3,jour_horaire(AY17),AZ17),"")</f>
        <v>0.3263888888888889</v>
      </c>
      <c r="BB17" s="50" t="str">
        <f t="shared" si="14"/>
        <v>à</v>
      </c>
      <c r="BC17" s="61">
        <f>IFERROR(recherchevm(référence_horaires,4,jour_horaire(AY17),AZ17),"")</f>
        <v>0.61458333333333337</v>
      </c>
      <c r="BD17" s="6">
        <f t="shared" si="22"/>
        <v>43445</v>
      </c>
      <c r="BE17" s="15">
        <f>VLOOKUP(MOD(BD17-départ,'Régime de Travail'!$N$89)+1,cycle1,2,FALSE)</f>
        <v>2</v>
      </c>
      <c r="BF17" s="61">
        <f>IFERROR(recherchevm(référence_horaires,3,jour_horaire(BD17),BE17),"")</f>
        <v>0.56944444444444442</v>
      </c>
      <c r="BG17" s="50" t="str">
        <f t="shared" si="15"/>
        <v>à</v>
      </c>
      <c r="BH17" s="62">
        <f>IFERROR(recherchevm(référence_horaires,4,jour_horaire(BD17),BE17),"")</f>
        <v>0.90625</v>
      </c>
    </row>
    <row r="18" spans="1:62" x14ac:dyDescent="0.25">
      <c r="A18" s="6">
        <f>A17+1</f>
        <v>43112</v>
      </c>
      <c r="B18" s="15" t="str">
        <f>VLOOKUP(MOD(A18-départ,'Régime de Travail'!$N$89)+1,cycle1,2,FALSE)</f>
        <v>R</v>
      </c>
      <c r="C18" s="61" t="str">
        <f>IFERROR(recherchevm(référence_horaires,3,jour_horaire(A18),B18),"")</f>
        <v/>
      </c>
      <c r="D18" s="50" t="str">
        <f t="shared" si="16"/>
        <v/>
      </c>
      <c r="E18" s="61" t="str">
        <f>IFERROR(recherchevm(référence_horaires,4,jour_horaire(A18),B18),"")</f>
        <v/>
      </c>
      <c r="F18" s="6">
        <f>F17+1</f>
        <v>43143</v>
      </c>
      <c r="G18" s="15" t="str">
        <f>VLOOKUP(MOD(F18-départ,'Régime de Travail'!$N$89)+1,cycle1,2,FALSE)</f>
        <v>R</v>
      </c>
      <c r="H18" s="61" t="str">
        <f>IFERROR(recherchevm(référence_horaires,3,jour_horaire(F18),G18),"")</f>
        <v/>
      </c>
      <c r="I18" s="50" t="str">
        <f t="shared" si="5"/>
        <v/>
      </c>
      <c r="J18" s="61" t="str">
        <f>IFERROR(recherchevm(référence_horaires,4,jour_horaire(F18),G18),"")</f>
        <v/>
      </c>
      <c r="K18" s="6">
        <f>K17+1</f>
        <v>43171</v>
      </c>
      <c r="L18" s="15">
        <f>VLOOKUP(MOD(K18-départ,'Régime de Travail'!$N$89)+1,cycle1,2,FALSE)</f>
        <v>2</v>
      </c>
      <c r="M18" s="61">
        <f>IFERROR(recherchevm(référence_horaires,3,jour_horaire(K18),L18),"")</f>
        <v>0.56944444444444442</v>
      </c>
      <c r="N18" s="50" t="str">
        <f t="shared" si="6"/>
        <v>à</v>
      </c>
      <c r="O18" s="61">
        <f>IFERROR(recherchevm(référence_horaires,4,jour_horaire(K18),L18),"")</f>
        <v>0.90625</v>
      </c>
      <c r="P18" s="6">
        <f>P17+1</f>
        <v>43202</v>
      </c>
      <c r="Q18" s="15" t="str">
        <f>VLOOKUP(MOD(P18-départ,'Régime de Travail'!$N$89)+1,cycle1,2,FALSE)</f>
        <v>R</v>
      </c>
      <c r="R18" s="61" t="str">
        <f>IFERROR(recherchevm(référence_horaires,3,jour_horaire(P18),Q18),"")</f>
        <v/>
      </c>
      <c r="S18" s="50" t="str">
        <f t="shared" si="7"/>
        <v/>
      </c>
      <c r="T18" s="61" t="str">
        <f>IFERROR(recherchevm(référence_horaires,4,jour_horaire(P18),Q18),"")</f>
        <v/>
      </c>
      <c r="U18" s="6">
        <f>U17+1</f>
        <v>43232</v>
      </c>
      <c r="V18" s="15" t="str">
        <f>VLOOKUP(MOD(U18-départ,'Régime de Travail'!$N$89)+1,cycle1,2,FALSE)</f>
        <v>R</v>
      </c>
      <c r="W18" s="61" t="str">
        <f>IFERROR(recherchevm(référence_horaires,3,jour_horaire(U18),V18),"")</f>
        <v/>
      </c>
      <c r="X18" s="50" t="str">
        <f t="shared" si="8"/>
        <v/>
      </c>
      <c r="Y18" s="61" t="str">
        <f>IFERROR(recherchevm(référence_horaires,4,jour_horaire(U18),V18),"")</f>
        <v/>
      </c>
      <c r="Z18" s="6">
        <f>Z17+1</f>
        <v>43263</v>
      </c>
      <c r="AA18" s="15" t="str">
        <f>VLOOKUP(MOD(Z18-départ,'Régime de Travail'!$N$89)+1,cycle1,2,FALSE)</f>
        <v>R</v>
      </c>
      <c r="AB18" s="61" t="str">
        <f>IFERROR(recherchevm(référence_horaires,3,jour_horaire(Z18),AA18),"")</f>
        <v/>
      </c>
      <c r="AC18" s="50" t="str">
        <f t="shared" si="9"/>
        <v/>
      </c>
      <c r="AD18" s="61" t="str">
        <f>IFERROR(recherchevm(référence_horaires,4,jour_horaire(Z18),AA18),"")</f>
        <v/>
      </c>
      <c r="AE18" s="6">
        <f t="shared" si="17"/>
        <v>43293</v>
      </c>
      <c r="AF18" s="15" t="str">
        <f>VLOOKUP(MOD(AE18-départ,'Régime de Travail'!$N$89)+1,cycle1,2,FALSE)</f>
        <v>R</v>
      </c>
      <c r="AG18" s="61" t="str">
        <f>IFERROR(recherchevm(référence_horaires,3,jour_horaire(AE18),AF18),"")</f>
        <v/>
      </c>
      <c r="AH18" s="50" t="str">
        <f t="shared" si="10"/>
        <v/>
      </c>
      <c r="AI18" s="61" t="str">
        <f>IFERROR(recherchevm(référence_horaires,4,jour_horaire(AE18),AF18),"")</f>
        <v/>
      </c>
      <c r="AJ18" s="6">
        <f t="shared" si="18"/>
        <v>43324</v>
      </c>
      <c r="AK18" s="15" t="str">
        <f>VLOOKUP(MOD(AJ18-départ,'Régime de Travail'!$N$89)+1,cycle1,2,FALSE)</f>
        <v>R</v>
      </c>
      <c r="AL18" s="61" t="str">
        <f>IFERROR(recherchevm(référence_horaires,3,jour_horaire(AJ18),AK18),"")</f>
        <v/>
      </c>
      <c r="AM18" s="50" t="str">
        <f t="shared" si="11"/>
        <v/>
      </c>
      <c r="AN18" s="61" t="str">
        <f>IFERROR(recherchevm(référence_horaires,4,jour_horaire(AJ18),AK18),"")</f>
        <v/>
      </c>
      <c r="AO18" s="6">
        <f t="shared" si="19"/>
        <v>43355</v>
      </c>
      <c r="AP18" s="15">
        <f>VLOOKUP(MOD(AO18-départ,'Régime de Travail'!$N$89)+1,cycle1,2,FALSE)</f>
        <v>1</v>
      </c>
      <c r="AQ18" s="61">
        <f>IFERROR(recherchevm(référence_horaires,3,jour_horaire(AO18),AP18),"")</f>
        <v>0.24305555555555555</v>
      </c>
      <c r="AR18" s="50" t="str">
        <f t="shared" si="12"/>
        <v>à</v>
      </c>
      <c r="AS18" s="61">
        <f>IFERROR(recherchevm(référence_horaires,4,jour_horaire(AO18),AP18),"")</f>
        <v>0.55208333333333337</v>
      </c>
      <c r="AT18" s="6">
        <f t="shared" si="20"/>
        <v>43385</v>
      </c>
      <c r="AU18" s="15">
        <f>VLOOKUP(MOD(AT18-départ,'Régime de Travail'!$N$89)+1,cycle1,2,FALSE)</f>
        <v>2</v>
      </c>
      <c r="AV18" s="61">
        <f>IFERROR(recherchevm(référence_horaires,3,jour_horaire(AT18),AU18),"")</f>
        <v>0.56944444444444442</v>
      </c>
      <c r="AW18" s="50" t="str">
        <f t="shared" si="13"/>
        <v>à</v>
      </c>
      <c r="AX18" s="61">
        <f>IFERROR(recherchevm(référence_horaires,4,jour_horaire(AT18),AU18),"")</f>
        <v>0.90625</v>
      </c>
      <c r="AY18" s="6">
        <f t="shared" si="21"/>
        <v>43416</v>
      </c>
      <c r="AZ18" s="15">
        <f>VLOOKUP(MOD(AY18-départ,'Régime de Travail'!$N$89)+1,cycle1,2,FALSE)</f>
        <v>1</v>
      </c>
      <c r="BA18" s="61">
        <f>IFERROR(recherchevm(référence_horaires,3,jour_horaire(AY18),AZ18),"")</f>
        <v>0.17708333333333334</v>
      </c>
      <c r="BB18" s="50" t="str">
        <f t="shared" si="14"/>
        <v>à</v>
      </c>
      <c r="BC18" s="61">
        <f>IFERROR(recherchevm(référence_horaires,4,jour_horaire(AY18),AZ18),"")</f>
        <v>0.55208333333333337</v>
      </c>
      <c r="BD18" s="6">
        <f t="shared" si="22"/>
        <v>43446</v>
      </c>
      <c r="BE18" s="15">
        <f>VLOOKUP(MOD(BD18-départ,'Régime de Travail'!$N$89)+1,cycle1,2,FALSE)</f>
        <v>2</v>
      </c>
      <c r="BF18" s="61">
        <f>IFERROR(recherchevm(référence_horaires,3,jour_horaire(BD18),BE18),"")</f>
        <v>0.56944444444444442</v>
      </c>
      <c r="BG18" s="50" t="str">
        <f t="shared" si="15"/>
        <v>à</v>
      </c>
      <c r="BH18" s="62">
        <f>IFERROR(recherchevm(référence_horaires,4,jour_horaire(BD18),BE18),"")</f>
        <v>0.90625</v>
      </c>
      <c r="BJ18" s="5"/>
    </row>
    <row r="19" spans="1:62" x14ac:dyDescent="0.25">
      <c r="A19" s="6">
        <f>A18+1</f>
        <v>43113</v>
      </c>
      <c r="B19" s="15" t="str">
        <f>VLOOKUP(MOD(A19-départ,'Régime de Travail'!$N$89)+1,cycle1,2,FALSE)</f>
        <v>R</v>
      </c>
      <c r="C19" s="61" t="str">
        <f>IFERROR(recherchevm(référence_horaires,3,jour_horaire(A19),B19),"")</f>
        <v/>
      </c>
      <c r="D19" s="50" t="str">
        <f t="shared" si="16"/>
        <v/>
      </c>
      <c r="E19" s="61" t="str">
        <f>IFERROR(recherchevm(référence_horaires,4,jour_horaire(A19),B19),"")</f>
        <v/>
      </c>
      <c r="F19" s="6">
        <f>F18+1</f>
        <v>43144</v>
      </c>
      <c r="G19" s="15">
        <f>VLOOKUP(MOD(F19-départ,'Régime de Travail'!$N$89)+1,cycle1,2,FALSE)</f>
        <v>2</v>
      </c>
      <c r="H19" s="61">
        <f>IFERROR(recherchevm(référence_horaires,3,jour_horaire(F19),G19),"")</f>
        <v>0.56944444444444442</v>
      </c>
      <c r="I19" s="50" t="str">
        <f t="shared" si="5"/>
        <v>à</v>
      </c>
      <c r="J19" s="61">
        <f>IFERROR(recherchevm(référence_horaires,4,jour_horaire(F19),G19),"")</f>
        <v>0.90625</v>
      </c>
      <c r="K19" s="6">
        <f>K18+1</f>
        <v>43172</v>
      </c>
      <c r="L19" s="15" t="str">
        <f>VLOOKUP(MOD(K19-départ,'Régime de Travail'!$N$89)+1,cycle1,2,FALSE)</f>
        <v>R</v>
      </c>
      <c r="M19" s="61" t="str">
        <f>IFERROR(recherchevm(référence_horaires,3,jour_horaire(K19),L19),"")</f>
        <v/>
      </c>
      <c r="N19" s="50" t="str">
        <f t="shared" si="6"/>
        <v/>
      </c>
      <c r="O19" s="61" t="str">
        <f>IFERROR(recherchevm(référence_horaires,4,jour_horaire(K19),L19),"")</f>
        <v/>
      </c>
      <c r="P19" s="6">
        <f>P18+1</f>
        <v>43203</v>
      </c>
      <c r="Q19" s="15" t="str">
        <f>VLOOKUP(MOD(P19-départ,'Régime de Travail'!$N$89)+1,cycle1,2,FALSE)</f>
        <v>R</v>
      </c>
      <c r="R19" s="61" t="str">
        <f>IFERROR(recherchevm(référence_horaires,3,jour_horaire(P19),Q19),"")</f>
        <v/>
      </c>
      <c r="S19" s="50" t="str">
        <f t="shared" si="7"/>
        <v/>
      </c>
      <c r="T19" s="61" t="str">
        <f>IFERROR(recherchevm(référence_horaires,4,jour_horaire(P19),Q19),"")</f>
        <v/>
      </c>
      <c r="U19" s="6">
        <f>U18+1</f>
        <v>43233</v>
      </c>
      <c r="V19" s="15" t="str">
        <f>VLOOKUP(MOD(U19-départ,'Régime de Travail'!$N$89)+1,cycle1,2,FALSE)</f>
        <v>R</v>
      </c>
      <c r="W19" s="61" t="str">
        <f>IFERROR(recherchevm(référence_horaires,3,jour_horaire(U19),V19),"")</f>
        <v/>
      </c>
      <c r="X19" s="50" t="str">
        <f t="shared" si="8"/>
        <v/>
      </c>
      <c r="Y19" s="61" t="str">
        <f>IFERROR(recherchevm(référence_horaires,4,jour_horaire(U19),V19),"")</f>
        <v/>
      </c>
      <c r="Z19" s="6">
        <f>Z18+1</f>
        <v>43264</v>
      </c>
      <c r="AA19" s="15">
        <f>VLOOKUP(MOD(Z19-départ,'Régime de Travail'!$N$89)+1,cycle1,2,FALSE)</f>
        <v>2</v>
      </c>
      <c r="AB19" s="61">
        <f>IFERROR(recherchevm(référence_horaires,3,jour_horaire(Z19),AA19),"")</f>
        <v>0.56944444444444442</v>
      </c>
      <c r="AC19" s="50" t="str">
        <f t="shared" si="9"/>
        <v>à</v>
      </c>
      <c r="AD19" s="61">
        <f>IFERROR(recherchevm(référence_horaires,4,jour_horaire(Z19),AA19),"")</f>
        <v>0.90625</v>
      </c>
      <c r="AE19" s="6">
        <f t="shared" si="17"/>
        <v>43294</v>
      </c>
      <c r="AF19" s="15">
        <f>VLOOKUP(MOD(AE19-départ,'Régime de Travail'!$N$89)+1,cycle1,2,FALSE)</f>
        <v>1</v>
      </c>
      <c r="AG19" s="61">
        <f>IFERROR(recherchevm(référence_horaires,3,jour_horaire(AE19),AF19),"")</f>
        <v>0.24305555555555555</v>
      </c>
      <c r="AH19" s="50" t="str">
        <f t="shared" si="10"/>
        <v>à</v>
      </c>
      <c r="AI19" s="61">
        <f>IFERROR(recherchevm(référence_horaires,4,jour_horaire(AE19),AF19),"")</f>
        <v>0.55208333333333337</v>
      </c>
      <c r="AJ19" s="6">
        <f t="shared" si="18"/>
        <v>43325</v>
      </c>
      <c r="AK19" s="15">
        <f>VLOOKUP(MOD(AJ19-départ,'Régime de Travail'!$N$89)+1,cycle1,2,FALSE)</f>
        <v>2</v>
      </c>
      <c r="AL19" s="61">
        <f>IFERROR(recherchevm(référence_horaires,3,jour_horaire(AJ19),AK19),"")</f>
        <v>0.56944444444444442</v>
      </c>
      <c r="AM19" s="50" t="str">
        <f t="shared" si="11"/>
        <v>à</v>
      </c>
      <c r="AN19" s="61">
        <f>IFERROR(recherchevm(référence_horaires,4,jour_horaire(AJ19),AK19),"")</f>
        <v>0.90625</v>
      </c>
      <c r="AO19" s="6">
        <f t="shared" si="19"/>
        <v>43356</v>
      </c>
      <c r="AP19" s="15">
        <f>VLOOKUP(MOD(AO19-départ,'Régime de Travail'!$N$89)+1,cycle1,2,FALSE)</f>
        <v>1</v>
      </c>
      <c r="AQ19" s="61">
        <f>IFERROR(recherchevm(référence_horaires,3,jour_horaire(AO19),AP19),"")</f>
        <v>0.24305555555555555</v>
      </c>
      <c r="AR19" s="50" t="str">
        <f t="shared" si="12"/>
        <v>à</v>
      </c>
      <c r="AS19" s="61">
        <f>IFERROR(recherchevm(référence_horaires,4,jour_horaire(AO19),AP19),"")</f>
        <v>0.55208333333333337</v>
      </c>
      <c r="AT19" s="6">
        <f t="shared" si="20"/>
        <v>43386</v>
      </c>
      <c r="AU19" s="15">
        <f>VLOOKUP(MOD(AT19-départ,'Régime de Travail'!$N$89)+1,cycle1,2,FALSE)</f>
        <v>2</v>
      </c>
      <c r="AV19" s="61">
        <f>IFERROR(recherchevm(référence_horaires,3,jour_horaire(AT19),AU19),"")</f>
        <v>0.56944444444444442</v>
      </c>
      <c r="AW19" s="50" t="str">
        <f t="shared" si="13"/>
        <v>à</v>
      </c>
      <c r="AX19" s="61">
        <f>IFERROR(recherchevm(référence_horaires,4,jour_horaire(AT19),AU19),"")</f>
        <v>0.90625</v>
      </c>
      <c r="AY19" s="6">
        <f t="shared" si="21"/>
        <v>43417</v>
      </c>
      <c r="AZ19" s="15">
        <f>VLOOKUP(MOD(AY19-départ,'Régime de Travail'!$N$89)+1,cycle1,2,FALSE)</f>
        <v>1</v>
      </c>
      <c r="BA19" s="61">
        <f>IFERROR(recherchevm(référence_horaires,3,jour_horaire(AY19),AZ19),"")</f>
        <v>0.24305555555555555</v>
      </c>
      <c r="BB19" s="50" t="str">
        <f t="shared" si="14"/>
        <v>à</v>
      </c>
      <c r="BC19" s="61">
        <f>IFERROR(recherchevm(référence_horaires,4,jour_horaire(AY19),AZ19),"")</f>
        <v>0.55208333333333337</v>
      </c>
      <c r="BD19" s="6">
        <f t="shared" si="22"/>
        <v>43447</v>
      </c>
      <c r="BE19" s="15">
        <f>VLOOKUP(MOD(BD19-départ,'Régime de Travail'!$N$89)+1,cycle1,2,FALSE)</f>
        <v>2</v>
      </c>
      <c r="BF19" s="61">
        <f>IFERROR(recherchevm(référence_horaires,3,jour_horaire(BD19),BE19),"")</f>
        <v>0.56944444444444442</v>
      </c>
      <c r="BG19" s="50" t="str">
        <f t="shared" si="15"/>
        <v>à</v>
      </c>
      <c r="BH19" s="62">
        <f>IFERROR(recherchevm(référence_horaires,4,jour_horaire(BD19),BE19),"")</f>
        <v>0.90625</v>
      </c>
    </row>
    <row r="20" spans="1:62" x14ac:dyDescent="0.25">
      <c r="A20" s="6">
        <f>A19+1</f>
        <v>43114</v>
      </c>
      <c r="B20" s="15">
        <f>VLOOKUP(MOD(A20-départ,'Régime de Travail'!$N$89)+1,cycle1,2,FALSE)</f>
        <v>1</v>
      </c>
      <c r="C20" s="61">
        <f>IFERROR(recherchevm(référence_horaires,3,jour_horaire(A20),B20),"")</f>
        <v>0.3263888888888889</v>
      </c>
      <c r="D20" s="50" t="str">
        <f t="shared" si="16"/>
        <v>à</v>
      </c>
      <c r="E20" s="61">
        <f>IFERROR(recherchevm(référence_horaires,4,jour_horaire(A20),B20),"")</f>
        <v>0.61458333333333337</v>
      </c>
      <c r="F20" s="6">
        <f>F19+1</f>
        <v>43145</v>
      </c>
      <c r="G20" s="15">
        <f>VLOOKUP(MOD(F20-départ,'Régime de Travail'!$N$89)+1,cycle1,2,FALSE)</f>
        <v>2</v>
      </c>
      <c r="H20" s="61">
        <f>IFERROR(recherchevm(référence_horaires,3,jour_horaire(F20),G20),"")</f>
        <v>0.56944444444444442</v>
      </c>
      <c r="I20" s="50" t="str">
        <f t="shared" si="5"/>
        <v>à</v>
      </c>
      <c r="J20" s="61">
        <f>IFERROR(recherchevm(référence_horaires,4,jour_horaire(F20),G20),"")</f>
        <v>0.90625</v>
      </c>
      <c r="K20" s="6">
        <f>K19+1</f>
        <v>43173</v>
      </c>
      <c r="L20" s="15" t="str">
        <f>VLOOKUP(MOD(K20-départ,'Régime de Travail'!$N$89)+1,cycle1,2,FALSE)</f>
        <v>R</v>
      </c>
      <c r="M20" s="61" t="str">
        <f>IFERROR(recherchevm(référence_horaires,3,jour_horaire(K20),L20),"")</f>
        <v/>
      </c>
      <c r="N20" s="50" t="str">
        <f t="shared" si="6"/>
        <v/>
      </c>
      <c r="O20" s="61" t="str">
        <f>IFERROR(recherchevm(référence_horaires,4,jour_horaire(K20),L20),"")</f>
        <v/>
      </c>
      <c r="P20" s="6">
        <f>P19+1</f>
        <v>43204</v>
      </c>
      <c r="Q20" s="15">
        <f>VLOOKUP(MOD(P20-départ,'Régime de Travail'!$N$89)+1,cycle1,2,FALSE)</f>
        <v>2</v>
      </c>
      <c r="R20" s="61">
        <f>IFERROR(recherchevm(référence_horaires,3,jour_horaire(P20),Q20),"")</f>
        <v>0.56944444444444442</v>
      </c>
      <c r="S20" s="50" t="str">
        <f t="shared" si="7"/>
        <v>à</v>
      </c>
      <c r="T20" s="61">
        <f>IFERROR(recherchevm(référence_horaires,4,jour_horaire(P20),Q20),"")</f>
        <v>0.90625</v>
      </c>
      <c r="U20" s="6">
        <f>U19+1</f>
        <v>43234</v>
      </c>
      <c r="V20" s="15">
        <f>VLOOKUP(MOD(U20-départ,'Régime de Travail'!$N$89)+1,cycle1,2,FALSE)</f>
        <v>1</v>
      </c>
      <c r="W20" s="61">
        <f>IFERROR(recherchevm(référence_horaires,3,jour_horaire(U20),V20),"")</f>
        <v>0.17708333333333334</v>
      </c>
      <c r="X20" s="50" t="str">
        <f t="shared" si="8"/>
        <v>à</v>
      </c>
      <c r="Y20" s="61">
        <f>IFERROR(recherchevm(référence_horaires,4,jour_horaire(U20),V20),"")</f>
        <v>0.55208333333333337</v>
      </c>
      <c r="Z20" s="6">
        <f>Z19+1</f>
        <v>43265</v>
      </c>
      <c r="AA20" s="15">
        <f>VLOOKUP(MOD(Z20-départ,'Régime de Travail'!$N$89)+1,cycle1,2,FALSE)</f>
        <v>2</v>
      </c>
      <c r="AB20" s="61">
        <f>IFERROR(recherchevm(référence_horaires,3,jour_horaire(Z20),AA20),"")</f>
        <v>0.56944444444444442</v>
      </c>
      <c r="AC20" s="50" t="str">
        <f t="shared" si="9"/>
        <v>à</v>
      </c>
      <c r="AD20" s="61">
        <f>IFERROR(recherchevm(référence_horaires,4,jour_horaire(Z20),AA20),"")</f>
        <v>0.90625</v>
      </c>
      <c r="AE20" s="6">
        <f t="shared" si="17"/>
        <v>43295</v>
      </c>
      <c r="AF20" s="15">
        <f>VLOOKUP(MOD(AE20-départ,'Régime de Travail'!$N$89)+1,cycle1,2,FALSE)</f>
        <v>1</v>
      </c>
      <c r="AG20" s="61">
        <f>IFERROR(recherchevm(référence_horaires,3,jour_horaire(AE20),AF20),"")</f>
        <v>0.3263888888888889</v>
      </c>
      <c r="AH20" s="50" t="str">
        <f t="shared" si="10"/>
        <v>à</v>
      </c>
      <c r="AI20" s="61">
        <f>IFERROR(recherchevm(référence_horaires,4,jour_horaire(AE20),AF20),"")</f>
        <v>0.61458333333333337</v>
      </c>
      <c r="AJ20" s="6">
        <f t="shared" si="18"/>
        <v>43326</v>
      </c>
      <c r="AK20" s="15">
        <f>VLOOKUP(MOD(AJ20-départ,'Régime de Travail'!$N$89)+1,cycle1,2,FALSE)</f>
        <v>2</v>
      </c>
      <c r="AL20" s="61">
        <f>IFERROR(recherchevm(référence_horaires,3,jour_horaire(AJ20),AK20),"")</f>
        <v>0.56944444444444442</v>
      </c>
      <c r="AM20" s="50" t="str">
        <f t="shared" si="11"/>
        <v>à</v>
      </c>
      <c r="AN20" s="61">
        <f>IFERROR(recherchevm(référence_horaires,4,jour_horaire(AJ20),AK20),"")</f>
        <v>0.90625</v>
      </c>
      <c r="AO20" s="6">
        <f t="shared" si="19"/>
        <v>43357</v>
      </c>
      <c r="AP20" s="15">
        <f>VLOOKUP(MOD(AO20-départ,'Régime de Travail'!$N$89)+1,cycle1,2,FALSE)</f>
        <v>1</v>
      </c>
      <c r="AQ20" s="61">
        <f>IFERROR(recherchevm(référence_horaires,3,jour_horaire(AO20),AP20),"")</f>
        <v>0.24305555555555555</v>
      </c>
      <c r="AR20" s="50" t="str">
        <f t="shared" si="12"/>
        <v>à</v>
      </c>
      <c r="AS20" s="61">
        <f>IFERROR(recherchevm(référence_horaires,4,jour_horaire(AO20),AP20),"")</f>
        <v>0.55208333333333337</v>
      </c>
      <c r="AT20" s="6">
        <f t="shared" si="20"/>
        <v>43387</v>
      </c>
      <c r="AU20" s="15">
        <f>VLOOKUP(MOD(AT20-départ,'Régime de Travail'!$N$89)+1,cycle1,2,FALSE)</f>
        <v>2</v>
      </c>
      <c r="AV20" s="61">
        <f>IFERROR(recherchevm(référence_horaires,3,jour_horaire(AT20),AU20),"")</f>
        <v>0.61458333333333337</v>
      </c>
      <c r="AW20" s="50" t="str">
        <f t="shared" si="13"/>
        <v>à</v>
      </c>
      <c r="AX20" s="61">
        <f>IFERROR(recherchevm(référence_horaires,4,jour_horaire(AT20),AU20),"")</f>
        <v>0.90625</v>
      </c>
      <c r="AY20" s="6">
        <f t="shared" si="21"/>
        <v>43418</v>
      </c>
      <c r="AZ20" s="15" t="str">
        <f>VLOOKUP(MOD(AY20-départ,'Régime de Travail'!$N$89)+1,cycle1,2,FALSE)</f>
        <v>R</v>
      </c>
      <c r="BA20" s="61" t="str">
        <f>IFERROR(recherchevm(référence_horaires,3,jour_horaire(AY20),AZ20),"")</f>
        <v/>
      </c>
      <c r="BB20" s="50" t="str">
        <f t="shared" si="14"/>
        <v/>
      </c>
      <c r="BC20" s="61" t="str">
        <f>IFERROR(recherchevm(référence_horaires,4,jour_horaire(AY20),AZ20),"")</f>
        <v/>
      </c>
      <c r="BD20" s="6">
        <f t="shared" si="22"/>
        <v>43448</v>
      </c>
      <c r="BE20" s="15" t="str">
        <f>VLOOKUP(MOD(BD20-départ,'Régime de Travail'!$N$89)+1,cycle1,2,FALSE)</f>
        <v>R</v>
      </c>
      <c r="BF20" s="61" t="str">
        <f>IFERROR(recherchevm(référence_horaires,3,jour_horaire(BD20),BE20),"")</f>
        <v/>
      </c>
      <c r="BG20" s="50" t="str">
        <f t="shared" si="15"/>
        <v/>
      </c>
      <c r="BH20" s="62" t="str">
        <f>IFERROR(recherchevm(référence_horaires,4,jour_horaire(BD20),BE20),"")</f>
        <v/>
      </c>
    </row>
    <row r="21" spans="1:62" x14ac:dyDescent="0.25">
      <c r="A21" s="6">
        <f>A20+1</f>
        <v>43115</v>
      </c>
      <c r="B21" s="15">
        <f>VLOOKUP(MOD(A21-départ,'Régime de Travail'!$N$89)+1,cycle1,2,FALSE)</f>
        <v>1</v>
      </c>
      <c r="C21" s="61">
        <f>IFERROR(recherchevm(référence_horaires,3,jour_horaire(A21),B21),"")</f>
        <v>0.17708333333333334</v>
      </c>
      <c r="D21" s="50" t="str">
        <f t="shared" si="16"/>
        <v>à</v>
      </c>
      <c r="E21" s="61">
        <f>IFERROR(recherchevm(référence_horaires,4,jour_horaire(A21),B21),"")</f>
        <v>0.55208333333333337</v>
      </c>
      <c r="F21" s="6">
        <f>F20+1</f>
        <v>43146</v>
      </c>
      <c r="G21" s="15">
        <f>VLOOKUP(MOD(F21-départ,'Régime de Travail'!$N$89)+1,cycle1,2,FALSE)</f>
        <v>2</v>
      </c>
      <c r="H21" s="61">
        <f>IFERROR(recherchevm(référence_horaires,3,jour_horaire(F21),G21),"")</f>
        <v>0.56944444444444442</v>
      </c>
      <c r="I21" s="50" t="str">
        <f t="shared" si="5"/>
        <v>à</v>
      </c>
      <c r="J21" s="61">
        <f>IFERROR(recherchevm(référence_horaires,4,jour_horaire(F21),G21),"")</f>
        <v>0.90625</v>
      </c>
      <c r="K21" s="6">
        <f>K20+1</f>
        <v>43174</v>
      </c>
      <c r="L21" s="15">
        <f>VLOOKUP(MOD(K21-départ,'Régime de Travail'!$N$89)+1,cycle1,2,FALSE)</f>
        <v>1</v>
      </c>
      <c r="M21" s="61">
        <f>IFERROR(recherchevm(référence_horaires,3,jour_horaire(K21),L21),"")</f>
        <v>0.24305555555555555</v>
      </c>
      <c r="N21" s="50" t="str">
        <f t="shared" si="6"/>
        <v>à</v>
      </c>
      <c r="O21" s="61">
        <f>IFERROR(recherchevm(référence_horaires,4,jour_horaire(K21),L21),"")</f>
        <v>0.55208333333333337</v>
      </c>
      <c r="P21" s="6">
        <f>P20+1</f>
        <v>43205</v>
      </c>
      <c r="Q21" s="15">
        <f>VLOOKUP(MOD(P21-départ,'Régime de Travail'!$N$89)+1,cycle1,2,FALSE)</f>
        <v>2</v>
      </c>
      <c r="R21" s="61">
        <f>IFERROR(recherchevm(référence_horaires,3,jour_horaire(P21),Q21),"")</f>
        <v>0.61458333333333337</v>
      </c>
      <c r="S21" s="50" t="str">
        <f t="shared" si="7"/>
        <v>à</v>
      </c>
      <c r="T21" s="61">
        <f>IFERROR(recherchevm(référence_horaires,4,jour_horaire(P21),Q21),"")</f>
        <v>0.90625</v>
      </c>
      <c r="U21" s="6">
        <f>U20+1</f>
        <v>43235</v>
      </c>
      <c r="V21" s="15">
        <f>VLOOKUP(MOD(U21-départ,'Régime de Travail'!$N$89)+1,cycle1,2,FALSE)</f>
        <v>1</v>
      </c>
      <c r="W21" s="61">
        <f>IFERROR(recherchevm(référence_horaires,3,jour_horaire(U21),V21),"")</f>
        <v>0.24305555555555555</v>
      </c>
      <c r="X21" s="50" t="str">
        <f t="shared" si="8"/>
        <v>à</v>
      </c>
      <c r="Y21" s="61">
        <f>IFERROR(recherchevm(référence_horaires,4,jour_horaire(U21),V21),"")</f>
        <v>0.55208333333333337</v>
      </c>
      <c r="Z21" s="6">
        <f>Z20+1</f>
        <v>43266</v>
      </c>
      <c r="AA21" s="15">
        <f>VLOOKUP(MOD(Z21-départ,'Régime de Travail'!$N$89)+1,cycle1,2,FALSE)</f>
        <v>2</v>
      </c>
      <c r="AB21" s="61">
        <f>IFERROR(recherchevm(référence_horaires,3,jour_horaire(Z21),AA21),"")</f>
        <v>0.56944444444444442</v>
      </c>
      <c r="AC21" s="50" t="str">
        <f t="shared" si="9"/>
        <v>à</v>
      </c>
      <c r="AD21" s="61">
        <f>IFERROR(recherchevm(référence_horaires,4,jour_horaire(Z21),AA21),"")</f>
        <v>0.90625</v>
      </c>
      <c r="AE21" s="6">
        <f t="shared" si="17"/>
        <v>43296</v>
      </c>
      <c r="AF21" s="15">
        <f>VLOOKUP(MOD(AE21-départ,'Régime de Travail'!$N$89)+1,cycle1,2,FALSE)</f>
        <v>1</v>
      </c>
      <c r="AG21" s="61">
        <f>IFERROR(recherchevm(référence_horaires,3,jour_horaire(AE21),AF21),"")</f>
        <v>0.3263888888888889</v>
      </c>
      <c r="AH21" s="50" t="str">
        <f t="shared" si="10"/>
        <v>à</v>
      </c>
      <c r="AI21" s="61">
        <f>IFERROR(recherchevm(référence_horaires,4,jour_horaire(AE21),AF21),"")</f>
        <v>0.61458333333333337</v>
      </c>
      <c r="AJ21" s="6">
        <f t="shared" si="18"/>
        <v>43327</v>
      </c>
      <c r="AK21" s="15">
        <f>VLOOKUP(MOD(AJ21-départ,'Régime de Travail'!$N$89)+1,cycle1,2,FALSE)</f>
        <v>2</v>
      </c>
      <c r="AL21" s="61">
        <f>IFERROR(recherchevm(référence_horaires,3,jour_horaire(AJ21),AK21),"")</f>
        <v>0.61458333333333337</v>
      </c>
      <c r="AM21" s="50" t="str">
        <f t="shared" si="11"/>
        <v>à</v>
      </c>
      <c r="AN21" s="61">
        <f>IFERROR(recherchevm(référence_horaires,4,jour_horaire(AJ21),AK21),"")</f>
        <v>0.90625</v>
      </c>
      <c r="AO21" s="6">
        <f t="shared" si="19"/>
        <v>43358</v>
      </c>
      <c r="AP21" s="15" t="str">
        <f>VLOOKUP(MOD(AO21-départ,'Régime de Travail'!$N$89)+1,cycle1,2,FALSE)</f>
        <v>R</v>
      </c>
      <c r="AQ21" s="61" t="str">
        <f>IFERROR(recherchevm(référence_horaires,3,jour_horaire(AO21),AP21),"")</f>
        <v/>
      </c>
      <c r="AR21" s="50" t="str">
        <f t="shared" si="12"/>
        <v/>
      </c>
      <c r="AS21" s="61" t="str">
        <f>IFERROR(recherchevm(référence_horaires,4,jour_horaire(AO21),AP21),"")</f>
        <v/>
      </c>
      <c r="AT21" s="6">
        <f t="shared" si="20"/>
        <v>43388</v>
      </c>
      <c r="AU21" s="15" t="str">
        <f>VLOOKUP(MOD(AT21-départ,'Régime de Travail'!$N$89)+1,cycle1,2,FALSE)</f>
        <v>R</v>
      </c>
      <c r="AV21" s="61" t="str">
        <f>IFERROR(recherchevm(référence_horaires,3,jour_horaire(AT21),AU21),"")</f>
        <v/>
      </c>
      <c r="AW21" s="50" t="str">
        <f t="shared" si="13"/>
        <v/>
      </c>
      <c r="AX21" s="61" t="str">
        <f>IFERROR(recherchevm(référence_horaires,4,jour_horaire(AT21),AU21),"")</f>
        <v/>
      </c>
      <c r="AY21" s="6">
        <f t="shared" si="21"/>
        <v>43419</v>
      </c>
      <c r="AZ21" s="15" t="str">
        <f>VLOOKUP(MOD(AY21-départ,'Régime de Travail'!$N$89)+1,cycle1,2,FALSE)</f>
        <v>R</v>
      </c>
      <c r="BA21" s="61" t="str">
        <f>IFERROR(recherchevm(référence_horaires,3,jour_horaire(AY21),AZ21),"")</f>
        <v/>
      </c>
      <c r="BB21" s="50" t="str">
        <f t="shared" si="14"/>
        <v/>
      </c>
      <c r="BC21" s="61" t="str">
        <f>IFERROR(recherchevm(référence_horaires,4,jour_horaire(AY21),AZ21),"")</f>
        <v/>
      </c>
      <c r="BD21" s="6">
        <f t="shared" si="22"/>
        <v>43449</v>
      </c>
      <c r="BE21" s="15" t="str">
        <f>VLOOKUP(MOD(BD21-départ,'Régime de Travail'!$N$89)+1,cycle1,2,FALSE)</f>
        <v>R</v>
      </c>
      <c r="BF21" s="61" t="str">
        <f>IFERROR(recherchevm(référence_horaires,3,jour_horaire(BD21),BE21),"")</f>
        <v/>
      </c>
      <c r="BG21" s="50" t="str">
        <f t="shared" si="15"/>
        <v/>
      </c>
      <c r="BH21" s="62" t="str">
        <f>IFERROR(recherchevm(référence_horaires,4,jour_horaire(BD21),BE21),"")</f>
        <v/>
      </c>
    </row>
    <row r="22" spans="1:62" x14ac:dyDescent="0.25">
      <c r="A22" s="6">
        <f>A21+1</f>
        <v>43116</v>
      </c>
      <c r="B22" s="15">
        <f>VLOOKUP(MOD(A22-départ,'Régime de Travail'!$N$89)+1,cycle1,2,FALSE)</f>
        <v>1</v>
      </c>
      <c r="C22" s="61">
        <f>IFERROR(recherchevm(référence_horaires,3,jour_horaire(A22),B22),"")</f>
        <v>0.24305555555555555</v>
      </c>
      <c r="D22" s="50" t="str">
        <f t="shared" si="16"/>
        <v>à</v>
      </c>
      <c r="E22" s="61">
        <f>IFERROR(recherchevm(référence_horaires,4,jour_horaire(A22),B22),"")</f>
        <v>0.55208333333333337</v>
      </c>
      <c r="F22" s="6">
        <f>F21+1</f>
        <v>43147</v>
      </c>
      <c r="G22" s="15">
        <f>VLOOKUP(MOD(F22-départ,'Régime de Travail'!$N$89)+1,cycle1,2,FALSE)</f>
        <v>2</v>
      </c>
      <c r="H22" s="61">
        <f>IFERROR(recherchevm(référence_horaires,3,jour_horaire(F22),G22),"")</f>
        <v>0.56944444444444442</v>
      </c>
      <c r="I22" s="50" t="str">
        <f t="shared" si="5"/>
        <v>à</v>
      </c>
      <c r="J22" s="61">
        <f>IFERROR(recherchevm(référence_horaires,4,jour_horaire(F22),G22),"")</f>
        <v>0.90625</v>
      </c>
      <c r="K22" s="6">
        <f>K21+1</f>
        <v>43175</v>
      </c>
      <c r="L22" s="15">
        <f>VLOOKUP(MOD(K22-départ,'Régime de Travail'!$N$89)+1,cycle1,2,FALSE)</f>
        <v>1</v>
      </c>
      <c r="M22" s="61">
        <f>IFERROR(recherchevm(référence_horaires,3,jour_horaire(K22),L22),"")</f>
        <v>0.24305555555555555</v>
      </c>
      <c r="N22" s="50" t="str">
        <f t="shared" si="6"/>
        <v>à</v>
      </c>
      <c r="O22" s="61">
        <f>IFERROR(recherchevm(référence_horaires,4,jour_horaire(K22),L22),"")</f>
        <v>0.55208333333333337</v>
      </c>
      <c r="P22" s="6">
        <f>P21+1</f>
        <v>43206</v>
      </c>
      <c r="Q22" s="15">
        <f>VLOOKUP(MOD(P22-départ,'Régime de Travail'!$N$89)+1,cycle1,2,FALSE)</f>
        <v>2</v>
      </c>
      <c r="R22" s="61">
        <f>IFERROR(recherchevm(référence_horaires,3,jour_horaire(P22),Q22),"")</f>
        <v>0.56944444444444442</v>
      </c>
      <c r="S22" s="50" t="str">
        <f t="shared" si="7"/>
        <v>à</v>
      </c>
      <c r="T22" s="61">
        <f>IFERROR(recherchevm(référence_horaires,4,jour_horaire(P22),Q22),"")</f>
        <v>0.90625</v>
      </c>
      <c r="U22" s="6">
        <f>U21+1</f>
        <v>43236</v>
      </c>
      <c r="V22" s="15">
        <f>VLOOKUP(MOD(U22-départ,'Régime de Travail'!$N$89)+1,cycle1,2,FALSE)</f>
        <v>1</v>
      </c>
      <c r="W22" s="61">
        <f>IFERROR(recherchevm(référence_horaires,3,jour_horaire(U22),V22),"")</f>
        <v>0.24305555555555555</v>
      </c>
      <c r="X22" s="50" t="str">
        <f t="shared" si="8"/>
        <v>à</v>
      </c>
      <c r="Y22" s="61">
        <f>IFERROR(recherchevm(référence_horaires,4,jour_horaire(U22),V22),"")</f>
        <v>0.55208333333333337</v>
      </c>
      <c r="Z22" s="6">
        <f>Z21+1</f>
        <v>43267</v>
      </c>
      <c r="AA22" s="15">
        <f>VLOOKUP(MOD(Z22-départ,'Régime de Travail'!$N$89)+1,cycle1,2,FALSE)</f>
        <v>2</v>
      </c>
      <c r="AB22" s="61">
        <f>IFERROR(recherchevm(référence_horaires,3,jour_horaire(Z22),AA22),"")</f>
        <v>0.56944444444444442</v>
      </c>
      <c r="AC22" s="50" t="str">
        <f t="shared" si="9"/>
        <v>à</v>
      </c>
      <c r="AD22" s="61">
        <f>IFERROR(recherchevm(référence_horaires,4,jour_horaire(Z22),AA22),"")</f>
        <v>0.90625</v>
      </c>
      <c r="AE22" s="6">
        <f t="shared" si="17"/>
        <v>43297</v>
      </c>
      <c r="AF22" s="15">
        <f>VLOOKUP(MOD(AE22-départ,'Régime de Travail'!$N$89)+1,cycle1,2,FALSE)</f>
        <v>1</v>
      </c>
      <c r="AG22" s="61">
        <f>IFERROR(recherchevm(référence_horaires,3,jour_horaire(AE22),AF22),"")</f>
        <v>0.17708333333333334</v>
      </c>
      <c r="AH22" s="50" t="str">
        <f t="shared" si="10"/>
        <v>à</v>
      </c>
      <c r="AI22" s="61">
        <f>IFERROR(recherchevm(référence_horaires,4,jour_horaire(AE22),AF22),"")</f>
        <v>0.55208333333333337</v>
      </c>
      <c r="AJ22" s="6">
        <f t="shared" si="18"/>
        <v>43328</v>
      </c>
      <c r="AK22" s="15" t="str">
        <f>VLOOKUP(MOD(AJ22-départ,'Régime de Travail'!$N$89)+1,cycle1,2,FALSE)</f>
        <v>R</v>
      </c>
      <c r="AL22" s="61" t="str">
        <f>IFERROR(recherchevm(référence_horaires,3,jour_horaire(AJ22),AK22),"")</f>
        <v/>
      </c>
      <c r="AM22" s="50" t="str">
        <f t="shared" si="11"/>
        <v/>
      </c>
      <c r="AN22" s="61" t="str">
        <f>IFERROR(recherchevm(référence_horaires,4,jour_horaire(AJ22),AK22),"")</f>
        <v/>
      </c>
      <c r="AO22" s="6">
        <f t="shared" si="19"/>
        <v>43359</v>
      </c>
      <c r="AP22" s="15" t="str">
        <f>VLOOKUP(MOD(AO22-départ,'Régime de Travail'!$N$89)+1,cycle1,2,FALSE)</f>
        <v>R</v>
      </c>
      <c r="AQ22" s="61" t="str">
        <f>IFERROR(recherchevm(référence_horaires,3,jour_horaire(AO22),AP22),"")</f>
        <v/>
      </c>
      <c r="AR22" s="50" t="str">
        <f t="shared" si="12"/>
        <v/>
      </c>
      <c r="AS22" s="61" t="str">
        <f>IFERROR(recherchevm(référence_horaires,4,jour_horaire(AO22),AP22),"")</f>
        <v/>
      </c>
      <c r="AT22" s="6">
        <f t="shared" si="20"/>
        <v>43389</v>
      </c>
      <c r="AU22" s="15" t="str">
        <f>VLOOKUP(MOD(AT22-départ,'Régime de Travail'!$N$89)+1,cycle1,2,FALSE)</f>
        <v>R</v>
      </c>
      <c r="AV22" s="61" t="str">
        <f>IFERROR(recherchevm(référence_horaires,3,jour_horaire(AT22),AU22),"")</f>
        <v/>
      </c>
      <c r="AW22" s="50" t="str">
        <f t="shared" si="13"/>
        <v/>
      </c>
      <c r="AX22" s="61" t="str">
        <f>IFERROR(recherchevm(référence_horaires,4,jour_horaire(AT22),AU22),"")</f>
        <v/>
      </c>
      <c r="AY22" s="6">
        <f t="shared" si="21"/>
        <v>43420</v>
      </c>
      <c r="AZ22" s="15">
        <f>VLOOKUP(MOD(AY22-départ,'Régime de Travail'!$N$89)+1,cycle1,2,FALSE)</f>
        <v>2</v>
      </c>
      <c r="BA22" s="61">
        <f>IFERROR(recherchevm(référence_horaires,3,jour_horaire(AY22),AZ22),"")</f>
        <v>0.56944444444444442</v>
      </c>
      <c r="BB22" s="50" t="str">
        <f t="shared" si="14"/>
        <v>à</v>
      </c>
      <c r="BC22" s="61">
        <f>IFERROR(recherchevm(référence_horaires,4,jour_horaire(AY22),AZ22),"")</f>
        <v>0.90625</v>
      </c>
      <c r="BD22" s="6">
        <f t="shared" si="22"/>
        <v>43450</v>
      </c>
      <c r="BE22" s="15">
        <f>VLOOKUP(MOD(BD22-départ,'Régime de Travail'!$N$89)+1,cycle1,2,FALSE)</f>
        <v>1</v>
      </c>
      <c r="BF22" s="61">
        <f>IFERROR(recherchevm(référence_horaires,3,jour_horaire(BD22),BE22),"")</f>
        <v>0.3263888888888889</v>
      </c>
      <c r="BG22" s="50" t="str">
        <f t="shared" si="15"/>
        <v>à</v>
      </c>
      <c r="BH22" s="62">
        <f>IFERROR(recherchevm(référence_horaires,4,jour_horaire(BD22),BE22),"")</f>
        <v>0.61458333333333337</v>
      </c>
    </row>
    <row r="23" spans="1:62" x14ac:dyDescent="0.25">
      <c r="A23" s="6">
        <f>A22+1</f>
        <v>43117</v>
      </c>
      <c r="B23" s="15">
        <f>VLOOKUP(MOD(A23-départ,'Régime de Travail'!$N$89)+1,cycle1,2,FALSE)</f>
        <v>1</v>
      </c>
      <c r="C23" s="61">
        <f>IFERROR(recherchevm(référence_horaires,3,jour_horaire(A23),B23),"")</f>
        <v>0.24305555555555555</v>
      </c>
      <c r="D23" s="50" t="str">
        <f t="shared" si="16"/>
        <v>à</v>
      </c>
      <c r="E23" s="61">
        <f>IFERROR(recherchevm(référence_horaires,4,jour_horaire(A23),B23),"")</f>
        <v>0.55208333333333337</v>
      </c>
      <c r="F23" s="6">
        <f>F22+1</f>
        <v>43148</v>
      </c>
      <c r="G23" s="15" t="str">
        <f>VLOOKUP(MOD(F23-départ,'Régime de Travail'!$N$89)+1,cycle1,2,FALSE)</f>
        <v>R</v>
      </c>
      <c r="H23" s="61" t="str">
        <f>IFERROR(recherchevm(référence_horaires,3,jour_horaire(F23),G23),"")</f>
        <v/>
      </c>
      <c r="I23" s="50" t="str">
        <f t="shared" si="5"/>
        <v/>
      </c>
      <c r="J23" s="61" t="str">
        <f>IFERROR(recherchevm(référence_horaires,4,jour_horaire(F23),G23),"")</f>
        <v/>
      </c>
      <c r="K23" s="6">
        <f>K22+1</f>
        <v>43176</v>
      </c>
      <c r="L23" s="15">
        <f>VLOOKUP(MOD(K23-départ,'Régime de Travail'!$N$89)+1,cycle1,2,FALSE)</f>
        <v>1</v>
      </c>
      <c r="M23" s="61">
        <f>IFERROR(recherchevm(référence_horaires,3,jour_horaire(K23),L23),"")</f>
        <v>0.24305555555555555</v>
      </c>
      <c r="N23" s="50" t="str">
        <f t="shared" si="6"/>
        <v>à</v>
      </c>
      <c r="O23" s="61">
        <f>IFERROR(recherchevm(référence_horaires,4,jour_horaire(K23),L23),"")</f>
        <v>0.56944444444444442</v>
      </c>
      <c r="P23" s="6">
        <f>P22+1</f>
        <v>43207</v>
      </c>
      <c r="Q23" s="15">
        <f>VLOOKUP(MOD(P23-départ,'Régime de Travail'!$N$89)+1,cycle1,2,FALSE)</f>
        <v>2</v>
      </c>
      <c r="R23" s="61">
        <f>IFERROR(recherchevm(référence_horaires,3,jour_horaire(P23),Q23),"")</f>
        <v>0.56944444444444442</v>
      </c>
      <c r="S23" s="50" t="str">
        <f t="shared" si="7"/>
        <v>à</v>
      </c>
      <c r="T23" s="61">
        <f>IFERROR(recherchevm(référence_horaires,4,jour_horaire(P23),Q23),"")</f>
        <v>0.90625</v>
      </c>
      <c r="U23" s="6">
        <f>U22+1</f>
        <v>43237</v>
      </c>
      <c r="V23" s="15">
        <f>VLOOKUP(MOD(U23-départ,'Régime de Travail'!$N$89)+1,cycle1,2,FALSE)</f>
        <v>1</v>
      </c>
      <c r="W23" s="61">
        <f>IFERROR(recherchevm(référence_horaires,3,jour_horaire(U23),V23),"")</f>
        <v>0.24305555555555555</v>
      </c>
      <c r="X23" s="50" t="str">
        <f t="shared" si="8"/>
        <v>à</v>
      </c>
      <c r="Y23" s="61">
        <f>IFERROR(recherchevm(référence_horaires,4,jour_horaire(U23),V23),"")</f>
        <v>0.55208333333333337</v>
      </c>
      <c r="Z23" s="6">
        <f>Z22+1</f>
        <v>43268</v>
      </c>
      <c r="AA23" s="15" t="str">
        <f>VLOOKUP(MOD(Z23-départ,'Régime de Travail'!$N$89)+1,cycle1,2,FALSE)</f>
        <v>R</v>
      </c>
      <c r="AB23" s="61" t="str">
        <f>IFERROR(recherchevm(référence_horaires,3,jour_horaire(Z23),AA23),"")</f>
        <v/>
      </c>
      <c r="AC23" s="50" t="str">
        <f t="shared" si="9"/>
        <v/>
      </c>
      <c r="AD23" s="61" t="str">
        <f>IFERROR(recherchevm(référence_horaires,4,jour_horaire(Z23),AA23),"")</f>
        <v/>
      </c>
      <c r="AE23" s="6">
        <f t="shared" si="17"/>
        <v>43298</v>
      </c>
      <c r="AF23" s="15" t="str">
        <f>VLOOKUP(MOD(AE23-départ,'Régime de Travail'!$N$89)+1,cycle1,2,FALSE)</f>
        <v>R</v>
      </c>
      <c r="AG23" s="61" t="str">
        <f>IFERROR(recherchevm(référence_horaires,3,jour_horaire(AE23),AF23),"")</f>
        <v/>
      </c>
      <c r="AH23" s="50" t="str">
        <f t="shared" si="10"/>
        <v/>
      </c>
      <c r="AI23" s="61" t="str">
        <f>IFERROR(recherchevm(référence_horaires,4,jour_horaire(AE23),AF23),"")</f>
        <v/>
      </c>
      <c r="AJ23" s="6">
        <f t="shared" si="18"/>
        <v>43329</v>
      </c>
      <c r="AK23" s="15" t="str">
        <f>VLOOKUP(MOD(AJ23-départ,'Régime de Travail'!$N$89)+1,cycle1,2,FALSE)</f>
        <v>R</v>
      </c>
      <c r="AL23" s="61" t="str">
        <f>IFERROR(recherchevm(référence_horaires,3,jour_horaire(AJ23),AK23),"")</f>
        <v/>
      </c>
      <c r="AM23" s="50" t="str">
        <f t="shared" si="11"/>
        <v/>
      </c>
      <c r="AN23" s="61" t="str">
        <f>IFERROR(recherchevm(référence_horaires,4,jour_horaire(AJ23),AK23),"")</f>
        <v/>
      </c>
      <c r="AO23" s="6">
        <f t="shared" si="19"/>
        <v>43360</v>
      </c>
      <c r="AP23" s="15">
        <f>VLOOKUP(MOD(AO23-départ,'Régime de Travail'!$N$89)+1,cycle1,2,FALSE)</f>
        <v>2</v>
      </c>
      <c r="AQ23" s="61">
        <f>IFERROR(recherchevm(référence_horaires,3,jour_horaire(AO23),AP23),"")</f>
        <v>0.56944444444444442</v>
      </c>
      <c r="AR23" s="50" t="str">
        <f t="shared" si="12"/>
        <v>à</v>
      </c>
      <c r="AS23" s="61">
        <f>IFERROR(recherchevm(référence_horaires,4,jour_horaire(AO23),AP23),"")</f>
        <v>0.90625</v>
      </c>
      <c r="AT23" s="6">
        <f t="shared" si="20"/>
        <v>43390</v>
      </c>
      <c r="AU23" s="15">
        <f>VLOOKUP(MOD(AT23-départ,'Régime de Travail'!$N$89)+1,cycle1,2,FALSE)</f>
        <v>1</v>
      </c>
      <c r="AV23" s="61">
        <f>IFERROR(recherchevm(référence_horaires,3,jour_horaire(AT23),AU23),"")</f>
        <v>0.24305555555555555</v>
      </c>
      <c r="AW23" s="50" t="str">
        <f t="shared" si="13"/>
        <v>à</v>
      </c>
      <c r="AX23" s="61">
        <f>IFERROR(recherchevm(référence_horaires,4,jour_horaire(AT23),AU23),"")</f>
        <v>0.55208333333333337</v>
      </c>
      <c r="AY23" s="6">
        <f t="shared" si="21"/>
        <v>43421</v>
      </c>
      <c r="AZ23" s="15">
        <f>VLOOKUP(MOD(AY23-départ,'Régime de Travail'!$N$89)+1,cycle1,2,FALSE)</f>
        <v>2</v>
      </c>
      <c r="BA23" s="61">
        <f>IFERROR(recherchevm(référence_horaires,3,jour_horaire(AY23),AZ23),"")</f>
        <v>0.56944444444444442</v>
      </c>
      <c r="BB23" s="50" t="str">
        <f t="shared" si="14"/>
        <v>à</v>
      </c>
      <c r="BC23" s="61">
        <f>IFERROR(recherchevm(référence_horaires,4,jour_horaire(AY23),AZ23),"")</f>
        <v>0.90625</v>
      </c>
      <c r="BD23" s="6">
        <f t="shared" si="22"/>
        <v>43451</v>
      </c>
      <c r="BE23" s="15">
        <f>VLOOKUP(MOD(BD23-départ,'Régime de Travail'!$N$89)+1,cycle1,2,FALSE)</f>
        <v>1</v>
      </c>
      <c r="BF23" s="61">
        <f>IFERROR(recherchevm(référence_horaires,3,jour_horaire(BD23),BE23),"")</f>
        <v>0.17708333333333334</v>
      </c>
      <c r="BG23" s="50" t="str">
        <f t="shared" si="15"/>
        <v>à</v>
      </c>
      <c r="BH23" s="62">
        <f>IFERROR(recherchevm(référence_horaires,4,jour_horaire(BD23),BE23),"")</f>
        <v>0.55208333333333337</v>
      </c>
    </row>
    <row r="24" spans="1:62" x14ac:dyDescent="0.25">
      <c r="A24" s="6">
        <f>A23+1</f>
        <v>43118</v>
      </c>
      <c r="B24" s="15" t="str">
        <f>VLOOKUP(MOD(A24-départ,'Régime de Travail'!$N$89)+1,cycle1,2,FALSE)</f>
        <v>R</v>
      </c>
      <c r="C24" s="61" t="str">
        <f>IFERROR(recherchevm(référence_horaires,3,jour_horaire(A24),B24),"")</f>
        <v/>
      </c>
      <c r="D24" s="50" t="str">
        <f t="shared" si="16"/>
        <v/>
      </c>
      <c r="E24" s="61" t="str">
        <f>IFERROR(recherchevm(référence_horaires,4,jour_horaire(A24),B24),"")</f>
        <v/>
      </c>
      <c r="F24" s="6">
        <f>F23+1</f>
        <v>43149</v>
      </c>
      <c r="G24" s="15" t="str">
        <f>VLOOKUP(MOD(F24-départ,'Régime de Travail'!$N$89)+1,cycle1,2,FALSE)</f>
        <v>R</v>
      </c>
      <c r="H24" s="61" t="str">
        <f>IFERROR(recherchevm(référence_horaires,3,jour_horaire(F24),G24),"")</f>
        <v/>
      </c>
      <c r="I24" s="50" t="str">
        <f t="shared" si="5"/>
        <v/>
      </c>
      <c r="J24" s="61" t="str">
        <f>IFERROR(recherchevm(référence_horaires,4,jour_horaire(F24),G24),"")</f>
        <v/>
      </c>
      <c r="K24" s="6">
        <f>K23+1</f>
        <v>43177</v>
      </c>
      <c r="L24" s="15">
        <f>VLOOKUP(MOD(K24-départ,'Régime de Travail'!$N$89)+1,cycle1,2,FALSE)</f>
        <v>1</v>
      </c>
      <c r="M24" s="61">
        <f>IFERROR(recherchevm(référence_horaires,3,jour_horaire(K24),L24),"")</f>
        <v>0.3263888888888889</v>
      </c>
      <c r="N24" s="50" t="str">
        <f t="shared" si="6"/>
        <v>à</v>
      </c>
      <c r="O24" s="61">
        <f>IFERROR(recherchevm(référence_horaires,4,jour_horaire(K24),L24),"")</f>
        <v>0.61458333333333337</v>
      </c>
      <c r="P24" s="6">
        <f>P23+1</f>
        <v>43208</v>
      </c>
      <c r="Q24" s="15" t="str">
        <f>VLOOKUP(MOD(P24-départ,'Régime de Travail'!$N$89)+1,cycle1,2,FALSE)</f>
        <v>R</v>
      </c>
      <c r="R24" s="61" t="str">
        <f>IFERROR(recherchevm(référence_horaires,3,jour_horaire(P24),Q24),"")</f>
        <v/>
      </c>
      <c r="S24" s="50" t="str">
        <f t="shared" si="7"/>
        <v/>
      </c>
      <c r="T24" s="61" t="str">
        <f>IFERROR(recherchevm(référence_horaires,4,jour_horaire(P24),Q24),"")</f>
        <v/>
      </c>
      <c r="U24" s="6">
        <f>U23+1</f>
        <v>43238</v>
      </c>
      <c r="V24" s="15" t="str">
        <f>VLOOKUP(MOD(U24-départ,'Régime de Travail'!$N$89)+1,cycle1,2,FALSE)</f>
        <v>D</v>
      </c>
      <c r="W24" s="61" t="str">
        <f>IFERROR(recherchevm(référence_horaires,3,jour_horaire(U24),V24),"")</f>
        <v/>
      </c>
      <c r="X24" s="50" t="str">
        <f t="shared" si="8"/>
        <v/>
      </c>
      <c r="Y24" s="61" t="str">
        <f>IFERROR(recherchevm(référence_horaires,4,jour_horaire(U24),V24),"")</f>
        <v/>
      </c>
      <c r="Z24" s="6">
        <f>Z23+1</f>
        <v>43269</v>
      </c>
      <c r="AA24" s="15" t="str">
        <f>VLOOKUP(MOD(Z24-départ,'Régime de Travail'!$N$89)+1,cycle1,2,FALSE)</f>
        <v>R</v>
      </c>
      <c r="AB24" s="61" t="str">
        <f>IFERROR(recherchevm(référence_horaires,3,jour_horaire(Z24),AA24),"")</f>
        <v/>
      </c>
      <c r="AC24" s="50" t="str">
        <f t="shared" si="9"/>
        <v/>
      </c>
      <c r="AD24" s="61" t="str">
        <f>IFERROR(recherchevm(référence_horaires,4,jour_horaire(Z24),AA24),"")</f>
        <v/>
      </c>
      <c r="AE24" s="6">
        <f t="shared" si="17"/>
        <v>43299</v>
      </c>
      <c r="AF24" s="15" t="str">
        <f>VLOOKUP(MOD(AE24-départ,'Régime de Travail'!$N$89)+1,cycle1,2,FALSE)</f>
        <v>R</v>
      </c>
      <c r="AG24" s="61" t="str">
        <f>IFERROR(recherchevm(référence_horaires,3,jour_horaire(AE24),AF24),"")</f>
        <v/>
      </c>
      <c r="AH24" s="50" t="str">
        <f t="shared" si="10"/>
        <v/>
      </c>
      <c r="AI24" s="61" t="str">
        <f>IFERROR(recherchevm(référence_horaires,4,jour_horaire(AE24),AF24),"")</f>
        <v/>
      </c>
      <c r="AJ24" s="6">
        <f t="shared" si="18"/>
        <v>43330</v>
      </c>
      <c r="AK24" s="15">
        <f>VLOOKUP(MOD(AJ24-départ,'Régime de Travail'!$N$89)+1,cycle1,2,FALSE)</f>
        <v>1</v>
      </c>
      <c r="AL24" s="61">
        <f>IFERROR(recherchevm(référence_horaires,3,jour_horaire(AJ24),AK24),"")</f>
        <v>0.24305555555555555</v>
      </c>
      <c r="AM24" s="50" t="str">
        <f t="shared" si="11"/>
        <v>à</v>
      </c>
      <c r="AN24" s="61">
        <f>IFERROR(recherchevm(référence_horaires,4,jour_horaire(AJ24),AK24),"")</f>
        <v>0.56944444444444442</v>
      </c>
      <c r="AO24" s="6">
        <f t="shared" si="19"/>
        <v>43361</v>
      </c>
      <c r="AP24" s="15">
        <f>VLOOKUP(MOD(AO24-départ,'Régime de Travail'!$N$89)+1,cycle1,2,FALSE)</f>
        <v>2</v>
      </c>
      <c r="AQ24" s="61">
        <f>IFERROR(recherchevm(référence_horaires,3,jour_horaire(AO24),AP24),"")</f>
        <v>0.56944444444444442</v>
      </c>
      <c r="AR24" s="50" t="str">
        <f t="shared" si="12"/>
        <v>à</v>
      </c>
      <c r="AS24" s="61">
        <f>IFERROR(recherchevm(référence_horaires,4,jour_horaire(AO24),AP24),"")</f>
        <v>0.90625</v>
      </c>
      <c r="AT24" s="6">
        <f t="shared" si="20"/>
        <v>43391</v>
      </c>
      <c r="AU24" s="15">
        <f>VLOOKUP(MOD(AT24-départ,'Régime de Travail'!$N$89)+1,cycle1,2,FALSE)</f>
        <v>1</v>
      </c>
      <c r="AV24" s="61">
        <f>IFERROR(recherchevm(référence_horaires,3,jour_horaire(AT24),AU24),"")</f>
        <v>0.24305555555555555</v>
      </c>
      <c r="AW24" s="50" t="str">
        <f t="shared" si="13"/>
        <v>à</v>
      </c>
      <c r="AX24" s="61">
        <f>IFERROR(recherchevm(référence_horaires,4,jour_horaire(AT24),AU24),"")</f>
        <v>0.55208333333333337</v>
      </c>
      <c r="AY24" s="6">
        <f t="shared" si="21"/>
        <v>43422</v>
      </c>
      <c r="AZ24" s="15">
        <f>VLOOKUP(MOD(AY24-départ,'Régime de Travail'!$N$89)+1,cycle1,2,FALSE)</f>
        <v>2</v>
      </c>
      <c r="BA24" s="61">
        <f>IFERROR(recherchevm(référence_horaires,3,jour_horaire(AY24),AZ24),"")</f>
        <v>0.61458333333333337</v>
      </c>
      <c r="BB24" s="50" t="str">
        <f t="shared" si="14"/>
        <v>à</v>
      </c>
      <c r="BC24" s="61">
        <f>IFERROR(recherchevm(référence_horaires,4,jour_horaire(AY24),AZ24),"")</f>
        <v>0.90625</v>
      </c>
      <c r="BD24" s="6">
        <f t="shared" si="22"/>
        <v>43452</v>
      </c>
      <c r="BE24" s="15">
        <f>VLOOKUP(MOD(BD24-départ,'Régime de Travail'!$N$89)+1,cycle1,2,FALSE)</f>
        <v>1</v>
      </c>
      <c r="BF24" s="61">
        <f>IFERROR(recherchevm(référence_horaires,3,jour_horaire(BD24),BE24),"")</f>
        <v>0.24305555555555555</v>
      </c>
      <c r="BG24" s="50" t="str">
        <f t="shared" si="15"/>
        <v>à</v>
      </c>
      <c r="BH24" s="62">
        <f>IFERROR(recherchevm(référence_horaires,4,jour_horaire(BD24),BE24),"")</f>
        <v>0.55208333333333337</v>
      </c>
    </row>
    <row r="25" spans="1:62" x14ac:dyDescent="0.25">
      <c r="A25" s="6">
        <f>A24+1</f>
        <v>43119</v>
      </c>
      <c r="B25" s="15" t="str">
        <f>VLOOKUP(MOD(A25-départ,'Régime de Travail'!$N$89)+1,cycle1,2,FALSE)</f>
        <v>R</v>
      </c>
      <c r="C25" s="61" t="str">
        <f>IFERROR(recherchevm(référence_horaires,3,jour_horaire(A25),B25),"")</f>
        <v/>
      </c>
      <c r="D25" s="50" t="str">
        <f t="shared" si="16"/>
        <v/>
      </c>
      <c r="E25" s="61" t="str">
        <f>IFERROR(recherchevm(référence_horaires,4,jour_horaire(A25),B25),"")</f>
        <v/>
      </c>
      <c r="F25" s="6">
        <f>F24+1</f>
        <v>43150</v>
      </c>
      <c r="G25" s="15">
        <f>VLOOKUP(MOD(F25-départ,'Régime de Travail'!$N$89)+1,cycle1,2,FALSE)</f>
        <v>1</v>
      </c>
      <c r="H25" s="61">
        <f>IFERROR(recherchevm(référence_horaires,3,jour_horaire(F25),G25),"")</f>
        <v>0.17708333333333334</v>
      </c>
      <c r="I25" s="50" t="str">
        <f t="shared" si="5"/>
        <v>à</v>
      </c>
      <c r="J25" s="61">
        <f>IFERROR(recherchevm(référence_horaires,4,jour_horaire(F25),G25),"")</f>
        <v>0.55208333333333337</v>
      </c>
      <c r="K25" s="6">
        <f>K24+1</f>
        <v>43178</v>
      </c>
      <c r="L25" s="15" t="str">
        <f>VLOOKUP(MOD(K25-départ,'Régime de Travail'!$N$89)+1,cycle1,2,FALSE)</f>
        <v>R</v>
      </c>
      <c r="M25" s="61" t="str">
        <f>IFERROR(recherchevm(référence_horaires,3,jour_horaire(K25),L25),"")</f>
        <v/>
      </c>
      <c r="N25" s="50" t="str">
        <f t="shared" si="6"/>
        <v/>
      </c>
      <c r="O25" s="61" t="str">
        <f>IFERROR(recherchevm(référence_horaires,4,jour_horaire(K25),L25),"")</f>
        <v/>
      </c>
      <c r="P25" s="6">
        <f>P24+1</f>
        <v>43209</v>
      </c>
      <c r="Q25" s="15" t="str">
        <f>VLOOKUP(MOD(P25-départ,'Régime de Travail'!$N$89)+1,cycle1,2,FALSE)</f>
        <v>R</v>
      </c>
      <c r="R25" s="61" t="str">
        <f>IFERROR(recherchevm(référence_horaires,3,jour_horaire(P25),Q25),"")</f>
        <v/>
      </c>
      <c r="S25" s="50" t="str">
        <f t="shared" si="7"/>
        <v/>
      </c>
      <c r="T25" s="61" t="str">
        <f>IFERROR(recherchevm(référence_horaires,4,jour_horaire(P25),Q25),"")</f>
        <v/>
      </c>
      <c r="U25" s="6">
        <f>U24+1</f>
        <v>43239</v>
      </c>
      <c r="V25" s="15" t="str">
        <f>VLOOKUP(MOD(U25-départ,'Régime de Travail'!$N$89)+1,cycle1,2,FALSE)</f>
        <v>R</v>
      </c>
      <c r="W25" s="61" t="str">
        <f>IFERROR(recherchevm(référence_horaires,3,jour_horaire(U25),V25),"")</f>
        <v/>
      </c>
      <c r="X25" s="50" t="str">
        <f t="shared" si="8"/>
        <v/>
      </c>
      <c r="Y25" s="61" t="str">
        <f>IFERROR(recherchevm(référence_horaires,4,jour_horaire(U25),V25),"")</f>
        <v/>
      </c>
      <c r="Z25" s="6">
        <f>Z24+1</f>
        <v>43270</v>
      </c>
      <c r="AA25" s="15">
        <f>VLOOKUP(MOD(Z25-départ,'Régime de Travail'!$N$89)+1,cycle1,2,FALSE)</f>
        <v>1</v>
      </c>
      <c r="AB25" s="61">
        <f>IFERROR(recherchevm(référence_horaires,3,jour_horaire(Z25),AA25),"")</f>
        <v>0.24305555555555555</v>
      </c>
      <c r="AC25" s="50" t="str">
        <f t="shared" si="9"/>
        <v>à</v>
      </c>
      <c r="AD25" s="61">
        <f>IFERROR(recherchevm(référence_horaires,4,jour_horaire(Z25),AA25),"")</f>
        <v>0.55208333333333337</v>
      </c>
      <c r="AE25" s="6">
        <f t="shared" si="17"/>
        <v>43300</v>
      </c>
      <c r="AF25" s="15">
        <f>VLOOKUP(MOD(AE25-départ,'Régime de Travail'!$N$89)+1,cycle1,2,FALSE)</f>
        <v>2</v>
      </c>
      <c r="AG25" s="61">
        <f>IFERROR(recherchevm(référence_horaires,3,jour_horaire(AE25),AF25),"")</f>
        <v>0.56944444444444442</v>
      </c>
      <c r="AH25" s="50" t="str">
        <f t="shared" si="10"/>
        <v>à</v>
      </c>
      <c r="AI25" s="61">
        <f>IFERROR(recherchevm(référence_horaires,4,jour_horaire(AE25),AF25),"")</f>
        <v>0.90625</v>
      </c>
      <c r="AJ25" s="6">
        <f t="shared" si="18"/>
        <v>43331</v>
      </c>
      <c r="AK25" s="15">
        <f>VLOOKUP(MOD(AJ25-départ,'Régime de Travail'!$N$89)+1,cycle1,2,FALSE)</f>
        <v>1</v>
      </c>
      <c r="AL25" s="61">
        <f>IFERROR(recherchevm(référence_horaires,3,jour_horaire(AJ25),AK25),"")</f>
        <v>0.3263888888888889</v>
      </c>
      <c r="AM25" s="50" t="str">
        <f t="shared" si="11"/>
        <v>à</v>
      </c>
      <c r="AN25" s="61">
        <f>IFERROR(recherchevm(référence_horaires,4,jour_horaire(AJ25),AK25),"")</f>
        <v>0.61458333333333337</v>
      </c>
      <c r="AO25" s="6">
        <f t="shared" si="19"/>
        <v>43362</v>
      </c>
      <c r="AP25" s="15">
        <f>VLOOKUP(MOD(AO25-départ,'Régime de Travail'!$N$89)+1,cycle1,2,FALSE)</f>
        <v>2</v>
      </c>
      <c r="AQ25" s="61">
        <f>IFERROR(recherchevm(référence_horaires,3,jour_horaire(AO25),AP25),"")</f>
        <v>0.56944444444444442</v>
      </c>
      <c r="AR25" s="50" t="str">
        <f t="shared" si="12"/>
        <v>à</v>
      </c>
      <c r="AS25" s="61">
        <f>IFERROR(recherchevm(référence_horaires,4,jour_horaire(AO25),AP25),"")</f>
        <v>0.90625</v>
      </c>
      <c r="AT25" s="6">
        <f t="shared" si="20"/>
        <v>43392</v>
      </c>
      <c r="AU25" s="15">
        <f>VLOOKUP(MOD(AT25-départ,'Régime de Travail'!$N$89)+1,cycle1,2,FALSE)</f>
        <v>1</v>
      </c>
      <c r="AV25" s="61">
        <f>IFERROR(recherchevm(référence_horaires,3,jour_horaire(AT25),AU25),"")</f>
        <v>0.24305555555555555</v>
      </c>
      <c r="AW25" s="50" t="str">
        <f t="shared" si="13"/>
        <v>à</v>
      </c>
      <c r="AX25" s="61">
        <f>IFERROR(recherchevm(référence_horaires,4,jour_horaire(AT25),AU25),"")</f>
        <v>0.55208333333333337</v>
      </c>
      <c r="AY25" s="6">
        <f t="shared" si="21"/>
        <v>43423</v>
      </c>
      <c r="AZ25" s="15">
        <f>VLOOKUP(MOD(AY25-départ,'Régime de Travail'!$N$89)+1,cycle1,2,FALSE)</f>
        <v>2</v>
      </c>
      <c r="BA25" s="61">
        <f>IFERROR(recherchevm(référence_horaires,3,jour_horaire(AY25),AZ25),"")</f>
        <v>0.56944444444444442</v>
      </c>
      <c r="BB25" s="50" t="str">
        <f t="shared" si="14"/>
        <v>à</v>
      </c>
      <c r="BC25" s="61">
        <f>IFERROR(recherchevm(référence_horaires,4,jour_horaire(AY25),AZ25),"")</f>
        <v>0.90625</v>
      </c>
      <c r="BD25" s="6">
        <f t="shared" si="22"/>
        <v>43453</v>
      </c>
      <c r="BE25" s="15">
        <f>VLOOKUP(MOD(BD25-départ,'Régime de Travail'!$N$89)+1,cycle1,2,FALSE)</f>
        <v>1</v>
      </c>
      <c r="BF25" s="61">
        <f>IFERROR(recherchevm(référence_horaires,3,jour_horaire(BD25),BE25),"")</f>
        <v>0.24305555555555555</v>
      </c>
      <c r="BG25" s="50" t="str">
        <f t="shared" si="15"/>
        <v>à</v>
      </c>
      <c r="BH25" s="62">
        <f>IFERROR(recherchevm(référence_horaires,4,jour_horaire(BD25),BE25),"")</f>
        <v>0.55208333333333337</v>
      </c>
    </row>
    <row r="26" spans="1:62" x14ac:dyDescent="0.25">
      <c r="A26" s="6">
        <f>A25+1</f>
        <v>43120</v>
      </c>
      <c r="B26" s="15">
        <f>VLOOKUP(MOD(A26-départ,'Régime de Travail'!$N$89)+1,cycle1,2,FALSE)</f>
        <v>2</v>
      </c>
      <c r="C26" s="61">
        <f>IFERROR(recherchevm(référence_horaires,3,jour_horaire(A26),B26),"")</f>
        <v>0.56944444444444442</v>
      </c>
      <c r="D26" s="50" t="str">
        <f t="shared" si="16"/>
        <v>à</v>
      </c>
      <c r="E26" s="61">
        <f>IFERROR(recherchevm(référence_horaires,4,jour_horaire(A26),B26),"")</f>
        <v>0.90625</v>
      </c>
      <c r="F26" s="6">
        <f>F25+1</f>
        <v>43151</v>
      </c>
      <c r="G26" s="15">
        <f>VLOOKUP(MOD(F26-départ,'Régime de Travail'!$N$89)+1,cycle1,2,FALSE)</f>
        <v>1</v>
      </c>
      <c r="H26" s="61">
        <f>IFERROR(recherchevm(référence_horaires,3,jour_horaire(F26),G26),"")</f>
        <v>0.24305555555555555</v>
      </c>
      <c r="I26" s="50" t="str">
        <f t="shared" si="5"/>
        <v>à</v>
      </c>
      <c r="J26" s="61">
        <f>IFERROR(recherchevm(référence_horaires,4,jour_horaire(F26),G26),"")</f>
        <v>0.55208333333333337</v>
      </c>
      <c r="K26" s="6">
        <f>K25+1</f>
        <v>43179</v>
      </c>
      <c r="L26" s="15" t="str">
        <f>VLOOKUP(MOD(K26-départ,'Régime de Travail'!$N$89)+1,cycle1,2,FALSE)</f>
        <v>R</v>
      </c>
      <c r="M26" s="61" t="str">
        <f>IFERROR(recherchevm(référence_horaires,3,jour_horaire(K26),L26),"")</f>
        <v/>
      </c>
      <c r="N26" s="50" t="str">
        <f t="shared" si="6"/>
        <v/>
      </c>
      <c r="O26" s="61" t="str">
        <f>IFERROR(recherchevm(référence_horaires,4,jour_horaire(K26),L26),"")</f>
        <v/>
      </c>
      <c r="P26" s="6">
        <f>P25+1</f>
        <v>43210</v>
      </c>
      <c r="Q26" s="15">
        <f>VLOOKUP(MOD(P26-départ,'Régime de Travail'!$N$89)+1,cycle1,2,FALSE)</f>
        <v>1</v>
      </c>
      <c r="R26" s="61">
        <f>IFERROR(recherchevm(référence_horaires,3,jour_horaire(P26),Q26),"")</f>
        <v>0.24305555555555555</v>
      </c>
      <c r="S26" s="50" t="str">
        <f t="shared" si="7"/>
        <v>à</v>
      </c>
      <c r="T26" s="61">
        <f>IFERROR(recherchevm(référence_horaires,4,jour_horaire(P26),Q26),"")</f>
        <v>0.55208333333333337</v>
      </c>
      <c r="U26" s="6">
        <f>U25+1</f>
        <v>43240</v>
      </c>
      <c r="V26" s="15" t="str">
        <f>VLOOKUP(MOD(U26-départ,'Régime de Travail'!$N$89)+1,cycle1,2,FALSE)</f>
        <v>R</v>
      </c>
      <c r="W26" s="61" t="str">
        <f>IFERROR(recherchevm(référence_horaires,3,jour_horaire(U26),V26),"")</f>
        <v/>
      </c>
      <c r="X26" s="50" t="str">
        <f t="shared" si="8"/>
        <v/>
      </c>
      <c r="Y26" s="61" t="str">
        <f>IFERROR(recherchevm(référence_horaires,4,jour_horaire(U26),V26),"")</f>
        <v/>
      </c>
      <c r="Z26" s="6">
        <f>Z25+1</f>
        <v>43271</v>
      </c>
      <c r="AA26" s="15">
        <f>VLOOKUP(MOD(Z26-départ,'Régime de Travail'!$N$89)+1,cycle1,2,FALSE)</f>
        <v>1</v>
      </c>
      <c r="AB26" s="61">
        <f>IFERROR(recherchevm(référence_horaires,3,jour_horaire(Z26),AA26),"")</f>
        <v>0.24305555555555555</v>
      </c>
      <c r="AC26" s="50" t="str">
        <f t="shared" si="9"/>
        <v>à</v>
      </c>
      <c r="AD26" s="61">
        <f>IFERROR(recherchevm(référence_horaires,4,jour_horaire(Z26),AA26),"")</f>
        <v>0.55208333333333337</v>
      </c>
      <c r="AE26" s="6">
        <f t="shared" si="17"/>
        <v>43301</v>
      </c>
      <c r="AF26" s="15">
        <f>VLOOKUP(MOD(AE26-départ,'Régime de Travail'!$N$89)+1,cycle1,2,FALSE)</f>
        <v>2</v>
      </c>
      <c r="AG26" s="61">
        <f>IFERROR(recherchevm(référence_horaires,3,jour_horaire(AE26),AF26),"")</f>
        <v>0.56944444444444442</v>
      </c>
      <c r="AH26" s="50" t="str">
        <f t="shared" si="10"/>
        <v>à</v>
      </c>
      <c r="AI26" s="61">
        <f>IFERROR(recherchevm(référence_horaires,4,jour_horaire(AE26),AF26),"")</f>
        <v>0.90625</v>
      </c>
      <c r="AJ26" s="6">
        <f t="shared" si="18"/>
        <v>43332</v>
      </c>
      <c r="AK26" s="15">
        <f>VLOOKUP(MOD(AJ26-départ,'Régime de Travail'!$N$89)+1,cycle1,2,FALSE)</f>
        <v>1</v>
      </c>
      <c r="AL26" s="61">
        <f>IFERROR(recherchevm(référence_horaires,3,jour_horaire(AJ26),AK26),"")</f>
        <v>0.17708333333333334</v>
      </c>
      <c r="AM26" s="50" t="str">
        <f t="shared" si="11"/>
        <v>à</v>
      </c>
      <c r="AN26" s="61">
        <f>IFERROR(recherchevm(référence_horaires,4,jour_horaire(AJ26),AK26),"")</f>
        <v>0.55208333333333337</v>
      </c>
      <c r="AO26" s="6">
        <f t="shared" si="19"/>
        <v>43363</v>
      </c>
      <c r="AP26" s="15">
        <f>VLOOKUP(MOD(AO26-départ,'Régime de Travail'!$N$89)+1,cycle1,2,FALSE)</f>
        <v>2</v>
      </c>
      <c r="AQ26" s="61">
        <f>IFERROR(recherchevm(référence_horaires,3,jour_horaire(AO26),AP26),"")</f>
        <v>0.56944444444444442</v>
      </c>
      <c r="AR26" s="50" t="str">
        <f t="shared" si="12"/>
        <v>à</v>
      </c>
      <c r="AS26" s="61">
        <f>IFERROR(recherchevm(référence_horaires,4,jour_horaire(AO26),AP26),"")</f>
        <v>0.90625</v>
      </c>
      <c r="AT26" s="6">
        <f t="shared" si="20"/>
        <v>43393</v>
      </c>
      <c r="AU26" s="15">
        <f>VLOOKUP(MOD(AT26-départ,'Régime de Travail'!$N$89)+1,cycle1,2,FALSE)</f>
        <v>1</v>
      </c>
      <c r="AV26" s="61">
        <f>IFERROR(recherchevm(référence_horaires,3,jour_horaire(AT26),AU26),"")</f>
        <v>0.24305555555555555</v>
      </c>
      <c r="AW26" s="50" t="str">
        <f t="shared" si="13"/>
        <v>à</v>
      </c>
      <c r="AX26" s="61">
        <f>IFERROR(recherchevm(référence_horaires,4,jour_horaire(AT26),AU26),"")</f>
        <v>0.56944444444444442</v>
      </c>
      <c r="AY26" s="6">
        <f t="shared" si="21"/>
        <v>43424</v>
      </c>
      <c r="AZ26" s="15" t="str">
        <f>VLOOKUP(MOD(AY26-départ,'Régime de Travail'!$N$89)+1,cycle1,2,FALSE)</f>
        <v>R</v>
      </c>
      <c r="BA26" s="61" t="str">
        <f>IFERROR(recherchevm(référence_horaires,3,jour_horaire(AY26),AZ26),"")</f>
        <v/>
      </c>
      <c r="BB26" s="50" t="str">
        <f t="shared" si="14"/>
        <v/>
      </c>
      <c r="BC26" s="61" t="str">
        <f>IFERROR(recherchevm(référence_horaires,4,jour_horaire(AY26),AZ26),"")</f>
        <v/>
      </c>
      <c r="BD26" s="6">
        <f t="shared" si="22"/>
        <v>43454</v>
      </c>
      <c r="BE26" s="15" t="str">
        <f>VLOOKUP(MOD(BD26-départ,'Régime de Travail'!$N$89)+1,cycle1,2,FALSE)</f>
        <v>R</v>
      </c>
      <c r="BF26" s="61" t="str">
        <f>IFERROR(recherchevm(référence_horaires,3,jour_horaire(BD26),BE26),"")</f>
        <v/>
      </c>
      <c r="BG26" s="50" t="str">
        <f t="shared" si="15"/>
        <v/>
      </c>
      <c r="BH26" s="62" t="str">
        <f>IFERROR(recherchevm(référence_horaires,4,jour_horaire(BD26),BE26),"")</f>
        <v/>
      </c>
    </row>
    <row r="27" spans="1:62" x14ac:dyDescent="0.25">
      <c r="A27" s="6">
        <f>A26+1</f>
        <v>43121</v>
      </c>
      <c r="B27" s="15">
        <f>VLOOKUP(MOD(A27-départ,'Régime de Travail'!$N$89)+1,cycle1,2,FALSE)</f>
        <v>2</v>
      </c>
      <c r="C27" s="61">
        <f>IFERROR(recherchevm(référence_horaires,3,jour_horaire(A27),B27),"")</f>
        <v>0.61458333333333337</v>
      </c>
      <c r="D27" s="50" t="str">
        <f t="shared" si="16"/>
        <v>à</v>
      </c>
      <c r="E27" s="61">
        <f>IFERROR(recherchevm(référence_horaires,4,jour_horaire(A27),B27),"")</f>
        <v>0.90625</v>
      </c>
      <c r="F27" s="6">
        <f>F26+1</f>
        <v>43152</v>
      </c>
      <c r="G27" s="15">
        <f>VLOOKUP(MOD(F27-départ,'Régime de Travail'!$N$89)+1,cycle1,2,FALSE)</f>
        <v>1</v>
      </c>
      <c r="H27" s="61">
        <f>IFERROR(recherchevm(référence_horaires,3,jour_horaire(F27),G27),"")</f>
        <v>0.24305555555555555</v>
      </c>
      <c r="I27" s="50" t="str">
        <f t="shared" si="5"/>
        <v>à</v>
      </c>
      <c r="J27" s="61">
        <f>IFERROR(recherchevm(référence_horaires,4,jour_horaire(F27),G27),"")</f>
        <v>0.55208333333333337</v>
      </c>
      <c r="K27" s="6">
        <f>K26+1</f>
        <v>43180</v>
      </c>
      <c r="L27" s="15">
        <f>VLOOKUP(MOD(K27-départ,'Régime de Travail'!$N$89)+1,cycle1,2,FALSE)</f>
        <v>2</v>
      </c>
      <c r="M27" s="61">
        <f>IFERROR(recherchevm(référence_horaires,3,jour_horaire(K27),L27),"")</f>
        <v>0.56944444444444442</v>
      </c>
      <c r="N27" s="50" t="str">
        <f t="shared" si="6"/>
        <v>à</v>
      </c>
      <c r="O27" s="61">
        <f>IFERROR(recherchevm(référence_horaires,4,jour_horaire(K27),L27),"")</f>
        <v>0.90625</v>
      </c>
      <c r="P27" s="6">
        <f>P26+1</f>
        <v>43211</v>
      </c>
      <c r="Q27" s="15">
        <f>VLOOKUP(MOD(P27-départ,'Régime de Travail'!$N$89)+1,cycle1,2,FALSE)</f>
        <v>1</v>
      </c>
      <c r="R27" s="61">
        <f>IFERROR(recherchevm(référence_horaires,3,jour_horaire(P27),Q27),"")</f>
        <v>0.24305555555555555</v>
      </c>
      <c r="S27" s="50" t="str">
        <f t="shared" si="7"/>
        <v>à</v>
      </c>
      <c r="T27" s="61">
        <f>IFERROR(recherchevm(référence_horaires,4,jour_horaire(P27),Q27),"")</f>
        <v>0.56944444444444442</v>
      </c>
      <c r="U27" s="6">
        <f>U26+1</f>
        <v>43241</v>
      </c>
      <c r="V27" s="15">
        <f>VLOOKUP(MOD(U27-départ,'Régime de Travail'!$N$89)+1,cycle1,2,FALSE)</f>
        <v>2</v>
      </c>
      <c r="W27" s="61">
        <f>IFERROR(recherchevm(référence_horaires,3,jour_horaire(U27),V27),"")</f>
        <v>0.61458333333333337</v>
      </c>
      <c r="X27" s="50" t="str">
        <f t="shared" si="8"/>
        <v>à</v>
      </c>
      <c r="Y27" s="61">
        <f>IFERROR(recherchevm(référence_horaires,4,jour_horaire(U27),V27),"")</f>
        <v>0.90625</v>
      </c>
      <c r="Z27" s="6">
        <f>Z26+1</f>
        <v>43272</v>
      </c>
      <c r="AA27" s="15">
        <f>VLOOKUP(MOD(Z27-départ,'Régime de Travail'!$N$89)+1,cycle1,2,FALSE)</f>
        <v>1</v>
      </c>
      <c r="AB27" s="61">
        <f>IFERROR(recherchevm(référence_horaires,3,jour_horaire(Z27),AA27),"")</f>
        <v>0.24305555555555555</v>
      </c>
      <c r="AC27" s="50" t="str">
        <f t="shared" si="9"/>
        <v>à</v>
      </c>
      <c r="AD27" s="61">
        <f>IFERROR(recherchevm(référence_horaires,4,jour_horaire(Z27),AA27),"")</f>
        <v>0.55208333333333337</v>
      </c>
      <c r="AE27" s="6">
        <f t="shared" si="17"/>
        <v>43302</v>
      </c>
      <c r="AF27" s="15">
        <f>VLOOKUP(MOD(AE27-départ,'Régime de Travail'!$N$89)+1,cycle1,2,FALSE)</f>
        <v>2</v>
      </c>
      <c r="AG27" s="61">
        <f>IFERROR(recherchevm(référence_horaires,3,jour_horaire(AE27),AF27),"")</f>
        <v>0.56944444444444442</v>
      </c>
      <c r="AH27" s="50" t="str">
        <f t="shared" si="10"/>
        <v>à</v>
      </c>
      <c r="AI27" s="61">
        <f>IFERROR(recherchevm(référence_horaires,4,jour_horaire(AE27),AF27),"")</f>
        <v>0.90625</v>
      </c>
      <c r="AJ27" s="6">
        <f t="shared" si="18"/>
        <v>43333</v>
      </c>
      <c r="AK27" s="15">
        <f>VLOOKUP(MOD(AJ27-départ,'Régime de Travail'!$N$89)+1,cycle1,2,FALSE)</f>
        <v>1</v>
      </c>
      <c r="AL27" s="61">
        <f>IFERROR(recherchevm(référence_horaires,3,jour_horaire(AJ27),AK27),"")</f>
        <v>0.24305555555555555</v>
      </c>
      <c r="AM27" s="50" t="str">
        <f t="shared" si="11"/>
        <v>à</v>
      </c>
      <c r="AN27" s="61">
        <f>IFERROR(recherchevm(référence_horaires,4,jour_horaire(AJ27),AK27),"")</f>
        <v>0.55208333333333337</v>
      </c>
      <c r="AO27" s="6">
        <f t="shared" si="19"/>
        <v>43364</v>
      </c>
      <c r="AP27" s="15" t="str">
        <f>VLOOKUP(MOD(AO27-départ,'Régime de Travail'!$N$89)+1,cycle1,2,FALSE)</f>
        <v>R</v>
      </c>
      <c r="AQ27" s="61" t="str">
        <f>IFERROR(recherchevm(référence_horaires,3,jour_horaire(AO27),AP27),"")</f>
        <v/>
      </c>
      <c r="AR27" s="50" t="str">
        <f t="shared" si="12"/>
        <v/>
      </c>
      <c r="AS27" s="61" t="str">
        <f>IFERROR(recherchevm(référence_horaires,4,jour_horaire(AO27),AP27),"")</f>
        <v/>
      </c>
      <c r="AT27" s="6">
        <f t="shared" si="20"/>
        <v>43394</v>
      </c>
      <c r="AU27" s="15" t="str">
        <f>VLOOKUP(MOD(AT27-départ,'Régime de Travail'!$N$89)+1,cycle1,2,FALSE)</f>
        <v>R</v>
      </c>
      <c r="AV27" s="61" t="str">
        <f>IFERROR(recherchevm(référence_horaires,3,jour_horaire(AT27),AU27),"")</f>
        <v/>
      </c>
      <c r="AW27" s="50" t="str">
        <f t="shared" si="13"/>
        <v/>
      </c>
      <c r="AX27" s="61" t="str">
        <f>IFERROR(recherchevm(référence_horaires,4,jour_horaire(AT27),AU27),"")</f>
        <v/>
      </c>
      <c r="AY27" s="6">
        <f t="shared" si="21"/>
        <v>43425</v>
      </c>
      <c r="AZ27" s="15" t="str">
        <f>VLOOKUP(MOD(AY27-départ,'Régime de Travail'!$N$89)+1,cycle1,2,FALSE)</f>
        <v>R</v>
      </c>
      <c r="BA27" s="61" t="str">
        <f>IFERROR(recherchevm(référence_horaires,3,jour_horaire(AY27),AZ27),"")</f>
        <v/>
      </c>
      <c r="BB27" s="50" t="str">
        <f t="shared" si="14"/>
        <v/>
      </c>
      <c r="BC27" s="61" t="str">
        <f>IFERROR(recherchevm(référence_horaires,4,jour_horaire(AY27),AZ27),"")</f>
        <v/>
      </c>
      <c r="BD27" s="6">
        <f t="shared" si="22"/>
        <v>43455</v>
      </c>
      <c r="BE27" s="15" t="str">
        <f>VLOOKUP(MOD(BD27-départ,'Régime de Travail'!$N$89)+1,cycle1,2,FALSE)</f>
        <v>R</v>
      </c>
      <c r="BF27" s="61" t="str">
        <f>IFERROR(recherchevm(référence_horaires,3,jour_horaire(BD27),BE27),"")</f>
        <v/>
      </c>
      <c r="BG27" s="50" t="str">
        <f t="shared" si="15"/>
        <v/>
      </c>
      <c r="BH27" s="62" t="str">
        <f>IFERROR(recherchevm(référence_horaires,4,jour_horaire(BD27),BE27),"")</f>
        <v/>
      </c>
    </row>
    <row r="28" spans="1:62" x14ac:dyDescent="0.25">
      <c r="A28" s="6">
        <f>A27+1</f>
        <v>43122</v>
      </c>
      <c r="B28" s="15">
        <f>VLOOKUP(MOD(A28-départ,'Régime de Travail'!$N$89)+1,cycle1,2,FALSE)</f>
        <v>2</v>
      </c>
      <c r="C28" s="61">
        <f>IFERROR(recherchevm(référence_horaires,3,jour_horaire(A28),B28),"")</f>
        <v>0.56944444444444442</v>
      </c>
      <c r="D28" s="50" t="str">
        <f t="shared" si="16"/>
        <v>à</v>
      </c>
      <c r="E28" s="61">
        <f>IFERROR(recherchevm(référence_horaires,4,jour_horaire(A28),B28),"")</f>
        <v>0.90625</v>
      </c>
      <c r="F28" s="6">
        <f>F27+1</f>
        <v>43153</v>
      </c>
      <c r="G28" s="15">
        <f>VLOOKUP(MOD(F28-départ,'Régime de Travail'!$N$89)+1,cycle1,2,FALSE)</f>
        <v>1</v>
      </c>
      <c r="H28" s="61">
        <f>IFERROR(recherchevm(référence_horaires,3,jour_horaire(F28),G28),"")</f>
        <v>0.24305555555555555</v>
      </c>
      <c r="I28" s="50" t="str">
        <f t="shared" si="5"/>
        <v>à</v>
      </c>
      <c r="J28" s="61">
        <f>IFERROR(recherchevm(référence_horaires,4,jour_horaire(F28),G28),"")</f>
        <v>0.55208333333333337</v>
      </c>
      <c r="K28" s="6">
        <f>K27+1</f>
        <v>43181</v>
      </c>
      <c r="L28" s="15">
        <f>VLOOKUP(MOD(K28-départ,'Régime de Travail'!$N$89)+1,cycle1,2,FALSE)</f>
        <v>2</v>
      </c>
      <c r="M28" s="61">
        <f>IFERROR(recherchevm(référence_horaires,3,jour_horaire(K28),L28),"")</f>
        <v>0.56944444444444442</v>
      </c>
      <c r="N28" s="50" t="str">
        <f t="shared" si="6"/>
        <v>à</v>
      </c>
      <c r="O28" s="61">
        <f>IFERROR(recherchevm(référence_horaires,4,jour_horaire(K28),L28),"")</f>
        <v>0.90625</v>
      </c>
      <c r="P28" s="6">
        <f>P27+1</f>
        <v>43212</v>
      </c>
      <c r="Q28" s="15">
        <f>VLOOKUP(MOD(P28-départ,'Régime de Travail'!$N$89)+1,cycle1,2,FALSE)</f>
        <v>1</v>
      </c>
      <c r="R28" s="61">
        <f>IFERROR(recherchevm(référence_horaires,3,jour_horaire(P28),Q28),"")</f>
        <v>0.3263888888888889</v>
      </c>
      <c r="S28" s="50" t="str">
        <f t="shared" si="7"/>
        <v>à</v>
      </c>
      <c r="T28" s="61">
        <f>IFERROR(recherchevm(référence_horaires,4,jour_horaire(P28),Q28),"")</f>
        <v>0.61458333333333337</v>
      </c>
      <c r="U28" s="6">
        <f>U27+1</f>
        <v>43242</v>
      </c>
      <c r="V28" s="15">
        <f>VLOOKUP(MOD(U28-départ,'Régime de Travail'!$N$89)+1,cycle1,2,FALSE)</f>
        <v>2</v>
      </c>
      <c r="W28" s="61">
        <f>IFERROR(recherchevm(référence_horaires,3,jour_horaire(U28),V28),"")</f>
        <v>0.56944444444444442</v>
      </c>
      <c r="X28" s="50" t="str">
        <f t="shared" si="8"/>
        <v>à</v>
      </c>
      <c r="Y28" s="61">
        <f>IFERROR(recherchevm(référence_horaires,4,jour_horaire(U28),V28),"")</f>
        <v>0.90625</v>
      </c>
      <c r="Z28" s="6">
        <f>Z27+1</f>
        <v>43273</v>
      </c>
      <c r="AA28" s="15">
        <f>VLOOKUP(MOD(Z28-départ,'Régime de Travail'!$N$89)+1,cycle1,2,FALSE)</f>
        <v>1</v>
      </c>
      <c r="AB28" s="61">
        <f>IFERROR(recherchevm(référence_horaires,3,jour_horaire(Z28),AA28),"")</f>
        <v>0.24305555555555555</v>
      </c>
      <c r="AC28" s="50" t="str">
        <f t="shared" si="9"/>
        <v>à</v>
      </c>
      <c r="AD28" s="61">
        <f>IFERROR(recherchevm(référence_horaires,4,jour_horaire(Z28),AA28),"")</f>
        <v>0.55208333333333337</v>
      </c>
      <c r="AE28" s="6">
        <f t="shared" si="17"/>
        <v>43303</v>
      </c>
      <c r="AF28" s="15">
        <f>VLOOKUP(MOD(AE28-départ,'Régime de Travail'!$N$89)+1,cycle1,2,FALSE)</f>
        <v>2</v>
      </c>
      <c r="AG28" s="61">
        <f>IFERROR(recherchevm(référence_horaires,3,jour_horaire(AE28),AF28),"")</f>
        <v>0.61458333333333337</v>
      </c>
      <c r="AH28" s="50" t="str">
        <f t="shared" si="10"/>
        <v>à</v>
      </c>
      <c r="AI28" s="61">
        <f>IFERROR(recherchevm(référence_horaires,4,jour_horaire(AE28),AF28),"")</f>
        <v>0.90625</v>
      </c>
      <c r="AJ28" s="6">
        <f t="shared" si="18"/>
        <v>43334</v>
      </c>
      <c r="AK28" s="15" t="str">
        <f>VLOOKUP(MOD(AJ28-départ,'Régime de Travail'!$N$89)+1,cycle1,2,FALSE)</f>
        <v>R</v>
      </c>
      <c r="AL28" s="61" t="str">
        <f>IFERROR(recherchevm(référence_horaires,3,jour_horaire(AJ28),AK28),"")</f>
        <v/>
      </c>
      <c r="AM28" s="50" t="str">
        <f t="shared" si="11"/>
        <v/>
      </c>
      <c r="AN28" s="61" t="str">
        <f>IFERROR(recherchevm(référence_horaires,4,jour_horaire(AJ28),AK28),"")</f>
        <v/>
      </c>
      <c r="AO28" s="6">
        <f t="shared" si="19"/>
        <v>43365</v>
      </c>
      <c r="AP28" s="15" t="str">
        <f>VLOOKUP(MOD(AO28-départ,'Régime de Travail'!$N$89)+1,cycle1,2,FALSE)</f>
        <v>R</v>
      </c>
      <c r="AQ28" s="61" t="str">
        <f>IFERROR(recherchevm(référence_horaires,3,jour_horaire(AO28),AP28),"")</f>
        <v/>
      </c>
      <c r="AR28" s="50" t="str">
        <f t="shared" si="12"/>
        <v/>
      </c>
      <c r="AS28" s="61" t="str">
        <f>IFERROR(recherchevm(référence_horaires,4,jour_horaire(AO28),AP28),"")</f>
        <v/>
      </c>
      <c r="AT28" s="6">
        <f t="shared" si="20"/>
        <v>43395</v>
      </c>
      <c r="AU28" s="15" t="str">
        <f>VLOOKUP(MOD(AT28-départ,'Régime de Travail'!$N$89)+1,cycle1,2,FALSE)</f>
        <v>R</v>
      </c>
      <c r="AV28" s="61" t="str">
        <f>IFERROR(recherchevm(référence_horaires,3,jour_horaire(AT28),AU28),"")</f>
        <v/>
      </c>
      <c r="AW28" s="50" t="str">
        <f t="shared" si="13"/>
        <v/>
      </c>
      <c r="AX28" s="61" t="str">
        <f>IFERROR(recherchevm(référence_horaires,4,jour_horaire(AT28),AU28),"")</f>
        <v/>
      </c>
      <c r="AY28" s="6">
        <f t="shared" si="21"/>
        <v>43426</v>
      </c>
      <c r="AZ28" s="15">
        <f>VLOOKUP(MOD(AY28-départ,'Régime de Travail'!$N$89)+1,cycle1,2,FALSE)</f>
        <v>1</v>
      </c>
      <c r="BA28" s="61">
        <f>IFERROR(recherchevm(référence_horaires,3,jour_horaire(AY28),AZ28),"")</f>
        <v>0.24305555555555555</v>
      </c>
      <c r="BB28" s="50" t="str">
        <f t="shared" si="14"/>
        <v>à</v>
      </c>
      <c r="BC28" s="61">
        <f>IFERROR(recherchevm(référence_horaires,4,jour_horaire(AY28),AZ28),"")</f>
        <v>0.55208333333333337</v>
      </c>
      <c r="BD28" s="6">
        <f t="shared" si="22"/>
        <v>43456</v>
      </c>
      <c r="BE28" s="15">
        <f>VLOOKUP(MOD(BD28-départ,'Régime de Travail'!$N$89)+1,cycle1,2,FALSE)</f>
        <v>2</v>
      </c>
      <c r="BF28" s="61">
        <f>IFERROR(recherchevm(référence_horaires,3,jour_horaire(BD28),BE28),"")</f>
        <v>0.56944444444444442</v>
      </c>
      <c r="BG28" s="50" t="str">
        <f t="shared" si="15"/>
        <v>à</v>
      </c>
      <c r="BH28" s="62">
        <f>IFERROR(recherchevm(référence_horaires,4,jour_horaire(BD28),BE28),"")</f>
        <v>0.90625</v>
      </c>
    </row>
    <row r="29" spans="1:62" x14ac:dyDescent="0.25">
      <c r="A29" s="6">
        <f>A28+1</f>
        <v>43123</v>
      </c>
      <c r="B29" s="15">
        <f>VLOOKUP(MOD(A29-départ,'Régime de Travail'!$N$89)+1,cycle1,2,FALSE)</f>
        <v>2</v>
      </c>
      <c r="C29" s="61">
        <f>IFERROR(recherchevm(référence_horaires,3,jour_horaire(A29),B29),"")</f>
        <v>0.56944444444444442</v>
      </c>
      <c r="D29" s="50" t="str">
        <f t="shared" si="16"/>
        <v>à</v>
      </c>
      <c r="E29" s="61">
        <f>IFERROR(recherchevm(référence_horaires,4,jour_horaire(A29),B29),"")</f>
        <v>0.90625</v>
      </c>
      <c r="F29" s="6">
        <f>F28+1</f>
        <v>43154</v>
      </c>
      <c r="G29" s="15" t="str">
        <f>VLOOKUP(MOD(F29-départ,'Régime de Travail'!$N$89)+1,cycle1,2,FALSE)</f>
        <v>D</v>
      </c>
      <c r="H29" s="61" t="str">
        <f>IFERROR(recherchevm(référence_horaires,3,jour_horaire(F29),G29),"")</f>
        <v/>
      </c>
      <c r="I29" s="50" t="str">
        <f t="shared" si="5"/>
        <v/>
      </c>
      <c r="J29" s="61" t="str">
        <f>IFERROR(recherchevm(référence_horaires,4,jour_horaire(F29),G29),"")</f>
        <v/>
      </c>
      <c r="K29" s="6">
        <f>K28+1</f>
        <v>43182</v>
      </c>
      <c r="L29" s="15">
        <f>VLOOKUP(MOD(K29-départ,'Régime de Travail'!$N$89)+1,cycle1,2,FALSE)</f>
        <v>2</v>
      </c>
      <c r="M29" s="61">
        <f>IFERROR(recherchevm(référence_horaires,3,jour_horaire(K29),L29),"")</f>
        <v>0.56944444444444442</v>
      </c>
      <c r="N29" s="50" t="str">
        <f t="shared" si="6"/>
        <v>à</v>
      </c>
      <c r="O29" s="61">
        <f>IFERROR(recherchevm(référence_horaires,4,jour_horaire(K29),L29),"")</f>
        <v>0.90625</v>
      </c>
      <c r="P29" s="6">
        <f>P28+1</f>
        <v>43213</v>
      </c>
      <c r="Q29" s="15">
        <f>VLOOKUP(MOD(P29-départ,'Régime de Travail'!$N$89)+1,cycle1,2,FALSE)</f>
        <v>1</v>
      </c>
      <c r="R29" s="61">
        <f>IFERROR(recherchevm(référence_horaires,3,jour_horaire(P29),Q29),"")</f>
        <v>0.17708333333333334</v>
      </c>
      <c r="S29" s="50" t="str">
        <f t="shared" si="7"/>
        <v>à</v>
      </c>
      <c r="T29" s="61">
        <f>IFERROR(recherchevm(référence_horaires,4,jour_horaire(P29),Q29),"")</f>
        <v>0.55208333333333337</v>
      </c>
      <c r="U29" s="6">
        <f>U28+1</f>
        <v>43243</v>
      </c>
      <c r="V29" s="15">
        <f>VLOOKUP(MOD(U29-départ,'Régime de Travail'!$N$89)+1,cycle1,2,FALSE)</f>
        <v>2</v>
      </c>
      <c r="W29" s="61">
        <f>IFERROR(recherchevm(référence_horaires,3,jour_horaire(U29),V29),"")</f>
        <v>0.56944444444444442</v>
      </c>
      <c r="X29" s="50" t="str">
        <f t="shared" si="8"/>
        <v>à</v>
      </c>
      <c r="Y29" s="61">
        <f>IFERROR(recherchevm(référence_horaires,4,jour_horaire(U29),V29),"")</f>
        <v>0.90625</v>
      </c>
      <c r="Z29" s="6">
        <f>Z28+1</f>
        <v>43274</v>
      </c>
      <c r="AA29" s="15" t="str">
        <f>VLOOKUP(MOD(Z29-départ,'Régime de Travail'!$N$89)+1,cycle1,2,FALSE)</f>
        <v>R</v>
      </c>
      <c r="AB29" s="61" t="str">
        <f>IFERROR(recherchevm(référence_horaires,3,jour_horaire(Z29),AA29),"")</f>
        <v/>
      </c>
      <c r="AC29" s="50" t="str">
        <f t="shared" si="9"/>
        <v/>
      </c>
      <c r="AD29" s="61" t="str">
        <f>IFERROR(recherchevm(référence_horaires,4,jour_horaire(Z29),AA29),"")</f>
        <v/>
      </c>
      <c r="AE29" s="6">
        <f t="shared" si="17"/>
        <v>43304</v>
      </c>
      <c r="AF29" s="15" t="str">
        <f>VLOOKUP(MOD(AE29-départ,'Régime de Travail'!$N$89)+1,cycle1,2,FALSE)</f>
        <v>R</v>
      </c>
      <c r="AG29" s="61" t="str">
        <f>IFERROR(recherchevm(référence_horaires,3,jour_horaire(AE29),AF29),"")</f>
        <v/>
      </c>
      <c r="AH29" s="50" t="str">
        <f t="shared" si="10"/>
        <v/>
      </c>
      <c r="AI29" s="61" t="str">
        <f>IFERROR(recherchevm(référence_horaires,4,jour_horaire(AE29),AF29),"")</f>
        <v/>
      </c>
      <c r="AJ29" s="6">
        <f t="shared" si="18"/>
        <v>43335</v>
      </c>
      <c r="AK29" s="15" t="str">
        <f>VLOOKUP(MOD(AJ29-départ,'Régime de Travail'!$N$89)+1,cycle1,2,FALSE)</f>
        <v>R</v>
      </c>
      <c r="AL29" s="61" t="str">
        <f>IFERROR(recherchevm(référence_horaires,3,jour_horaire(AJ29),AK29),"")</f>
        <v/>
      </c>
      <c r="AM29" s="50" t="str">
        <f t="shared" si="11"/>
        <v/>
      </c>
      <c r="AN29" s="61" t="str">
        <f>IFERROR(recherchevm(référence_horaires,4,jour_horaire(AJ29),AK29),"")</f>
        <v/>
      </c>
      <c r="AO29" s="6">
        <f t="shared" si="19"/>
        <v>43366</v>
      </c>
      <c r="AP29" s="15">
        <f>VLOOKUP(MOD(AO29-départ,'Régime de Travail'!$N$89)+1,cycle1,2,FALSE)</f>
        <v>1</v>
      </c>
      <c r="AQ29" s="61">
        <f>IFERROR(recherchevm(référence_horaires,3,jour_horaire(AO29),AP29),"")</f>
        <v>0.3263888888888889</v>
      </c>
      <c r="AR29" s="50" t="str">
        <f t="shared" si="12"/>
        <v>à</v>
      </c>
      <c r="AS29" s="61">
        <f>IFERROR(recherchevm(référence_horaires,4,jour_horaire(AO29),AP29),"")</f>
        <v>0.61458333333333337</v>
      </c>
      <c r="AT29" s="6">
        <f t="shared" si="20"/>
        <v>43396</v>
      </c>
      <c r="AU29" s="15">
        <f>VLOOKUP(MOD(AT29-départ,'Régime de Travail'!$N$89)+1,cycle1,2,FALSE)</f>
        <v>2</v>
      </c>
      <c r="AV29" s="61">
        <f>IFERROR(recherchevm(référence_horaires,3,jour_horaire(AT29),AU29),"")</f>
        <v>0.56944444444444442</v>
      </c>
      <c r="AW29" s="50" t="str">
        <f t="shared" si="13"/>
        <v>à</v>
      </c>
      <c r="AX29" s="61">
        <f>IFERROR(recherchevm(référence_horaires,4,jour_horaire(AT29),AU29),"")</f>
        <v>0.90625</v>
      </c>
      <c r="AY29" s="6">
        <f t="shared" si="21"/>
        <v>43427</v>
      </c>
      <c r="AZ29" s="15">
        <f>VLOOKUP(MOD(AY29-départ,'Régime de Travail'!$N$89)+1,cycle1,2,FALSE)</f>
        <v>1</v>
      </c>
      <c r="BA29" s="61">
        <f>IFERROR(recherchevm(référence_horaires,3,jour_horaire(AY29),AZ29),"")</f>
        <v>0.24305555555555555</v>
      </c>
      <c r="BB29" s="50" t="str">
        <f t="shared" si="14"/>
        <v>à</v>
      </c>
      <c r="BC29" s="61">
        <f>IFERROR(recherchevm(référence_horaires,4,jour_horaire(AY29),AZ29),"")</f>
        <v>0.55208333333333337</v>
      </c>
      <c r="BD29" s="6">
        <f t="shared" si="22"/>
        <v>43457</v>
      </c>
      <c r="BE29" s="15">
        <f>VLOOKUP(MOD(BD29-départ,'Régime de Travail'!$N$89)+1,cycle1,2,FALSE)</f>
        <v>2</v>
      </c>
      <c r="BF29" s="61">
        <f>IFERROR(recherchevm(référence_horaires,3,jour_horaire(BD29),BE29),"")</f>
        <v>0.61458333333333337</v>
      </c>
      <c r="BG29" s="50" t="str">
        <f t="shared" si="15"/>
        <v>à</v>
      </c>
      <c r="BH29" s="62">
        <f>IFERROR(recherchevm(référence_horaires,4,jour_horaire(BD29),BE29),"")</f>
        <v>0.90625</v>
      </c>
    </row>
    <row r="30" spans="1:62" x14ac:dyDescent="0.25">
      <c r="A30" s="6">
        <f>A29+1</f>
        <v>43124</v>
      </c>
      <c r="B30" s="15" t="str">
        <f>VLOOKUP(MOD(A30-départ,'Régime de Travail'!$N$89)+1,cycle1,2,FALSE)</f>
        <v>R</v>
      </c>
      <c r="C30" s="61" t="str">
        <f>IFERROR(recherchevm(référence_horaires,3,jour_horaire(A30),B30),"")</f>
        <v/>
      </c>
      <c r="D30" s="50" t="str">
        <f t="shared" si="16"/>
        <v/>
      </c>
      <c r="E30" s="61" t="str">
        <f>IFERROR(recherchevm(référence_horaires,4,jour_horaire(A30),B30),"")</f>
        <v/>
      </c>
      <c r="F30" s="6">
        <f>F29+1</f>
        <v>43155</v>
      </c>
      <c r="G30" s="15" t="str">
        <f>VLOOKUP(MOD(F30-départ,'Régime de Travail'!$N$89)+1,cycle1,2,FALSE)</f>
        <v>R</v>
      </c>
      <c r="H30" s="61" t="str">
        <f>IFERROR(recherchevm(référence_horaires,3,jour_horaire(F30),G30),"")</f>
        <v/>
      </c>
      <c r="I30" s="50" t="str">
        <f t="shared" si="5"/>
        <v/>
      </c>
      <c r="J30" s="61" t="str">
        <f>IFERROR(recherchevm(référence_horaires,4,jour_horaire(F30),G30),"")</f>
        <v/>
      </c>
      <c r="K30" s="6">
        <f>K29+1</f>
        <v>43183</v>
      </c>
      <c r="L30" s="15">
        <f>VLOOKUP(MOD(K30-départ,'Régime de Travail'!$N$89)+1,cycle1,2,FALSE)</f>
        <v>2</v>
      </c>
      <c r="M30" s="61">
        <f>IFERROR(recherchevm(référence_horaires,3,jour_horaire(K30),L30),"")</f>
        <v>0.56944444444444442</v>
      </c>
      <c r="N30" s="50" t="str">
        <f t="shared" si="6"/>
        <v>à</v>
      </c>
      <c r="O30" s="61">
        <f>IFERROR(recherchevm(référence_horaires,4,jour_horaire(K30),L30),"")</f>
        <v>0.90625</v>
      </c>
      <c r="P30" s="6">
        <f>P29+1</f>
        <v>43214</v>
      </c>
      <c r="Q30" s="15" t="str">
        <f>VLOOKUP(MOD(P30-départ,'Régime de Travail'!$N$89)+1,cycle1,2,FALSE)</f>
        <v>R</v>
      </c>
      <c r="R30" s="61" t="str">
        <f>IFERROR(recherchevm(référence_horaires,3,jour_horaire(P30),Q30),"")</f>
        <v/>
      </c>
      <c r="S30" s="50" t="str">
        <f t="shared" si="7"/>
        <v/>
      </c>
      <c r="T30" s="61" t="str">
        <f>IFERROR(recherchevm(référence_horaires,4,jour_horaire(P30),Q30),"")</f>
        <v/>
      </c>
      <c r="U30" s="6">
        <f>U29+1</f>
        <v>43244</v>
      </c>
      <c r="V30" s="15" t="str">
        <f>VLOOKUP(MOD(U30-départ,'Régime de Travail'!$N$89)+1,cycle1,2,FALSE)</f>
        <v>R</v>
      </c>
      <c r="W30" s="61" t="str">
        <f>IFERROR(recherchevm(référence_horaires,3,jour_horaire(U30),V30),"")</f>
        <v/>
      </c>
      <c r="X30" s="50" t="str">
        <f t="shared" si="8"/>
        <v/>
      </c>
      <c r="Y30" s="61" t="str">
        <f>IFERROR(recherchevm(référence_horaires,4,jour_horaire(U30),V30),"")</f>
        <v/>
      </c>
      <c r="Z30" s="6">
        <f>Z29+1</f>
        <v>43275</v>
      </c>
      <c r="AA30" s="15" t="str">
        <f>VLOOKUP(MOD(Z30-départ,'Régime de Travail'!$N$89)+1,cycle1,2,FALSE)</f>
        <v>R</v>
      </c>
      <c r="AB30" s="61" t="str">
        <f>IFERROR(recherchevm(référence_horaires,3,jour_horaire(Z30),AA30),"")</f>
        <v/>
      </c>
      <c r="AC30" s="50" t="str">
        <f t="shared" si="9"/>
        <v/>
      </c>
      <c r="AD30" s="61" t="str">
        <f>IFERROR(recherchevm(référence_horaires,4,jour_horaire(Z30),AA30),"")</f>
        <v/>
      </c>
      <c r="AE30" s="6">
        <f t="shared" si="17"/>
        <v>43305</v>
      </c>
      <c r="AF30" s="15" t="str">
        <f>VLOOKUP(MOD(AE30-départ,'Régime de Travail'!$N$89)+1,cycle1,2,FALSE)</f>
        <v>R</v>
      </c>
      <c r="AG30" s="61" t="str">
        <f>IFERROR(recherchevm(référence_horaires,3,jour_horaire(AE30),AF30),"")</f>
        <v/>
      </c>
      <c r="AH30" s="50" t="str">
        <f t="shared" si="10"/>
        <v/>
      </c>
      <c r="AI30" s="61" t="str">
        <f>IFERROR(recherchevm(référence_horaires,4,jour_horaire(AE30),AF30),"")</f>
        <v/>
      </c>
      <c r="AJ30" s="6">
        <f t="shared" si="18"/>
        <v>43336</v>
      </c>
      <c r="AK30" s="15">
        <f>VLOOKUP(MOD(AJ30-départ,'Régime de Travail'!$N$89)+1,cycle1,2,FALSE)</f>
        <v>2</v>
      </c>
      <c r="AL30" s="61">
        <f>IFERROR(recherchevm(référence_horaires,3,jour_horaire(AJ30),AK30),"")</f>
        <v>0.56944444444444442</v>
      </c>
      <c r="AM30" s="50" t="str">
        <f t="shared" si="11"/>
        <v>à</v>
      </c>
      <c r="AN30" s="61">
        <f>IFERROR(recherchevm(référence_horaires,4,jour_horaire(AJ30),AK30),"")</f>
        <v>0.90625</v>
      </c>
      <c r="AO30" s="6">
        <f t="shared" si="19"/>
        <v>43367</v>
      </c>
      <c r="AP30" s="15">
        <f>VLOOKUP(MOD(AO30-départ,'Régime de Travail'!$N$89)+1,cycle1,2,FALSE)</f>
        <v>1</v>
      </c>
      <c r="AQ30" s="61">
        <f>IFERROR(recherchevm(référence_horaires,3,jour_horaire(AO30),AP30),"")</f>
        <v>0.17708333333333334</v>
      </c>
      <c r="AR30" s="50" t="str">
        <f t="shared" si="12"/>
        <v>à</v>
      </c>
      <c r="AS30" s="61">
        <f>IFERROR(recherchevm(référence_horaires,4,jour_horaire(AO30),AP30),"")</f>
        <v>0.55208333333333337</v>
      </c>
      <c r="AT30" s="6">
        <f t="shared" si="20"/>
        <v>43397</v>
      </c>
      <c r="AU30" s="15">
        <f>VLOOKUP(MOD(AT30-départ,'Régime de Travail'!$N$89)+1,cycle1,2,FALSE)</f>
        <v>2</v>
      </c>
      <c r="AV30" s="61">
        <f>IFERROR(recherchevm(référence_horaires,3,jour_horaire(AT30),AU30),"")</f>
        <v>0.56944444444444442</v>
      </c>
      <c r="AW30" s="50" t="str">
        <f t="shared" si="13"/>
        <v>à</v>
      </c>
      <c r="AX30" s="61">
        <f>IFERROR(recherchevm(référence_horaires,4,jour_horaire(AT30),AU30),"")</f>
        <v>0.90625</v>
      </c>
      <c r="AY30" s="6">
        <f t="shared" si="21"/>
        <v>43428</v>
      </c>
      <c r="AZ30" s="15">
        <f>VLOOKUP(MOD(AY30-départ,'Régime de Travail'!$N$89)+1,cycle1,2,FALSE)</f>
        <v>1</v>
      </c>
      <c r="BA30" s="61">
        <f>IFERROR(recherchevm(référence_horaires,3,jour_horaire(AY30),AZ30),"")</f>
        <v>0.24305555555555555</v>
      </c>
      <c r="BB30" s="50" t="str">
        <f t="shared" si="14"/>
        <v>à</v>
      </c>
      <c r="BC30" s="61">
        <f>IFERROR(recherchevm(référence_horaires,4,jour_horaire(AY30),AZ30),"")</f>
        <v>0.56944444444444442</v>
      </c>
      <c r="BD30" s="6">
        <f t="shared" si="22"/>
        <v>43458</v>
      </c>
      <c r="BE30" s="15">
        <f>VLOOKUP(MOD(BD30-départ,'Régime de Travail'!$N$89)+1,cycle1,2,FALSE)</f>
        <v>2</v>
      </c>
      <c r="BF30" s="61">
        <f>IFERROR(recherchevm(référence_horaires,3,jour_horaire(BD30),BE30),"")</f>
        <v>0.56944444444444442</v>
      </c>
      <c r="BG30" s="50" t="str">
        <f t="shared" si="15"/>
        <v>à</v>
      </c>
      <c r="BH30" s="62">
        <f>IFERROR(recherchevm(référence_horaires,4,jour_horaire(BD30),BE30),"")</f>
        <v>0.90625</v>
      </c>
    </row>
    <row r="31" spans="1:62" x14ac:dyDescent="0.25">
      <c r="A31" s="6">
        <f>A30+1</f>
        <v>43125</v>
      </c>
      <c r="B31" s="15" t="str">
        <f>VLOOKUP(MOD(A31-départ,'Régime de Travail'!$N$89)+1,cycle1,2,FALSE)</f>
        <v>R</v>
      </c>
      <c r="C31" s="61" t="str">
        <f>IFERROR(recherchevm(référence_horaires,3,jour_horaire(A31),B31),"")</f>
        <v/>
      </c>
      <c r="D31" s="50" t="str">
        <f t="shared" si="16"/>
        <v/>
      </c>
      <c r="E31" s="61" t="str">
        <f>IFERROR(recherchevm(référence_horaires,4,jour_horaire(A31),B31),"")</f>
        <v/>
      </c>
      <c r="F31" s="6">
        <f>F30+1</f>
        <v>43156</v>
      </c>
      <c r="G31" s="15" t="str">
        <f>VLOOKUP(MOD(F31-départ,'Régime de Travail'!$N$89)+1,cycle1,2,FALSE)</f>
        <v>R</v>
      </c>
      <c r="H31" s="61" t="str">
        <f>IFERROR(recherchevm(référence_horaires,3,jour_horaire(F31),G31),"")</f>
        <v/>
      </c>
      <c r="I31" s="50" t="str">
        <f t="shared" si="5"/>
        <v/>
      </c>
      <c r="J31" s="61" t="str">
        <f>IFERROR(recherchevm(référence_horaires,4,jour_horaire(F31),G31),"")</f>
        <v/>
      </c>
      <c r="K31" s="6">
        <f>K30+1</f>
        <v>43184</v>
      </c>
      <c r="L31" s="15" t="str">
        <f>VLOOKUP(MOD(K31-départ,'Régime de Travail'!$N$89)+1,cycle1,2,FALSE)</f>
        <v>R</v>
      </c>
      <c r="M31" s="61" t="str">
        <f>IFERROR(recherchevm(référence_horaires,3,jour_horaire(K31),L31),"")</f>
        <v/>
      </c>
      <c r="N31" s="50" t="str">
        <f t="shared" si="6"/>
        <v/>
      </c>
      <c r="O31" s="61" t="str">
        <f>IFERROR(recherchevm(référence_horaires,4,jour_horaire(K31),L31),"")</f>
        <v/>
      </c>
      <c r="P31" s="6">
        <f>P30+1</f>
        <v>43215</v>
      </c>
      <c r="Q31" s="15" t="str">
        <f>VLOOKUP(MOD(P31-départ,'Régime de Travail'!$N$89)+1,cycle1,2,FALSE)</f>
        <v>R</v>
      </c>
      <c r="R31" s="61" t="str">
        <f>IFERROR(recherchevm(référence_horaires,3,jour_horaire(P31),Q31),"")</f>
        <v/>
      </c>
      <c r="S31" s="50" t="str">
        <f t="shared" si="7"/>
        <v/>
      </c>
      <c r="T31" s="61" t="str">
        <f>IFERROR(recherchevm(référence_horaires,4,jour_horaire(P31),Q31),"")</f>
        <v/>
      </c>
      <c r="U31" s="6">
        <f>U30+1</f>
        <v>43245</v>
      </c>
      <c r="V31" s="15" t="str">
        <f>VLOOKUP(MOD(U31-départ,'Régime de Travail'!$N$89)+1,cycle1,2,FALSE)</f>
        <v>R</v>
      </c>
      <c r="W31" s="61" t="str">
        <f>IFERROR(recherchevm(référence_horaires,3,jour_horaire(U31),V31),"")</f>
        <v/>
      </c>
      <c r="X31" s="50" t="str">
        <f t="shared" si="8"/>
        <v/>
      </c>
      <c r="Y31" s="61" t="str">
        <f>IFERROR(recherchevm(référence_horaires,4,jour_horaire(U31),V31),"")</f>
        <v/>
      </c>
      <c r="Z31" s="6">
        <f>Z30+1</f>
        <v>43276</v>
      </c>
      <c r="AA31" s="15">
        <f>VLOOKUP(MOD(Z31-départ,'Régime de Travail'!$N$89)+1,cycle1,2,FALSE)</f>
        <v>2</v>
      </c>
      <c r="AB31" s="61">
        <f>IFERROR(recherchevm(référence_horaires,3,jour_horaire(Z31),AA31),"")</f>
        <v>0.56944444444444442</v>
      </c>
      <c r="AC31" s="50" t="str">
        <f t="shared" si="9"/>
        <v>à</v>
      </c>
      <c r="AD31" s="61">
        <f>IFERROR(recherchevm(référence_horaires,4,jour_horaire(Z31),AA31),"")</f>
        <v>0.90625</v>
      </c>
      <c r="AE31" s="6">
        <f t="shared" si="17"/>
        <v>43306</v>
      </c>
      <c r="AF31" s="15">
        <f>VLOOKUP(MOD(AE31-départ,'Régime de Travail'!$N$89)+1,cycle1,2,FALSE)</f>
        <v>1</v>
      </c>
      <c r="AG31" s="61">
        <f>IFERROR(recherchevm(référence_horaires,3,jour_horaire(AE31),AF31),"")</f>
        <v>0.24305555555555555</v>
      </c>
      <c r="AH31" s="50" t="str">
        <f t="shared" si="10"/>
        <v>à</v>
      </c>
      <c r="AI31" s="61">
        <f>IFERROR(recherchevm(référence_horaires,4,jour_horaire(AE31),AF31),"")</f>
        <v>0.55208333333333337</v>
      </c>
      <c r="AJ31" s="6">
        <f t="shared" si="18"/>
        <v>43337</v>
      </c>
      <c r="AK31" s="15">
        <f>VLOOKUP(MOD(AJ31-départ,'Régime de Travail'!$N$89)+1,cycle1,2,FALSE)</f>
        <v>2</v>
      </c>
      <c r="AL31" s="61">
        <f>IFERROR(recherchevm(référence_horaires,3,jour_horaire(AJ31),AK31),"")</f>
        <v>0.56944444444444442</v>
      </c>
      <c r="AM31" s="50" t="str">
        <f t="shared" si="11"/>
        <v>à</v>
      </c>
      <c r="AN31" s="61">
        <f>IFERROR(recherchevm(référence_horaires,4,jour_horaire(AJ31),AK31),"")</f>
        <v>0.90625</v>
      </c>
      <c r="AO31" s="6">
        <f t="shared" si="19"/>
        <v>43368</v>
      </c>
      <c r="AP31" s="15">
        <f>VLOOKUP(MOD(AO31-départ,'Régime de Travail'!$N$89)+1,cycle1,2,FALSE)</f>
        <v>1</v>
      </c>
      <c r="AQ31" s="61">
        <f>IFERROR(recherchevm(référence_horaires,3,jour_horaire(AO31),AP31),"")</f>
        <v>0.24305555555555555</v>
      </c>
      <c r="AR31" s="50" t="str">
        <f t="shared" si="12"/>
        <v>à</v>
      </c>
      <c r="AS31" s="61">
        <f>IFERROR(recherchevm(référence_horaires,4,jour_horaire(AO31),AP31),"")</f>
        <v>0.55208333333333337</v>
      </c>
      <c r="AT31" s="6">
        <f t="shared" si="20"/>
        <v>43398</v>
      </c>
      <c r="AU31" s="15">
        <f>VLOOKUP(MOD(AT31-départ,'Régime de Travail'!$N$89)+1,cycle1,2,FALSE)</f>
        <v>2</v>
      </c>
      <c r="AV31" s="61">
        <f>IFERROR(recherchevm(référence_horaires,3,jour_horaire(AT31),AU31),"")</f>
        <v>0.56944444444444442</v>
      </c>
      <c r="AW31" s="50" t="str">
        <f t="shared" si="13"/>
        <v>à</v>
      </c>
      <c r="AX31" s="61">
        <f>IFERROR(recherchevm(référence_horaires,4,jour_horaire(AT31),AU31),"")</f>
        <v>0.90625</v>
      </c>
      <c r="AY31" s="6">
        <f t="shared" si="21"/>
        <v>43429</v>
      </c>
      <c r="AZ31" s="15">
        <f>VLOOKUP(MOD(AY31-départ,'Régime de Travail'!$N$89)+1,cycle1,2,FALSE)</f>
        <v>1</v>
      </c>
      <c r="BA31" s="61">
        <f>IFERROR(recherchevm(référence_horaires,3,jour_horaire(AY31),AZ31),"")</f>
        <v>0.3263888888888889</v>
      </c>
      <c r="BB31" s="50" t="str">
        <f t="shared" si="14"/>
        <v>à</v>
      </c>
      <c r="BC31" s="61">
        <f>IFERROR(recherchevm(référence_horaires,4,jour_horaire(AY31),AZ31),"")</f>
        <v>0.61458333333333337</v>
      </c>
      <c r="BD31" s="6">
        <f t="shared" si="22"/>
        <v>43459</v>
      </c>
      <c r="BE31" s="15">
        <f>VLOOKUP(MOD(BD31-départ,'Régime de Travail'!$N$89)+1,cycle1,2,FALSE)</f>
        <v>2</v>
      </c>
      <c r="BF31" s="61">
        <f>IFERROR(recherchevm(référence_horaires,3,jour_horaire(BD31),BE31),"")</f>
        <v>0.61458333333333337</v>
      </c>
      <c r="BG31" s="50" t="str">
        <f t="shared" si="15"/>
        <v>à</v>
      </c>
      <c r="BH31" s="62">
        <f>IFERROR(recherchevm(référence_horaires,4,jour_horaire(BD31),BE31),"")</f>
        <v>0.90625</v>
      </c>
    </row>
    <row r="32" spans="1:62" x14ac:dyDescent="0.25">
      <c r="A32" s="6">
        <f>A31+1</f>
        <v>43126</v>
      </c>
      <c r="B32" s="15">
        <f>VLOOKUP(MOD(A32-départ,'Régime de Travail'!$N$89)+1,cycle1,2,FALSE)</f>
        <v>1</v>
      </c>
      <c r="C32" s="61">
        <f>IFERROR(recherchevm(référence_horaires,3,jour_horaire(A32),B32),"")</f>
        <v>0.24305555555555555</v>
      </c>
      <c r="D32" s="50" t="str">
        <f t="shared" si="16"/>
        <v>à</v>
      </c>
      <c r="E32" s="61">
        <f>IFERROR(recherchevm(référence_horaires,4,jour_horaire(A32),B32),"")</f>
        <v>0.55208333333333337</v>
      </c>
      <c r="F32" s="6">
        <f>F31+1</f>
        <v>43157</v>
      </c>
      <c r="G32" s="15">
        <f>VLOOKUP(MOD(F32-départ,'Régime de Travail'!$N$89)+1,cycle1,2,FALSE)</f>
        <v>2</v>
      </c>
      <c r="H32" s="61">
        <f>IFERROR(recherchevm(référence_horaires,3,jour_horaire(F32),G32),"")</f>
        <v>0.56944444444444442</v>
      </c>
      <c r="I32" s="50" t="str">
        <f t="shared" si="5"/>
        <v>à</v>
      </c>
      <c r="J32" s="61">
        <f>IFERROR(recherchevm(référence_horaires,4,jour_horaire(F32),G32),"")</f>
        <v>0.90625</v>
      </c>
      <c r="K32" s="6">
        <f>K31+1</f>
        <v>43185</v>
      </c>
      <c r="L32" s="15" t="str">
        <f>VLOOKUP(MOD(K32-départ,'Régime de Travail'!$N$89)+1,cycle1,2,FALSE)</f>
        <v>R</v>
      </c>
      <c r="M32" s="61" t="str">
        <f>IFERROR(recherchevm(référence_horaires,3,jour_horaire(K32),L32),"")</f>
        <v/>
      </c>
      <c r="N32" s="50" t="str">
        <f t="shared" si="6"/>
        <v/>
      </c>
      <c r="O32" s="61" t="str">
        <f>IFERROR(recherchevm(référence_horaires,4,jour_horaire(K32),L32),"")</f>
        <v/>
      </c>
      <c r="P32" s="6">
        <f>P31+1</f>
        <v>43216</v>
      </c>
      <c r="Q32" s="15">
        <f>VLOOKUP(MOD(P32-départ,'Régime de Travail'!$N$89)+1,cycle1,2,FALSE)</f>
        <v>2</v>
      </c>
      <c r="R32" s="61">
        <f>IFERROR(recherchevm(référence_horaires,3,jour_horaire(P32),Q32),"")</f>
        <v>0.56944444444444442</v>
      </c>
      <c r="S32" s="50" t="str">
        <f t="shared" si="7"/>
        <v>à</v>
      </c>
      <c r="T32" s="61">
        <f>IFERROR(recherchevm(référence_horaires,4,jour_horaire(P32),Q32),"")</f>
        <v>0.90625</v>
      </c>
      <c r="U32" s="6">
        <f>U31+1</f>
        <v>43246</v>
      </c>
      <c r="V32" s="15">
        <f>VLOOKUP(MOD(U32-départ,'Régime de Travail'!$N$89)+1,cycle1,2,FALSE)</f>
        <v>1</v>
      </c>
      <c r="W32" s="61">
        <f>IFERROR(recherchevm(référence_horaires,3,jour_horaire(U32),V32),"")</f>
        <v>0.24305555555555555</v>
      </c>
      <c r="X32" s="50" t="str">
        <f t="shared" si="8"/>
        <v>à</v>
      </c>
      <c r="Y32" s="61">
        <f>IFERROR(recherchevm(référence_horaires,4,jour_horaire(U32),V32),"")</f>
        <v>0.56944444444444442</v>
      </c>
      <c r="Z32" s="6">
        <f>Z31+1</f>
        <v>43277</v>
      </c>
      <c r="AA32" s="15">
        <f>VLOOKUP(MOD(Z32-départ,'Régime de Travail'!$N$89)+1,cycle1,2,FALSE)</f>
        <v>2</v>
      </c>
      <c r="AB32" s="61">
        <f>IFERROR(recherchevm(référence_horaires,3,jour_horaire(Z32),AA32),"")</f>
        <v>0.56944444444444442</v>
      </c>
      <c r="AC32" s="50" t="str">
        <f t="shared" si="9"/>
        <v>à</v>
      </c>
      <c r="AD32" s="61">
        <f>IFERROR(recherchevm(référence_horaires,4,jour_horaire(Z32),AA32),"")</f>
        <v>0.90625</v>
      </c>
      <c r="AE32" s="6">
        <f t="shared" si="17"/>
        <v>43307</v>
      </c>
      <c r="AF32" s="15">
        <f>VLOOKUP(MOD(AE32-départ,'Régime de Travail'!$N$89)+1,cycle1,2,FALSE)</f>
        <v>1</v>
      </c>
      <c r="AG32" s="61">
        <f>IFERROR(recherchevm(référence_horaires,3,jour_horaire(AE32),AF32),"")</f>
        <v>0.24305555555555555</v>
      </c>
      <c r="AH32" s="50" t="str">
        <f t="shared" si="10"/>
        <v>à</v>
      </c>
      <c r="AI32" s="61">
        <f>IFERROR(recherchevm(référence_horaires,4,jour_horaire(AE32),AF32),"")</f>
        <v>0.55208333333333337</v>
      </c>
      <c r="AJ32" s="6">
        <f t="shared" si="18"/>
        <v>43338</v>
      </c>
      <c r="AK32" s="15">
        <f>VLOOKUP(MOD(AJ32-départ,'Régime de Travail'!$N$89)+1,cycle1,2,FALSE)</f>
        <v>2</v>
      </c>
      <c r="AL32" s="61">
        <f>IFERROR(recherchevm(référence_horaires,3,jour_horaire(AJ32),AK32),"")</f>
        <v>0.61458333333333337</v>
      </c>
      <c r="AM32" s="50" t="str">
        <f t="shared" si="11"/>
        <v>à</v>
      </c>
      <c r="AN32" s="61">
        <f>IFERROR(recherchevm(référence_horaires,4,jour_horaire(AJ32),AK32),"")</f>
        <v>0.90625</v>
      </c>
      <c r="AO32" s="6">
        <f t="shared" si="19"/>
        <v>43369</v>
      </c>
      <c r="AP32" s="15">
        <f>VLOOKUP(MOD(AO32-départ,'Régime de Travail'!$N$89)+1,cycle1,2,FALSE)</f>
        <v>1</v>
      </c>
      <c r="AQ32" s="61">
        <f>IFERROR(recherchevm(référence_horaires,3,jour_horaire(AO32),AP32),"")</f>
        <v>0.24305555555555555</v>
      </c>
      <c r="AR32" s="50" t="str">
        <f t="shared" si="12"/>
        <v>à</v>
      </c>
      <c r="AS32" s="61">
        <f>IFERROR(recherchevm(référence_horaires,4,jour_horaire(AO32),AP32),"")</f>
        <v>0.55208333333333337</v>
      </c>
      <c r="AT32" s="6">
        <f t="shared" si="20"/>
        <v>43399</v>
      </c>
      <c r="AU32" s="15">
        <f>VLOOKUP(MOD(AT32-départ,'Régime de Travail'!$N$89)+1,cycle1,2,FALSE)</f>
        <v>2</v>
      </c>
      <c r="AV32" s="61">
        <f>IFERROR(recherchevm(référence_horaires,3,jour_horaire(AT32),AU32),"")</f>
        <v>0.56944444444444442</v>
      </c>
      <c r="AW32" s="50" t="str">
        <f t="shared" si="13"/>
        <v>à</v>
      </c>
      <c r="AX32" s="61">
        <f>IFERROR(recherchevm(référence_horaires,4,jour_horaire(AT32),AU32),"")</f>
        <v>0.90625</v>
      </c>
      <c r="AY32" s="6">
        <f t="shared" si="21"/>
        <v>43430</v>
      </c>
      <c r="AZ32" s="15" t="str">
        <f>VLOOKUP(MOD(AY32-départ,'Régime de Travail'!$N$89)+1,cycle1,2,FALSE)</f>
        <v>R</v>
      </c>
      <c r="BA32" s="61" t="str">
        <f>IFERROR(recherchevm(référence_horaires,3,jour_horaire(AY32),AZ32),"")</f>
        <v/>
      </c>
      <c r="BB32" s="50" t="str">
        <f t="shared" si="14"/>
        <v/>
      </c>
      <c r="BC32" s="61" t="str">
        <f>IFERROR(recherchevm(référence_horaires,4,jour_horaire(AY32),AZ32),"")</f>
        <v/>
      </c>
      <c r="BD32" s="6">
        <f t="shared" si="22"/>
        <v>43460</v>
      </c>
      <c r="BE32" s="15" t="str">
        <f>VLOOKUP(MOD(BD32-départ,'Régime de Travail'!$N$89)+1,cycle1,2,FALSE)</f>
        <v>R</v>
      </c>
      <c r="BF32" s="61" t="str">
        <f>IFERROR(recherchevm(référence_horaires,3,jour_horaire(BD32),BE32),"")</f>
        <v/>
      </c>
      <c r="BG32" s="50" t="str">
        <f t="shared" si="15"/>
        <v/>
      </c>
      <c r="BH32" s="62" t="str">
        <f>IFERROR(recherchevm(référence_horaires,4,jour_horaire(BD32),BE32),"")</f>
        <v/>
      </c>
    </row>
    <row r="33" spans="1:62" x14ac:dyDescent="0.25">
      <c r="A33" s="6">
        <f>A32+1</f>
        <v>43127</v>
      </c>
      <c r="B33" s="15">
        <f>VLOOKUP(MOD(A33-départ,'Régime de Travail'!$N$89)+1,cycle1,2,FALSE)</f>
        <v>1</v>
      </c>
      <c r="C33" s="61">
        <f>IFERROR(recherchevm(référence_horaires,3,jour_horaire(A33),B33),"")</f>
        <v>0.24305555555555555</v>
      </c>
      <c r="D33" s="50" t="str">
        <f t="shared" si="16"/>
        <v>à</v>
      </c>
      <c r="E33" s="61">
        <f>IFERROR(recherchevm(référence_horaires,4,jour_horaire(A33),B33),"")</f>
        <v>0.56944444444444442</v>
      </c>
      <c r="F33" s="6">
        <f>F32+1</f>
        <v>43158</v>
      </c>
      <c r="G33" s="15">
        <f>VLOOKUP(MOD(F33-départ,'Régime de Travail'!$N$89)+1,cycle1,2,FALSE)</f>
        <v>2</v>
      </c>
      <c r="H33" s="61">
        <f>IFERROR(recherchevm(référence_horaires,3,jour_horaire(F33),G33),"")</f>
        <v>0.56944444444444442</v>
      </c>
      <c r="I33" s="50" t="str">
        <f t="shared" si="5"/>
        <v>à</v>
      </c>
      <c r="J33" s="61">
        <f>IFERROR(recherchevm(référence_horaires,4,jour_horaire(F33),G33),"")</f>
        <v>0.90625</v>
      </c>
      <c r="K33" s="6">
        <f>K32+1</f>
        <v>43186</v>
      </c>
      <c r="L33" s="15">
        <f>VLOOKUP(MOD(K33-départ,'Régime de Travail'!$N$89)+1,cycle1,2,FALSE)</f>
        <v>1</v>
      </c>
      <c r="M33" s="61">
        <f>IFERROR(recherchevm(référence_horaires,3,jour_horaire(K33),L33),"")</f>
        <v>0.24305555555555555</v>
      </c>
      <c r="N33" s="50" t="str">
        <f t="shared" si="6"/>
        <v>à</v>
      </c>
      <c r="O33" s="61">
        <f>IFERROR(recherchevm(référence_horaires,4,jour_horaire(K33),L33),"")</f>
        <v>0.55208333333333337</v>
      </c>
      <c r="P33" s="6">
        <f>P32+1</f>
        <v>43217</v>
      </c>
      <c r="Q33" s="15">
        <f>VLOOKUP(MOD(P33-départ,'Régime de Travail'!$N$89)+1,cycle1,2,FALSE)</f>
        <v>2</v>
      </c>
      <c r="R33" s="61">
        <f>IFERROR(recherchevm(référence_horaires,3,jour_horaire(P33),Q33),"")</f>
        <v>0.56944444444444442</v>
      </c>
      <c r="S33" s="50" t="str">
        <f t="shared" si="7"/>
        <v>à</v>
      </c>
      <c r="T33" s="61">
        <f>IFERROR(recherchevm(référence_horaires,4,jour_horaire(P33),Q33),"")</f>
        <v>0.90625</v>
      </c>
      <c r="U33" s="6">
        <f>U32+1</f>
        <v>43247</v>
      </c>
      <c r="V33" s="15">
        <f>VLOOKUP(MOD(U33-départ,'Régime de Travail'!$N$89)+1,cycle1,2,FALSE)</f>
        <v>1</v>
      </c>
      <c r="W33" s="61">
        <f>IFERROR(recherchevm(référence_horaires,3,jour_horaire(U33),V33),"")</f>
        <v>0.3263888888888889</v>
      </c>
      <c r="X33" s="50" t="str">
        <f t="shared" si="8"/>
        <v>à</v>
      </c>
      <c r="Y33" s="61">
        <f>IFERROR(recherchevm(référence_horaires,4,jour_horaire(U33),V33),"")</f>
        <v>0.61458333333333337</v>
      </c>
      <c r="Z33" s="6">
        <f>Z32+1</f>
        <v>43278</v>
      </c>
      <c r="AA33" s="15">
        <f>VLOOKUP(MOD(Z33-départ,'Régime de Travail'!$N$89)+1,cycle1,2,FALSE)</f>
        <v>2</v>
      </c>
      <c r="AB33" s="61">
        <f>IFERROR(recherchevm(référence_horaires,3,jour_horaire(Z33),AA33),"")</f>
        <v>0.56944444444444442</v>
      </c>
      <c r="AC33" s="50" t="str">
        <f t="shared" si="9"/>
        <v>à</v>
      </c>
      <c r="AD33" s="61">
        <f>IFERROR(recherchevm(référence_horaires,4,jour_horaire(Z33),AA33),"")</f>
        <v>0.90625</v>
      </c>
      <c r="AE33" s="6">
        <f t="shared" si="17"/>
        <v>43308</v>
      </c>
      <c r="AF33" s="15">
        <f>VLOOKUP(MOD(AE33-départ,'Régime de Travail'!$N$89)+1,cycle1,2,FALSE)</f>
        <v>1</v>
      </c>
      <c r="AG33" s="61">
        <f>IFERROR(recherchevm(référence_horaires,3,jour_horaire(AE33),AF33),"")</f>
        <v>0.24305555555555555</v>
      </c>
      <c r="AH33" s="50" t="str">
        <f t="shared" si="10"/>
        <v>à</v>
      </c>
      <c r="AI33" s="61">
        <f>IFERROR(recherchevm(référence_horaires,4,jour_horaire(AE33),AF33),"")</f>
        <v>0.55208333333333337</v>
      </c>
      <c r="AJ33" s="6">
        <f t="shared" si="18"/>
        <v>43339</v>
      </c>
      <c r="AK33" s="15">
        <f>VLOOKUP(MOD(AJ33-départ,'Régime de Travail'!$N$89)+1,cycle1,2,FALSE)</f>
        <v>2</v>
      </c>
      <c r="AL33" s="61">
        <f>IFERROR(recherchevm(référence_horaires,3,jour_horaire(AJ33),AK33),"")</f>
        <v>0.56944444444444442</v>
      </c>
      <c r="AM33" s="50" t="str">
        <f t="shared" si="11"/>
        <v>à</v>
      </c>
      <c r="AN33" s="61">
        <f>IFERROR(recherchevm(référence_horaires,4,jour_horaire(AJ33),AK33),"")</f>
        <v>0.90625</v>
      </c>
      <c r="AO33" s="6">
        <f t="shared" si="19"/>
        <v>43370</v>
      </c>
      <c r="AP33" s="15" t="str">
        <f>VLOOKUP(MOD(AO33-départ,'Régime de Travail'!$N$89)+1,cycle1,2,FALSE)</f>
        <v>R</v>
      </c>
      <c r="AQ33" s="61" t="str">
        <f>IFERROR(recherchevm(référence_horaires,3,jour_horaire(AO33),AP33),"")</f>
        <v/>
      </c>
      <c r="AR33" s="50" t="str">
        <f t="shared" si="12"/>
        <v/>
      </c>
      <c r="AS33" s="61" t="str">
        <f>IFERROR(recherchevm(référence_horaires,4,jour_horaire(AO33),AP33),"")</f>
        <v/>
      </c>
      <c r="AT33" s="6">
        <f t="shared" si="20"/>
        <v>43400</v>
      </c>
      <c r="AU33" s="15" t="str">
        <f>VLOOKUP(MOD(AT33-départ,'Régime de Travail'!$N$89)+1,cycle1,2,FALSE)</f>
        <v>R</v>
      </c>
      <c r="AV33" s="61" t="str">
        <f>IFERROR(recherchevm(référence_horaires,3,jour_horaire(AT33),AU33),"")</f>
        <v/>
      </c>
      <c r="AW33" s="50" t="str">
        <f t="shared" si="13"/>
        <v/>
      </c>
      <c r="AX33" s="61" t="str">
        <f>IFERROR(recherchevm(référence_horaires,4,jour_horaire(AT33),AU33),"")</f>
        <v/>
      </c>
      <c r="AY33" s="6">
        <f t="shared" si="21"/>
        <v>43431</v>
      </c>
      <c r="AZ33" s="15" t="str">
        <f>VLOOKUP(MOD(AY33-départ,'Régime de Travail'!$N$89)+1,cycle1,2,FALSE)</f>
        <v>R</v>
      </c>
      <c r="BA33" s="61" t="str">
        <f>IFERROR(recherchevm(référence_horaires,3,jour_horaire(AY33),AZ33),"")</f>
        <v/>
      </c>
      <c r="BB33" s="50" t="str">
        <f t="shared" si="14"/>
        <v/>
      </c>
      <c r="BC33" s="61" t="str">
        <f>IFERROR(recherchevm(référence_horaires,4,jour_horaire(AY33),AZ33),"")</f>
        <v/>
      </c>
      <c r="BD33" s="6">
        <f t="shared" si="22"/>
        <v>43461</v>
      </c>
      <c r="BE33" s="15" t="str">
        <f>VLOOKUP(MOD(BD33-départ,'Régime de Travail'!$N$89)+1,cycle1,2,FALSE)</f>
        <v>R</v>
      </c>
      <c r="BF33" s="61" t="str">
        <f>IFERROR(recherchevm(référence_horaires,3,jour_horaire(BD33),BE33),"")</f>
        <v/>
      </c>
      <c r="BG33" s="50" t="str">
        <f t="shared" si="15"/>
        <v/>
      </c>
      <c r="BH33" s="62" t="str">
        <f>IFERROR(recherchevm(référence_horaires,4,jour_horaire(BD33),BE33),"")</f>
        <v/>
      </c>
    </row>
    <row r="34" spans="1:62" x14ac:dyDescent="0.25">
      <c r="A34" s="6">
        <f>A33+1</f>
        <v>43128</v>
      </c>
      <c r="B34" s="15">
        <f>VLOOKUP(MOD(A34-départ,'Régime de Travail'!$N$89)+1,cycle1,2,FALSE)</f>
        <v>1</v>
      </c>
      <c r="C34" s="61">
        <f>IFERROR(recherchevm(référence_horaires,3,jour_horaire(A34),B34),"")</f>
        <v>0.3263888888888889</v>
      </c>
      <c r="D34" s="50" t="str">
        <f t="shared" si="16"/>
        <v>à</v>
      </c>
      <c r="E34" s="61">
        <f>IFERROR(recherchevm(référence_horaires,4,jour_horaire(A34),B34),"")</f>
        <v>0.61458333333333337</v>
      </c>
      <c r="F34" s="6">
        <f>F33+1</f>
        <v>43159</v>
      </c>
      <c r="G34" s="15">
        <f>VLOOKUP(MOD(F34-départ,'Régime de Travail'!$N$89)+1,cycle1,2,FALSE)</f>
        <v>2</v>
      </c>
      <c r="H34" s="61">
        <f>IFERROR(recherchevm(référence_horaires,3,jour_horaire(F34),G34),"")</f>
        <v>0.56944444444444442</v>
      </c>
      <c r="I34" s="50" t="str">
        <f t="shared" si="5"/>
        <v>à</v>
      </c>
      <c r="J34" s="61">
        <f>IFERROR(recherchevm(référence_horaires,4,jour_horaire(F34),G34),"")</f>
        <v>0.90625</v>
      </c>
      <c r="K34" s="6">
        <f>K33+1</f>
        <v>43187</v>
      </c>
      <c r="L34" s="15">
        <f>VLOOKUP(MOD(K34-départ,'Régime de Travail'!$N$89)+1,cycle1,2,FALSE)</f>
        <v>1</v>
      </c>
      <c r="M34" s="61">
        <f>IFERROR(recherchevm(référence_horaires,3,jour_horaire(K34),L34),"")</f>
        <v>0.24305555555555555</v>
      </c>
      <c r="N34" s="50" t="str">
        <f t="shared" si="6"/>
        <v>à</v>
      </c>
      <c r="O34" s="61">
        <f>IFERROR(recherchevm(référence_horaires,4,jour_horaire(K34),L34),"")</f>
        <v>0.55208333333333337</v>
      </c>
      <c r="P34" s="6">
        <f>P33+1</f>
        <v>43218</v>
      </c>
      <c r="Q34" s="15">
        <f>VLOOKUP(MOD(P34-départ,'Régime de Travail'!$N$89)+1,cycle1,2,FALSE)</f>
        <v>2</v>
      </c>
      <c r="R34" s="61">
        <f>IFERROR(recherchevm(référence_horaires,3,jour_horaire(P34),Q34),"")</f>
        <v>0.56944444444444442</v>
      </c>
      <c r="S34" s="50" t="str">
        <f t="shared" si="7"/>
        <v>à</v>
      </c>
      <c r="T34" s="61">
        <f>IFERROR(recherchevm(référence_horaires,4,jour_horaire(P34),Q34),"")</f>
        <v>0.90625</v>
      </c>
      <c r="U34" s="6">
        <f>U33+1</f>
        <v>43248</v>
      </c>
      <c r="V34" s="15">
        <f>VLOOKUP(MOD(U34-départ,'Régime de Travail'!$N$89)+1,cycle1,2,FALSE)</f>
        <v>1</v>
      </c>
      <c r="W34" s="61">
        <f>IFERROR(recherchevm(référence_horaires,3,jour_horaire(U34),V34),"")</f>
        <v>0.17708333333333334</v>
      </c>
      <c r="X34" s="50" t="str">
        <f t="shared" si="8"/>
        <v>à</v>
      </c>
      <c r="Y34" s="61">
        <f>IFERROR(recherchevm(référence_horaires,4,jour_horaire(U34),V34),"")</f>
        <v>0.55208333333333337</v>
      </c>
      <c r="Z34" s="6">
        <f>Z33+1</f>
        <v>43279</v>
      </c>
      <c r="AA34" s="15">
        <f>VLOOKUP(MOD(Z34-départ,'Régime de Travail'!$N$89)+1,cycle1,2,FALSE)</f>
        <v>2</v>
      </c>
      <c r="AB34" s="61">
        <f>IFERROR(recherchevm(référence_horaires,3,jour_horaire(Z34),AA34),"")</f>
        <v>0.56944444444444442</v>
      </c>
      <c r="AC34" s="50" t="str">
        <f t="shared" si="9"/>
        <v>à</v>
      </c>
      <c r="AD34" s="61">
        <f>IFERROR(recherchevm(référence_horaires,4,jour_horaire(Z34),AA34),"")</f>
        <v>0.90625</v>
      </c>
      <c r="AE34" s="6">
        <f t="shared" si="17"/>
        <v>43309</v>
      </c>
      <c r="AF34" s="15">
        <f>VLOOKUP(MOD(AE34-départ,'Régime de Travail'!$N$89)+1,cycle1,2,FALSE)</f>
        <v>1</v>
      </c>
      <c r="AG34" s="61">
        <f>IFERROR(recherchevm(référence_horaires,3,jour_horaire(AE34),AF34),"")</f>
        <v>0.24305555555555555</v>
      </c>
      <c r="AH34" s="50" t="str">
        <f t="shared" si="10"/>
        <v>à</v>
      </c>
      <c r="AI34" s="61">
        <f>IFERROR(recherchevm(référence_horaires,4,jour_horaire(AE34),AF34),"")</f>
        <v>0.56944444444444442</v>
      </c>
      <c r="AJ34" s="6">
        <f t="shared" si="18"/>
        <v>43340</v>
      </c>
      <c r="AK34" s="15" t="str">
        <f>VLOOKUP(MOD(AJ34-départ,'Régime de Travail'!$N$89)+1,cycle1,2,FALSE)</f>
        <v>R</v>
      </c>
      <c r="AL34" s="61" t="str">
        <f>IFERROR(recherchevm(référence_horaires,3,jour_horaire(AJ34),AK34),"")</f>
        <v/>
      </c>
      <c r="AM34" s="50" t="str">
        <f t="shared" si="11"/>
        <v/>
      </c>
      <c r="AN34" s="61" t="str">
        <f>IFERROR(recherchevm(référence_horaires,4,jour_horaire(AJ34),AK34),"")</f>
        <v/>
      </c>
      <c r="AO34" s="6">
        <f t="shared" si="19"/>
        <v>43371</v>
      </c>
      <c r="AP34" s="15" t="str">
        <f>VLOOKUP(MOD(AO34-départ,'Régime de Travail'!$N$89)+1,cycle1,2,FALSE)</f>
        <v>R</v>
      </c>
      <c r="AQ34" s="61" t="str">
        <f>IFERROR(recherchevm(référence_horaires,3,jour_horaire(AO34),AP34),"")</f>
        <v/>
      </c>
      <c r="AR34" s="50" t="str">
        <f t="shared" si="12"/>
        <v/>
      </c>
      <c r="AS34" s="61" t="str">
        <f>IFERROR(recherchevm(référence_horaires,4,jour_horaire(AO34),AP34),"")</f>
        <v/>
      </c>
      <c r="AT34" s="6">
        <f t="shared" si="20"/>
        <v>43401</v>
      </c>
      <c r="AU34" s="15" t="str">
        <f>VLOOKUP(MOD(AT34-départ,'Régime de Travail'!$N$89)+1,cycle1,2,FALSE)</f>
        <v>R</v>
      </c>
      <c r="AV34" s="61" t="str">
        <f>IFERROR(recherchevm(référence_horaires,3,jour_horaire(AT34),AU34),"")</f>
        <v/>
      </c>
      <c r="AW34" s="50" t="str">
        <f t="shared" si="13"/>
        <v/>
      </c>
      <c r="AX34" s="61" t="str">
        <f>IFERROR(recherchevm(référence_horaires,4,jour_horaire(AT34),AU34),"")</f>
        <v/>
      </c>
      <c r="AY34" s="6">
        <f t="shared" si="21"/>
        <v>43432</v>
      </c>
      <c r="AZ34" s="15">
        <f>VLOOKUP(MOD(AY34-départ,'Régime de Travail'!$N$89)+1,cycle1,2,FALSE)</f>
        <v>2</v>
      </c>
      <c r="BA34" s="61">
        <f>IFERROR(recherchevm(référence_horaires,3,jour_horaire(AY34),AZ34),"")</f>
        <v>0.56944444444444442</v>
      </c>
      <c r="BB34" s="50" t="str">
        <f t="shared" si="14"/>
        <v>à</v>
      </c>
      <c r="BC34" s="61">
        <f>IFERROR(recherchevm(référence_horaires,4,jour_horaire(AY34),AZ34),"")</f>
        <v>0.90625</v>
      </c>
      <c r="BD34" s="6">
        <f t="shared" si="22"/>
        <v>43462</v>
      </c>
      <c r="BE34" s="15">
        <f>VLOOKUP(MOD(BD34-départ,'Régime de Travail'!$N$89)+1,cycle1,2,FALSE)</f>
        <v>1</v>
      </c>
      <c r="BF34" s="61">
        <f>IFERROR(recherchevm(référence_horaires,3,jour_horaire(BD34),BE34),"")</f>
        <v>0.24305555555555555</v>
      </c>
      <c r="BG34" s="50" t="str">
        <f t="shared" si="15"/>
        <v>à</v>
      </c>
      <c r="BH34" s="62">
        <f>IFERROR(recherchevm(référence_horaires,4,jour_horaire(BD34),BE34),"")</f>
        <v>0.55208333333333337</v>
      </c>
    </row>
    <row r="35" spans="1:62" x14ac:dyDescent="0.25">
      <c r="A35" s="6">
        <f>A34+1</f>
        <v>43129</v>
      </c>
      <c r="B35" s="15">
        <f>VLOOKUP(MOD(A35-départ,'Régime de Travail'!$N$89)+1,cycle1,2,FALSE)</f>
        <v>1</v>
      </c>
      <c r="C35" s="61">
        <f>IFERROR(recherchevm(référence_horaires,3,jour_horaire(A35),B35),"")</f>
        <v>0.17708333333333334</v>
      </c>
      <c r="D35" s="50" t="str">
        <f t="shared" si="16"/>
        <v>à</v>
      </c>
      <c r="E35" s="61">
        <f>IFERROR(recherchevm(référence_horaires,4,jour_horaire(A35),B35),"")</f>
        <v>0.55208333333333337</v>
      </c>
      <c r="F35" s="6" t="str">
        <f>IF(MONTH(F34+1)&lt;&gt;MONTH(F34),"",F34+1)</f>
        <v/>
      </c>
      <c r="G35" s="15" t="str">
        <f>IF(F35&lt;&gt;"",VLOOKUP(MOD(F34-départ,'Régime de Travail'!$N$89)+1,cycle1,2,FALSE),"")</f>
        <v/>
      </c>
      <c r="H35" s="61" t="str">
        <f>IFERROR(recherchevm(référence_horaires,3,jour_horaire(F35),G35),"")</f>
        <v/>
      </c>
      <c r="I35" s="50" t="str">
        <f t="shared" si="5"/>
        <v/>
      </c>
      <c r="J35" s="61" t="str">
        <f>IFERROR(recherchevm(référence_horaires,4,jour_horaire(F35),G35),"")</f>
        <v/>
      </c>
      <c r="K35" s="6">
        <f>K34+1</f>
        <v>43188</v>
      </c>
      <c r="L35" s="15">
        <f>VLOOKUP(MOD(K35-départ,'Régime de Travail'!$N$89)+1,cycle1,2,FALSE)</f>
        <v>1</v>
      </c>
      <c r="M35" s="61">
        <f>IFERROR(recherchevm(référence_horaires,3,jour_horaire(K35),L35),"")</f>
        <v>0.24305555555555555</v>
      </c>
      <c r="N35" s="50" t="str">
        <f t="shared" si="6"/>
        <v>à</v>
      </c>
      <c r="O35" s="61">
        <f>IFERROR(recherchevm(référence_horaires,4,jour_horaire(K35),L35),"")</f>
        <v>0.55208333333333337</v>
      </c>
      <c r="P35" s="6">
        <f>P34+1</f>
        <v>43219</v>
      </c>
      <c r="Q35" s="15">
        <f>VLOOKUP(MOD(P35-départ,'Régime de Travail'!$N$89)+1,cycle1,2,FALSE)</f>
        <v>2</v>
      </c>
      <c r="R35" s="61">
        <f>IFERROR(recherchevm(référence_horaires,3,jour_horaire(P35),Q35),"")</f>
        <v>0.61458333333333337</v>
      </c>
      <c r="S35" s="50" t="str">
        <f t="shared" si="7"/>
        <v>à</v>
      </c>
      <c r="T35" s="61">
        <f>IFERROR(recherchevm(référence_horaires,4,jour_horaire(P35),Q35),"")</f>
        <v>0.90625</v>
      </c>
      <c r="U35" s="6">
        <f>U34+1</f>
        <v>43249</v>
      </c>
      <c r="V35" s="15">
        <f>VLOOKUP(MOD(U35-départ,'Régime de Travail'!$N$89)+1,cycle1,2,FALSE)</f>
        <v>1</v>
      </c>
      <c r="W35" s="61">
        <f>IFERROR(recherchevm(référence_horaires,3,jour_horaire(U35),V35),"")</f>
        <v>0.24305555555555555</v>
      </c>
      <c r="X35" s="50" t="str">
        <f t="shared" si="8"/>
        <v>à</v>
      </c>
      <c r="Y35" s="61">
        <f>IFERROR(recherchevm(référence_horaires,4,jour_horaire(U35),V35),"")</f>
        <v>0.55208333333333337</v>
      </c>
      <c r="Z35" s="6">
        <f>Z34+1</f>
        <v>43280</v>
      </c>
      <c r="AA35" s="15" t="str">
        <f>VLOOKUP(MOD(Z35-départ,'Régime de Travail'!$N$89)+1,cycle1,2,FALSE)</f>
        <v>R</v>
      </c>
      <c r="AB35" s="61" t="str">
        <f>IFERROR(recherchevm(référence_horaires,3,jour_horaire(Z35),AA35),"")</f>
        <v/>
      </c>
      <c r="AC35" s="50" t="str">
        <f t="shared" si="9"/>
        <v/>
      </c>
      <c r="AD35" s="61" t="str">
        <f>IFERROR(recherchevm(référence_horaires,4,jour_horaire(Z35),AA35),"")</f>
        <v/>
      </c>
      <c r="AE35" s="6">
        <f t="shared" si="17"/>
        <v>43310</v>
      </c>
      <c r="AF35" s="15" t="str">
        <f>VLOOKUP(MOD(AE35-départ,'Régime de Travail'!$N$89)+1,cycle1,2,FALSE)</f>
        <v>R</v>
      </c>
      <c r="AG35" s="61" t="str">
        <f>IFERROR(recherchevm(référence_horaires,3,jour_horaire(AE35),AF35),"")</f>
        <v/>
      </c>
      <c r="AH35" s="50" t="str">
        <f t="shared" si="10"/>
        <v/>
      </c>
      <c r="AI35" s="61" t="str">
        <f>IFERROR(recherchevm(référence_horaires,4,jour_horaire(AE35),AF35),"")</f>
        <v/>
      </c>
      <c r="AJ35" s="6">
        <f t="shared" si="18"/>
        <v>43341</v>
      </c>
      <c r="AK35" s="15" t="str">
        <f>VLOOKUP(MOD(AJ35-départ,'Régime de Travail'!$N$89)+1,cycle1,2,FALSE)</f>
        <v>R</v>
      </c>
      <c r="AL35" s="61" t="str">
        <f>IFERROR(recherchevm(référence_horaires,3,jour_horaire(AJ35),AK35),"")</f>
        <v/>
      </c>
      <c r="AM35" s="50" t="str">
        <f t="shared" si="11"/>
        <v/>
      </c>
      <c r="AN35" s="61" t="str">
        <f>IFERROR(recherchevm(référence_horaires,4,jour_horaire(AJ35),AK35),"")</f>
        <v/>
      </c>
      <c r="AO35" s="6">
        <f t="shared" si="19"/>
        <v>43372</v>
      </c>
      <c r="AP35" s="15">
        <f>VLOOKUP(MOD(AO35-départ,'Régime de Travail'!$N$89)+1,cycle1,2,FALSE)</f>
        <v>2</v>
      </c>
      <c r="AQ35" s="61">
        <f>IFERROR(recherchevm(référence_horaires,3,jour_horaire(AO35),AP35),"")</f>
        <v>0.56944444444444442</v>
      </c>
      <c r="AR35" s="50" t="str">
        <f t="shared" si="12"/>
        <v>à</v>
      </c>
      <c r="AS35" s="61">
        <f>IFERROR(recherchevm(référence_horaires,4,jour_horaire(AO35),AP35),"")</f>
        <v>0.90625</v>
      </c>
      <c r="AT35" s="6">
        <f t="shared" si="20"/>
        <v>43402</v>
      </c>
      <c r="AU35" s="15">
        <f>VLOOKUP(MOD(AT35-départ,'Régime de Travail'!$N$89)+1,cycle1,2,FALSE)</f>
        <v>1</v>
      </c>
      <c r="AV35" s="61">
        <f>IFERROR(recherchevm(référence_horaires,3,jour_horaire(AT35),AU35),"")</f>
        <v>0.17708333333333334</v>
      </c>
      <c r="AW35" s="50" t="str">
        <f t="shared" si="13"/>
        <v>à</v>
      </c>
      <c r="AX35" s="61">
        <f>IFERROR(recherchevm(référence_horaires,4,jour_horaire(AT35),AU35),"")</f>
        <v>0.55208333333333337</v>
      </c>
      <c r="AY35" s="6">
        <f t="shared" si="21"/>
        <v>43433</v>
      </c>
      <c r="AZ35" s="15">
        <f>VLOOKUP(MOD(AY35-départ,'Régime de Travail'!$N$89)+1,cycle1,2,FALSE)</f>
        <v>2</v>
      </c>
      <c r="BA35" s="61">
        <f>IFERROR(recherchevm(référence_horaires,3,jour_horaire(AY35),AZ35),"")</f>
        <v>0.56944444444444442</v>
      </c>
      <c r="BB35" s="50" t="str">
        <f t="shared" si="14"/>
        <v>à</v>
      </c>
      <c r="BC35" s="61">
        <f>IFERROR(recherchevm(référence_horaires,4,jour_horaire(AY35),AZ35),"")</f>
        <v>0.90625</v>
      </c>
      <c r="BD35" s="6">
        <f t="shared" si="22"/>
        <v>43463</v>
      </c>
      <c r="BE35" s="15">
        <f>VLOOKUP(MOD(BD35-départ,'Régime de Travail'!$N$89)+1,cycle1,2,FALSE)</f>
        <v>1</v>
      </c>
      <c r="BF35" s="61">
        <f>IFERROR(recherchevm(référence_horaires,3,jour_horaire(BD35),BE35),"")</f>
        <v>0.24305555555555555</v>
      </c>
      <c r="BG35" s="50" t="str">
        <f t="shared" si="15"/>
        <v>à</v>
      </c>
      <c r="BH35" s="62">
        <f>IFERROR(recherchevm(référence_horaires,4,jour_horaire(BD35),BE35),"")</f>
        <v>0.56944444444444442</v>
      </c>
    </row>
    <row r="36" spans="1:62" x14ac:dyDescent="0.25">
      <c r="A36" s="6">
        <f>A35+1</f>
        <v>43130</v>
      </c>
      <c r="B36" s="15" t="str">
        <f>VLOOKUP(MOD(A36-départ,'Régime de Travail'!$N$89)+1,cycle1,2,FALSE)</f>
        <v>R</v>
      </c>
      <c r="C36" s="61" t="str">
        <f>IFERROR(recherchevm(référence_horaires,3,jour_horaire(A36),B36),"")</f>
        <v/>
      </c>
      <c r="D36" s="50" t="str">
        <f t="shared" si="16"/>
        <v/>
      </c>
      <c r="E36" s="61" t="str">
        <f>IFERROR(recherchevm(référence_horaires,4,jour_horaire(A36),B36),"")</f>
        <v/>
      </c>
      <c r="F36" s="53"/>
      <c r="G36" s="53"/>
      <c r="H36" s="54"/>
      <c r="I36" s="54"/>
      <c r="J36" s="53"/>
      <c r="K36" s="6">
        <f>K35+1</f>
        <v>43189</v>
      </c>
      <c r="L36" s="15">
        <f>VLOOKUP(MOD(K36-départ,'Régime de Travail'!$N$89)+1,cycle1,2,FALSE)</f>
        <v>1</v>
      </c>
      <c r="M36" s="61">
        <f>IFERROR(recherchevm(référence_horaires,3,jour_horaire(K36),L36),"")</f>
        <v>0.24305555555555555</v>
      </c>
      <c r="N36" s="50" t="str">
        <f t="shared" si="6"/>
        <v>à</v>
      </c>
      <c r="O36" s="61">
        <f>IFERROR(recherchevm(référence_horaires,4,jour_horaire(K36),L36),"")</f>
        <v>0.55208333333333337</v>
      </c>
      <c r="P36" s="6">
        <f>P35+1</f>
        <v>43220</v>
      </c>
      <c r="Q36" s="15" t="str">
        <f>VLOOKUP(MOD(P36-départ,'Régime de Travail'!$N$89)+1,cycle1,2,FALSE)</f>
        <v>R</v>
      </c>
      <c r="R36" s="61" t="str">
        <f>IFERROR(recherchevm(référence_horaires,3,jour_horaire(P36),Q36),"")</f>
        <v/>
      </c>
      <c r="S36" s="50" t="str">
        <f t="shared" si="7"/>
        <v/>
      </c>
      <c r="T36" s="61" t="str">
        <f>IFERROR(recherchevm(référence_horaires,4,jour_horaire(P36),Q36),"")</f>
        <v/>
      </c>
      <c r="U36" s="6">
        <f>U35+1</f>
        <v>43250</v>
      </c>
      <c r="V36" s="15" t="str">
        <f>VLOOKUP(MOD(U36-départ,'Régime de Travail'!$N$89)+1,cycle1,2,FALSE)</f>
        <v>R</v>
      </c>
      <c r="W36" s="61" t="str">
        <f>IFERROR(recherchevm(référence_horaires,3,jour_horaire(U36),V36),"")</f>
        <v/>
      </c>
      <c r="X36" s="50" t="str">
        <f t="shared" si="8"/>
        <v/>
      </c>
      <c r="Y36" s="61" t="str">
        <f>IFERROR(recherchevm(référence_horaires,4,jour_horaire(U36),V36),"")</f>
        <v/>
      </c>
      <c r="Z36" s="6">
        <f>Z35+1</f>
        <v>43281</v>
      </c>
      <c r="AA36" s="15" t="str">
        <f>VLOOKUP(MOD(Z36-départ,'Régime de Travail'!$N$89)+1,cycle1,2,FALSE)</f>
        <v>R</v>
      </c>
      <c r="AB36" s="61" t="str">
        <f>IFERROR(recherchevm(référence_horaires,3,jour_horaire(Z36),AA36),"")</f>
        <v/>
      </c>
      <c r="AC36" s="50" t="str">
        <f t="shared" si="9"/>
        <v/>
      </c>
      <c r="AD36" s="61" t="str">
        <f>IFERROR(recherchevm(référence_horaires,4,jour_horaire(Z36),AA36),"")</f>
        <v/>
      </c>
      <c r="AE36" s="6">
        <f t="shared" si="17"/>
        <v>43311</v>
      </c>
      <c r="AF36" s="15" t="str">
        <f>VLOOKUP(MOD(AE36-départ,'Régime de Travail'!$N$89)+1,cycle1,2,FALSE)</f>
        <v>R</v>
      </c>
      <c r="AG36" s="61" t="str">
        <f>IFERROR(recherchevm(référence_horaires,3,jour_horaire(AE36),AF36),"")</f>
        <v/>
      </c>
      <c r="AH36" s="50" t="str">
        <f t="shared" si="10"/>
        <v/>
      </c>
      <c r="AI36" s="61" t="str">
        <f>IFERROR(recherchevm(référence_horaires,4,jour_horaire(AE36),AF36),"")</f>
        <v/>
      </c>
      <c r="AJ36" s="6">
        <f t="shared" si="18"/>
        <v>43342</v>
      </c>
      <c r="AK36" s="15">
        <f>VLOOKUP(MOD(AJ36-départ,'Régime de Travail'!$N$89)+1,cycle1,2,FALSE)</f>
        <v>1</v>
      </c>
      <c r="AL36" s="61">
        <f>IFERROR(recherchevm(référence_horaires,3,jour_horaire(AJ36),AK36),"")</f>
        <v>0.24305555555555555</v>
      </c>
      <c r="AM36" s="50" t="str">
        <f t="shared" si="11"/>
        <v>à</v>
      </c>
      <c r="AN36" s="61">
        <f>IFERROR(recherchevm(référence_horaires,4,jour_horaire(AJ36),AK36),"")</f>
        <v>0.55208333333333337</v>
      </c>
      <c r="AO36" s="6">
        <f t="shared" si="19"/>
        <v>43373</v>
      </c>
      <c r="AP36" s="15">
        <f>VLOOKUP(MOD(AO36-départ,'Régime de Travail'!$N$89)+1,cycle1,2,FALSE)</f>
        <v>2</v>
      </c>
      <c r="AQ36" s="61">
        <f>IFERROR(recherchevm(référence_horaires,3,jour_horaire(AO36),AP36),"")</f>
        <v>0.61458333333333337</v>
      </c>
      <c r="AR36" s="50" t="str">
        <f t="shared" si="12"/>
        <v>à</v>
      </c>
      <c r="AS36" s="61">
        <f>IFERROR(recherchevm(référence_horaires,4,jour_horaire(AO36),AP36),"")</f>
        <v>0.90625</v>
      </c>
      <c r="AT36" s="6">
        <f t="shared" si="20"/>
        <v>43403</v>
      </c>
      <c r="AU36" s="15">
        <f>VLOOKUP(MOD(AT36-départ,'Régime de Travail'!$N$89)+1,cycle1,2,FALSE)</f>
        <v>1</v>
      </c>
      <c r="AV36" s="61">
        <f>IFERROR(recherchevm(référence_horaires,3,jour_horaire(AT36),AU36),"")</f>
        <v>0.24305555555555555</v>
      </c>
      <c r="AW36" s="50" t="str">
        <f t="shared" si="13"/>
        <v>à</v>
      </c>
      <c r="AX36" s="61">
        <f>IFERROR(recherchevm(référence_horaires,4,jour_horaire(AT36),AU36),"")</f>
        <v>0.55208333333333337</v>
      </c>
      <c r="AY36" s="6">
        <f t="shared" si="21"/>
        <v>43434</v>
      </c>
      <c r="AZ36" s="15">
        <f>VLOOKUP(MOD(AY36-départ,'Régime de Travail'!$N$89)+1,cycle1,2,FALSE)</f>
        <v>2</v>
      </c>
      <c r="BA36" s="61">
        <f>IFERROR(recherchevm(référence_horaires,3,jour_horaire(AY36),AZ36),"")</f>
        <v>0.56944444444444442</v>
      </c>
      <c r="BB36" s="50" t="str">
        <f t="shared" si="14"/>
        <v>à</v>
      </c>
      <c r="BC36" s="61">
        <f>IFERROR(recherchevm(référence_horaires,4,jour_horaire(AY36),AZ36),"")</f>
        <v>0.90625</v>
      </c>
      <c r="BD36" s="6">
        <f t="shared" si="22"/>
        <v>43464</v>
      </c>
      <c r="BE36" s="15">
        <f>VLOOKUP(MOD(BD36-départ,'Régime de Travail'!$N$89)+1,cycle1,2,FALSE)</f>
        <v>1</v>
      </c>
      <c r="BF36" s="61">
        <f>IFERROR(recherchevm(référence_horaires,3,jour_horaire(BD36),BE36),"")</f>
        <v>0.3263888888888889</v>
      </c>
      <c r="BG36" s="50" t="str">
        <f t="shared" si="15"/>
        <v>à</v>
      </c>
      <c r="BH36" s="62">
        <f>IFERROR(recherchevm(référence_horaires,4,jour_horaire(BD36),BE36),"")</f>
        <v>0.61458333333333337</v>
      </c>
    </row>
    <row r="37" spans="1:62" x14ac:dyDescent="0.25">
      <c r="A37" s="6">
        <f>A36+1</f>
        <v>43131</v>
      </c>
      <c r="B37" s="15" t="str">
        <f>VLOOKUP(MOD(A37-départ,'Régime de Travail'!$N$89)+1,cycle1,2,FALSE)</f>
        <v>R</v>
      </c>
      <c r="C37" s="61" t="str">
        <f>IFERROR(recherchevm(référence_horaires,3,jour_horaire(A37),B37),"")</f>
        <v/>
      </c>
      <c r="D37" s="50" t="str">
        <f t="shared" si="16"/>
        <v/>
      </c>
      <c r="E37" s="61" t="str">
        <f>IFERROR(recherchevm(référence_horaires,4,jour_horaire(A37),B37),"")</f>
        <v/>
      </c>
      <c r="F37" s="55"/>
      <c r="G37" s="55"/>
      <c r="H37" s="51"/>
      <c r="I37" s="51"/>
      <c r="J37" s="52"/>
      <c r="K37" s="6">
        <f>K36+1</f>
        <v>43190</v>
      </c>
      <c r="L37" s="15" t="str">
        <f>VLOOKUP(MOD(K37-départ,'Régime de Travail'!$N$89)+1,cycle1,2,FALSE)</f>
        <v>R</v>
      </c>
      <c r="M37" s="61" t="str">
        <f>IFERROR(recherchevm(référence_horaires,3,jour_horaire(K37),L37),"")</f>
        <v/>
      </c>
      <c r="N37" s="50" t="str">
        <f t="shared" si="6"/>
        <v/>
      </c>
      <c r="O37" s="62" t="str">
        <f>IFERROR(recherchevm(référence_horaires,4,jour_horaire(K37),L37),"")</f>
        <v/>
      </c>
      <c r="P37" s="3"/>
      <c r="Q37" s="3"/>
      <c r="R37" s="51"/>
      <c r="S37" s="51"/>
      <c r="T37" s="52"/>
      <c r="U37" s="6">
        <f>U36+1</f>
        <v>43251</v>
      </c>
      <c r="V37" s="15" t="str">
        <f>VLOOKUP(MOD(U37-départ,'Régime de Travail'!$N$89)+1,cycle1,2,FALSE)</f>
        <v>R</v>
      </c>
      <c r="W37" s="61" t="str">
        <f>IFERROR(recherchevm(référence_horaires,3,jour_horaire(U37),V37),"")</f>
        <v/>
      </c>
      <c r="X37" s="50" t="str">
        <f t="shared" si="8"/>
        <v/>
      </c>
      <c r="Y37" s="62" t="str">
        <f>IFERROR(recherchevm(référence_horaires,4,jour_horaire(U37),V37),"")</f>
        <v/>
      </c>
      <c r="Z37" s="3"/>
      <c r="AA37" s="3"/>
      <c r="AB37" s="51"/>
      <c r="AC37" s="51"/>
      <c r="AD37" s="52"/>
      <c r="AE37" s="6">
        <f t="shared" si="17"/>
        <v>43312</v>
      </c>
      <c r="AF37" s="15">
        <f>VLOOKUP(MOD(AE37-départ,'Régime de Travail'!$N$89)+1,cycle1,2,FALSE)</f>
        <v>2</v>
      </c>
      <c r="AG37" s="61">
        <f>IFERROR(recherchevm(référence_horaires,3,jour_horaire(AE37),AF37),"")</f>
        <v>0.56944444444444442</v>
      </c>
      <c r="AH37" s="50" t="str">
        <f t="shared" si="10"/>
        <v>à</v>
      </c>
      <c r="AI37" s="62">
        <f>IFERROR(recherchevm(référence_horaires,4,jour_horaire(AE37),AF37),"")</f>
        <v>0.90625</v>
      </c>
      <c r="AJ37" s="6">
        <f t="shared" si="18"/>
        <v>43343</v>
      </c>
      <c r="AK37" s="15">
        <f>VLOOKUP(MOD(AJ37-départ,'Régime de Travail'!$N$89)+1,cycle1,2,FALSE)</f>
        <v>1</v>
      </c>
      <c r="AL37" s="61">
        <f>IFERROR(recherchevm(référence_horaires,3,jour_horaire(AJ37),AK37),"")</f>
        <v>0.24305555555555555</v>
      </c>
      <c r="AM37" s="50" t="str">
        <f t="shared" si="11"/>
        <v>à</v>
      </c>
      <c r="AN37" s="62">
        <f>IFERROR(recherchevm(référence_horaires,4,jour_horaire(AJ37),AK37),"")</f>
        <v>0.55208333333333337</v>
      </c>
      <c r="AO37" s="3"/>
      <c r="AP37" s="3"/>
      <c r="AQ37" s="51"/>
      <c r="AR37" s="51"/>
      <c r="AS37" s="52"/>
      <c r="AT37" s="6">
        <f t="shared" si="20"/>
        <v>43404</v>
      </c>
      <c r="AU37" s="15">
        <f>VLOOKUP(MOD(AT37-départ,'Régime de Travail'!$N$89)+1,cycle1,2,FALSE)</f>
        <v>1</v>
      </c>
      <c r="AV37" s="61">
        <f>IFERROR(recherchevm(référence_horaires,3,jour_horaire(AT37),AU37),"")</f>
        <v>0.24305555555555555</v>
      </c>
      <c r="AW37" s="50" t="str">
        <f t="shared" si="13"/>
        <v>à</v>
      </c>
      <c r="AX37" s="62">
        <f>IFERROR(recherchevm(référence_horaires,4,jour_horaire(AT37),AU37),"")</f>
        <v>0.55208333333333337</v>
      </c>
      <c r="AY37" s="3"/>
      <c r="AZ37" s="3"/>
      <c r="BA37" s="51"/>
      <c r="BB37" s="51"/>
      <c r="BC37" s="52"/>
      <c r="BD37" s="6">
        <f t="shared" si="22"/>
        <v>43465</v>
      </c>
      <c r="BE37" s="15">
        <f>VLOOKUP(MOD(BD37-départ,'Régime de Travail'!$N$89)+1,cycle1,2,FALSE)</f>
        <v>1</v>
      </c>
      <c r="BF37" s="61">
        <f>IFERROR(recherchevm(référence_horaires,3,jour_horaire(BD37),BE37),"")</f>
        <v>0.17708333333333334</v>
      </c>
      <c r="BG37" s="50" t="str">
        <f t="shared" si="15"/>
        <v>à</v>
      </c>
      <c r="BH37" s="62">
        <f>IFERROR(recherchevm(référence_horaires,4,jour_horaire(BD37),BE37),"")</f>
        <v>0.55208333333333337</v>
      </c>
    </row>
    <row r="41" spans="1:62" x14ac:dyDescent="0.25">
      <c r="G41" s="36"/>
      <c r="K41" s="2"/>
      <c r="BJ41" s="16"/>
    </row>
    <row r="42" spans="1:62" x14ac:dyDescent="0.25">
      <c r="K42" s="2"/>
      <c r="P42" s="2"/>
      <c r="U42" s="2"/>
      <c r="Z42" s="2"/>
    </row>
    <row r="43" spans="1:62" x14ac:dyDescent="0.25">
      <c r="K43" s="2"/>
      <c r="P43" s="2"/>
      <c r="U43" s="2"/>
    </row>
    <row r="44" spans="1:62" x14ac:dyDescent="0.25">
      <c r="K44" s="2"/>
      <c r="P44" s="2"/>
      <c r="U44" s="2"/>
    </row>
    <row r="45" spans="1:62" x14ac:dyDescent="0.25">
      <c r="K45" s="2"/>
      <c r="P45" s="2"/>
      <c r="U45" s="2"/>
    </row>
    <row r="46" spans="1:62" x14ac:dyDescent="0.25">
      <c r="K46" s="2"/>
      <c r="P46" s="2"/>
      <c r="U46" s="2"/>
    </row>
    <row r="47" spans="1:62" x14ac:dyDescent="0.25">
      <c r="K47" s="2"/>
      <c r="P47" s="2"/>
      <c r="U47" s="2"/>
    </row>
    <row r="48" spans="1:62" x14ac:dyDescent="0.25">
      <c r="K48" s="2"/>
      <c r="P48" s="2"/>
      <c r="U48" s="2"/>
    </row>
    <row r="49" spans="11:21" x14ac:dyDescent="0.25">
      <c r="K49" s="2"/>
      <c r="P49" s="2"/>
      <c r="U49" s="2"/>
    </row>
    <row r="50" spans="11:21" ht="15" customHeight="1" x14ac:dyDescent="0.25">
      <c r="K50" s="2"/>
    </row>
    <row r="51" spans="11:21" x14ac:dyDescent="0.25">
      <c r="K51" s="2"/>
    </row>
    <row r="52" spans="11:21" x14ac:dyDescent="0.25">
      <c r="K52" s="2"/>
    </row>
    <row r="53" spans="11:21" x14ac:dyDescent="0.25">
      <c r="K53" s="2"/>
    </row>
    <row r="54" spans="11:21" x14ac:dyDescent="0.25">
      <c r="K54" s="2"/>
    </row>
    <row r="55" spans="11:21" x14ac:dyDescent="0.25">
      <c r="K55" s="2"/>
    </row>
    <row r="56" spans="11:21" x14ac:dyDescent="0.25">
      <c r="K56" s="2"/>
    </row>
    <row r="57" spans="11:21" ht="15" customHeight="1" x14ac:dyDescent="0.25">
      <c r="K57" s="2"/>
    </row>
    <row r="58" spans="11:21" x14ac:dyDescent="0.25">
      <c r="K58" s="2"/>
    </row>
    <row r="64" spans="11:21" ht="15" customHeight="1" x14ac:dyDescent="0.25"/>
    <row r="71" ht="15" customHeight="1" x14ac:dyDescent="0.25"/>
    <row r="78" ht="15" customHeight="1" x14ac:dyDescent="0.25"/>
    <row r="85" ht="15" customHeight="1" x14ac:dyDescent="0.25"/>
    <row r="92" ht="15" customHeight="1" x14ac:dyDescent="0.25"/>
    <row r="99" ht="15" customHeight="1" x14ac:dyDescent="0.25"/>
    <row r="106" ht="15" customHeight="1" x14ac:dyDescent="0.25"/>
    <row r="113" ht="15" customHeight="1" x14ac:dyDescent="0.25"/>
    <row r="120" ht="15" customHeight="1" x14ac:dyDescent="0.25"/>
  </sheetData>
  <mergeCells count="13">
    <mergeCell ref="AO5:AS5"/>
    <mergeCell ref="AT5:AX5"/>
    <mergeCell ref="AY5:BC5"/>
    <mergeCell ref="BD5:BH5"/>
    <mergeCell ref="A1:B2"/>
    <mergeCell ref="A5:E5"/>
    <mergeCell ref="F5:J5"/>
    <mergeCell ref="K5:O5"/>
    <mergeCell ref="P5:T5"/>
    <mergeCell ref="U5:Y5"/>
    <mergeCell ref="Z5:AD5"/>
    <mergeCell ref="AE5:AI5"/>
    <mergeCell ref="AJ5:AN5"/>
  </mergeCells>
  <conditionalFormatting sqref="A35:G37 A7:B8 K7:K37 P37:Q37 Z37:AA37 AJ7:AJ37 AO37:AP37 AY37:AZ37 U7:U37 AE7:AE37 AT7:AT37 BD7:BD37 F7:F8 A9:F34 P7:P36 Z7:Z36 AO7:AO36 AY7:AY36">
    <cfRule type="expression" dxfId="1307" priority="701">
      <formula>MONTH(A7)&lt;&gt;MONTH(A$7)</formula>
    </cfRule>
  </conditionalFormatting>
  <conditionalFormatting sqref="A7:A37 F7:F34 K7:K37 P7:P36 U7:U37 Z7:Z36 AE7:AE37 AJ7:AJ37 AO7:AO36 AT7:AT37 AY7:AY36 BD7:BD37">
    <cfRule type="expression" dxfId="1306" priority="764">
      <formula>jour_férié(A7)</formula>
    </cfRule>
  </conditionalFormatting>
  <conditionalFormatting sqref="A7:A36 F7:F35 K7:K36 P7:P36 U7:U37 Z7:Z36 AE7:AE36 AJ7:AJ37 AO7:AO36 AT7:AT37 AY7:AY36 BD7:BD37">
    <cfRule type="expression" dxfId="1305" priority="765">
      <formula>WEEKDAY(A7)=1</formula>
    </cfRule>
  </conditionalFormatting>
  <conditionalFormatting sqref="H36:J37">
    <cfRule type="expression" dxfId="1304" priority="696">
      <formula>MONTH(H36)&lt;&gt;MONTH(H$7)</formula>
    </cfRule>
    <cfRule type="expression" dxfId="1303" priority="697">
      <formula>H36="D"</formula>
    </cfRule>
  </conditionalFormatting>
  <conditionalFormatting sqref="H36:J37">
    <cfRule type="expression" dxfId="1302" priority="698">
      <formula>H36="R"</formula>
    </cfRule>
    <cfRule type="expression" dxfId="1301" priority="699">
      <formula>H36=1</formula>
    </cfRule>
    <cfRule type="expression" dxfId="1300" priority="700">
      <formula>H36=2</formula>
    </cfRule>
  </conditionalFormatting>
  <conditionalFormatting sqref="D8">
    <cfRule type="expression" dxfId="1299" priority="686">
      <formula>MONTH(D8)&lt;&gt;MONTH(D$7)</formula>
    </cfRule>
    <cfRule type="expression" dxfId="1298" priority="687">
      <formula>D8="D"</formula>
    </cfRule>
  </conditionalFormatting>
  <conditionalFormatting sqref="D8">
    <cfRule type="expression" dxfId="1297" priority="688">
      <formula>D8="R"</formula>
    </cfRule>
    <cfRule type="expression" dxfId="1296" priority="689">
      <formula>D8=1</formula>
    </cfRule>
    <cfRule type="expression" dxfId="1295" priority="690">
      <formula>D8=2</formula>
    </cfRule>
  </conditionalFormatting>
  <conditionalFormatting sqref="R37:T37">
    <cfRule type="expression" dxfId="1294" priority="661">
      <formula>MONTH(R37)&lt;&gt;MONTH(R$7)</formula>
    </cfRule>
    <cfRule type="expression" dxfId="1293" priority="662">
      <formula>R37="D"</formula>
    </cfRule>
  </conditionalFormatting>
  <conditionalFormatting sqref="R37:T37">
    <cfRule type="expression" dxfId="1292" priority="663">
      <formula>R37="R"</formula>
    </cfRule>
    <cfRule type="expression" dxfId="1291" priority="664">
      <formula>R37=1</formula>
    </cfRule>
    <cfRule type="expression" dxfId="1290" priority="665">
      <formula>R37=2</formula>
    </cfRule>
  </conditionalFormatting>
  <conditionalFormatting sqref="BA37:BC37 AQ37:AS37 AB37:AD37">
    <cfRule type="expression" dxfId="1289" priority="641">
      <formula>MONTH(AB37)&lt;&gt;MONTH(AB$7)</formula>
    </cfRule>
    <cfRule type="expression" dxfId="1288" priority="642">
      <formula>AB37="D"</formula>
    </cfRule>
  </conditionalFormatting>
  <conditionalFormatting sqref="BA37:BC37 AQ37:AS37 AB37:AD37">
    <cfRule type="expression" dxfId="1287" priority="643">
      <formula>AB37="R"</formula>
    </cfRule>
    <cfRule type="expression" dxfId="1286" priority="644">
      <formula>AB37=1</formula>
    </cfRule>
    <cfRule type="expression" dxfId="1285" priority="645">
      <formula>AB37=2</formula>
    </cfRule>
  </conditionalFormatting>
  <conditionalFormatting sqref="C8">
    <cfRule type="expression" dxfId="1284" priority="631">
      <formula>MONTH(C8)&lt;&gt;MONTH(C$7)</formula>
    </cfRule>
    <cfRule type="expression" dxfId="1283" priority="632">
      <formula>C8="D"</formula>
    </cfRule>
  </conditionalFormatting>
  <conditionalFormatting sqref="C8">
    <cfRule type="expression" dxfId="1282" priority="633">
      <formula>C8="R"</formula>
    </cfRule>
    <cfRule type="expression" dxfId="1281" priority="634">
      <formula>C8=1</formula>
    </cfRule>
    <cfRule type="expression" dxfId="1280" priority="635">
      <formula>C8=2</formula>
    </cfRule>
  </conditionalFormatting>
  <conditionalFormatting sqref="E8">
    <cfRule type="expression" dxfId="1279" priority="616">
      <formula>MONTH(E8)&lt;&gt;MONTH(E$7)</formula>
    </cfRule>
    <cfRule type="expression" dxfId="1278" priority="617">
      <formula>E8="D"</formula>
    </cfRule>
  </conditionalFormatting>
  <conditionalFormatting sqref="E8">
    <cfRule type="expression" dxfId="1277" priority="618">
      <formula>E8="R"</formula>
    </cfRule>
    <cfRule type="expression" dxfId="1276" priority="619">
      <formula>E8=1</formula>
    </cfRule>
    <cfRule type="expression" dxfId="1275" priority="620">
      <formula>E8=2</formula>
    </cfRule>
  </conditionalFormatting>
  <conditionalFormatting sqref="D7">
    <cfRule type="expression" dxfId="1274" priority="611">
      <formula>MONTH(D7)&lt;&gt;MONTH(D$7)</formula>
    </cfRule>
    <cfRule type="expression" dxfId="1273" priority="612">
      <formula>D7="D"</formula>
    </cfRule>
  </conditionalFormatting>
  <conditionalFormatting sqref="D7">
    <cfRule type="expression" dxfId="1272" priority="613">
      <formula>D7="R"</formula>
    </cfRule>
    <cfRule type="expression" dxfId="1271" priority="614">
      <formula>D7=1</formula>
    </cfRule>
    <cfRule type="expression" dxfId="1270" priority="615">
      <formula>D7=2</formula>
    </cfRule>
  </conditionalFormatting>
  <conditionalFormatting sqref="C7">
    <cfRule type="expression" dxfId="1269" priority="606">
      <formula>MONTH(C7)&lt;&gt;MONTH(C$7)</formula>
    </cfRule>
    <cfRule type="expression" dxfId="1268" priority="607">
      <formula>C7="D"</formula>
    </cfRule>
  </conditionalFormatting>
  <conditionalFormatting sqref="C7">
    <cfRule type="expression" dxfId="1267" priority="608">
      <formula>C7="R"</formula>
    </cfRule>
    <cfRule type="expression" dxfId="1266" priority="609">
      <formula>C7=1</formula>
    </cfRule>
    <cfRule type="expression" dxfId="1265" priority="610">
      <formula>C7=2</formula>
    </cfRule>
  </conditionalFormatting>
  <conditionalFormatting sqref="E7">
    <cfRule type="expression" dxfId="1264" priority="601">
      <formula>MONTH(E7)&lt;&gt;MONTH(E$7)</formula>
    </cfRule>
    <cfRule type="expression" dxfId="1263" priority="602">
      <formula>E7="D"</formula>
    </cfRule>
  </conditionalFormatting>
  <conditionalFormatting sqref="E7">
    <cfRule type="expression" dxfId="1262" priority="603">
      <formula>E7="R"</formula>
    </cfRule>
    <cfRule type="expression" dxfId="1261" priority="604">
      <formula>E7=1</formula>
    </cfRule>
    <cfRule type="expression" dxfId="1260" priority="605">
      <formula>E7=2</formula>
    </cfRule>
  </conditionalFormatting>
  <conditionalFormatting sqref="B7:E37">
    <cfRule type="expression" dxfId="1259" priority="762">
      <formula>$B7="D"</formula>
    </cfRule>
    <cfRule type="expression" dxfId="1258" priority="766">
      <formula>$B7="R"</formula>
    </cfRule>
    <cfRule type="expression" dxfId="1257" priority="767">
      <formula>$B7=1</formula>
    </cfRule>
    <cfRule type="expression" dxfId="1256" priority="768">
      <formula>$B7=2</formula>
    </cfRule>
  </conditionalFormatting>
  <conditionalFormatting sqref="D9:D37">
    <cfRule type="expression" dxfId="1255" priority="596">
      <formula>MONTH(D9)&lt;&gt;MONTH(D$7)</formula>
    </cfRule>
    <cfRule type="expression" dxfId="1254" priority="597">
      <formula>D9="D"</formula>
    </cfRule>
  </conditionalFormatting>
  <conditionalFormatting sqref="D9:D37">
    <cfRule type="expression" dxfId="1253" priority="598">
      <formula>D9="R"</formula>
    </cfRule>
    <cfRule type="expression" dxfId="1252" priority="599">
      <formula>D9=1</formula>
    </cfRule>
    <cfRule type="expression" dxfId="1251" priority="600">
      <formula>D9=2</formula>
    </cfRule>
  </conditionalFormatting>
  <conditionalFormatting sqref="C9:C37">
    <cfRule type="expression" dxfId="1250" priority="591">
      <formula>MONTH(C9)&lt;&gt;MONTH(C$7)</formula>
    </cfRule>
    <cfRule type="expression" dxfId="1249" priority="592">
      <formula>C9="D"</formula>
    </cfRule>
  </conditionalFormatting>
  <conditionalFormatting sqref="C9:C37">
    <cfRule type="expression" dxfId="1248" priority="593">
      <formula>C9="R"</formula>
    </cfRule>
    <cfRule type="expression" dxfId="1247" priority="594">
      <formula>C9=1</formula>
    </cfRule>
    <cfRule type="expression" dxfId="1246" priority="595">
      <formula>C9=2</formula>
    </cfRule>
  </conditionalFormatting>
  <conditionalFormatting sqref="E9:E37">
    <cfRule type="expression" dxfId="1245" priority="586">
      <formula>MONTH(E9)&lt;&gt;MONTH(E$7)</formula>
    </cfRule>
    <cfRule type="expression" dxfId="1244" priority="587">
      <formula>E9="D"</formula>
    </cfRule>
  </conditionalFormatting>
  <conditionalFormatting sqref="E9:E37">
    <cfRule type="expression" dxfId="1243" priority="588">
      <formula>E9="R"</formula>
    </cfRule>
    <cfRule type="expression" dxfId="1242" priority="589">
      <formula>E9=1</formula>
    </cfRule>
    <cfRule type="expression" dxfId="1241" priority="590">
      <formula>E9=2</formula>
    </cfRule>
  </conditionalFormatting>
  <conditionalFormatting sqref="L9:O37 L7:L8">
    <cfRule type="expression" dxfId="1240" priority="581">
      <formula>MONTH(L7)&lt;&gt;MONTH(L$7)</formula>
    </cfRule>
  </conditionalFormatting>
  <conditionalFormatting sqref="N8">
    <cfRule type="expression" dxfId="1239" priority="576">
      <formula>MONTH(N8)&lt;&gt;MONTH(N$7)</formula>
    </cfRule>
    <cfRule type="expression" dxfId="1238" priority="577">
      <formula>N8="D"</formula>
    </cfRule>
  </conditionalFormatting>
  <conditionalFormatting sqref="N8">
    <cfRule type="expression" dxfId="1237" priority="578">
      <formula>N8="R"</formula>
    </cfRule>
    <cfRule type="expression" dxfId="1236" priority="579">
      <formula>N8=1</formula>
    </cfRule>
    <cfRule type="expression" dxfId="1235" priority="580">
      <formula>N8=2</formula>
    </cfRule>
  </conditionalFormatting>
  <conditionalFormatting sqref="M8">
    <cfRule type="expression" dxfId="1234" priority="571">
      <formula>MONTH(M8)&lt;&gt;MONTH(M$7)</formula>
    </cfRule>
    <cfRule type="expression" dxfId="1233" priority="572">
      <formula>M8="D"</formula>
    </cfRule>
  </conditionalFormatting>
  <conditionalFormatting sqref="M8">
    <cfRule type="expression" dxfId="1232" priority="573">
      <formula>M8="R"</formula>
    </cfRule>
    <cfRule type="expression" dxfId="1231" priority="574">
      <formula>M8=1</formula>
    </cfRule>
    <cfRule type="expression" dxfId="1230" priority="575">
      <formula>M8=2</formula>
    </cfRule>
  </conditionalFormatting>
  <conditionalFormatting sqref="O8">
    <cfRule type="expression" dxfId="1229" priority="566">
      <formula>MONTH(O8)&lt;&gt;MONTH(O$7)</formula>
    </cfRule>
    <cfRule type="expression" dxfId="1228" priority="567">
      <formula>O8="D"</formula>
    </cfRule>
  </conditionalFormatting>
  <conditionalFormatting sqref="O8">
    <cfRule type="expression" dxfId="1227" priority="568">
      <formula>O8="R"</formula>
    </cfRule>
    <cfRule type="expression" dxfId="1226" priority="569">
      <formula>O8=1</formula>
    </cfRule>
    <cfRule type="expression" dxfId="1225" priority="570">
      <formula>O8=2</formula>
    </cfRule>
  </conditionalFormatting>
  <conditionalFormatting sqref="N7">
    <cfRule type="expression" dxfId="1224" priority="561">
      <formula>MONTH(N7)&lt;&gt;MONTH(N$7)</formula>
    </cfRule>
    <cfRule type="expression" dxfId="1223" priority="562">
      <formula>N7="D"</formula>
    </cfRule>
  </conditionalFormatting>
  <conditionalFormatting sqref="N7">
    <cfRule type="expression" dxfId="1222" priority="563">
      <formula>N7="R"</formula>
    </cfRule>
    <cfRule type="expression" dxfId="1221" priority="564">
      <formula>N7=1</formula>
    </cfRule>
    <cfRule type="expression" dxfId="1220" priority="565">
      <formula>N7=2</formula>
    </cfRule>
  </conditionalFormatting>
  <conditionalFormatting sqref="M7">
    <cfRule type="expression" dxfId="1219" priority="556">
      <formula>MONTH(M7)&lt;&gt;MONTH(M$7)</formula>
    </cfRule>
    <cfRule type="expression" dxfId="1218" priority="557">
      <formula>M7="D"</formula>
    </cfRule>
  </conditionalFormatting>
  <conditionalFormatting sqref="M7">
    <cfRule type="expression" dxfId="1217" priority="558">
      <formula>M7="R"</formula>
    </cfRule>
    <cfRule type="expression" dxfId="1216" priority="559">
      <formula>M7=1</formula>
    </cfRule>
    <cfRule type="expression" dxfId="1215" priority="560">
      <formula>M7=2</formula>
    </cfRule>
  </conditionalFormatting>
  <conditionalFormatting sqref="O7">
    <cfRule type="expression" dxfId="1214" priority="551">
      <formula>MONTH(O7)&lt;&gt;MONTH(O$7)</formula>
    </cfRule>
    <cfRule type="expression" dxfId="1213" priority="552">
      <formula>O7="D"</formula>
    </cfRule>
  </conditionalFormatting>
  <conditionalFormatting sqref="O7">
    <cfRule type="expression" dxfId="1212" priority="553">
      <formula>O7="R"</formula>
    </cfRule>
    <cfRule type="expression" dxfId="1211" priority="554">
      <formula>O7=1</formula>
    </cfRule>
    <cfRule type="expression" dxfId="1210" priority="555">
      <formula>O7=2</formula>
    </cfRule>
  </conditionalFormatting>
  <conditionalFormatting sqref="L7:O37">
    <cfRule type="expression" dxfId="1209" priority="582">
      <formula>$L7="D"</formula>
    </cfRule>
    <cfRule type="expression" dxfId="1208" priority="583">
      <formula>$L7="R"</formula>
    </cfRule>
    <cfRule type="expression" dxfId="1207" priority="584">
      <formula>$L7=1</formula>
    </cfRule>
    <cfRule type="expression" dxfId="1206" priority="585">
      <formula>$L7=2</formula>
    </cfRule>
  </conditionalFormatting>
  <conditionalFormatting sqref="N9:N37">
    <cfRule type="expression" dxfId="1205" priority="546">
      <formula>MONTH(N9)&lt;&gt;MONTH(N$7)</formula>
    </cfRule>
    <cfRule type="expression" dxfId="1204" priority="547">
      <formula>N9="D"</formula>
    </cfRule>
  </conditionalFormatting>
  <conditionalFormatting sqref="N9:N37">
    <cfRule type="expression" dxfId="1203" priority="548">
      <formula>N9="R"</formula>
    </cfRule>
    <cfRule type="expression" dxfId="1202" priority="549">
      <formula>N9=1</formula>
    </cfRule>
    <cfRule type="expression" dxfId="1201" priority="550">
      <formula>N9=2</formula>
    </cfRule>
  </conditionalFormatting>
  <conditionalFormatting sqref="M9:M37">
    <cfRule type="expression" dxfId="1200" priority="541">
      <formula>MONTH(M9)&lt;&gt;MONTH(M$7)</formula>
    </cfRule>
    <cfRule type="expression" dxfId="1199" priority="542">
      <formula>M9="D"</formula>
    </cfRule>
  </conditionalFormatting>
  <conditionalFormatting sqref="M9:M37">
    <cfRule type="expression" dxfId="1198" priority="543">
      <formula>M9="R"</formula>
    </cfRule>
    <cfRule type="expression" dxfId="1197" priority="544">
      <formula>M9=1</formula>
    </cfRule>
    <cfRule type="expression" dxfId="1196" priority="545">
      <formula>M9=2</formula>
    </cfRule>
  </conditionalFormatting>
  <conditionalFormatting sqref="O9:O37">
    <cfRule type="expression" dxfId="1195" priority="536">
      <formula>MONTH(O9)&lt;&gt;MONTH(O$7)</formula>
    </cfRule>
    <cfRule type="expression" dxfId="1194" priority="537">
      <formula>O9="D"</formula>
    </cfRule>
  </conditionalFormatting>
  <conditionalFormatting sqref="O9:O37">
    <cfRule type="expression" dxfId="1193" priority="538">
      <formula>O9="R"</formula>
    </cfRule>
    <cfRule type="expression" dxfId="1192" priority="539">
      <formula>O9=1</formula>
    </cfRule>
    <cfRule type="expression" dxfId="1191" priority="540">
      <formula>O9=2</formula>
    </cfRule>
  </conditionalFormatting>
  <conditionalFormatting sqref="G7:G8 G9:J34">
    <cfRule type="expression" dxfId="1190" priority="531">
      <formula>MONTH(G7)&lt;&gt;MONTH(G$7)</formula>
    </cfRule>
  </conditionalFormatting>
  <conditionalFormatting sqref="I8">
    <cfRule type="expression" dxfId="1189" priority="526">
      <formula>MONTH(I8)&lt;&gt;MONTH(I$7)</formula>
    </cfRule>
    <cfRule type="expression" dxfId="1188" priority="527">
      <formula>I8="D"</formula>
    </cfRule>
  </conditionalFormatting>
  <conditionalFormatting sqref="I8">
    <cfRule type="expression" dxfId="1187" priority="528">
      <formula>I8="R"</formula>
    </cfRule>
    <cfRule type="expression" dxfId="1186" priority="529">
      <formula>I8=1</formula>
    </cfRule>
    <cfRule type="expression" dxfId="1185" priority="530">
      <formula>I8=2</formula>
    </cfRule>
  </conditionalFormatting>
  <conditionalFormatting sqref="H8">
    <cfRule type="expression" dxfId="1184" priority="521">
      <formula>MONTH(H8)&lt;&gt;MONTH(H$7)</formula>
    </cfRule>
    <cfRule type="expression" dxfId="1183" priority="522">
      <formula>H8="D"</formula>
    </cfRule>
  </conditionalFormatting>
  <conditionalFormatting sqref="H8">
    <cfRule type="expression" dxfId="1182" priority="523">
      <formula>H8="R"</formula>
    </cfRule>
    <cfRule type="expression" dxfId="1181" priority="524">
      <formula>H8=1</formula>
    </cfRule>
    <cfRule type="expression" dxfId="1180" priority="525">
      <formula>H8=2</formula>
    </cfRule>
  </conditionalFormatting>
  <conditionalFormatting sqref="J8">
    <cfRule type="expression" dxfId="1179" priority="516">
      <formula>MONTH(J8)&lt;&gt;MONTH(J$7)</formula>
    </cfRule>
    <cfRule type="expression" dxfId="1178" priority="517">
      <formula>J8="D"</formula>
    </cfRule>
  </conditionalFormatting>
  <conditionalFormatting sqref="J8">
    <cfRule type="expression" dxfId="1177" priority="518">
      <formula>J8="R"</formula>
    </cfRule>
    <cfRule type="expression" dxfId="1176" priority="519">
      <formula>J8=1</formula>
    </cfRule>
    <cfRule type="expression" dxfId="1175" priority="520">
      <formula>J8=2</formula>
    </cfRule>
  </conditionalFormatting>
  <conditionalFormatting sqref="I7">
    <cfRule type="expression" dxfId="1174" priority="511">
      <formula>MONTH(I7)&lt;&gt;MONTH(I$7)</formula>
    </cfRule>
    <cfRule type="expression" dxfId="1173" priority="512">
      <formula>I7="D"</formula>
    </cfRule>
  </conditionalFormatting>
  <conditionalFormatting sqref="I7">
    <cfRule type="expression" dxfId="1172" priority="513">
      <formula>I7="R"</formula>
    </cfRule>
    <cfRule type="expression" dxfId="1171" priority="514">
      <formula>I7=1</formula>
    </cfRule>
    <cfRule type="expression" dxfId="1170" priority="515">
      <formula>I7=2</formula>
    </cfRule>
  </conditionalFormatting>
  <conditionalFormatting sqref="H7">
    <cfRule type="expression" dxfId="1169" priority="506">
      <formula>MONTH(H7)&lt;&gt;MONTH(H$7)</formula>
    </cfRule>
    <cfRule type="expression" dxfId="1168" priority="507">
      <formula>H7="D"</formula>
    </cfRule>
  </conditionalFormatting>
  <conditionalFormatting sqref="H7">
    <cfRule type="expression" dxfId="1167" priority="508">
      <formula>H7="R"</formula>
    </cfRule>
    <cfRule type="expression" dxfId="1166" priority="509">
      <formula>H7=1</formula>
    </cfRule>
    <cfRule type="expression" dxfId="1165" priority="510">
      <formula>H7=2</formula>
    </cfRule>
  </conditionalFormatting>
  <conditionalFormatting sqref="J7">
    <cfRule type="expression" dxfId="1164" priority="501">
      <formula>MONTH(J7)&lt;&gt;MONTH(J$7)</formula>
    </cfRule>
    <cfRule type="expression" dxfId="1163" priority="502">
      <formula>J7="D"</formula>
    </cfRule>
  </conditionalFormatting>
  <conditionalFormatting sqref="J7">
    <cfRule type="expression" dxfId="1162" priority="503">
      <formula>J7="R"</formula>
    </cfRule>
    <cfRule type="expression" dxfId="1161" priority="504">
      <formula>J7=1</formula>
    </cfRule>
    <cfRule type="expression" dxfId="1160" priority="505">
      <formula>J7=2</formula>
    </cfRule>
  </conditionalFormatting>
  <conditionalFormatting sqref="I9:I34">
    <cfRule type="expression" dxfId="1159" priority="496">
      <formula>MONTH(I9)&lt;&gt;MONTH(I$7)</formula>
    </cfRule>
    <cfRule type="expression" dxfId="1158" priority="497">
      <formula>I9="D"</formula>
    </cfRule>
  </conditionalFormatting>
  <conditionalFormatting sqref="I9:I34">
    <cfRule type="expression" dxfId="1157" priority="498">
      <formula>I9="R"</formula>
    </cfRule>
    <cfRule type="expression" dxfId="1156" priority="499">
      <formula>I9=1</formula>
    </cfRule>
    <cfRule type="expression" dxfId="1155" priority="500">
      <formula>I9=2</formula>
    </cfRule>
  </conditionalFormatting>
  <conditionalFormatting sqref="H9:H34">
    <cfRule type="expression" dxfId="1154" priority="491">
      <formula>MONTH(H9)&lt;&gt;MONTH(H$7)</formula>
    </cfRule>
    <cfRule type="expression" dxfId="1153" priority="492">
      <formula>H9="D"</formula>
    </cfRule>
  </conditionalFormatting>
  <conditionalFormatting sqref="H9:H34">
    <cfRule type="expression" dxfId="1152" priority="493">
      <formula>H9="R"</formula>
    </cfRule>
    <cfRule type="expression" dxfId="1151" priority="494">
      <formula>H9=1</formula>
    </cfRule>
    <cfRule type="expression" dxfId="1150" priority="495">
      <formula>H9=2</formula>
    </cfRule>
  </conditionalFormatting>
  <conditionalFormatting sqref="J9:J34">
    <cfRule type="expression" dxfId="1149" priority="486">
      <formula>MONTH(J9)&lt;&gt;MONTH(J$7)</formula>
    </cfRule>
    <cfRule type="expression" dxfId="1148" priority="487">
      <formula>J9="D"</formula>
    </cfRule>
  </conditionalFormatting>
  <conditionalFormatting sqref="J9:J34">
    <cfRule type="expression" dxfId="1147" priority="488">
      <formula>J9="R"</formula>
    </cfRule>
    <cfRule type="expression" dxfId="1146" priority="489">
      <formula>J9=1</formula>
    </cfRule>
    <cfRule type="expression" dxfId="1145" priority="490">
      <formula>J9=2</formula>
    </cfRule>
  </conditionalFormatting>
  <conditionalFormatting sqref="H35:J35">
    <cfRule type="expression" dxfId="1144" priority="481">
      <formula>MONTH(H35)&lt;&gt;MONTH(H$7)</formula>
    </cfRule>
  </conditionalFormatting>
  <conditionalFormatting sqref="H35:J35">
    <cfRule type="expression" dxfId="1143" priority="482">
      <formula>$G35="D"</formula>
    </cfRule>
    <cfRule type="expression" dxfId="1142" priority="483">
      <formula>$G35="R"</formula>
    </cfRule>
    <cfRule type="expression" dxfId="1141" priority="484">
      <formula>$G35=1</formula>
    </cfRule>
    <cfRule type="expression" dxfId="1140" priority="485">
      <formula>$G35=2</formula>
    </cfRule>
  </conditionalFormatting>
  <conditionalFormatting sqref="I35">
    <cfRule type="expression" dxfId="1139" priority="476">
      <formula>MONTH(I35)&lt;&gt;MONTH(I$7)</formula>
    </cfRule>
    <cfRule type="expression" dxfId="1138" priority="477">
      <formula>I35="D"</formula>
    </cfRule>
  </conditionalFormatting>
  <conditionalFormatting sqref="I35">
    <cfRule type="expression" dxfId="1137" priority="478">
      <formula>I35="R"</formula>
    </cfRule>
    <cfRule type="expression" dxfId="1136" priority="479">
      <formula>I35=1</formula>
    </cfRule>
    <cfRule type="expression" dxfId="1135" priority="480">
      <formula>I35=2</formula>
    </cfRule>
  </conditionalFormatting>
  <conditionalFormatting sqref="H35">
    <cfRule type="expression" dxfId="1134" priority="471">
      <formula>MONTH(H35)&lt;&gt;MONTH(H$7)</formula>
    </cfRule>
    <cfRule type="expression" dxfId="1133" priority="472">
      <formula>H35="D"</formula>
    </cfRule>
  </conditionalFormatting>
  <conditionalFormatting sqref="H35">
    <cfRule type="expression" dxfId="1132" priority="473">
      <formula>H35="R"</formula>
    </cfRule>
    <cfRule type="expression" dxfId="1131" priority="474">
      <formula>H35=1</formula>
    </cfRule>
    <cfRule type="expression" dxfId="1130" priority="475">
      <formula>H35=2</formula>
    </cfRule>
  </conditionalFormatting>
  <conditionalFormatting sqref="J35">
    <cfRule type="expression" dxfId="1129" priority="466">
      <formula>MONTH(J35)&lt;&gt;MONTH(J$7)</formula>
    </cfRule>
    <cfRule type="expression" dxfId="1128" priority="467">
      <formula>J35="D"</formula>
    </cfRule>
  </conditionalFormatting>
  <conditionalFormatting sqref="J35">
    <cfRule type="expression" dxfId="1127" priority="468">
      <formula>J35="R"</formula>
    </cfRule>
    <cfRule type="expression" dxfId="1126" priority="469">
      <formula>J35=1</formula>
    </cfRule>
    <cfRule type="expression" dxfId="1125" priority="470">
      <formula>J35=2</formula>
    </cfRule>
  </conditionalFormatting>
  <conditionalFormatting sqref="G7:J35">
    <cfRule type="expression" dxfId="1124" priority="532">
      <formula>$G7="D"</formula>
    </cfRule>
    <cfRule type="expression" dxfId="1123" priority="533">
      <formula>$G7="R"</formula>
    </cfRule>
    <cfRule type="expression" dxfId="1122" priority="534">
      <formula>$G7=1</formula>
    </cfRule>
    <cfRule type="expression" dxfId="1121" priority="535">
      <formula>$G7=2</formula>
    </cfRule>
  </conditionalFormatting>
  <conditionalFormatting sqref="D8:D37">
    <cfRule type="expression" dxfId="1120" priority="461">
      <formula>MONTH(D8)&lt;&gt;MONTH(D$7)</formula>
    </cfRule>
    <cfRule type="expression" dxfId="1119" priority="462">
      <formula>D8="D"</formula>
    </cfRule>
  </conditionalFormatting>
  <conditionalFormatting sqref="D8:D37">
    <cfRule type="expression" dxfId="1118" priority="463">
      <formula>D8="R"</formula>
    </cfRule>
    <cfRule type="expression" dxfId="1117" priority="464">
      <formula>D8=1</formula>
    </cfRule>
    <cfRule type="expression" dxfId="1116" priority="465">
      <formula>D8=2</formula>
    </cfRule>
  </conditionalFormatting>
  <conditionalFormatting sqref="C8:C37">
    <cfRule type="expression" dxfId="1115" priority="456">
      <formula>MONTH(C8)&lt;&gt;MONTH(C$7)</formula>
    </cfRule>
    <cfRule type="expression" dxfId="1114" priority="457">
      <formula>C8="D"</formula>
    </cfRule>
  </conditionalFormatting>
  <conditionalFormatting sqref="C8:C37">
    <cfRule type="expression" dxfId="1113" priority="458">
      <formula>C8="R"</formula>
    </cfRule>
    <cfRule type="expression" dxfId="1112" priority="459">
      <formula>C8=1</formula>
    </cfRule>
    <cfRule type="expression" dxfId="1111" priority="460">
      <formula>C8=2</formula>
    </cfRule>
  </conditionalFormatting>
  <conditionalFormatting sqref="E8:E37">
    <cfRule type="expression" dxfId="1110" priority="451">
      <formula>MONTH(E8)&lt;&gt;MONTH(E$7)</formula>
    </cfRule>
    <cfRule type="expression" dxfId="1109" priority="452">
      <formula>E8="D"</formula>
    </cfRule>
  </conditionalFormatting>
  <conditionalFormatting sqref="E8:E37">
    <cfRule type="expression" dxfId="1108" priority="453">
      <formula>E8="R"</formula>
    </cfRule>
    <cfRule type="expression" dxfId="1107" priority="454">
      <formula>E8=1</formula>
    </cfRule>
    <cfRule type="expression" dxfId="1106" priority="455">
      <formula>E8=2</formula>
    </cfRule>
  </conditionalFormatting>
  <conditionalFormatting sqref="Q9:T36 Q7:Q8">
    <cfRule type="expression" dxfId="1105" priority="446">
      <formula>MONTH(Q7)&lt;&gt;MONTH(Q$7)</formula>
    </cfRule>
  </conditionalFormatting>
  <conditionalFormatting sqref="S8">
    <cfRule type="expression" dxfId="1104" priority="441">
      <formula>MONTH(S8)&lt;&gt;MONTH(S$7)</formula>
    </cfRule>
    <cfRule type="expression" dxfId="1103" priority="442">
      <formula>S8="D"</formula>
    </cfRule>
  </conditionalFormatting>
  <conditionalFormatting sqref="S8">
    <cfRule type="expression" dxfId="1102" priority="443">
      <formula>S8="R"</formula>
    </cfRule>
    <cfRule type="expression" dxfId="1101" priority="444">
      <formula>S8=1</formula>
    </cfRule>
    <cfRule type="expression" dxfId="1100" priority="445">
      <formula>S8=2</formula>
    </cfRule>
  </conditionalFormatting>
  <conditionalFormatting sqref="R8">
    <cfRule type="expression" dxfId="1099" priority="436">
      <formula>MONTH(R8)&lt;&gt;MONTH(R$7)</formula>
    </cfRule>
    <cfRule type="expression" dxfId="1098" priority="437">
      <formula>R8="D"</formula>
    </cfRule>
  </conditionalFormatting>
  <conditionalFormatting sqref="R8">
    <cfRule type="expression" dxfId="1097" priority="438">
      <formula>R8="R"</formula>
    </cfRule>
    <cfRule type="expression" dxfId="1096" priority="439">
      <formula>R8=1</formula>
    </cfRule>
    <cfRule type="expression" dxfId="1095" priority="440">
      <formula>R8=2</formula>
    </cfRule>
  </conditionalFormatting>
  <conditionalFormatting sqref="T8">
    <cfRule type="expression" dxfId="1094" priority="431">
      <formula>MONTH(T8)&lt;&gt;MONTH(T$7)</formula>
    </cfRule>
    <cfRule type="expression" dxfId="1093" priority="432">
      <formula>T8="D"</formula>
    </cfRule>
  </conditionalFormatting>
  <conditionalFormatting sqref="T8">
    <cfRule type="expression" dxfId="1092" priority="433">
      <formula>T8="R"</formula>
    </cfRule>
    <cfRule type="expression" dxfId="1091" priority="434">
      <formula>T8=1</formula>
    </cfRule>
    <cfRule type="expression" dxfId="1090" priority="435">
      <formula>T8=2</formula>
    </cfRule>
  </conditionalFormatting>
  <conditionalFormatting sqref="S7">
    <cfRule type="expression" dxfId="1089" priority="426">
      <formula>MONTH(S7)&lt;&gt;MONTH(S$7)</formula>
    </cfRule>
    <cfRule type="expression" dxfId="1088" priority="427">
      <formula>S7="D"</formula>
    </cfRule>
  </conditionalFormatting>
  <conditionalFormatting sqref="S7">
    <cfRule type="expression" dxfId="1087" priority="428">
      <formula>S7="R"</formula>
    </cfRule>
    <cfRule type="expression" dxfId="1086" priority="429">
      <formula>S7=1</formula>
    </cfRule>
    <cfRule type="expression" dxfId="1085" priority="430">
      <formula>S7=2</formula>
    </cfRule>
  </conditionalFormatting>
  <conditionalFormatting sqref="R7">
    <cfRule type="expression" dxfId="1084" priority="421">
      <formula>MONTH(R7)&lt;&gt;MONTH(R$7)</formula>
    </cfRule>
    <cfRule type="expression" dxfId="1083" priority="422">
      <formula>R7="D"</formula>
    </cfRule>
  </conditionalFormatting>
  <conditionalFormatting sqref="R7">
    <cfRule type="expression" dxfId="1082" priority="423">
      <formula>R7="R"</formula>
    </cfRule>
    <cfRule type="expression" dxfId="1081" priority="424">
      <formula>R7=1</formula>
    </cfRule>
    <cfRule type="expression" dxfId="1080" priority="425">
      <formula>R7=2</formula>
    </cfRule>
  </conditionalFormatting>
  <conditionalFormatting sqref="T7">
    <cfRule type="expression" dxfId="1079" priority="416">
      <formula>MONTH(T7)&lt;&gt;MONTH(T$7)</formula>
    </cfRule>
    <cfRule type="expression" dxfId="1078" priority="417">
      <formula>T7="D"</formula>
    </cfRule>
  </conditionalFormatting>
  <conditionalFormatting sqref="T7">
    <cfRule type="expression" dxfId="1077" priority="418">
      <formula>T7="R"</formula>
    </cfRule>
    <cfRule type="expression" dxfId="1076" priority="419">
      <formula>T7=1</formula>
    </cfRule>
    <cfRule type="expression" dxfId="1075" priority="420">
      <formula>T7=2</formula>
    </cfRule>
  </conditionalFormatting>
  <conditionalFormatting sqref="Q7:T36">
    <cfRule type="expression" dxfId="1074" priority="447">
      <formula>$Q7="D"</formula>
    </cfRule>
    <cfRule type="expression" dxfId="1073" priority="448">
      <formula>$Q7="R"</formula>
    </cfRule>
    <cfRule type="expression" dxfId="1072" priority="449">
      <formula>$Q7=1</formula>
    </cfRule>
    <cfRule type="expression" dxfId="1071" priority="450">
      <formula>$Q7=2</formula>
    </cfRule>
  </conditionalFormatting>
  <conditionalFormatting sqref="S9:S36">
    <cfRule type="expression" dxfId="1070" priority="411">
      <formula>MONTH(S9)&lt;&gt;MONTH(S$7)</formula>
    </cfRule>
    <cfRule type="expression" dxfId="1069" priority="412">
      <formula>S9="D"</formula>
    </cfRule>
  </conditionalFormatting>
  <conditionalFormatting sqref="S9:S36">
    <cfRule type="expression" dxfId="1068" priority="413">
      <formula>S9="R"</formula>
    </cfRule>
    <cfRule type="expression" dxfId="1067" priority="414">
      <formula>S9=1</formula>
    </cfRule>
    <cfRule type="expression" dxfId="1066" priority="415">
      <formula>S9=2</formula>
    </cfRule>
  </conditionalFormatting>
  <conditionalFormatting sqref="R9:R36">
    <cfRule type="expression" dxfId="1065" priority="406">
      <formula>MONTH(R9)&lt;&gt;MONTH(R$7)</formula>
    </cfRule>
    <cfRule type="expression" dxfId="1064" priority="407">
      <formula>R9="D"</formula>
    </cfRule>
  </conditionalFormatting>
  <conditionalFormatting sqref="R9:R36">
    <cfRule type="expression" dxfId="1063" priority="408">
      <formula>R9="R"</formula>
    </cfRule>
    <cfRule type="expression" dxfId="1062" priority="409">
      <formula>R9=1</formula>
    </cfRule>
    <cfRule type="expression" dxfId="1061" priority="410">
      <formula>R9=2</formula>
    </cfRule>
  </conditionalFormatting>
  <conditionalFormatting sqref="T9:T36">
    <cfRule type="expression" dxfId="1060" priority="401">
      <formula>MONTH(T9)&lt;&gt;MONTH(T$7)</formula>
    </cfRule>
    <cfRule type="expression" dxfId="1059" priority="402">
      <formula>T9="D"</formula>
    </cfRule>
  </conditionalFormatting>
  <conditionalFormatting sqref="T9:T36">
    <cfRule type="expression" dxfId="1058" priority="403">
      <formula>T9="R"</formula>
    </cfRule>
    <cfRule type="expression" dxfId="1057" priority="404">
      <formula>T9=1</formula>
    </cfRule>
    <cfRule type="expression" dxfId="1056" priority="405">
      <formula>T9=2</formula>
    </cfRule>
  </conditionalFormatting>
  <conditionalFormatting sqref="V9:Y37 V7:V8">
    <cfRule type="expression" dxfId="1055" priority="396">
      <formula>MONTH(V7)&lt;&gt;MONTH(V$7)</formula>
    </cfRule>
  </conditionalFormatting>
  <conditionalFormatting sqref="X8">
    <cfRule type="expression" dxfId="1054" priority="391">
      <formula>MONTH(X8)&lt;&gt;MONTH(X$7)</formula>
    </cfRule>
    <cfRule type="expression" dxfId="1053" priority="392">
      <formula>X8="D"</formula>
    </cfRule>
  </conditionalFormatting>
  <conditionalFormatting sqref="X8">
    <cfRule type="expression" dxfId="1052" priority="393">
      <formula>X8="R"</formula>
    </cfRule>
    <cfRule type="expression" dxfId="1051" priority="394">
      <formula>X8=1</formula>
    </cfRule>
    <cfRule type="expression" dxfId="1050" priority="395">
      <formula>X8=2</formula>
    </cfRule>
  </conditionalFormatting>
  <conditionalFormatting sqref="W8">
    <cfRule type="expression" dxfId="1049" priority="386">
      <formula>MONTH(W8)&lt;&gt;MONTH(W$7)</formula>
    </cfRule>
    <cfRule type="expression" dxfId="1048" priority="387">
      <formula>W8="D"</formula>
    </cfRule>
  </conditionalFormatting>
  <conditionalFormatting sqref="W8">
    <cfRule type="expression" dxfId="1047" priority="388">
      <formula>W8="R"</formula>
    </cfRule>
    <cfRule type="expression" dxfId="1046" priority="389">
      <formula>W8=1</formula>
    </cfRule>
    <cfRule type="expression" dxfId="1045" priority="390">
      <formula>W8=2</formula>
    </cfRule>
  </conditionalFormatting>
  <conditionalFormatting sqref="Y8">
    <cfRule type="expression" dxfId="1044" priority="381">
      <formula>MONTH(Y8)&lt;&gt;MONTH(Y$7)</formula>
    </cfRule>
    <cfRule type="expression" dxfId="1043" priority="382">
      <formula>Y8="D"</formula>
    </cfRule>
  </conditionalFormatting>
  <conditionalFormatting sqref="Y8">
    <cfRule type="expression" dxfId="1042" priority="383">
      <formula>Y8="R"</formula>
    </cfRule>
    <cfRule type="expression" dxfId="1041" priority="384">
      <formula>Y8=1</formula>
    </cfRule>
    <cfRule type="expression" dxfId="1040" priority="385">
      <formula>Y8=2</formula>
    </cfRule>
  </conditionalFormatting>
  <conditionalFormatting sqref="X7">
    <cfRule type="expression" dxfId="1039" priority="376">
      <formula>MONTH(X7)&lt;&gt;MONTH(X$7)</formula>
    </cfRule>
    <cfRule type="expression" dxfId="1038" priority="377">
      <formula>X7="D"</formula>
    </cfRule>
  </conditionalFormatting>
  <conditionalFormatting sqref="X7">
    <cfRule type="expression" dxfId="1037" priority="378">
      <formula>X7="R"</formula>
    </cfRule>
    <cfRule type="expression" dxfId="1036" priority="379">
      <formula>X7=1</formula>
    </cfRule>
    <cfRule type="expression" dxfId="1035" priority="380">
      <formula>X7=2</formula>
    </cfRule>
  </conditionalFormatting>
  <conditionalFormatting sqref="W7">
    <cfRule type="expression" dxfId="1034" priority="371">
      <formula>MONTH(W7)&lt;&gt;MONTH(W$7)</formula>
    </cfRule>
    <cfRule type="expression" dxfId="1033" priority="372">
      <formula>W7="D"</formula>
    </cfRule>
  </conditionalFormatting>
  <conditionalFormatting sqref="W7">
    <cfRule type="expression" dxfId="1032" priority="373">
      <formula>W7="R"</formula>
    </cfRule>
    <cfRule type="expression" dxfId="1031" priority="374">
      <formula>W7=1</formula>
    </cfRule>
    <cfRule type="expression" dxfId="1030" priority="375">
      <formula>W7=2</formula>
    </cfRule>
  </conditionalFormatting>
  <conditionalFormatting sqref="Y7">
    <cfRule type="expression" dxfId="1029" priority="366">
      <formula>MONTH(Y7)&lt;&gt;MONTH(Y$7)</formula>
    </cfRule>
    <cfRule type="expression" dxfId="1028" priority="367">
      <formula>Y7="D"</formula>
    </cfRule>
  </conditionalFormatting>
  <conditionalFormatting sqref="Y7">
    <cfRule type="expression" dxfId="1027" priority="368">
      <formula>Y7="R"</formula>
    </cfRule>
    <cfRule type="expression" dxfId="1026" priority="369">
      <formula>Y7=1</formula>
    </cfRule>
    <cfRule type="expression" dxfId="1025" priority="370">
      <formula>Y7=2</formula>
    </cfRule>
  </conditionalFormatting>
  <conditionalFormatting sqref="V7:Y37">
    <cfRule type="expression" dxfId="1024" priority="397">
      <formula>$V7="D"</formula>
    </cfRule>
    <cfRule type="expression" dxfId="1023" priority="398">
      <formula>$V7="R"</formula>
    </cfRule>
    <cfRule type="expression" dxfId="1022" priority="399">
      <formula>$V7=1</formula>
    </cfRule>
    <cfRule type="expression" dxfId="1021" priority="400">
      <formula>$V7=2</formula>
    </cfRule>
  </conditionalFormatting>
  <conditionalFormatting sqref="X9:X37">
    <cfRule type="expression" dxfId="1020" priority="361">
      <formula>MONTH(X9)&lt;&gt;MONTH(X$7)</formula>
    </cfRule>
    <cfRule type="expression" dxfId="1019" priority="362">
      <formula>X9="D"</formula>
    </cfRule>
  </conditionalFormatting>
  <conditionalFormatting sqref="X9:X37">
    <cfRule type="expression" dxfId="1018" priority="363">
      <formula>X9="R"</formula>
    </cfRule>
    <cfRule type="expression" dxfId="1017" priority="364">
      <formula>X9=1</formula>
    </cfRule>
    <cfRule type="expression" dxfId="1016" priority="365">
      <formula>X9=2</formula>
    </cfRule>
  </conditionalFormatting>
  <conditionalFormatting sqref="W9:W37">
    <cfRule type="expression" dxfId="1015" priority="356">
      <formula>MONTH(W9)&lt;&gt;MONTH(W$7)</formula>
    </cfRule>
    <cfRule type="expression" dxfId="1014" priority="357">
      <formula>W9="D"</formula>
    </cfRule>
  </conditionalFormatting>
  <conditionalFormatting sqref="W9:W37">
    <cfRule type="expression" dxfId="1013" priority="358">
      <formula>W9="R"</formula>
    </cfRule>
    <cfRule type="expression" dxfId="1012" priority="359">
      <formula>W9=1</formula>
    </cfRule>
    <cfRule type="expression" dxfId="1011" priority="360">
      <formula>W9=2</formula>
    </cfRule>
  </conditionalFormatting>
  <conditionalFormatting sqref="Y9:Y37">
    <cfRule type="expression" dxfId="1010" priority="351">
      <formula>MONTH(Y9)&lt;&gt;MONTH(Y$7)</formula>
    </cfRule>
    <cfRule type="expression" dxfId="1009" priority="352">
      <formula>Y9="D"</formula>
    </cfRule>
  </conditionalFormatting>
  <conditionalFormatting sqref="Y9:Y37">
    <cfRule type="expression" dxfId="1008" priority="353">
      <formula>Y9="R"</formula>
    </cfRule>
    <cfRule type="expression" dxfId="1007" priority="354">
      <formula>Y9=1</formula>
    </cfRule>
    <cfRule type="expression" dxfId="1006" priority="355">
      <formula>Y9=2</formula>
    </cfRule>
  </conditionalFormatting>
  <conditionalFormatting sqref="AF9:AI37 AF7:AF8">
    <cfRule type="expression" dxfId="1005" priority="346">
      <formula>MONTH(AF7)&lt;&gt;MONTH(AF$7)</formula>
    </cfRule>
  </conditionalFormatting>
  <conditionalFormatting sqref="AH8">
    <cfRule type="expression" dxfId="1004" priority="341">
      <formula>MONTH(AH8)&lt;&gt;MONTH(AH$7)</formula>
    </cfRule>
    <cfRule type="expression" dxfId="1003" priority="342">
      <formula>AH8="D"</formula>
    </cfRule>
  </conditionalFormatting>
  <conditionalFormatting sqref="AH8">
    <cfRule type="expression" dxfId="1002" priority="343">
      <formula>AH8="R"</formula>
    </cfRule>
    <cfRule type="expression" dxfId="1001" priority="344">
      <formula>AH8=1</formula>
    </cfRule>
    <cfRule type="expression" dxfId="1000" priority="345">
      <formula>AH8=2</formula>
    </cfRule>
  </conditionalFormatting>
  <conditionalFormatting sqref="AG8">
    <cfRule type="expression" dxfId="999" priority="336">
      <formula>MONTH(AG8)&lt;&gt;MONTH(AG$7)</formula>
    </cfRule>
    <cfRule type="expression" dxfId="998" priority="337">
      <formula>AG8="D"</formula>
    </cfRule>
  </conditionalFormatting>
  <conditionalFormatting sqref="AG8">
    <cfRule type="expression" dxfId="997" priority="338">
      <formula>AG8="R"</formula>
    </cfRule>
    <cfRule type="expression" dxfId="996" priority="339">
      <formula>AG8=1</formula>
    </cfRule>
    <cfRule type="expression" dxfId="995" priority="340">
      <formula>AG8=2</formula>
    </cfRule>
  </conditionalFormatting>
  <conditionalFormatting sqref="AI8">
    <cfRule type="expression" dxfId="994" priority="331">
      <formula>MONTH(AI8)&lt;&gt;MONTH(AI$7)</formula>
    </cfRule>
    <cfRule type="expression" dxfId="993" priority="332">
      <formula>AI8="D"</formula>
    </cfRule>
  </conditionalFormatting>
  <conditionalFormatting sqref="AI8">
    <cfRule type="expression" dxfId="992" priority="333">
      <formula>AI8="R"</formula>
    </cfRule>
    <cfRule type="expression" dxfId="991" priority="334">
      <formula>AI8=1</formula>
    </cfRule>
    <cfRule type="expression" dxfId="990" priority="335">
      <formula>AI8=2</formula>
    </cfRule>
  </conditionalFormatting>
  <conditionalFormatting sqref="AH7">
    <cfRule type="expression" dxfId="989" priority="326">
      <formula>MONTH(AH7)&lt;&gt;MONTH(AH$7)</formula>
    </cfRule>
    <cfRule type="expression" dxfId="988" priority="327">
      <formula>AH7="D"</formula>
    </cfRule>
  </conditionalFormatting>
  <conditionalFormatting sqref="AH7">
    <cfRule type="expression" dxfId="987" priority="328">
      <formula>AH7="R"</formula>
    </cfRule>
    <cfRule type="expression" dxfId="986" priority="329">
      <formula>AH7=1</formula>
    </cfRule>
    <cfRule type="expression" dxfId="985" priority="330">
      <formula>AH7=2</formula>
    </cfRule>
  </conditionalFormatting>
  <conditionalFormatting sqref="AG7">
    <cfRule type="expression" dxfId="984" priority="321">
      <formula>MONTH(AG7)&lt;&gt;MONTH(AG$7)</formula>
    </cfRule>
    <cfRule type="expression" dxfId="983" priority="322">
      <formula>AG7="D"</formula>
    </cfRule>
  </conditionalFormatting>
  <conditionalFormatting sqref="AG7">
    <cfRule type="expression" dxfId="982" priority="323">
      <formula>AG7="R"</formula>
    </cfRule>
    <cfRule type="expression" dxfId="981" priority="324">
      <formula>AG7=1</formula>
    </cfRule>
    <cfRule type="expression" dxfId="980" priority="325">
      <formula>AG7=2</formula>
    </cfRule>
  </conditionalFormatting>
  <conditionalFormatting sqref="AI7">
    <cfRule type="expression" dxfId="979" priority="316">
      <formula>MONTH(AI7)&lt;&gt;MONTH(AI$7)</formula>
    </cfRule>
    <cfRule type="expression" dxfId="978" priority="317">
      <formula>AI7="D"</formula>
    </cfRule>
  </conditionalFormatting>
  <conditionalFormatting sqref="AI7">
    <cfRule type="expression" dxfId="977" priority="318">
      <formula>AI7="R"</formula>
    </cfRule>
    <cfRule type="expression" dxfId="976" priority="319">
      <formula>AI7=1</formula>
    </cfRule>
    <cfRule type="expression" dxfId="975" priority="320">
      <formula>AI7=2</formula>
    </cfRule>
  </conditionalFormatting>
  <conditionalFormatting sqref="AF7:AI37">
    <cfRule type="expression" dxfId="974" priority="347">
      <formula>$AF7="D"</formula>
    </cfRule>
    <cfRule type="expression" dxfId="973" priority="348">
      <formula>$AF7="R"</formula>
    </cfRule>
    <cfRule type="expression" dxfId="972" priority="349">
      <formula>$AF7=1</formula>
    </cfRule>
    <cfRule type="expression" dxfId="971" priority="350">
      <formula>$AF7=2</formula>
    </cfRule>
  </conditionalFormatting>
  <conditionalFormatting sqref="AH9:AH37">
    <cfRule type="expression" dxfId="970" priority="311">
      <formula>MONTH(AH9)&lt;&gt;MONTH(AH$7)</formula>
    </cfRule>
    <cfRule type="expression" dxfId="969" priority="312">
      <formula>AH9="D"</formula>
    </cfRule>
  </conditionalFormatting>
  <conditionalFormatting sqref="AH9:AH37">
    <cfRule type="expression" dxfId="968" priority="313">
      <formula>AH9="R"</formula>
    </cfRule>
    <cfRule type="expression" dxfId="967" priority="314">
      <formula>AH9=1</formula>
    </cfRule>
    <cfRule type="expression" dxfId="966" priority="315">
      <formula>AH9=2</formula>
    </cfRule>
  </conditionalFormatting>
  <conditionalFormatting sqref="AG9:AG37">
    <cfRule type="expression" dxfId="965" priority="306">
      <formula>MONTH(AG9)&lt;&gt;MONTH(AG$7)</formula>
    </cfRule>
    <cfRule type="expression" dxfId="964" priority="307">
      <formula>AG9="D"</formula>
    </cfRule>
  </conditionalFormatting>
  <conditionalFormatting sqref="AG9:AG37">
    <cfRule type="expression" dxfId="963" priority="308">
      <formula>AG9="R"</formula>
    </cfRule>
    <cfRule type="expression" dxfId="962" priority="309">
      <formula>AG9=1</formula>
    </cfRule>
    <cfRule type="expression" dxfId="961" priority="310">
      <formula>AG9=2</formula>
    </cfRule>
  </conditionalFormatting>
  <conditionalFormatting sqref="AI9:AI37">
    <cfRule type="expression" dxfId="960" priority="301">
      <formula>MONTH(AI9)&lt;&gt;MONTH(AI$7)</formula>
    </cfRule>
    <cfRule type="expression" dxfId="959" priority="302">
      <formula>AI9="D"</formula>
    </cfRule>
  </conditionalFormatting>
  <conditionalFormatting sqref="AI9:AI37">
    <cfRule type="expression" dxfId="958" priority="303">
      <formula>AI9="R"</formula>
    </cfRule>
    <cfRule type="expression" dxfId="957" priority="304">
      <formula>AI9=1</formula>
    </cfRule>
    <cfRule type="expression" dxfId="956" priority="305">
      <formula>AI9=2</formula>
    </cfRule>
  </conditionalFormatting>
  <conditionalFormatting sqref="AK9:AN37 AK7:AK8">
    <cfRule type="expression" dxfId="955" priority="296">
      <formula>MONTH(AK7)&lt;&gt;MONTH(AK$7)</formula>
    </cfRule>
  </conditionalFormatting>
  <conditionalFormatting sqref="AM8">
    <cfRule type="expression" dxfId="954" priority="291">
      <formula>MONTH(AM8)&lt;&gt;MONTH(AM$7)</formula>
    </cfRule>
    <cfRule type="expression" dxfId="953" priority="292">
      <formula>AM8="D"</formula>
    </cfRule>
  </conditionalFormatting>
  <conditionalFormatting sqref="AM8">
    <cfRule type="expression" dxfId="952" priority="293">
      <formula>AM8="R"</formula>
    </cfRule>
    <cfRule type="expression" dxfId="951" priority="294">
      <formula>AM8=1</formula>
    </cfRule>
    <cfRule type="expression" dxfId="950" priority="295">
      <formula>AM8=2</formula>
    </cfRule>
  </conditionalFormatting>
  <conditionalFormatting sqref="AL8">
    <cfRule type="expression" dxfId="949" priority="286">
      <formula>MONTH(AL8)&lt;&gt;MONTH(AL$7)</formula>
    </cfRule>
    <cfRule type="expression" dxfId="948" priority="287">
      <formula>AL8="D"</formula>
    </cfRule>
  </conditionalFormatting>
  <conditionalFormatting sqref="AL8">
    <cfRule type="expression" dxfId="947" priority="288">
      <formula>AL8="R"</formula>
    </cfRule>
    <cfRule type="expression" dxfId="946" priority="289">
      <formula>AL8=1</formula>
    </cfRule>
    <cfRule type="expression" dxfId="945" priority="290">
      <formula>AL8=2</formula>
    </cfRule>
  </conditionalFormatting>
  <conditionalFormatting sqref="AN8">
    <cfRule type="expression" dxfId="944" priority="281">
      <formula>MONTH(AN8)&lt;&gt;MONTH(AN$7)</formula>
    </cfRule>
    <cfRule type="expression" dxfId="943" priority="282">
      <formula>AN8="D"</formula>
    </cfRule>
  </conditionalFormatting>
  <conditionalFormatting sqref="AN8">
    <cfRule type="expression" dxfId="942" priority="283">
      <formula>AN8="R"</formula>
    </cfRule>
    <cfRule type="expression" dxfId="941" priority="284">
      <formula>AN8=1</formula>
    </cfRule>
    <cfRule type="expression" dxfId="940" priority="285">
      <formula>AN8=2</formula>
    </cfRule>
  </conditionalFormatting>
  <conditionalFormatting sqref="AM7">
    <cfRule type="expression" dxfId="939" priority="276">
      <formula>MONTH(AM7)&lt;&gt;MONTH(AM$7)</formula>
    </cfRule>
    <cfRule type="expression" dxfId="938" priority="277">
      <formula>AM7="D"</formula>
    </cfRule>
  </conditionalFormatting>
  <conditionalFormatting sqref="AM7">
    <cfRule type="expression" dxfId="937" priority="278">
      <formula>AM7="R"</formula>
    </cfRule>
    <cfRule type="expression" dxfId="936" priority="279">
      <formula>AM7=1</formula>
    </cfRule>
    <cfRule type="expression" dxfId="935" priority="280">
      <formula>AM7=2</formula>
    </cfRule>
  </conditionalFormatting>
  <conditionalFormatting sqref="AL7">
    <cfRule type="expression" dxfId="934" priority="271">
      <formula>MONTH(AL7)&lt;&gt;MONTH(AL$7)</formula>
    </cfRule>
    <cfRule type="expression" dxfId="933" priority="272">
      <formula>AL7="D"</formula>
    </cfRule>
  </conditionalFormatting>
  <conditionalFormatting sqref="AL7">
    <cfRule type="expression" dxfId="932" priority="273">
      <formula>AL7="R"</formula>
    </cfRule>
    <cfRule type="expression" dxfId="931" priority="274">
      <formula>AL7=1</formula>
    </cfRule>
    <cfRule type="expression" dxfId="930" priority="275">
      <formula>AL7=2</formula>
    </cfRule>
  </conditionalFormatting>
  <conditionalFormatting sqref="AN7">
    <cfRule type="expression" dxfId="929" priority="266">
      <formula>MONTH(AN7)&lt;&gt;MONTH(AN$7)</formula>
    </cfRule>
    <cfRule type="expression" dxfId="928" priority="267">
      <formula>AN7="D"</formula>
    </cfRule>
  </conditionalFormatting>
  <conditionalFormatting sqref="AN7">
    <cfRule type="expression" dxfId="927" priority="268">
      <formula>AN7="R"</formula>
    </cfRule>
    <cfRule type="expression" dxfId="926" priority="269">
      <formula>AN7=1</formula>
    </cfRule>
    <cfRule type="expression" dxfId="925" priority="270">
      <formula>AN7=2</formula>
    </cfRule>
  </conditionalFormatting>
  <conditionalFormatting sqref="AK7:AN37">
    <cfRule type="expression" dxfId="659" priority="297">
      <formula>$AK7="D"</formula>
    </cfRule>
    <cfRule type="expression" dxfId="658" priority="298">
      <formula>$AK7="R"</formula>
    </cfRule>
    <cfRule type="expression" dxfId="657" priority="299">
      <formula>$AK7=1</formula>
    </cfRule>
    <cfRule type="expression" dxfId="656" priority="300">
      <formula>$AK7=2</formula>
    </cfRule>
  </conditionalFormatting>
  <conditionalFormatting sqref="AM9:AM37">
    <cfRule type="expression" dxfId="924" priority="261">
      <formula>MONTH(AM9)&lt;&gt;MONTH(AM$7)</formula>
    </cfRule>
    <cfRule type="expression" dxfId="923" priority="262">
      <formula>AM9="D"</formula>
    </cfRule>
  </conditionalFormatting>
  <conditionalFormatting sqref="AM9:AM37">
    <cfRule type="expression" dxfId="922" priority="263">
      <formula>AM9="R"</formula>
    </cfRule>
    <cfRule type="expression" dxfId="921" priority="264">
      <formula>AM9=1</formula>
    </cfRule>
    <cfRule type="expression" dxfId="920" priority="265">
      <formula>AM9=2</formula>
    </cfRule>
  </conditionalFormatting>
  <conditionalFormatting sqref="AL9:AL37">
    <cfRule type="expression" dxfId="919" priority="256">
      <formula>MONTH(AL9)&lt;&gt;MONTH(AL$7)</formula>
    </cfRule>
    <cfRule type="expression" dxfId="918" priority="257">
      <formula>AL9="D"</formula>
    </cfRule>
  </conditionalFormatting>
  <conditionalFormatting sqref="AL9:AL37">
    <cfRule type="expression" dxfId="917" priority="258">
      <formula>AL9="R"</formula>
    </cfRule>
    <cfRule type="expression" dxfId="916" priority="259">
      <formula>AL9=1</formula>
    </cfRule>
    <cfRule type="expression" dxfId="915" priority="260">
      <formula>AL9=2</formula>
    </cfRule>
  </conditionalFormatting>
  <conditionalFormatting sqref="AN9:AN37">
    <cfRule type="expression" dxfId="914" priority="251">
      <formula>MONTH(AN9)&lt;&gt;MONTH(AN$7)</formula>
    </cfRule>
    <cfRule type="expression" dxfId="913" priority="252">
      <formula>AN9="D"</formula>
    </cfRule>
  </conditionalFormatting>
  <conditionalFormatting sqref="AN9:AN37">
    <cfRule type="expression" dxfId="912" priority="253">
      <formula>AN9="R"</formula>
    </cfRule>
    <cfRule type="expression" dxfId="911" priority="254">
      <formula>AN9=1</formula>
    </cfRule>
    <cfRule type="expression" dxfId="910" priority="255">
      <formula>AN9=2</formula>
    </cfRule>
  </conditionalFormatting>
  <conditionalFormatting sqref="AU9:AX37 AU7:AU8">
    <cfRule type="expression" dxfId="909" priority="246">
      <formula>MONTH(AU7)&lt;&gt;MONTH(AU$7)</formula>
    </cfRule>
  </conditionalFormatting>
  <conditionalFormatting sqref="AW8">
    <cfRule type="expression" dxfId="908" priority="241">
      <formula>MONTH(AW8)&lt;&gt;MONTH(AW$7)</formula>
    </cfRule>
    <cfRule type="expression" dxfId="907" priority="242">
      <formula>AW8="D"</formula>
    </cfRule>
  </conditionalFormatting>
  <conditionalFormatting sqref="AW8">
    <cfRule type="expression" dxfId="906" priority="243">
      <formula>AW8="R"</formula>
    </cfRule>
    <cfRule type="expression" dxfId="905" priority="244">
      <formula>AW8=1</formula>
    </cfRule>
    <cfRule type="expression" dxfId="904" priority="245">
      <formula>AW8=2</formula>
    </cfRule>
  </conditionalFormatting>
  <conditionalFormatting sqref="AV8">
    <cfRule type="expression" dxfId="903" priority="236">
      <formula>MONTH(AV8)&lt;&gt;MONTH(AV$7)</formula>
    </cfRule>
    <cfRule type="expression" dxfId="902" priority="237">
      <formula>AV8="D"</formula>
    </cfRule>
  </conditionalFormatting>
  <conditionalFormatting sqref="AV8">
    <cfRule type="expression" dxfId="901" priority="238">
      <formula>AV8="R"</formula>
    </cfRule>
    <cfRule type="expression" dxfId="900" priority="239">
      <formula>AV8=1</formula>
    </cfRule>
    <cfRule type="expression" dxfId="899" priority="240">
      <formula>AV8=2</formula>
    </cfRule>
  </conditionalFormatting>
  <conditionalFormatting sqref="AX8">
    <cfRule type="expression" dxfId="898" priority="231">
      <formula>MONTH(AX8)&lt;&gt;MONTH(AX$7)</formula>
    </cfRule>
    <cfRule type="expression" dxfId="897" priority="232">
      <formula>AX8="D"</formula>
    </cfRule>
  </conditionalFormatting>
  <conditionalFormatting sqref="AX8">
    <cfRule type="expression" dxfId="896" priority="233">
      <formula>AX8="R"</formula>
    </cfRule>
    <cfRule type="expression" dxfId="895" priority="234">
      <formula>AX8=1</formula>
    </cfRule>
    <cfRule type="expression" dxfId="894" priority="235">
      <formula>AX8=2</formula>
    </cfRule>
  </conditionalFormatting>
  <conditionalFormatting sqref="AW7">
    <cfRule type="expression" dxfId="893" priority="226">
      <formula>MONTH(AW7)&lt;&gt;MONTH(AW$7)</formula>
    </cfRule>
    <cfRule type="expression" dxfId="892" priority="227">
      <formula>AW7="D"</formula>
    </cfRule>
  </conditionalFormatting>
  <conditionalFormatting sqref="AW7">
    <cfRule type="expression" dxfId="891" priority="228">
      <formula>AW7="R"</formula>
    </cfRule>
    <cfRule type="expression" dxfId="890" priority="229">
      <formula>AW7=1</formula>
    </cfRule>
    <cfRule type="expression" dxfId="889" priority="230">
      <formula>AW7=2</formula>
    </cfRule>
  </conditionalFormatting>
  <conditionalFormatting sqref="AV7">
    <cfRule type="expression" dxfId="888" priority="221">
      <formula>MONTH(AV7)&lt;&gt;MONTH(AV$7)</formula>
    </cfRule>
    <cfRule type="expression" dxfId="887" priority="222">
      <formula>AV7="D"</formula>
    </cfRule>
  </conditionalFormatting>
  <conditionalFormatting sqref="AV7">
    <cfRule type="expression" dxfId="886" priority="223">
      <formula>AV7="R"</formula>
    </cfRule>
    <cfRule type="expression" dxfId="885" priority="224">
      <formula>AV7=1</formula>
    </cfRule>
    <cfRule type="expression" dxfId="884" priority="225">
      <formula>AV7=2</formula>
    </cfRule>
  </conditionalFormatting>
  <conditionalFormatting sqref="AX7">
    <cfRule type="expression" dxfId="883" priority="216">
      <formula>MONTH(AX7)&lt;&gt;MONTH(AX$7)</formula>
    </cfRule>
    <cfRule type="expression" dxfId="882" priority="217">
      <formula>AX7="D"</formula>
    </cfRule>
  </conditionalFormatting>
  <conditionalFormatting sqref="AX7">
    <cfRule type="expression" dxfId="881" priority="218">
      <formula>AX7="R"</formula>
    </cfRule>
    <cfRule type="expression" dxfId="880" priority="219">
      <formula>AX7=1</formula>
    </cfRule>
    <cfRule type="expression" dxfId="879" priority="220">
      <formula>AX7=2</formula>
    </cfRule>
  </conditionalFormatting>
  <conditionalFormatting sqref="AU7:AX37">
    <cfRule type="expression" dxfId="663" priority="247">
      <formula>$AU7="D"</formula>
    </cfRule>
    <cfRule type="expression" dxfId="662" priority="248">
      <formula>$AU7="R"</formula>
    </cfRule>
    <cfRule type="expression" dxfId="661" priority="249">
      <formula>$AU7=1</formula>
    </cfRule>
    <cfRule type="expression" dxfId="660" priority="250">
      <formula>$AU7=2</formula>
    </cfRule>
  </conditionalFormatting>
  <conditionalFormatting sqref="AW9:AW37">
    <cfRule type="expression" dxfId="878" priority="211">
      <formula>MONTH(AW9)&lt;&gt;MONTH(AW$7)</formula>
    </cfRule>
    <cfRule type="expression" dxfId="877" priority="212">
      <formula>AW9="D"</formula>
    </cfRule>
  </conditionalFormatting>
  <conditionalFormatting sqref="AW9:AW37">
    <cfRule type="expression" dxfId="876" priority="213">
      <formula>AW9="R"</formula>
    </cfRule>
    <cfRule type="expression" dxfId="875" priority="214">
      <formula>AW9=1</formula>
    </cfRule>
    <cfRule type="expression" dxfId="874" priority="215">
      <formula>AW9=2</formula>
    </cfRule>
  </conditionalFormatting>
  <conditionalFormatting sqref="AV9:AV37">
    <cfRule type="expression" dxfId="873" priority="206">
      <formula>MONTH(AV9)&lt;&gt;MONTH(AV$7)</formula>
    </cfRule>
    <cfRule type="expression" dxfId="872" priority="207">
      <formula>AV9="D"</formula>
    </cfRule>
  </conditionalFormatting>
  <conditionalFormatting sqref="AV9:AV37">
    <cfRule type="expression" dxfId="871" priority="208">
      <formula>AV9="R"</formula>
    </cfRule>
    <cfRule type="expression" dxfId="870" priority="209">
      <formula>AV9=1</formula>
    </cfRule>
    <cfRule type="expression" dxfId="869" priority="210">
      <formula>AV9=2</formula>
    </cfRule>
  </conditionalFormatting>
  <conditionalFormatting sqref="AX9:AX37">
    <cfRule type="expression" dxfId="868" priority="201">
      <formula>MONTH(AX9)&lt;&gt;MONTH(AX$7)</formula>
    </cfRule>
    <cfRule type="expression" dxfId="867" priority="202">
      <formula>AX9="D"</formula>
    </cfRule>
  </conditionalFormatting>
  <conditionalFormatting sqref="AX9:AX37">
    <cfRule type="expression" dxfId="866" priority="203">
      <formula>AX9="R"</formula>
    </cfRule>
    <cfRule type="expression" dxfId="865" priority="204">
      <formula>AX9=1</formula>
    </cfRule>
    <cfRule type="expression" dxfId="864" priority="205">
      <formula>AX9=2</formula>
    </cfRule>
  </conditionalFormatting>
  <conditionalFormatting sqref="BE9:BH37 BE7:BE8">
    <cfRule type="expression" dxfId="863" priority="196">
      <formula>MONTH(BE7)&lt;&gt;MONTH(BE$7)</formula>
    </cfRule>
  </conditionalFormatting>
  <conditionalFormatting sqref="BG8">
    <cfRule type="expression" dxfId="862" priority="191">
      <formula>MONTH(BG8)&lt;&gt;MONTH(BG$7)</formula>
    </cfRule>
    <cfRule type="expression" dxfId="861" priority="192">
      <formula>BG8="D"</formula>
    </cfRule>
  </conditionalFormatting>
  <conditionalFormatting sqref="BG8">
    <cfRule type="expression" dxfId="860" priority="193">
      <formula>BG8="R"</formula>
    </cfRule>
    <cfRule type="expression" dxfId="859" priority="194">
      <formula>BG8=1</formula>
    </cfRule>
    <cfRule type="expression" dxfId="858" priority="195">
      <formula>BG8=2</formula>
    </cfRule>
  </conditionalFormatting>
  <conditionalFormatting sqref="BF8">
    <cfRule type="expression" dxfId="857" priority="186">
      <formula>MONTH(BF8)&lt;&gt;MONTH(BF$7)</formula>
    </cfRule>
    <cfRule type="expression" dxfId="856" priority="187">
      <formula>BF8="D"</formula>
    </cfRule>
  </conditionalFormatting>
  <conditionalFormatting sqref="BF8">
    <cfRule type="expression" dxfId="855" priority="188">
      <formula>BF8="R"</formula>
    </cfRule>
    <cfRule type="expression" dxfId="854" priority="189">
      <formula>BF8=1</formula>
    </cfRule>
    <cfRule type="expression" dxfId="853" priority="190">
      <formula>BF8=2</formula>
    </cfRule>
  </conditionalFormatting>
  <conditionalFormatting sqref="BH8">
    <cfRule type="expression" dxfId="852" priority="181">
      <formula>MONTH(BH8)&lt;&gt;MONTH(BH$7)</formula>
    </cfRule>
    <cfRule type="expression" dxfId="851" priority="182">
      <formula>BH8="D"</formula>
    </cfRule>
  </conditionalFormatting>
  <conditionalFormatting sqref="BH8">
    <cfRule type="expression" dxfId="850" priority="183">
      <formula>BH8="R"</formula>
    </cfRule>
    <cfRule type="expression" dxfId="849" priority="184">
      <formula>BH8=1</formula>
    </cfRule>
    <cfRule type="expression" dxfId="848" priority="185">
      <formula>BH8=2</formula>
    </cfRule>
  </conditionalFormatting>
  <conditionalFormatting sqref="BG7">
    <cfRule type="expression" dxfId="847" priority="176">
      <formula>MONTH(BG7)&lt;&gt;MONTH(BG$7)</formula>
    </cfRule>
    <cfRule type="expression" dxfId="846" priority="177">
      <formula>BG7="D"</formula>
    </cfRule>
  </conditionalFormatting>
  <conditionalFormatting sqref="BG7">
    <cfRule type="expression" dxfId="845" priority="178">
      <formula>BG7="R"</formula>
    </cfRule>
    <cfRule type="expression" dxfId="844" priority="179">
      <formula>BG7=1</formula>
    </cfRule>
    <cfRule type="expression" dxfId="843" priority="180">
      <formula>BG7=2</formula>
    </cfRule>
  </conditionalFormatting>
  <conditionalFormatting sqref="BF7">
    <cfRule type="expression" dxfId="842" priority="171">
      <formula>MONTH(BF7)&lt;&gt;MONTH(BF$7)</formula>
    </cfRule>
    <cfRule type="expression" dxfId="841" priority="172">
      <formula>BF7="D"</formula>
    </cfRule>
  </conditionalFormatting>
  <conditionalFormatting sqref="BF7">
    <cfRule type="expression" dxfId="840" priority="173">
      <formula>BF7="R"</formula>
    </cfRule>
    <cfRule type="expression" dxfId="839" priority="174">
      <formula>BF7=1</formula>
    </cfRule>
    <cfRule type="expression" dxfId="838" priority="175">
      <formula>BF7=2</formula>
    </cfRule>
  </conditionalFormatting>
  <conditionalFormatting sqref="BH7">
    <cfRule type="expression" dxfId="837" priority="166">
      <formula>MONTH(BH7)&lt;&gt;MONTH(BH$7)</formula>
    </cfRule>
    <cfRule type="expression" dxfId="836" priority="167">
      <formula>BH7="D"</formula>
    </cfRule>
  </conditionalFormatting>
  <conditionalFormatting sqref="BH7">
    <cfRule type="expression" dxfId="835" priority="168">
      <formula>BH7="R"</formula>
    </cfRule>
    <cfRule type="expression" dxfId="834" priority="169">
      <formula>BH7=1</formula>
    </cfRule>
    <cfRule type="expression" dxfId="833" priority="170">
      <formula>BH7=2</formula>
    </cfRule>
  </conditionalFormatting>
  <conditionalFormatting sqref="BE7:BH37">
    <cfRule type="expression" dxfId="667" priority="197">
      <formula>$BE7="D"</formula>
    </cfRule>
    <cfRule type="expression" dxfId="666" priority="198">
      <formula>$BE7="R"</formula>
    </cfRule>
    <cfRule type="expression" dxfId="665" priority="199">
      <formula>$BE7=1</formula>
    </cfRule>
    <cfRule type="expression" dxfId="664" priority="200">
      <formula>$BE7=2</formula>
    </cfRule>
  </conditionalFormatting>
  <conditionalFormatting sqref="BG9:BG37">
    <cfRule type="expression" dxfId="832" priority="161">
      <formula>MONTH(BG9)&lt;&gt;MONTH(BG$7)</formula>
    </cfRule>
    <cfRule type="expression" dxfId="831" priority="162">
      <formula>BG9="D"</formula>
    </cfRule>
  </conditionalFormatting>
  <conditionalFormatting sqref="BG9:BG37">
    <cfRule type="expression" dxfId="830" priority="163">
      <formula>BG9="R"</formula>
    </cfRule>
    <cfRule type="expression" dxfId="829" priority="164">
      <formula>BG9=1</formula>
    </cfRule>
    <cfRule type="expression" dxfId="828" priority="165">
      <formula>BG9=2</formula>
    </cfRule>
  </conditionalFormatting>
  <conditionalFormatting sqref="BF9:BF37">
    <cfRule type="expression" dxfId="827" priority="156">
      <formula>MONTH(BF9)&lt;&gt;MONTH(BF$7)</formula>
    </cfRule>
    <cfRule type="expression" dxfId="826" priority="157">
      <formula>BF9="D"</formula>
    </cfRule>
  </conditionalFormatting>
  <conditionalFormatting sqref="BF9:BF37">
    <cfRule type="expression" dxfId="825" priority="158">
      <formula>BF9="R"</formula>
    </cfRule>
    <cfRule type="expression" dxfId="824" priority="159">
      <formula>BF9=1</formula>
    </cfRule>
    <cfRule type="expression" dxfId="823" priority="160">
      <formula>BF9=2</formula>
    </cfRule>
  </conditionalFormatting>
  <conditionalFormatting sqref="BH9:BH37">
    <cfRule type="expression" dxfId="822" priority="151">
      <formula>MONTH(BH9)&lt;&gt;MONTH(BH$7)</formula>
    </cfRule>
    <cfRule type="expression" dxfId="821" priority="152">
      <formula>BH9="D"</formula>
    </cfRule>
  </conditionalFormatting>
  <conditionalFormatting sqref="BH9:BH37">
    <cfRule type="expression" dxfId="820" priority="153">
      <formula>BH9="R"</formula>
    </cfRule>
    <cfRule type="expression" dxfId="819" priority="154">
      <formula>BH9=1</formula>
    </cfRule>
    <cfRule type="expression" dxfId="818" priority="155">
      <formula>BH9=2</formula>
    </cfRule>
  </conditionalFormatting>
  <conditionalFormatting sqref="AA9:AD36 AA7:AA8">
    <cfRule type="expression" dxfId="817" priority="146">
      <formula>MONTH(AA7)&lt;&gt;MONTH(AA$7)</formula>
    </cfRule>
  </conditionalFormatting>
  <conditionalFormatting sqref="AC8">
    <cfRule type="expression" dxfId="816" priority="141">
      <formula>MONTH(AC8)&lt;&gt;MONTH(AC$7)</formula>
    </cfRule>
    <cfRule type="expression" dxfId="815" priority="142">
      <formula>AC8="D"</formula>
    </cfRule>
  </conditionalFormatting>
  <conditionalFormatting sqref="AC8">
    <cfRule type="expression" dxfId="814" priority="143">
      <formula>AC8="R"</formula>
    </cfRule>
    <cfRule type="expression" dxfId="813" priority="144">
      <formula>AC8=1</formula>
    </cfRule>
    <cfRule type="expression" dxfId="812" priority="145">
      <formula>AC8=2</formula>
    </cfRule>
  </conditionalFormatting>
  <conditionalFormatting sqref="AB8">
    <cfRule type="expression" dxfId="811" priority="136">
      <formula>MONTH(AB8)&lt;&gt;MONTH(AB$7)</formula>
    </cfRule>
    <cfRule type="expression" dxfId="810" priority="137">
      <formula>AB8="D"</formula>
    </cfRule>
  </conditionalFormatting>
  <conditionalFormatting sqref="AB8">
    <cfRule type="expression" dxfId="809" priority="138">
      <formula>AB8="R"</formula>
    </cfRule>
    <cfRule type="expression" dxfId="808" priority="139">
      <formula>AB8=1</formula>
    </cfRule>
    <cfRule type="expression" dxfId="807" priority="140">
      <formula>AB8=2</formula>
    </cfRule>
  </conditionalFormatting>
  <conditionalFormatting sqref="AD8">
    <cfRule type="expression" dxfId="806" priority="131">
      <formula>MONTH(AD8)&lt;&gt;MONTH(AD$7)</formula>
    </cfRule>
    <cfRule type="expression" dxfId="805" priority="132">
      <formula>AD8="D"</formula>
    </cfRule>
  </conditionalFormatting>
  <conditionalFormatting sqref="AD8">
    <cfRule type="expression" dxfId="804" priority="133">
      <formula>AD8="R"</formula>
    </cfRule>
    <cfRule type="expression" dxfId="803" priority="134">
      <formula>AD8=1</formula>
    </cfRule>
    <cfRule type="expression" dxfId="802" priority="135">
      <formula>AD8=2</formula>
    </cfRule>
  </conditionalFormatting>
  <conditionalFormatting sqref="AC7">
    <cfRule type="expression" dxfId="801" priority="126">
      <formula>MONTH(AC7)&lt;&gt;MONTH(AC$7)</formula>
    </cfRule>
    <cfRule type="expression" dxfId="800" priority="127">
      <formula>AC7="D"</formula>
    </cfRule>
  </conditionalFormatting>
  <conditionalFormatting sqref="AC7">
    <cfRule type="expression" dxfId="799" priority="128">
      <formula>AC7="R"</formula>
    </cfRule>
    <cfRule type="expression" dxfId="798" priority="129">
      <formula>AC7=1</formula>
    </cfRule>
    <cfRule type="expression" dxfId="797" priority="130">
      <formula>AC7=2</formula>
    </cfRule>
  </conditionalFormatting>
  <conditionalFormatting sqref="AB7">
    <cfRule type="expression" dxfId="796" priority="121">
      <formula>MONTH(AB7)&lt;&gt;MONTH(AB$7)</formula>
    </cfRule>
    <cfRule type="expression" dxfId="795" priority="122">
      <formula>AB7="D"</formula>
    </cfRule>
  </conditionalFormatting>
  <conditionalFormatting sqref="AB7">
    <cfRule type="expression" dxfId="794" priority="123">
      <formula>AB7="R"</formula>
    </cfRule>
    <cfRule type="expression" dxfId="793" priority="124">
      <formula>AB7=1</formula>
    </cfRule>
    <cfRule type="expression" dxfId="792" priority="125">
      <formula>AB7=2</formula>
    </cfRule>
  </conditionalFormatting>
  <conditionalFormatting sqref="AD7">
    <cfRule type="expression" dxfId="791" priority="116">
      <formula>MONTH(AD7)&lt;&gt;MONTH(AD$7)</formula>
    </cfRule>
    <cfRule type="expression" dxfId="790" priority="117">
      <formula>AD7="D"</formula>
    </cfRule>
  </conditionalFormatting>
  <conditionalFormatting sqref="AD7">
    <cfRule type="expression" dxfId="789" priority="118">
      <formula>AD7="R"</formula>
    </cfRule>
    <cfRule type="expression" dxfId="788" priority="119">
      <formula>AD7=1</formula>
    </cfRule>
    <cfRule type="expression" dxfId="787" priority="120">
      <formula>AD7=2</formula>
    </cfRule>
  </conditionalFormatting>
  <conditionalFormatting sqref="AA7:AD36">
    <cfRule type="expression" dxfId="786" priority="147">
      <formula>$AA7="D"</formula>
    </cfRule>
    <cfRule type="expression" dxfId="785" priority="148">
      <formula>$AA7="R"</formula>
    </cfRule>
    <cfRule type="expression" dxfId="784" priority="149">
      <formula>$AA7=1</formula>
    </cfRule>
    <cfRule type="expression" dxfId="783" priority="150">
      <formula>$AA7=2</formula>
    </cfRule>
  </conditionalFormatting>
  <conditionalFormatting sqref="AC9:AC36">
    <cfRule type="expression" dxfId="782" priority="111">
      <formula>MONTH(AC9)&lt;&gt;MONTH(AC$7)</formula>
    </cfRule>
    <cfRule type="expression" dxfId="781" priority="112">
      <formula>AC9="D"</formula>
    </cfRule>
  </conditionalFormatting>
  <conditionalFormatting sqref="AC9:AC36">
    <cfRule type="expression" dxfId="780" priority="113">
      <formula>AC9="R"</formula>
    </cfRule>
    <cfRule type="expression" dxfId="779" priority="114">
      <formula>AC9=1</formula>
    </cfRule>
    <cfRule type="expression" dxfId="778" priority="115">
      <formula>AC9=2</formula>
    </cfRule>
  </conditionalFormatting>
  <conditionalFormatting sqref="AB9:AB36">
    <cfRule type="expression" dxfId="777" priority="106">
      <formula>MONTH(AB9)&lt;&gt;MONTH(AB$7)</formula>
    </cfRule>
    <cfRule type="expression" dxfId="776" priority="107">
      <formula>AB9="D"</formula>
    </cfRule>
  </conditionalFormatting>
  <conditionalFormatting sqref="AB9:AB36">
    <cfRule type="expression" dxfId="775" priority="108">
      <formula>AB9="R"</formula>
    </cfRule>
    <cfRule type="expression" dxfId="774" priority="109">
      <formula>AB9=1</formula>
    </cfRule>
    <cfRule type="expression" dxfId="773" priority="110">
      <formula>AB9=2</formula>
    </cfRule>
  </conditionalFormatting>
  <conditionalFormatting sqref="AD9:AD36">
    <cfRule type="expression" dxfId="772" priority="101">
      <formula>MONTH(AD9)&lt;&gt;MONTH(AD$7)</formula>
    </cfRule>
    <cfRule type="expression" dxfId="771" priority="102">
      <formula>AD9="D"</formula>
    </cfRule>
  </conditionalFormatting>
  <conditionalFormatting sqref="AD9:AD36">
    <cfRule type="expression" dxfId="770" priority="103">
      <formula>AD9="R"</formula>
    </cfRule>
    <cfRule type="expression" dxfId="769" priority="104">
      <formula>AD9=1</formula>
    </cfRule>
    <cfRule type="expression" dxfId="768" priority="105">
      <formula>AD9=2</formula>
    </cfRule>
  </conditionalFormatting>
  <conditionalFormatting sqref="AP9:AS36 AP7:AP8">
    <cfRule type="expression" dxfId="767" priority="96">
      <formula>MONTH(AP7)&lt;&gt;MONTH(AP$7)</formula>
    </cfRule>
  </conditionalFormatting>
  <conditionalFormatting sqref="AR8">
    <cfRule type="expression" dxfId="766" priority="91">
      <formula>MONTH(AR8)&lt;&gt;MONTH(AR$7)</formula>
    </cfRule>
    <cfRule type="expression" dxfId="765" priority="92">
      <formula>AR8="D"</formula>
    </cfRule>
  </conditionalFormatting>
  <conditionalFormatting sqref="AR8">
    <cfRule type="expression" dxfId="764" priority="93">
      <formula>AR8="R"</formula>
    </cfRule>
    <cfRule type="expression" dxfId="763" priority="94">
      <formula>AR8=1</formula>
    </cfRule>
    <cfRule type="expression" dxfId="762" priority="95">
      <formula>AR8=2</formula>
    </cfRule>
  </conditionalFormatting>
  <conditionalFormatting sqref="AQ8">
    <cfRule type="expression" dxfId="761" priority="86">
      <formula>MONTH(AQ8)&lt;&gt;MONTH(AQ$7)</formula>
    </cfRule>
    <cfRule type="expression" dxfId="760" priority="87">
      <formula>AQ8="D"</formula>
    </cfRule>
  </conditionalFormatting>
  <conditionalFormatting sqref="AQ8">
    <cfRule type="expression" dxfId="759" priority="88">
      <formula>AQ8="R"</formula>
    </cfRule>
    <cfRule type="expression" dxfId="758" priority="89">
      <formula>AQ8=1</formula>
    </cfRule>
    <cfRule type="expression" dxfId="757" priority="90">
      <formula>AQ8=2</formula>
    </cfRule>
  </conditionalFormatting>
  <conditionalFormatting sqref="AS8">
    <cfRule type="expression" dxfId="756" priority="81">
      <formula>MONTH(AS8)&lt;&gt;MONTH(AS$7)</formula>
    </cfRule>
    <cfRule type="expression" dxfId="755" priority="82">
      <formula>AS8="D"</formula>
    </cfRule>
  </conditionalFormatting>
  <conditionalFormatting sqref="AS8">
    <cfRule type="expression" dxfId="754" priority="83">
      <formula>AS8="R"</formula>
    </cfRule>
    <cfRule type="expression" dxfId="753" priority="84">
      <formula>AS8=1</formula>
    </cfRule>
    <cfRule type="expression" dxfId="752" priority="85">
      <formula>AS8=2</formula>
    </cfRule>
  </conditionalFormatting>
  <conditionalFormatting sqref="AR7">
    <cfRule type="expression" dxfId="751" priority="76">
      <formula>MONTH(AR7)&lt;&gt;MONTH(AR$7)</formula>
    </cfRule>
    <cfRule type="expression" dxfId="750" priority="77">
      <formula>AR7="D"</formula>
    </cfRule>
  </conditionalFormatting>
  <conditionalFormatting sqref="AR7">
    <cfRule type="expression" dxfId="749" priority="78">
      <formula>AR7="R"</formula>
    </cfRule>
    <cfRule type="expression" dxfId="748" priority="79">
      <formula>AR7=1</formula>
    </cfRule>
    <cfRule type="expression" dxfId="747" priority="80">
      <formula>AR7=2</formula>
    </cfRule>
  </conditionalFormatting>
  <conditionalFormatting sqref="AQ7">
    <cfRule type="expression" dxfId="746" priority="71">
      <formula>MONTH(AQ7)&lt;&gt;MONTH(AQ$7)</formula>
    </cfRule>
    <cfRule type="expression" dxfId="745" priority="72">
      <formula>AQ7="D"</formula>
    </cfRule>
  </conditionalFormatting>
  <conditionalFormatting sqref="AQ7">
    <cfRule type="expression" dxfId="744" priority="73">
      <formula>AQ7="R"</formula>
    </cfRule>
    <cfRule type="expression" dxfId="743" priority="74">
      <formula>AQ7=1</formula>
    </cfRule>
    <cfRule type="expression" dxfId="742" priority="75">
      <formula>AQ7=2</formula>
    </cfRule>
  </conditionalFormatting>
  <conditionalFormatting sqref="AS7">
    <cfRule type="expression" dxfId="741" priority="66">
      <formula>MONTH(AS7)&lt;&gt;MONTH(AS$7)</formula>
    </cfRule>
    <cfRule type="expression" dxfId="740" priority="67">
      <formula>AS7="D"</formula>
    </cfRule>
  </conditionalFormatting>
  <conditionalFormatting sqref="AS7">
    <cfRule type="expression" dxfId="739" priority="68">
      <formula>AS7="R"</formula>
    </cfRule>
    <cfRule type="expression" dxfId="738" priority="69">
      <formula>AS7=1</formula>
    </cfRule>
    <cfRule type="expression" dxfId="737" priority="70">
      <formula>AS7=2</formula>
    </cfRule>
  </conditionalFormatting>
  <conditionalFormatting sqref="AP7:AS36">
    <cfRule type="expression" dxfId="671" priority="97">
      <formula>$AP7="D"</formula>
    </cfRule>
    <cfRule type="expression" dxfId="670" priority="98">
      <formula>$AP7="R"</formula>
    </cfRule>
    <cfRule type="expression" dxfId="669" priority="99">
      <formula>$AP7=1</formula>
    </cfRule>
    <cfRule type="expression" dxfId="668" priority="100">
      <formula>$AP7=2</formula>
    </cfRule>
  </conditionalFormatting>
  <conditionalFormatting sqref="AR9:AR36">
    <cfRule type="expression" dxfId="736" priority="61">
      <formula>MONTH(AR9)&lt;&gt;MONTH(AR$7)</formula>
    </cfRule>
    <cfRule type="expression" dxfId="735" priority="62">
      <formula>AR9="D"</formula>
    </cfRule>
  </conditionalFormatting>
  <conditionalFormatting sqref="AR9:AR36">
    <cfRule type="expression" dxfId="734" priority="63">
      <formula>AR9="R"</formula>
    </cfRule>
    <cfRule type="expression" dxfId="733" priority="64">
      <formula>AR9=1</formula>
    </cfRule>
    <cfRule type="expression" dxfId="732" priority="65">
      <formula>AR9=2</formula>
    </cfRule>
  </conditionalFormatting>
  <conditionalFormatting sqref="AQ9:AQ36">
    <cfRule type="expression" dxfId="731" priority="56">
      <formula>MONTH(AQ9)&lt;&gt;MONTH(AQ$7)</formula>
    </cfRule>
    <cfRule type="expression" dxfId="730" priority="57">
      <formula>AQ9="D"</formula>
    </cfRule>
  </conditionalFormatting>
  <conditionalFormatting sqref="AQ9:AQ36">
    <cfRule type="expression" dxfId="729" priority="58">
      <formula>AQ9="R"</formula>
    </cfRule>
    <cfRule type="expression" dxfId="728" priority="59">
      <formula>AQ9=1</formula>
    </cfRule>
    <cfRule type="expression" dxfId="727" priority="60">
      <formula>AQ9=2</formula>
    </cfRule>
  </conditionalFormatting>
  <conditionalFormatting sqref="AS9:AS36">
    <cfRule type="expression" dxfId="726" priority="51">
      <formula>MONTH(AS9)&lt;&gt;MONTH(AS$7)</formula>
    </cfRule>
    <cfRule type="expression" dxfId="725" priority="52">
      <formula>AS9="D"</formula>
    </cfRule>
  </conditionalFormatting>
  <conditionalFormatting sqref="AS9:AS36">
    <cfRule type="expression" dxfId="724" priority="53">
      <formula>AS9="R"</formula>
    </cfRule>
    <cfRule type="expression" dxfId="723" priority="54">
      <formula>AS9=1</formula>
    </cfRule>
    <cfRule type="expression" dxfId="722" priority="55">
      <formula>AS9=2</formula>
    </cfRule>
  </conditionalFormatting>
  <conditionalFormatting sqref="AZ9:BC36 AZ7:AZ8">
    <cfRule type="expression" dxfId="721" priority="46">
      <formula>MONTH(AZ7)&lt;&gt;MONTH(AZ$7)</formula>
    </cfRule>
  </conditionalFormatting>
  <conditionalFormatting sqref="BB8">
    <cfRule type="expression" dxfId="720" priority="41">
      <formula>MONTH(BB8)&lt;&gt;MONTH(BB$7)</formula>
    </cfRule>
    <cfRule type="expression" dxfId="719" priority="42">
      <formula>BB8="D"</formula>
    </cfRule>
  </conditionalFormatting>
  <conditionalFormatting sqref="BB8">
    <cfRule type="expression" dxfId="718" priority="43">
      <formula>BB8="R"</formula>
    </cfRule>
    <cfRule type="expression" dxfId="717" priority="44">
      <formula>BB8=1</formula>
    </cfRule>
    <cfRule type="expression" dxfId="716" priority="45">
      <formula>BB8=2</formula>
    </cfRule>
  </conditionalFormatting>
  <conditionalFormatting sqref="BA8">
    <cfRule type="expression" dxfId="715" priority="36">
      <formula>MONTH(BA8)&lt;&gt;MONTH(BA$7)</formula>
    </cfRule>
    <cfRule type="expression" dxfId="714" priority="37">
      <formula>BA8="D"</formula>
    </cfRule>
  </conditionalFormatting>
  <conditionalFormatting sqref="BA8">
    <cfRule type="expression" dxfId="713" priority="38">
      <formula>BA8="R"</formula>
    </cfRule>
    <cfRule type="expression" dxfId="712" priority="39">
      <formula>BA8=1</formula>
    </cfRule>
    <cfRule type="expression" dxfId="711" priority="40">
      <formula>BA8=2</formula>
    </cfRule>
  </conditionalFormatting>
  <conditionalFormatting sqref="BC8">
    <cfRule type="expression" dxfId="710" priority="31">
      <formula>MONTH(BC8)&lt;&gt;MONTH(BC$7)</formula>
    </cfRule>
    <cfRule type="expression" dxfId="709" priority="32">
      <formula>BC8="D"</formula>
    </cfRule>
  </conditionalFormatting>
  <conditionalFormatting sqref="BC8">
    <cfRule type="expression" dxfId="708" priority="33">
      <formula>BC8="R"</formula>
    </cfRule>
    <cfRule type="expression" dxfId="707" priority="34">
      <formula>BC8=1</formula>
    </cfRule>
    <cfRule type="expression" dxfId="706" priority="35">
      <formula>BC8=2</formula>
    </cfRule>
  </conditionalFormatting>
  <conditionalFormatting sqref="BB7">
    <cfRule type="expression" dxfId="705" priority="26">
      <formula>MONTH(BB7)&lt;&gt;MONTH(BB$7)</formula>
    </cfRule>
    <cfRule type="expression" dxfId="704" priority="27">
      <formula>BB7="D"</formula>
    </cfRule>
  </conditionalFormatting>
  <conditionalFormatting sqref="BB7">
    <cfRule type="expression" dxfId="703" priority="28">
      <formula>BB7="R"</formula>
    </cfRule>
    <cfRule type="expression" dxfId="702" priority="29">
      <formula>BB7=1</formula>
    </cfRule>
    <cfRule type="expression" dxfId="701" priority="30">
      <formula>BB7=2</formula>
    </cfRule>
  </conditionalFormatting>
  <conditionalFormatting sqref="BA7">
    <cfRule type="expression" dxfId="700" priority="21">
      <formula>MONTH(BA7)&lt;&gt;MONTH(BA$7)</formula>
    </cfRule>
    <cfRule type="expression" dxfId="699" priority="22">
      <formula>BA7="D"</formula>
    </cfRule>
  </conditionalFormatting>
  <conditionalFormatting sqref="BA7">
    <cfRule type="expression" dxfId="698" priority="23">
      <formula>BA7="R"</formula>
    </cfRule>
    <cfRule type="expression" dxfId="697" priority="24">
      <formula>BA7=1</formula>
    </cfRule>
    <cfRule type="expression" dxfId="696" priority="25">
      <formula>BA7=2</formula>
    </cfRule>
  </conditionalFormatting>
  <conditionalFormatting sqref="BC7">
    <cfRule type="expression" dxfId="695" priority="16">
      <formula>MONTH(BC7)&lt;&gt;MONTH(BC$7)</formula>
    </cfRule>
    <cfRule type="expression" dxfId="694" priority="17">
      <formula>BC7="D"</formula>
    </cfRule>
  </conditionalFormatting>
  <conditionalFormatting sqref="BC7">
    <cfRule type="expression" dxfId="693" priority="18">
      <formula>BC7="R"</formula>
    </cfRule>
    <cfRule type="expression" dxfId="692" priority="19">
      <formula>BC7=1</formula>
    </cfRule>
    <cfRule type="expression" dxfId="691" priority="20">
      <formula>BC7=2</formula>
    </cfRule>
  </conditionalFormatting>
  <conditionalFormatting sqref="AZ7:BC36">
    <cfRule type="expression" dxfId="675" priority="47">
      <formula>$AZ7="D"</formula>
    </cfRule>
    <cfRule type="expression" dxfId="674" priority="48">
      <formula>$AZ7="R"</formula>
    </cfRule>
    <cfRule type="expression" dxfId="673" priority="49">
      <formula>$AZ7=1</formula>
    </cfRule>
    <cfRule type="expression" dxfId="672" priority="50">
      <formula>$AZ7=2</formula>
    </cfRule>
  </conditionalFormatting>
  <conditionalFormatting sqref="BB9:BB36">
    <cfRule type="expression" dxfId="690" priority="11">
      <formula>MONTH(BB9)&lt;&gt;MONTH(BB$7)</formula>
    </cfRule>
    <cfRule type="expression" dxfId="689" priority="12">
      <formula>BB9="D"</formula>
    </cfRule>
  </conditionalFormatting>
  <conditionalFormatting sqref="BB9:BB36">
    <cfRule type="expression" dxfId="688" priority="13">
      <formula>BB9="R"</formula>
    </cfRule>
    <cfRule type="expression" dxfId="687" priority="14">
      <formula>BB9=1</formula>
    </cfRule>
    <cfRule type="expression" dxfId="686" priority="15">
      <formula>BB9=2</formula>
    </cfRule>
  </conditionalFormatting>
  <conditionalFormatting sqref="BA9:BA36">
    <cfRule type="expression" dxfId="685" priority="6">
      <formula>MONTH(BA9)&lt;&gt;MONTH(BA$7)</formula>
    </cfRule>
    <cfRule type="expression" dxfId="684" priority="7">
      <formula>BA9="D"</formula>
    </cfRule>
  </conditionalFormatting>
  <conditionalFormatting sqref="BA9:BA36">
    <cfRule type="expression" dxfId="683" priority="8">
      <formula>BA9="R"</formula>
    </cfRule>
    <cfRule type="expression" dxfId="682" priority="9">
      <formula>BA9=1</formula>
    </cfRule>
    <cfRule type="expression" dxfId="681" priority="10">
      <formula>BA9=2</formula>
    </cfRule>
  </conditionalFormatting>
  <conditionalFormatting sqref="BC9:BC36">
    <cfRule type="expression" dxfId="680" priority="1">
      <formula>MONTH(BC9)&lt;&gt;MONTH(BC$7)</formula>
    </cfRule>
    <cfRule type="expression" dxfId="679" priority="2">
      <formula>BC9="D"</formula>
    </cfRule>
  </conditionalFormatting>
  <conditionalFormatting sqref="BC9:BC36">
    <cfRule type="expression" dxfId="678" priority="3">
      <formula>BC9="R"</formula>
    </cfRule>
    <cfRule type="expression" dxfId="677" priority="4">
      <formula>BC9=1</formula>
    </cfRule>
    <cfRule type="expression" dxfId="676" priority="5">
      <formula>BC9=2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pinner 3">
              <controlPr defaultSize="0" autoPict="0">
                <anchor moveWithCells="1" sizeWithCells="1">
                  <from>
                    <xdr:col>2</xdr:col>
                    <xdr:colOff>9525</xdr:colOff>
                    <xdr:row>0</xdr:row>
                    <xdr:rowOff>38100</xdr:rowOff>
                  </from>
                  <to>
                    <xdr:col>2</xdr:col>
                    <xdr:colOff>114300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Régime de Travail</vt:lpstr>
      <vt:lpstr>calendrier</vt:lpstr>
      <vt:lpstr>AN_Ref</vt:lpstr>
      <vt:lpstr>cycle1</vt:lpstr>
      <vt:lpstr>départ</vt:lpstr>
      <vt:lpstr>référence_horaires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thev</cp:lastModifiedBy>
  <dcterms:created xsi:type="dcterms:W3CDTF">2018-01-17T16:07:11Z</dcterms:created>
  <dcterms:modified xsi:type="dcterms:W3CDTF">2018-10-18T16:18:29Z</dcterms:modified>
</cp:coreProperties>
</file>