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480" yWindow="225" windowWidth="11295" windowHeight="5535"/>
  </bookViews>
  <sheets>
    <sheet name="NDF" sheetId="1" r:id="rId1"/>
  </sheets>
  <functionGroups builtInGroupCount="18"/>
  <definedNames>
    <definedName name="ANNÉE">NDF!$M$1</definedName>
    <definedName name="SEMAINE">NDF!$C$3</definedName>
    <definedName name="_xlnm.Print_Area" localSheetId="0">NDF!$A$1:$W$58</definedName>
  </definedNames>
  <calcPr calcId="152511"/>
</workbook>
</file>

<file path=xl/calcChain.xml><?xml version="1.0" encoding="utf-8"?>
<calcChain xmlns="http://schemas.openxmlformats.org/spreadsheetml/2006/main">
  <c r="F8" i="1" l="1"/>
  <c r="I8" i="1"/>
  <c r="H32" i="1" s="1"/>
  <c r="L8" i="1"/>
  <c r="J31" i="1" s="1"/>
  <c r="K31" i="1" s="1"/>
  <c r="O8" i="1"/>
  <c r="M31" i="1" s="1"/>
  <c r="N31" i="1" s="1"/>
  <c r="R8" i="1"/>
  <c r="U8" i="1"/>
  <c r="F9" i="1"/>
  <c r="E32" i="1" s="1"/>
  <c r="E33" i="1" s="1"/>
  <c r="I9" i="1"/>
  <c r="G31" i="1" s="1"/>
  <c r="H31" i="1" s="1"/>
  <c r="H33" i="1" s="1"/>
  <c r="L9" i="1"/>
  <c r="O9" i="1"/>
  <c r="R9" i="1"/>
  <c r="U9" i="1"/>
  <c r="F10" i="1"/>
  <c r="I10" i="1"/>
  <c r="L10" i="1"/>
  <c r="K32" i="1" s="1"/>
  <c r="O10" i="1"/>
  <c r="N32" i="1" s="1"/>
  <c r="R10" i="1"/>
  <c r="U10" i="1"/>
  <c r="F11" i="1"/>
  <c r="I11" i="1"/>
  <c r="L11" i="1"/>
  <c r="O11" i="1"/>
  <c r="R11" i="1"/>
  <c r="P31" i="1" s="1"/>
  <c r="Q31" i="1" s="1"/>
  <c r="U11" i="1"/>
  <c r="T32" i="1" s="1"/>
  <c r="F12" i="1"/>
  <c r="I12" i="1"/>
  <c r="L12" i="1"/>
  <c r="O12" i="1"/>
  <c r="R12" i="1"/>
  <c r="U12" i="1"/>
  <c r="F13" i="1"/>
  <c r="I13" i="1"/>
  <c r="L13" i="1"/>
  <c r="O13" i="1"/>
  <c r="R13" i="1"/>
  <c r="U13" i="1"/>
  <c r="F15" i="1"/>
  <c r="I15" i="1"/>
  <c r="L15" i="1"/>
  <c r="J36" i="1" s="1"/>
  <c r="O15" i="1"/>
  <c r="M36" i="1" s="1"/>
  <c r="R15" i="1"/>
  <c r="U15" i="1"/>
  <c r="F16" i="1"/>
  <c r="I16" i="1"/>
  <c r="L16" i="1"/>
  <c r="O16" i="1"/>
  <c r="R16" i="1"/>
  <c r="P36" i="1" s="1"/>
  <c r="U16" i="1"/>
  <c r="F17" i="1"/>
  <c r="I17" i="1"/>
  <c r="L17" i="1"/>
  <c r="O17" i="1"/>
  <c r="R17" i="1"/>
  <c r="U17" i="1"/>
  <c r="F18" i="1"/>
  <c r="D36" i="1" s="1"/>
  <c r="I18" i="1"/>
  <c r="L18" i="1"/>
  <c r="O18" i="1"/>
  <c r="R18" i="1"/>
  <c r="U18" i="1"/>
  <c r="C31" i="1"/>
  <c r="E31" i="1"/>
  <c r="E36" i="1"/>
  <c r="V36" i="1" s="1"/>
  <c r="G36" i="1"/>
  <c r="H36" i="1"/>
  <c r="K36" i="1"/>
  <c r="N36" i="1"/>
  <c r="Q36" i="1"/>
  <c r="S36" i="1"/>
  <c r="T36" i="1"/>
  <c r="B39" i="1"/>
  <c r="T39" i="1" s="1"/>
  <c r="B40" i="1"/>
  <c r="T40" i="1" s="1"/>
  <c r="B41" i="1"/>
  <c r="T41" i="1" s="1"/>
  <c r="E41" i="1"/>
  <c r="V41" i="1" s="1"/>
  <c r="H41" i="1"/>
  <c r="K41" i="1"/>
  <c r="N41" i="1"/>
  <c r="Q41" i="1"/>
  <c r="E44" i="1"/>
  <c r="H44" i="1"/>
  <c r="K44" i="1"/>
  <c r="K46" i="1" s="1"/>
  <c r="N44" i="1"/>
  <c r="N46" i="1" s="1"/>
  <c r="Q44" i="1"/>
  <c r="Q46" i="1" s="1"/>
  <c r="T44" i="1"/>
  <c r="T46" i="1" s="1"/>
  <c r="E45" i="1"/>
  <c r="H45" i="1"/>
  <c r="K45" i="1"/>
  <c r="N45" i="1"/>
  <c r="Q45" i="1"/>
  <c r="T45" i="1"/>
  <c r="E46" i="1"/>
  <c r="H46" i="1"/>
  <c r="E3" i="1"/>
  <c r="D3" i="1" l="1"/>
  <c r="H3" i="1"/>
  <c r="E40" i="1"/>
  <c r="K39" i="1"/>
  <c r="Q40" i="1"/>
  <c r="N40" i="1"/>
  <c r="K40" i="1"/>
  <c r="H40" i="1"/>
  <c r="H39" i="1"/>
  <c r="H48" i="1" s="1"/>
  <c r="E39" i="1"/>
  <c r="E48" i="1" s="1"/>
  <c r="Q39" i="1"/>
  <c r="N39" i="1"/>
  <c r="V46" i="1"/>
  <c r="N33" i="1"/>
  <c r="N48" i="1" s="1"/>
  <c r="N53" i="1"/>
  <c r="P53" i="1" s="1"/>
  <c r="K33" i="1"/>
  <c r="K48" i="1" s="1"/>
  <c r="S31" i="1"/>
  <c r="T31" i="1" s="1"/>
  <c r="T33" i="1" s="1"/>
  <c r="T48" i="1" s="1"/>
  <c r="Q32" i="1"/>
  <c r="Q33" i="1" s="1"/>
  <c r="Q48" i="1" s="1"/>
  <c r="K3" i="1" l="1"/>
  <c r="G3" i="1"/>
  <c r="V40" i="1"/>
  <c r="V39" i="1"/>
  <c r="V33" i="1"/>
  <c r="V48" i="1" s="1"/>
  <c r="A53" i="1" s="1"/>
  <c r="N3" i="1" l="1"/>
  <c r="J3" i="1"/>
  <c r="Q3" i="1" l="1"/>
  <c r="M3" i="1"/>
  <c r="T3" i="1" l="1"/>
  <c r="S3" i="1" s="1"/>
  <c r="P3" i="1"/>
</calcChain>
</file>

<file path=xl/sharedStrings.xml><?xml version="1.0" encoding="utf-8"?>
<sst xmlns="http://schemas.openxmlformats.org/spreadsheetml/2006/main" count="225" uniqueCount="74">
  <si>
    <t>DIRECTION :</t>
  </si>
  <si>
    <t xml:space="preserve">NOM : </t>
  </si>
  <si>
    <t>ANNÉE :</t>
  </si>
  <si>
    <t>T  A  B  L E  S</t>
  </si>
  <si>
    <t>Transurbain</t>
  </si>
  <si>
    <t>Urbain</t>
  </si>
  <si>
    <t>Catégories</t>
  </si>
  <si>
    <t>hôtel</t>
  </si>
  <si>
    <t>rest</t>
  </si>
  <si>
    <t>Indemnités km</t>
  </si>
  <si>
    <t>€</t>
  </si>
  <si>
    <t>Semaine n°</t>
  </si>
  <si>
    <t>Avion</t>
  </si>
  <si>
    <t>Taxi</t>
  </si>
  <si>
    <t xml:space="preserve">4 CV/moto </t>
  </si>
  <si>
    <t>Déplacements</t>
  </si>
  <si>
    <t>ville départ</t>
  </si>
  <si>
    <t>ville arrivée</t>
  </si>
  <si>
    <t>SNCF</t>
  </si>
  <si>
    <t>Bus</t>
  </si>
  <si>
    <t>Province</t>
  </si>
  <si>
    <t>5 CV</t>
  </si>
  <si>
    <t>Trajet</t>
  </si>
  <si>
    <t>aller</t>
  </si>
  <si>
    <t>Voiture</t>
  </si>
  <si>
    <t>km</t>
  </si>
  <si>
    <t>Essence</t>
  </si>
  <si>
    <t>&gt; 6 CV</t>
  </si>
  <si>
    <t>retour</t>
  </si>
  <si>
    <t>Parking</t>
  </si>
  <si>
    <t>Type trajet</t>
  </si>
  <si>
    <t>type transport</t>
  </si>
  <si>
    <t>montant</t>
  </si>
  <si>
    <t>1</t>
  </si>
  <si>
    <t>2</t>
  </si>
  <si>
    <t>3</t>
  </si>
  <si>
    <t>Missions</t>
  </si>
  <si>
    <t>déjeun</t>
  </si>
  <si>
    <t>dîner</t>
  </si>
  <si>
    <t>autres</t>
  </si>
  <si>
    <t>Invitations</t>
  </si>
  <si>
    <t>Invités</t>
  </si>
  <si>
    <t>Divers</t>
  </si>
  <si>
    <t>motif</t>
  </si>
  <si>
    <t>RÉCAPITULATIF</t>
  </si>
  <si>
    <t>CV voiture :</t>
  </si>
  <si>
    <t>Imputation budgétaire</t>
  </si>
  <si>
    <t>Kilométrage</t>
  </si>
  <si>
    <t>montant frais</t>
  </si>
  <si>
    <t>kms prof</t>
  </si>
  <si>
    <t>Total</t>
  </si>
  <si>
    <t>frsdep</t>
  </si>
  <si>
    <t>dépassement</t>
  </si>
  <si>
    <t>TOTAL A PAYER</t>
  </si>
  <si>
    <t>INITIATEUR FRAIS</t>
  </si>
  <si>
    <t>RESPONSABLE HIÉRARCHIQUE</t>
  </si>
  <si>
    <t>CORRESPONDANT BUDGÉTAIRE</t>
  </si>
  <si>
    <t>Date et Signature</t>
  </si>
  <si>
    <t xml:space="preserve">Autorisation dépassement </t>
  </si>
  <si>
    <t>Péage</t>
  </si>
  <si>
    <t>Grandes villes</t>
  </si>
  <si>
    <t xml:space="preserve">catégorie (*) </t>
  </si>
  <si>
    <t>(*)</t>
  </si>
  <si>
    <t>Grandes villes = Paris, Ile de France, Bordeaux, Dijon, Lille, Lyon, Marseille, Nantes, Nice, Strasbourg, Toulouse</t>
  </si>
  <si>
    <t>type</t>
  </si>
  <si>
    <t>Réceptions/Séminaires</t>
  </si>
  <si>
    <t xml:space="preserve">noms </t>
  </si>
  <si>
    <t>Métro</t>
  </si>
  <si>
    <t>Analytique</t>
  </si>
  <si>
    <t>Rubrique</t>
  </si>
  <si>
    <t>PRENOM</t>
  </si>
  <si>
    <t>personnel Société</t>
  </si>
  <si>
    <t>visiteurs Société</t>
  </si>
  <si>
    <t>DIR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</si>
</sst>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,##0.00\ &quot;€&quot;"/>
    <numFmt numFmtId="165" formatCode="00"/>
    <numFmt numFmtId="166" formatCode="#,##0\ &quot;km&quot;"/>
    <numFmt numFmtId="167" formatCode="#,##0.00\ \€"/>
    <numFmt numFmtId="168" formatCode="[=0]General;#,##0.00\ \€"/>
    <numFmt numFmtId="169" formatCode="&quot; &quot;"/>
    <numFmt numFmtId="170" formatCode="[&gt;=0]\€;[&lt;0]\€\ \d;"/>
    <numFmt numFmtId="171" formatCode="dd/mm/yy"/>
  </numFmts>
  <fonts count="9" x14ac:knownFonts="1">
    <font>
      <sz val="8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i/>
      <sz val="8"/>
      <name val="Arial"/>
      <family val="2"/>
    </font>
    <font>
      <i/>
      <sz val="8"/>
      <name val="Arial"/>
      <family val="2"/>
    </font>
    <font>
      <sz val="9"/>
      <name val="Arial"/>
      <family val="2"/>
    </font>
    <font>
      <b/>
      <u/>
      <sz val="8"/>
      <name val="Arial"/>
      <family val="2"/>
    </font>
    <font>
      <b/>
      <u/>
      <sz val="9"/>
      <name val="Arial"/>
      <family val="2"/>
    </font>
    <font>
      <sz val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</fills>
  <borders count="5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1">
    <xf numFmtId="0" fontId="0" fillId="0" borderId="0"/>
  </cellStyleXfs>
  <cellXfs count="293">
    <xf numFmtId="0" fontId="0" fillId="0" borderId="0" xfId="0"/>
    <xf numFmtId="0" fontId="0" fillId="0" borderId="0" xfId="0" applyAlignment="1" applyProtection="1">
      <alignment vertical="center"/>
    </xf>
    <xf numFmtId="0" fontId="0" fillId="0" borderId="0" xfId="0" applyFont="1" applyAlignment="1" applyProtection="1">
      <alignment vertical="center"/>
    </xf>
    <xf numFmtId="0" fontId="0" fillId="2" borderId="0" xfId="0" applyFill="1" applyAlignment="1" applyProtection="1">
      <alignment vertical="center"/>
    </xf>
    <xf numFmtId="0" fontId="0" fillId="3" borderId="0" xfId="0" applyFill="1" applyAlignment="1" applyProtection="1">
      <alignment vertical="center"/>
    </xf>
    <xf numFmtId="0" fontId="3" fillId="2" borderId="0" xfId="0" applyFont="1" applyFill="1" applyAlignment="1" applyProtection="1">
      <alignment vertical="center"/>
    </xf>
    <xf numFmtId="0" fontId="3" fillId="3" borderId="0" xfId="0" applyFont="1" applyFill="1" applyAlignment="1" applyProtection="1">
      <alignment vertical="center"/>
    </xf>
    <xf numFmtId="0" fontId="1" fillId="2" borderId="0" xfId="0" applyFont="1" applyFill="1" applyAlignment="1" applyProtection="1">
      <alignment vertical="center"/>
    </xf>
    <xf numFmtId="0" fontId="1" fillId="3" borderId="0" xfId="0" applyFont="1" applyFill="1" applyAlignment="1" applyProtection="1">
      <alignment vertical="center"/>
    </xf>
    <xf numFmtId="0" fontId="0" fillId="4" borderId="0" xfId="0" applyFont="1" applyFill="1" applyAlignment="1" applyProtection="1">
      <alignment vertical="center"/>
    </xf>
    <xf numFmtId="0" fontId="5" fillId="4" borderId="0" xfId="0" applyFont="1" applyFill="1" applyAlignment="1" applyProtection="1">
      <alignment vertical="center"/>
    </xf>
    <xf numFmtId="0" fontId="0" fillId="4" borderId="0" xfId="0" applyFill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2" fontId="0" fillId="0" borderId="0" xfId="0" applyNumberFormat="1" applyAlignment="1" applyProtection="1">
      <alignment horizontal="right" vertical="center"/>
    </xf>
    <xf numFmtId="0" fontId="0" fillId="0" borderId="0" xfId="0" applyFont="1" applyBorder="1" applyAlignment="1" applyProtection="1">
      <alignment vertical="center"/>
    </xf>
    <xf numFmtId="0" fontId="3" fillId="3" borderId="0" xfId="0" applyFont="1" applyFill="1" applyAlignment="1" applyProtection="1">
      <alignment horizontal="right" vertical="center"/>
    </xf>
    <xf numFmtId="0" fontId="0" fillId="3" borderId="0" xfId="0" applyFill="1" applyAlignment="1" applyProtection="1">
      <alignment horizontal="right" vertical="center"/>
    </xf>
    <xf numFmtId="0" fontId="1" fillId="3" borderId="0" xfId="0" applyFont="1" applyFill="1" applyAlignment="1" applyProtection="1">
      <alignment horizontal="right" vertical="center"/>
    </xf>
    <xf numFmtId="0" fontId="0" fillId="0" borderId="0" xfId="0" applyAlignment="1" applyProtection="1">
      <alignment horizontal="right" vertical="center"/>
    </xf>
    <xf numFmtId="0" fontId="5" fillId="4" borderId="0" xfId="0" applyFont="1" applyFill="1" applyAlignment="1" applyProtection="1">
      <alignment horizontal="right" vertical="center"/>
    </xf>
    <xf numFmtId="165" fontId="0" fillId="5" borderId="1" xfId="0" applyNumberFormat="1" applyFont="1" applyFill="1" applyBorder="1" applyAlignment="1" applyProtection="1">
      <alignment horizontal="left" vertical="center"/>
    </xf>
    <xf numFmtId="0" fontId="0" fillId="0" borderId="3" xfId="0" applyFont="1" applyFill="1" applyBorder="1" applyAlignment="1" applyProtection="1">
      <alignment vertical="center"/>
    </xf>
    <xf numFmtId="0" fontId="0" fillId="0" borderId="4" xfId="0" applyFont="1" applyFill="1" applyBorder="1" applyAlignment="1" applyProtection="1">
      <alignment vertical="center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0" fillId="0" borderId="4" xfId="0" applyFont="1" applyFill="1" applyBorder="1" applyAlignment="1" applyProtection="1">
      <alignment horizontal="right" vertical="center"/>
    </xf>
    <xf numFmtId="0" fontId="0" fillId="0" borderId="4" xfId="0" applyFont="1" applyFill="1" applyBorder="1" applyAlignment="1" applyProtection="1">
      <alignment horizontal="left" vertical="center"/>
    </xf>
    <xf numFmtId="1" fontId="1" fillId="0" borderId="4" xfId="0" applyNumberFormat="1" applyFont="1" applyFill="1" applyBorder="1" applyAlignment="1" applyProtection="1">
      <alignment horizontal="right" vertical="center"/>
      <protection locked="0"/>
    </xf>
    <xf numFmtId="2" fontId="1" fillId="0" borderId="4" xfId="0" applyNumberFormat="1" applyFont="1" applyFill="1" applyBorder="1" applyAlignment="1" applyProtection="1">
      <alignment horizontal="right" vertical="center"/>
    </xf>
    <xf numFmtId="0" fontId="0" fillId="0" borderId="0" xfId="0" applyFill="1" applyAlignment="1" applyProtection="1">
      <alignment horizontal="right" vertical="center"/>
    </xf>
    <xf numFmtId="0" fontId="0" fillId="0" borderId="0" xfId="0" applyFill="1" applyAlignment="1" applyProtection="1">
      <alignment vertical="center"/>
    </xf>
    <xf numFmtId="0" fontId="0" fillId="0" borderId="6" xfId="0" applyFont="1" applyFill="1" applyBorder="1" applyAlignment="1" applyProtection="1">
      <alignment vertical="center"/>
    </xf>
    <xf numFmtId="0" fontId="1" fillId="0" borderId="1" xfId="0" applyFont="1" applyFill="1" applyBorder="1" applyAlignment="1" applyProtection="1">
      <alignment horizontal="centerContinuous" vertical="center"/>
    </xf>
    <xf numFmtId="0" fontId="1" fillId="0" borderId="8" xfId="0" applyFont="1" applyFill="1" applyBorder="1" applyAlignment="1" applyProtection="1">
      <alignment horizontal="centerContinuous" vertical="center"/>
    </xf>
    <xf numFmtId="0" fontId="0" fillId="0" borderId="9" xfId="0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2" fontId="0" fillId="0" borderId="0" xfId="0" applyNumberFormat="1" applyFill="1" applyAlignment="1" applyProtection="1">
      <alignment horizontal="right"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10" xfId="0" applyFont="1" applyFill="1" applyBorder="1" applyAlignment="1" applyProtection="1">
      <alignment vertical="center"/>
    </xf>
    <xf numFmtId="0" fontId="0" fillId="0" borderId="11" xfId="0" applyFill="1" applyBorder="1" applyAlignment="1" applyProtection="1">
      <alignment vertical="center"/>
    </xf>
    <xf numFmtId="0" fontId="0" fillId="0" borderId="12" xfId="0" applyFill="1" applyBorder="1" applyAlignment="1" applyProtection="1">
      <alignment horizontal="right" vertical="center"/>
    </xf>
    <xf numFmtId="0" fontId="0" fillId="0" borderId="13" xfId="0" applyFill="1" applyBorder="1" applyAlignment="1" applyProtection="1">
      <alignment vertical="center"/>
    </xf>
    <xf numFmtId="0" fontId="0" fillId="0" borderId="14" xfId="0" applyFill="1" applyBorder="1" applyAlignment="1" applyProtection="1">
      <alignment horizontal="right" vertical="center"/>
    </xf>
    <xf numFmtId="0" fontId="0" fillId="0" borderId="15" xfId="0" applyFill="1" applyBorder="1" applyAlignment="1" applyProtection="1">
      <alignment vertical="center"/>
    </xf>
    <xf numFmtId="0" fontId="0" fillId="0" borderId="16" xfId="0" applyFill="1" applyBorder="1" applyAlignment="1" applyProtection="1">
      <alignment horizontal="right" vertical="center"/>
    </xf>
    <xf numFmtId="0" fontId="0" fillId="0" borderId="14" xfId="0" applyFill="1" applyBorder="1" applyAlignment="1" applyProtection="1">
      <alignment horizontal="center" vertical="center"/>
    </xf>
    <xf numFmtId="0" fontId="1" fillId="0" borderId="7" xfId="0" applyFont="1" applyFill="1" applyBorder="1" applyProtection="1"/>
    <xf numFmtId="0" fontId="1" fillId="0" borderId="1" xfId="0" applyFont="1" applyFill="1" applyBorder="1" applyProtection="1"/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right" vertical="center"/>
      <protection locked="0"/>
    </xf>
    <xf numFmtId="169" fontId="0" fillId="0" borderId="8" xfId="0" applyNumberFormat="1" applyFont="1" applyFill="1" applyBorder="1" applyAlignment="1" applyProtection="1">
      <alignment vertical="center"/>
      <protection locked="0"/>
    </xf>
    <xf numFmtId="0" fontId="0" fillId="0" borderId="17" xfId="0" applyFill="1" applyBorder="1" applyAlignment="1" applyProtection="1">
      <alignment vertical="center"/>
    </xf>
    <xf numFmtId="0" fontId="0" fillId="0" borderId="18" xfId="0" applyFill="1" applyBorder="1" applyAlignment="1" applyProtection="1">
      <alignment horizontal="right" vertical="center"/>
    </xf>
    <xf numFmtId="0" fontId="0" fillId="0" borderId="19" xfId="0" applyFill="1" applyBorder="1" applyAlignment="1" applyProtection="1">
      <alignment horizontal="right" vertical="center"/>
    </xf>
    <xf numFmtId="2" fontId="0" fillId="0" borderId="18" xfId="0" applyNumberFormat="1" applyFill="1" applyBorder="1" applyAlignment="1" applyProtection="1">
      <alignment vertical="center"/>
    </xf>
    <xf numFmtId="14" fontId="2" fillId="0" borderId="1" xfId="0" applyNumberFormat="1" applyFont="1" applyFill="1" applyBorder="1" applyAlignment="1" applyProtection="1">
      <alignment horizontal="center" vertical="center"/>
    </xf>
    <xf numFmtId="14" fontId="0" fillId="0" borderId="13" xfId="0" applyNumberFormat="1" applyFont="1" applyFill="1" applyBorder="1" applyAlignment="1" applyProtection="1">
      <alignment horizontal="center" vertical="center"/>
    </xf>
    <xf numFmtId="0" fontId="0" fillId="0" borderId="20" xfId="0" applyFill="1" applyBorder="1" applyAlignment="1" applyProtection="1">
      <alignment horizontal="right" vertical="center"/>
    </xf>
    <xf numFmtId="49" fontId="0" fillId="0" borderId="21" xfId="0" applyNumberFormat="1" applyFont="1" applyFill="1" applyBorder="1" applyAlignment="1" applyProtection="1">
      <alignment horizontal="left" vertical="center"/>
    </xf>
    <xf numFmtId="49" fontId="0" fillId="0" borderId="22" xfId="0" applyNumberFormat="1" applyFont="1" applyFill="1" applyBorder="1" applyAlignment="1" applyProtection="1">
      <alignment horizontal="left" vertical="center"/>
    </xf>
    <xf numFmtId="49" fontId="0" fillId="0" borderId="23" xfId="0" applyNumberFormat="1" applyFont="1" applyFill="1" applyBorder="1" applyAlignment="1" applyProtection="1">
      <alignment horizontal="left" vertical="center"/>
    </xf>
    <xf numFmtId="0" fontId="0" fillId="0" borderId="24" xfId="0" applyFill="1" applyBorder="1" applyAlignment="1" applyProtection="1">
      <alignment vertical="center"/>
      <protection locked="0"/>
    </xf>
    <xf numFmtId="49" fontId="1" fillId="0" borderId="21" xfId="0" applyNumberFormat="1" applyFont="1" applyFill="1" applyBorder="1" applyAlignment="1" applyProtection="1">
      <alignment horizontal="left" vertical="center"/>
    </xf>
    <xf numFmtId="49" fontId="1" fillId="0" borderId="25" xfId="0" applyNumberFormat="1" applyFont="1" applyFill="1" applyBorder="1" applyAlignment="1" applyProtection="1">
      <alignment horizontal="left" vertical="center"/>
    </xf>
    <xf numFmtId="49" fontId="0" fillId="0" borderId="26" xfId="0" applyNumberFormat="1" applyFont="1" applyFill="1" applyBorder="1" applyAlignment="1" applyProtection="1">
      <alignment horizontal="left" vertical="center"/>
    </xf>
    <xf numFmtId="0" fontId="0" fillId="0" borderId="18" xfId="0" applyFill="1" applyBorder="1" applyAlignment="1" applyProtection="1">
      <alignment vertical="center"/>
    </xf>
    <xf numFmtId="14" fontId="0" fillId="0" borderId="7" xfId="0" applyNumberFormat="1" applyFont="1" applyFill="1" applyBorder="1" applyAlignment="1" applyProtection="1">
      <alignment vertical="center"/>
    </xf>
    <xf numFmtId="14" fontId="2" fillId="0" borderId="8" xfId="0" applyNumberFormat="1" applyFont="1" applyFill="1" applyBorder="1" applyAlignment="1" applyProtection="1">
      <alignment horizontal="center" vertical="center"/>
    </xf>
    <xf numFmtId="14" fontId="0" fillId="0" borderId="7" xfId="0" applyNumberFormat="1" applyFont="1" applyFill="1" applyBorder="1" applyAlignment="1" applyProtection="1">
      <alignment horizontal="center" vertical="center"/>
    </xf>
    <xf numFmtId="2" fontId="0" fillId="0" borderId="27" xfId="0" applyNumberFormat="1" applyFont="1" applyFill="1" applyBorder="1" applyAlignment="1" applyProtection="1">
      <alignment horizontal="right" vertical="center"/>
    </xf>
    <xf numFmtId="14" fontId="0" fillId="0" borderId="8" xfId="0" applyNumberFormat="1" applyFont="1" applyFill="1" applyBorder="1" applyAlignment="1" applyProtection="1">
      <alignment vertical="center"/>
    </xf>
    <xf numFmtId="0" fontId="0" fillId="0" borderId="25" xfId="0" applyFill="1" applyBorder="1" applyAlignment="1" applyProtection="1">
      <alignment horizontal="left" vertical="center"/>
    </xf>
    <xf numFmtId="49" fontId="0" fillId="0" borderId="28" xfId="0" applyNumberFormat="1" applyFont="1" applyFill="1" applyBorder="1" applyAlignment="1" applyProtection="1">
      <alignment horizontal="center" vertical="center"/>
    </xf>
    <xf numFmtId="0" fontId="0" fillId="0" borderId="29" xfId="0" applyFill="1" applyBorder="1" applyAlignment="1" applyProtection="1">
      <alignment vertical="center"/>
      <protection locked="0"/>
    </xf>
    <xf numFmtId="4" fontId="0" fillId="0" borderId="30" xfId="0" applyNumberFormat="1" applyFill="1" applyBorder="1" applyAlignment="1" applyProtection="1">
      <alignment horizontal="right" vertical="center"/>
      <protection locked="0"/>
    </xf>
    <xf numFmtId="2" fontId="0" fillId="0" borderId="28" xfId="0" applyNumberFormat="1" applyFont="1" applyFill="1" applyBorder="1" applyAlignment="1" applyProtection="1">
      <alignment vertical="center"/>
    </xf>
    <xf numFmtId="0" fontId="0" fillId="0" borderId="31" xfId="0" applyFill="1" applyBorder="1" applyAlignment="1" applyProtection="1">
      <alignment vertical="center"/>
    </xf>
    <xf numFmtId="0" fontId="0" fillId="0" borderId="5" xfId="0" applyFill="1" applyBorder="1" applyAlignment="1" applyProtection="1">
      <alignment horizontal="right" vertical="center"/>
    </xf>
    <xf numFmtId="0" fontId="0" fillId="0" borderId="32" xfId="0" applyFill="1" applyBorder="1" applyAlignment="1" applyProtection="1">
      <alignment horizontal="right" vertical="center"/>
    </xf>
    <xf numFmtId="0" fontId="0" fillId="0" borderId="10" xfId="0" applyFill="1" applyBorder="1" applyAlignment="1" applyProtection="1">
      <alignment vertical="center"/>
    </xf>
    <xf numFmtId="49" fontId="0" fillId="0" borderId="23" xfId="0" applyNumberFormat="1" applyFont="1" applyFill="1" applyBorder="1" applyAlignment="1" applyProtection="1">
      <alignment horizontal="center" vertical="center"/>
    </xf>
    <xf numFmtId="49" fontId="0" fillId="0" borderId="26" xfId="0" applyNumberFormat="1" applyFont="1" applyFill="1" applyBorder="1" applyAlignment="1" applyProtection="1">
      <alignment horizontal="center" vertical="center"/>
    </xf>
    <xf numFmtId="0" fontId="0" fillId="0" borderId="17" xfId="0" applyFill="1" applyBorder="1" applyAlignment="1" applyProtection="1">
      <alignment vertical="center"/>
      <protection locked="0"/>
    </xf>
    <xf numFmtId="4" fontId="0" fillId="0" borderId="33" xfId="0" applyNumberFormat="1" applyFill="1" applyBorder="1" applyAlignment="1" applyProtection="1">
      <alignment horizontal="right" vertical="center"/>
      <protection locked="0"/>
    </xf>
    <xf numFmtId="2" fontId="0" fillId="0" borderId="34" xfId="0" applyNumberFormat="1" applyFont="1" applyFill="1" applyBorder="1" applyAlignment="1" applyProtection="1">
      <alignment vertical="center"/>
    </xf>
    <xf numFmtId="49" fontId="0" fillId="0" borderId="35" xfId="0" applyNumberFormat="1" applyFont="1" applyFill="1" applyBorder="1" applyAlignment="1" applyProtection="1">
      <alignment horizontal="left" vertical="center"/>
    </xf>
    <xf numFmtId="0" fontId="0" fillId="0" borderId="36" xfId="0" applyFill="1" applyBorder="1" applyAlignment="1" applyProtection="1">
      <alignment horizontal="left" vertical="center"/>
    </xf>
    <xf numFmtId="0" fontId="0" fillId="0" borderId="37" xfId="0" applyFill="1" applyBorder="1" applyAlignment="1" applyProtection="1">
      <alignment vertical="center"/>
      <protection locked="0"/>
    </xf>
    <xf numFmtId="2" fontId="0" fillId="0" borderId="38" xfId="0" applyNumberFormat="1" applyFill="1" applyBorder="1" applyAlignment="1" applyProtection="1">
      <alignment horizontal="right" vertical="center"/>
      <protection locked="0"/>
    </xf>
    <xf numFmtId="2" fontId="0" fillId="0" borderId="23" xfId="0" applyNumberFormat="1" applyFont="1" applyFill="1" applyBorder="1" applyAlignment="1" applyProtection="1">
      <alignment vertical="center"/>
    </xf>
    <xf numFmtId="0" fontId="0" fillId="0" borderId="21" xfId="0" applyFill="1" applyBorder="1" applyAlignment="1" applyProtection="1">
      <alignment horizontal="left" vertical="center"/>
    </xf>
    <xf numFmtId="0" fontId="0" fillId="0" borderId="0" xfId="0" applyFont="1" applyFill="1" applyAlignment="1" applyProtection="1">
      <alignment vertical="center"/>
    </xf>
    <xf numFmtId="0" fontId="0" fillId="0" borderId="0" xfId="0" applyFont="1" applyFill="1" applyAlignment="1" applyProtection="1">
      <alignment horizontal="right" vertical="center"/>
    </xf>
    <xf numFmtId="49" fontId="1" fillId="0" borderId="9" xfId="0" applyNumberFormat="1" applyFont="1" applyFill="1" applyBorder="1" applyAlignment="1" applyProtection="1">
      <alignment horizontal="left" vertical="center"/>
    </xf>
    <xf numFmtId="49" fontId="1" fillId="0" borderId="39" xfId="0" applyNumberFormat="1" applyFont="1" applyFill="1" applyBorder="1" applyAlignment="1" applyProtection="1">
      <alignment horizontal="left" vertical="center"/>
    </xf>
    <xf numFmtId="0" fontId="0" fillId="0" borderId="40" xfId="0" applyFill="1" applyBorder="1" applyAlignment="1" applyProtection="1">
      <alignment vertical="center"/>
      <protection locked="0"/>
    </xf>
    <xf numFmtId="2" fontId="0" fillId="0" borderId="41" xfId="0" applyNumberFormat="1" applyFill="1" applyBorder="1" applyAlignment="1" applyProtection="1">
      <alignment horizontal="right" vertical="center"/>
      <protection locked="0"/>
    </xf>
    <xf numFmtId="2" fontId="0" fillId="0" borderId="42" xfId="0" applyNumberFormat="1" applyFont="1" applyFill="1" applyBorder="1" applyAlignment="1" applyProtection="1">
      <alignment vertical="center"/>
    </xf>
    <xf numFmtId="164" fontId="0" fillId="0" borderId="13" xfId="0" applyNumberFormat="1" applyFill="1" applyBorder="1" applyAlignment="1" applyProtection="1">
      <alignment horizontal="center" vertical="center"/>
    </xf>
    <xf numFmtId="164" fontId="0" fillId="0" borderId="8" xfId="0" applyNumberFormat="1" applyFont="1" applyFill="1" applyBorder="1" applyAlignment="1" applyProtection="1">
      <alignment vertical="center"/>
    </xf>
    <xf numFmtId="14" fontId="0" fillId="0" borderId="0" xfId="0" applyNumberFormat="1" applyFill="1" applyAlignment="1" applyProtection="1">
      <alignment vertical="center"/>
    </xf>
    <xf numFmtId="165" fontId="0" fillId="0" borderId="3" xfId="0" applyNumberFormat="1" applyFont="1" applyFill="1" applyBorder="1" applyAlignment="1" applyProtection="1">
      <alignment horizontal="left" vertical="center"/>
    </xf>
    <xf numFmtId="165" fontId="0" fillId="0" borderId="22" xfId="0" applyNumberFormat="1" applyFont="1" applyFill="1" applyBorder="1" applyAlignment="1" applyProtection="1">
      <alignment horizontal="left" vertical="center"/>
    </xf>
    <xf numFmtId="49" fontId="0" fillId="0" borderId="11" xfId="0" applyNumberFormat="1" applyFont="1" applyFill="1" applyBorder="1" applyAlignment="1" applyProtection="1">
      <alignment horizontal="center" vertical="center"/>
      <protection locked="0"/>
    </xf>
    <xf numFmtId="2" fontId="0" fillId="0" borderId="43" xfId="0" applyNumberFormat="1" applyFont="1" applyFill="1" applyBorder="1" applyAlignment="1" applyProtection="1">
      <alignment horizontal="right" vertical="center"/>
      <protection locked="0"/>
    </xf>
    <xf numFmtId="170" fontId="0" fillId="0" borderId="23" xfId="0" applyNumberFormat="1" applyFont="1" applyFill="1" applyBorder="1" applyAlignment="1" applyProtection="1">
      <alignment horizontal="left" vertical="center"/>
    </xf>
    <xf numFmtId="165" fontId="0" fillId="0" borderId="21" xfId="0" applyNumberFormat="1" applyFont="1" applyFill="1" applyBorder="1" applyAlignment="1" applyProtection="1">
      <alignment horizontal="left" vertical="center"/>
    </xf>
    <xf numFmtId="165" fontId="0" fillId="0" borderId="25" xfId="0" applyNumberFormat="1" applyFont="1" applyFill="1" applyBorder="1" applyAlignment="1" applyProtection="1">
      <alignment horizontal="left" vertical="center"/>
    </xf>
    <xf numFmtId="49" fontId="0" fillId="0" borderId="37" xfId="0" applyNumberFormat="1" applyFont="1" applyFill="1" applyBorder="1" applyAlignment="1" applyProtection="1">
      <alignment horizontal="center" vertical="center"/>
      <protection locked="0"/>
    </xf>
    <xf numFmtId="2" fontId="0" fillId="0" borderId="38" xfId="0" applyNumberFormat="1" applyFont="1" applyFill="1" applyBorder="1" applyAlignment="1" applyProtection="1">
      <alignment horizontal="right" vertical="center"/>
      <protection locked="0"/>
    </xf>
    <xf numFmtId="165" fontId="0" fillId="0" borderId="9" xfId="0" applyNumberFormat="1" applyFont="1" applyFill="1" applyBorder="1" applyAlignment="1" applyProtection="1">
      <alignment horizontal="left" vertical="center"/>
    </xf>
    <xf numFmtId="165" fontId="0" fillId="0" borderId="39" xfId="0" applyNumberFormat="1" applyFont="1" applyFill="1" applyBorder="1" applyAlignment="1" applyProtection="1">
      <alignment horizontal="left" vertical="center"/>
    </xf>
    <xf numFmtId="49" fontId="0" fillId="0" borderId="40" xfId="0" applyNumberFormat="1" applyFont="1" applyFill="1" applyBorder="1" applyAlignment="1" applyProtection="1">
      <alignment horizontal="center" vertical="center"/>
      <protection locked="0"/>
    </xf>
    <xf numFmtId="2" fontId="0" fillId="0" borderId="41" xfId="0" applyNumberFormat="1" applyFont="1" applyFill="1" applyBorder="1" applyAlignment="1" applyProtection="1">
      <alignment horizontal="right" vertical="center"/>
      <protection locked="0"/>
    </xf>
    <xf numFmtId="49" fontId="0" fillId="0" borderId="44" xfId="0" applyNumberFormat="1" applyFont="1" applyFill="1" applyBorder="1" applyAlignment="1" applyProtection="1">
      <alignment horizontal="center" vertical="center"/>
    </xf>
    <xf numFmtId="49" fontId="0" fillId="0" borderId="11" xfId="0" applyNumberFormat="1" applyFont="1" applyFill="1" applyBorder="1" applyAlignment="1" applyProtection="1">
      <alignment vertical="center"/>
      <protection locked="0"/>
    </xf>
    <xf numFmtId="2" fontId="0" fillId="0" borderId="43" xfId="0" applyNumberFormat="1" applyFont="1" applyFill="1" applyBorder="1" applyAlignment="1" applyProtection="1">
      <alignment vertical="center"/>
      <protection locked="0"/>
    </xf>
    <xf numFmtId="49" fontId="0" fillId="0" borderId="44" xfId="0" applyNumberFormat="1" applyFont="1" applyFill="1" applyBorder="1" applyAlignment="1" applyProtection="1">
      <alignment vertical="center"/>
      <protection locked="0"/>
    </xf>
    <xf numFmtId="49" fontId="0" fillId="0" borderId="40" xfId="0" applyNumberFormat="1" applyFont="1" applyFill="1" applyBorder="1" applyAlignment="1" applyProtection="1">
      <alignment vertical="center"/>
      <protection locked="0"/>
    </xf>
    <xf numFmtId="2" fontId="0" fillId="0" borderId="41" xfId="0" applyNumberFormat="1" applyFont="1" applyFill="1" applyBorder="1" applyAlignment="1" applyProtection="1">
      <alignment vertical="center"/>
      <protection locked="0"/>
    </xf>
    <xf numFmtId="49" fontId="0" fillId="0" borderId="26" xfId="0" applyNumberFormat="1" applyFont="1" applyFill="1" applyBorder="1" applyAlignment="1" applyProtection="1">
      <alignment vertical="center"/>
      <protection locked="0"/>
    </xf>
    <xf numFmtId="164" fontId="0" fillId="0" borderId="7" xfId="0" applyNumberFormat="1" applyFill="1" applyBorder="1" applyAlignment="1" applyProtection="1">
      <alignment horizontal="centerContinuous" vertical="center"/>
    </xf>
    <xf numFmtId="2" fontId="0" fillId="0" borderId="1" xfId="0" applyNumberFormat="1" applyFont="1" applyFill="1" applyBorder="1" applyAlignment="1" applyProtection="1">
      <alignment horizontal="centerContinuous" vertical="center"/>
    </xf>
    <xf numFmtId="164" fontId="0" fillId="0" borderId="8" xfId="0" applyNumberFormat="1" applyFont="1" applyFill="1" applyBorder="1" applyAlignment="1" applyProtection="1">
      <alignment horizontal="centerContinuous" vertical="center"/>
    </xf>
    <xf numFmtId="165" fontId="0" fillId="0" borderId="4" xfId="0" applyNumberFormat="1" applyFont="1" applyFill="1" applyBorder="1" applyAlignment="1" applyProtection="1">
      <alignment horizontal="left" vertical="center"/>
    </xf>
    <xf numFmtId="0" fontId="0" fillId="0" borderId="6" xfId="0" applyFont="1" applyFill="1" applyBorder="1" applyAlignment="1" applyProtection="1">
      <alignment horizontal="center" vertical="center"/>
    </xf>
    <xf numFmtId="165" fontId="0" fillId="0" borderId="0" xfId="0" applyNumberFormat="1" applyFont="1" applyFill="1" applyBorder="1" applyAlignment="1" applyProtection="1">
      <alignment horizontal="left" vertical="center"/>
    </xf>
    <xf numFmtId="49" fontId="0" fillId="0" borderId="10" xfId="0" applyNumberFormat="1" applyFont="1" applyFill="1" applyBorder="1" applyAlignment="1" applyProtection="1">
      <alignment horizontal="center" vertical="center"/>
    </xf>
    <xf numFmtId="164" fontId="0" fillId="0" borderId="13" xfId="0" applyNumberFormat="1" applyFont="1" applyFill="1" applyBorder="1" applyAlignment="1" applyProtection="1">
      <alignment horizontal="center" vertical="center"/>
    </xf>
    <xf numFmtId="2" fontId="0" fillId="0" borderId="1" xfId="0" applyNumberFormat="1" applyFont="1" applyFill="1" applyBorder="1" applyAlignment="1" applyProtection="1">
      <alignment horizontal="right" vertical="center"/>
    </xf>
    <xf numFmtId="0" fontId="0" fillId="0" borderId="45" xfId="0" applyFill="1" applyBorder="1" applyAlignment="1" applyProtection="1">
      <alignment vertical="center"/>
      <protection locked="0"/>
    </xf>
    <xf numFmtId="2" fontId="0" fillId="0" borderId="46" xfId="0" applyNumberFormat="1" applyFont="1" applyFill="1" applyBorder="1" applyAlignment="1" applyProtection="1">
      <alignment horizontal="right" vertical="center"/>
      <protection locked="0"/>
    </xf>
    <xf numFmtId="14" fontId="0" fillId="0" borderId="26" xfId="0" applyNumberFormat="1" applyFont="1" applyFill="1" applyBorder="1" applyAlignment="1" applyProtection="1">
      <alignment vertical="center"/>
    </xf>
    <xf numFmtId="0" fontId="0" fillId="0" borderId="45" xfId="0" applyFont="1" applyFill="1" applyBorder="1" applyAlignment="1" applyProtection="1">
      <alignment vertical="center"/>
      <protection locked="0"/>
    </xf>
    <xf numFmtId="49" fontId="0" fillId="0" borderId="42" xfId="0" applyNumberFormat="1" applyFont="1" applyFill="1" applyBorder="1" applyAlignment="1" applyProtection="1">
      <alignment horizontal="center" vertical="center"/>
    </xf>
    <xf numFmtId="14" fontId="0" fillId="0" borderId="31" xfId="0" applyNumberFormat="1" applyFill="1" applyBorder="1" applyAlignment="1" applyProtection="1">
      <alignment vertical="center"/>
      <protection locked="0"/>
    </xf>
    <xf numFmtId="49" fontId="0" fillId="0" borderId="42" xfId="0" applyNumberFormat="1" applyFont="1" applyFill="1" applyBorder="1" applyAlignment="1" applyProtection="1">
      <alignment vertical="center"/>
    </xf>
    <xf numFmtId="49" fontId="0" fillId="0" borderId="0" xfId="0" applyNumberFormat="1" applyFill="1" applyAlignment="1" applyProtection="1">
      <alignment horizontal="center" vertical="center"/>
    </xf>
    <xf numFmtId="49" fontId="0" fillId="0" borderId="0" xfId="0" applyNumberFormat="1" applyFont="1" applyFill="1" applyBorder="1" applyAlignment="1" applyProtection="1">
      <alignment vertical="center"/>
    </xf>
    <xf numFmtId="49" fontId="1" fillId="0" borderId="7" xfId="0" applyNumberFormat="1" applyFont="1" applyFill="1" applyBorder="1" applyAlignment="1" applyProtection="1">
      <alignment vertical="center"/>
    </xf>
    <xf numFmtId="49" fontId="0" fillId="0" borderId="8" xfId="0" applyNumberFormat="1" applyFill="1" applyBorder="1" applyAlignment="1" applyProtection="1">
      <alignment horizontal="center" vertical="center"/>
    </xf>
    <xf numFmtId="164" fontId="0" fillId="0" borderId="47" xfId="0" applyNumberFormat="1" applyFill="1" applyBorder="1" applyAlignment="1" applyProtection="1">
      <alignment vertical="center"/>
    </xf>
    <xf numFmtId="0" fontId="0" fillId="0" borderId="7" xfId="0" applyFill="1" applyBorder="1" applyAlignment="1" applyProtection="1">
      <alignment vertical="center"/>
    </xf>
    <xf numFmtId="164" fontId="0" fillId="0" borderId="14" xfId="0" applyNumberFormat="1" applyFill="1" applyBorder="1" applyAlignment="1" applyProtection="1">
      <alignment vertical="center"/>
      <protection locked="0"/>
    </xf>
    <xf numFmtId="2" fontId="0" fillId="0" borderId="5" xfId="0" applyNumberFormat="1" applyFill="1" applyBorder="1" applyAlignment="1" applyProtection="1">
      <alignment horizontal="right" vertical="center"/>
    </xf>
    <xf numFmtId="49" fontId="0" fillId="0" borderId="5" xfId="0" applyNumberFormat="1" applyFont="1" applyFill="1" applyBorder="1" applyAlignment="1" applyProtection="1">
      <alignment vertical="center"/>
    </xf>
    <xf numFmtId="0" fontId="0" fillId="0" borderId="5" xfId="0" applyFill="1" applyBorder="1" applyAlignment="1" applyProtection="1">
      <alignment vertical="center"/>
    </xf>
    <xf numFmtId="49" fontId="0" fillId="0" borderId="10" xfId="0" applyNumberFormat="1" applyFont="1" applyFill="1" applyBorder="1" applyAlignment="1" applyProtection="1">
      <alignment vertical="center"/>
    </xf>
    <xf numFmtId="0" fontId="1" fillId="0" borderId="7" xfId="0" applyFont="1" applyFill="1" applyBorder="1" applyAlignment="1" applyProtection="1">
      <alignment vertical="center"/>
    </xf>
    <xf numFmtId="49" fontId="0" fillId="0" borderId="4" xfId="0" applyNumberFormat="1" applyFill="1" applyBorder="1" applyAlignment="1" applyProtection="1">
      <alignment horizontal="center" vertical="center"/>
    </xf>
    <xf numFmtId="49" fontId="1" fillId="0" borderId="48" xfId="0" applyNumberFormat="1" applyFont="1" applyFill="1" applyBorder="1" applyAlignment="1" applyProtection="1">
      <alignment vertical="center"/>
    </xf>
    <xf numFmtId="49" fontId="0" fillId="0" borderId="6" xfId="0" applyNumberFormat="1" applyFill="1" applyBorder="1" applyAlignment="1" applyProtection="1">
      <alignment horizontal="center" vertical="center"/>
    </xf>
    <xf numFmtId="0" fontId="0" fillId="0" borderId="8" xfId="0" applyFill="1" applyBorder="1" applyAlignment="1" applyProtection="1">
      <alignment horizontal="center" vertical="center"/>
    </xf>
    <xf numFmtId="2" fontId="0" fillId="0" borderId="7" xfId="0" applyNumberFormat="1" applyFill="1" applyBorder="1" applyAlignment="1" applyProtection="1">
      <alignment vertical="center"/>
    </xf>
    <xf numFmtId="49" fontId="0" fillId="0" borderId="8" xfId="0" applyNumberFormat="1" applyFont="1" applyFill="1" applyBorder="1" applyAlignment="1" applyProtection="1">
      <alignment vertical="center"/>
    </xf>
    <xf numFmtId="0" fontId="0" fillId="0" borderId="2" xfId="0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/>
    </xf>
    <xf numFmtId="164" fontId="0" fillId="0" borderId="45" xfId="0" applyNumberFormat="1" applyFill="1" applyBorder="1" applyAlignment="1" applyProtection="1">
      <alignment vertical="center"/>
    </xf>
    <xf numFmtId="164" fontId="0" fillId="0" borderId="23" xfId="0" applyNumberFormat="1" applyFill="1" applyBorder="1" applyAlignment="1" applyProtection="1">
      <alignment vertical="center"/>
    </xf>
    <xf numFmtId="166" fontId="0" fillId="0" borderId="49" xfId="0" applyNumberFormat="1" applyFill="1" applyBorder="1" applyAlignment="1" applyProtection="1">
      <alignment vertical="center"/>
    </xf>
    <xf numFmtId="2" fontId="0" fillId="0" borderId="21" xfId="0" applyNumberFormat="1" applyFill="1" applyBorder="1" applyAlignment="1" applyProtection="1">
      <alignment horizontal="right" vertical="center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horizontal="right" vertical="center"/>
    </xf>
    <xf numFmtId="49" fontId="0" fillId="0" borderId="45" xfId="0" applyNumberFormat="1" applyFill="1" applyBorder="1" applyAlignment="1" applyProtection="1">
      <alignment vertical="center"/>
    </xf>
    <xf numFmtId="49" fontId="0" fillId="0" borderId="23" xfId="0" applyNumberFormat="1" applyFill="1" applyBorder="1" applyAlignment="1" applyProtection="1">
      <alignment horizontal="center" vertical="center"/>
    </xf>
    <xf numFmtId="0" fontId="0" fillId="0" borderId="50" xfId="0" applyFill="1" applyBorder="1" applyAlignment="1" applyProtection="1">
      <alignment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49" fontId="3" fillId="0" borderId="51" xfId="0" applyNumberFormat="1" applyFont="1" applyFill="1" applyBorder="1" applyAlignment="1" applyProtection="1">
      <alignment vertical="center"/>
    </xf>
    <xf numFmtId="49" fontId="3" fillId="0" borderId="42" xfId="0" applyNumberFormat="1" applyFont="1" applyFill="1" applyBorder="1" applyAlignment="1" applyProtection="1">
      <alignment horizontal="center" vertical="center"/>
    </xf>
    <xf numFmtId="0" fontId="3" fillId="0" borderId="52" xfId="0" applyFont="1" applyFill="1" applyBorder="1" applyAlignment="1" applyProtection="1">
      <alignment vertical="center"/>
    </xf>
    <xf numFmtId="167" fontId="3" fillId="0" borderId="7" xfId="0" applyNumberFormat="1" applyFont="1" applyFill="1" applyBorder="1" applyAlignment="1" applyProtection="1">
      <alignment horizontal="right" vertical="center"/>
    </xf>
    <xf numFmtId="49" fontId="0" fillId="0" borderId="34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center"/>
    </xf>
    <xf numFmtId="2" fontId="0" fillId="0" borderId="0" xfId="0" applyNumberFormat="1" applyFill="1" applyBorder="1" applyAlignment="1" applyProtection="1">
      <alignment horizontal="right" vertical="center"/>
    </xf>
    <xf numFmtId="49" fontId="0" fillId="0" borderId="34" xfId="0" applyNumberFormat="1" applyFont="1" applyFill="1" applyBorder="1" applyAlignment="1" applyProtection="1">
      <alignment vertical="center"/>
    </xf>
    <xf numFmtId="2" fontId="0" fillId="0" borderId="0" xfId="0" applyNumberFormat="1" applyFont="1" applyFill="1" applyBorder="1" applyAlignment="1" applyProtection="1">
      <alignment horizontal="right" vertical="center"/>
    </xf>
    <xf numFmtId="49" fontId="3" fillId="0" borderId="9" xfId="0" applyNumberFormat="1" applyFont="1" applyFill="1" applyBorder="1" applyAlignment="1" applyProtection="1">
      <alignment vertical="center"/>
    </xf>
    <xf numFmtId="49" fontId="3" fillId="0" borderId="10" xfId="0" applyNumberFormat="1" applyFont="1" applyFill="1" applyBorder="1" applyAlignment="1" applyProtection="1">
      <alignment horizontal="center" vertical="center"/>
    </xf>
    <xf numFmtId="167" fontId="3" fillId="0" borderId="31" xfId="0" applyNumberFormat="1" applyFont="1" applyFill="1" applyBorder="1" applyAlignment="1" applyProtection="1">
      <alignment horizontal="right" vertical="center"/>
    </xf>
    <xf numFmtId="49" fontId="1" fillId="0" borderId="3" xfId="0" applyNumberFormat="1" applyFont="1" applyFill="1" applyBorder="1" applyAlignment="1" applyProtection="1">
      <alignment vertical="center"/>
    </xf>
    <xf numFmtId="2" fontId="8" fillId="0" borderId="45" xfId="0" applyNumberFormat="1" applyFont="1" applyFill="1" applyBorder="1" applyAlignment="1" applyProtection="1">
      <alignment vertical="center"/>
    </xf>
    <xf numFmtId="49" fontId="3" fillId="0" borderId="23" xfId="0" applyNumberFormat="1" applyFont="1" applyFill="1" applyBorder="1" applyAlignment="1" applyProtection="1">
      <alignment horizontal="center" vertical="center"/>
    </xf>
    <xf numFmtId="167" fontId="3" fillId="0" borderId="29" xfId="0" applyNumberFormat="1" applyFont="1" applyFill="1" applyBorder="1" applyAlignment="1" applyProtection="1">
      <alignment horizontal="right" vertical="center"/>
    </xf>
    <xf numFmtId="167" fontId="3" fillId="0" borderId="3" xfId="0" applyNumberFormat="1" applyFont="1" applyFill="1" applyBorder="1" applyAlignment="1" applyProtection="1">
      <alignment horizontal="right" vertical="center"/>
    </xf>
    <xf numFmtId="167" fontId="3" fillId="0" borderId="37" xfId="0" applyNumberFormat="1" applyFont="1" applyFill="1" applyBorder="1" applyAlignment="1" applyProtection="1">
      <alignment horizontal="right" vertical="center"/>
    </xf>
    <xf numFmtId="167" fontId="3" fillId="0" borderId="53" xfId="0" applyNumberFormat="1" applyFont="1" applyFill="1" applyBorder="1" applyAlignment="1" applyProtection="1">
      <alignment horizontal="right" vertical="center"/>
    </xf>
    <xf numFmtId="2" fontId="8" fillId="0" borderId="51" xfId="0" applyNumberFormat="1" applyFont="1" applyFill="1" applyBorder="1" applyAlignment="1" applyProtection="1">
      <alignment vertical="center"/>
    </xf>
    <xf numFmtId="167" fontId="3" fillId="0" borderId="40" xfId="0" applyNumberFormat="1" applyFont="1" applyFill="1" applyBorder="1" applyAlignment="1" applyProtection="1">
      <alignment horizontal="right" vertical="center"/>
    </xf>
    <xf numFmtId="167" fontId="3" fillId="0" borderId="9" xfId="0" applyNumberFormat="1" applyFont="1" applyFill="1" applyBorder="1" applyAlignment="1" applyProtection="1">
      <alignment horizontal="right" vertical="center"/>
    </xf>
    <xf numFmtId="49" fontId="3" fillId="0" borderId="21" xfId="0" applyNumberFormat="1" applyFont="1" applyFill="1" applyBorder="1" applyAlignment="1" applyProtection="1">
      <alignment vertical="center"/>
    </xf>
    <xf numFmtId="49" fontId="0" fillId="0" borderId="54" xfId="0" applyNumberFormat="1" applyFont="1" applyFill="1" applyBorder="1" applyAlignment="1" applyProtection="1">
      <alignment horizontal="center" vertical="center"/>
    </xf>
    <xf numFmtId="167" fontId="3" fillId="0" borderId="17" xfId="0" applyNumberFormat="1" applyFont="1" applyFill="1" applyBorder="1" applyAlignment="1" applyProtection="1">
      <alignment horizontal="right" vertical="center"/>
    </xf>
    <xf numFmtId="0" fontId="1" fillId="0" borderId="0" xfId="0" applyFont="1" applyFill="1" applyAlignment="1" applyProtection="1">
      <alignment vertical="center"/>
    </xf>
    <xf numFmtId="0" fontId="1" fillId="0" borderId="0" xfId="0" applyFont="1" applyFill="1" applyAlignment="1" applyProtection="1">
      <alignment horizontal="right" vertical="center"/>
    </xf>
    <xf numFmtId="49" fontId="3" fillId="0" borderId="35" xfId="0" applyNumberFormat="1" applyFont="1" applyFill="1" applyBorder="1" applyAlignment="1" applyProtection="1">
      <alignment vertical="center"/>
    </xf>
    <xf numFmtId="49" fontId="0" fillId="0" borderId="55" xfId="0" applyNumberFormat="1" applyFont="1" applyFill="1" applyBorder="1" applyAlignment="1" applyProtection="1">
      <alignment horizontal="center" vertical="center"/>
    </xf>
    <xf numFmtId="167" fontId="3" fillId="0" borderId="56" xfId="0" applyNumberFormat="1" applyFont="1" applyFill="1" applyBorder="1" applyAlignment="1" applyProtection="1">
      <alignment horizontal="right" vertical="center"/>
    </xf>
    <xf numFmtId="49" fontId="0" fillId="0" borderId="5" xfId="0" applyNumberFormat="1" applyFill="1" applyBorder="1" applyAlignment="1" applyProtection="1">
      <alignment horizontal="center" vertical="center"/>
    </xf>
    <xf numFmtId="2" fontId="5" fillId="0" borderId="0" xfId="0" applyNumberFormat="1" applyFont="1" applyFill="1" applyBorder="1" applyAlignment="1" applyProtection="1">
      <alignment horizontal="right" vertical="center"/>
    </xf>
    <xf numFmtId="0" fontId="0" fillId="0" borderId="4" xfId="0" applyFill="1" applyBorder="1" applyAlignment="1" applyProtection="1">
      <alignment vertical="center"/>
    </xf>
    <xf numFmtId="0" fontId="1" fillId="0" borderId="7" xfId="0" applyFont="1" applyFill="1" applyBorder="1" applyAlignment="1" applyProtection="1">
      <alignment horizontal="center" vertical="center"/>
    </xf>
    <xf numFmtId="49" fontId="1" fillId="0" borderId="1" xfId="0" applyNumberFormat="1" applyFont="1" applyFill="1" applyBorder="1" applyAlignment="1" applyProtection="1">
      <alignment vertical="center"/>
    </xf>
    <xf numFmtId="0" fontId="1" fillId="0" borderId="8" xfId="0" applyFont="1" applyFill="1" applyBorder="1" applyAlignment="1" applyProtection="1">
      <alignment horizontal="center" vertical="center"/>
    </xf>
    <xf numFmtId="164" fontId="1" fillId="0" borderId="2" xfId="0" applyNumberFormat="1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2" fontId="0" fillId="0" borderId="0" xfId="0" applyNumberFormat="1" applyFont="1" applyFill="1" applyAlignment="1" applyProtection="1">
      <alignment horizontal="right" vertical="center"/>
    </xf>
    <xf numFmtId="49" fontId="6" fillId="0" borderId="0" xfId="0" applyNumberFormat="1" applyFont="1" applyFill="1" applyAlignment="1" applyProtection="1">
      <alignment horizontal="right" vertical="center"/>
    </xf>
    <xf numFmtId="0" fontId="6" fillId="0" borderId="0" xfId="0" applyFont="1" applyFill="1" applyBorder="1" applyAlignment="1" applyProtection="1">
      <alignment vertical="center"/>
    </xf>
    <xf numFmtId="0" fontId="5" fillId="0" borderId="0" xfId="0" applyFont="1" applyFill="1" applyAlignment="1" applyProtection="1">
      <alignment horizontal="center" vertical="center"/>
    </xf>
    <xf numFmtId="0" fontId="5" fillId="0" borderId="0" xfId="0" applyFont="1" applyFill="1" applyAlignment="1" applyProtection="1">
      <alignment vertical="center"/>
    </xf>
    <xf numFmtId="164" fontId="2" fillId="0" borderId="0" xfId="0" applyNumberFormat="1" applyFont="1" applyFill="1" applyAlignment="1" applyProtection="1">
      <alignment vertical="center"/>
    </xf>
    <xf numFmtId="2" fontId="5" fillId="0" borderId="0" xfId="0" applyNumberFormat="1" applyFont="1" applyFill="1" applyAlignment="1" applyProtection="1">
      <alignment horizontal="right" vertical="center"/>
    </xf>
    <xf numFmtId="0" fontId="5" fillId="0" borderId="0" xfId="0" applyFont="1" applyFill="1" applyBorder="1" applyAlignment="1" applyProtection="1">
      <alignment vertical="center"/>
    </xf>
    <xf numFmtId="2" fontId="2" fillId="0" borderId="0" xfId="0" applyNumberFormat="1" applyFont="1" applyFill="1" applyAlignment="1" applyProtection="1">
      <alignment vertical="center"/>
    </xf>
    <xf numFmtId="0" fontId="7" fillId="0" borderId="0" xfId="0" applyFont="1" applyFill="1" applyAlignment="1" applyProtection="1">
      <alignment vertical="center"/>
    </xf>
    <xf numFmtId="0" fontId="5" fillId="0" borderId="0" xfId="0" applyFont="1" applyFill="1" applyBorder="1" applyAlignment="1" applyProtection="1">
      <alignment horizontal="left" vertical="center"/>
    </xf>
    <xf numFmtId="14" fontId="1" fillId="6" borderId="1" xfId="0" applyNumberFormat="1" applyFont="1" applyFill="1" applyBorder="1" applyAlignment="1" applyProtection="1">
      <alignment vertical="center"/>
    </xf>
    <xf numFmtId="14" fontId="1" fillId="6" borderId="7" xfId="0" applyNumberFormat="1" applyFont="1" applyFill="1" applyBorder="1" applyAlignment="1" applyProtection="1">
      <alignment vertical="center"/>
    </xf>
    <xf numFmtId="14" fontId="2" fillId="6" borderId="1" xfId="0" applyNumberFormat="1" applyFont="1" applyFill="1" applyBorder="1" applyAlignment="1" applyProtection="1">
      <alignment horizontal="center" vertical="center"/>
    </xf>
    <xf numFmtId="0" fontId="1" fillId="7" borderId="7" xfId="0" applyFont="1" applyFill="1" applyBorder="1" applyAlignment="1" applyProtection="1">
      <alignment horizontal="left" vertical="center"/>
    </xf>
    <xf numFmtId="0" fontId="0" fillId="7" borderId="1" xfId="0" applyFont="1" applyFill="1" applyBorder="1" applyAlignment="1" applyProtection="1">
      <alignment horizontal="left" vertical="center"/>
    </xf>
    <xf numFmtId="164" fontId="0" fillId="7" borderId="1" xfId="0" applyNumberFormat="1" applyFont="1" applyFill="1" applyBorder="1" applyAlignment="1" applyProtection="1">
      <alignment horizontal="center" vertical="center"/>
    </xf>
    <xf numFmtId="165" fontId="1" fillId="8" borderId="48" xfId="0" applyNumberFormat="1" applyFont="1" applyFill="1" applyBorder="1" applyAlignment="1" applyProtection="1">
      <alignment horizontal="left" vertical="center"/>
    </xf>
    <xf numFmtId="165" fontId="0" fillId="8" borderId="1" xfId="0" applyNumberFormat="1" applyFont="1" applyFill="1" applyBorder="1" applyAlignment="1" applyProtection="1">
      <alignment horizontal="left" vertical="center"/>
    </xf>
    <xf numFmtId="49" fontId="0" fillId="8" borderId="8" xfId="0" applyNumberFormat="1" applyFont="1" applyFill="1" applyBorder="1" applyAlignment="1" applyProtection="1">
      <alignment horizontal="center" vertical="center"/>
    </xf>
    <xf numFmtId="165" fontId="1" fillId="5" borderId="13" xfId="0" applyNumberFormat="1" applyFont="1" applyFill="1" applyBorder="1" applyAlignment="1" applyProtection="1">
      <alignment horizontal="left" vertical="center"/>
    </xf>
    <xf numFmtId="49" fontId="0" fillId="5" borderId="8" xfId="0" applyNumberFormat="1" applyFont="1" applyFill="1" applyBorder="1" applyAlignment="1" applyProtection="1">
      <alignment horizontal="center" vertical="center"/>
    </xf>
    <xf numFmtId="49" fontId="1" fillId="6" borderId="7" xfId="0" applyNumberFormat="1" applyFont="1" applyFill="1" applyBorder="1" applyAlignment="1" applyProtection="1">
      <alignment vertical="center"/>
    </xf>
    <xf numFmtId="49" fontId="0" fillId="6" borderId="1" xfId="0" applyNumberFormat="1" applyFill="1" applyBorder="1" applyAlignment="1" applyProtection="1">
      <alignment horizontal="center" vertical="center"/>
    </xf>
    <xf numFmtId="49" fontId="0" fillId="6" borderId="8" xfId="0" applyNumberFormat="1" applyFill="1" applyBorder="1" applyAlignment="1" applyProtection="1">
      <alignment horizontal="center" vertical="center"/>
    </xf>
    <xf numFmtId="171" fontId="1" fillId="0" borderId="1" xfId="0" applyNumberFormat="1" applyFont="1" applyFill="1" applyBorder="1" applyAlignment="1" applyProtection="1">
      <alignment horizontal="centerContinuous" vertical="center"/>
    </xf>
    <xf numFmtId="0" fontId="0" fillId="0" borderId="4" xfId="0" applyFill="1" applyBorder="1" applyAlignment="1" applyProtection="1">
      <alignment horizontal="right" vertical="center"/>
    </xf>
    <xf numFmtId="0" fontId="0" fillId="0" borderId="0" xfId="0" applyFill="1" applyBorder="1" applyAlignment="1" applyProtection="1">
      <alignment horizontal="right" vertical="center"/>
    </xf>
    <xf numFmtId="0" fontId="0" fillId="0" borderId="7" xfId="0" applyFill="1" applyBorder="1" applyAlignment="1" applyProtection="1">
      <alignment vertical="center"/>
    </xf>
    <xf numFmtId="0" fontId="0" fillId="0" borderId="16" xfId="0" applyFill="1" applyBorder="1" applyAlignment="1" applyProtection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43" xfId="0" applyFill="1" applyBorder="1" applyAlignment="1" applyProtection="1">
      <alignment vertical="center"/>
      <protection locked="0"/>
    </xf>
    <xf numFmtId="0" fontId="0" fillId="0" borderId="6" xfId="0" applyFill="1" applyBorder="1" applyAlignment="1" applyProtection="1">
      <alignment vertical="center"/>
      <protection locked="0"/>
    </xf>
    <xf numFmtId="0" fontId="0" fillId="0" borderId="41" xfId="0" applyFill="1" applyBorder="1" applyAlignment="1" applyProtection="1">
      <alignment vertical="center"/>
      <protection locked="0"/>
    </xf>
    <xf numFmtId="0" fontId="0" fillId="0" borderId="42" xfId="0" applyFill="1" applyBorder="1" applyAlignment="1" applyProtection="1">
      <alignment vertical="center"/>
      <protection locked="0"/>
    </xf>
    <xf numFmtId="167" fontId="1" fillId="0" borderId="27" xfId="0" applyNumberFormat="1" applyFont="1" applyFill="1" applyBorder="1" applyAlignment="1" applyProtection="1">
      <alignment vertical="center"/>
    </xf>
    <xf numFmtId="0" fontId="0" fillId="0" borderId="8" xfId="0" applyFill="1" applyBorder="1" applyAlignment="1" applyProtection="1">
      <alignment vertical="center"/>
    </xf>
    <xf numFmtId="167" fontId="3" fillId="0" borderId="41" xfId="0" applyNumberFormat="1" applyFont="1" applyFill="1" applyBorder="1" applyAlignment="1" applyProtection="1">
      <alignment vertical="center"/>
    </xf>
    <xf numFmtId="167" fontId="3" fillId="0" borderId="42" xfId="0" applyNumberFormat="1" applyFont="1" applyFill="1" applyBorder="1" applyAlignment="1" applyProtection="1">
      <alignment vertical="center"/>
    </xf>
    <xf numFmtId="2" fontId="1" fillId="0" borderId="4" xfId="0" applyNumberFormat="1" applyFont="1" applyFill="1" applyBorder="1" applyAlignment="1" applyProtection="1">
      <alignment vertical="center"/>
      <protection locked="0"/>
    </xf>
    <xf numFmtId="0" fontId="0" fillId="0" borderId="4" xfId="0" applyFill="1" applyBorder="1" applyAlignment="1" applyProtection="1">
      <alignment vertical="center"/>
      <protection locked="0"/>
    </xf>
    <xf numFmtId="167" fontId="3" fillId="0" borderId="33" xfId="0" applyNumberFormat="1" applyFont="1" applyFill="1" applyBorder="1" applyAlignment="1" applyProtection="1">
      <alignment vertical="center"/>
    </xf>
    <xf numFmtId="0" fontId="4" fillId="0" borderId="34" xfId="0" applyFont="1" applyFill="1" applyBorder="1" applyAlignment="1" applyProtection="1"/>
    <xf numFmtId="167" fontId="3" fillId="0" borderId="46" xfId="0" applyNumberFormat="1" applyFont="1" applyFill="1" applyBorder="1" applyAlignment="1" applyProtection="1">
      <alignment vertical="center"/>
    </xf>
    <xf numFmtId="0" fontId="4" fillId="0" borderId="44" xfId="0" applyFont="1" applyFill="1" applyBorder="1" applyAlignment="1" applyProtection="1"/>
    <xf numFmtId="167" fontId="3" fillId="0" borderId="57" xfId="0" applyNumberFormat="1" applyFont="1" applyFill="1" applyBorder="1" applyAlignment="1" applyProtection="1">
      <alignment vertical="center"/>
    </xf>
    <xf numFmtId="0" fontId="4" fillId="0" borderId="10" xfId="0" applyFont="1" applyFill="1" applyBorder="1" applyAlignment="1" applyProtection="1"/>
    <xf numFmtId="165" fontId="0" fillId="0" borderId="7" xfId="0" applyNumberFormat="1" applyFill="1" applyBorder="1" applyAlignment="1" applyProtection="1">
      <alignment horizontal="right" vertical="center"/>
    </xf>
    <xf numFmtId="0" fontId="0" fillId="0" borderId="1" xfId="0" applyFill="1" applyBorder="1" applyAlignment="1">
      <alignment horizontal="right" vertical="center"/>
    </xf>
    <xf numFmtId="0" fontId="0" fillId="0" borderId="8" xfId="0" applyFill="1" applyBorder="1" applyAlignment="1">
      <alignment horizontal="right" vertical="center"/>
    </xf>
    <xf numFmtId="0" fontId="0" fillId="0" borderId="3" xfId="0" applyFill="1" applyBorder="1" applyAlignment="1" applyProtection="1">
      <alignment vertical="center" wrapText="1"/>
      <protection locked="0"/>
    </xf>
    <xf numFmtId="0" fontId="0" fillId="0" borderId="4" xfId="0" applyFont="1" applyFill="1" applyBorder="1" applyAlignment="1" applyProtection="1">
      <alignment vertical="center" wrapText="1"/>
      <protection locked="0"/>
    </xf>
    <xf numFmtId="0" fontId="0" fillId="0" borderId="6" xfId="0" applyFont="1" applyFill="1" applyBorder="1" applyAlignment="1" applyProtection="1">
      <alignment vertical="center" wrapText="1"/>
      <protection locked="0"/>
    </xf>
    <xf numFmtId="0" fontId="0" fillId="0" borderId="24" xfId="0" applyFill="1" applyBorder="1" applyAlignment="1" applyProtection="1">
      <alignment vertical="center" wrapText="1"/>
      <protection locked="0"/>
    </xf>
    <xf numFmtId="0" fontId="0" fillId="0" borderId="49" xfId="0" applyFill="1" applyBorder="1" applyAlignment="1" applyProtection="1">
      <alignment vertical="center" wrapText="1"/>
      <protection locked="0"/>
    </xf>
    <xf numFmtId="0" fontId="0" fillId="0" borderId="28" xfId="0" applyFill="1" applyBorder="1" applyAlignment="1" applyProtection="1">
      <alignment vertical="center" wrapText="1"/>
      <protection locked="0"/>
    </xf>
    <xf numFmtId="164" fontId="2" fillId="0" borderId="0" xfId="0" applyNumberFormat="1" applyFont="1" applyFill="1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0" fillId="0" borderId="7" xfId="0" applyFill="1" applyBorder="1" applyAlignment="1" applyProtection="1">
      <alignment vertical="center"/>
    </xf>
    <xf numFmtId="0" fontId="0" fillId="0" borderId="15" xfId="0" applyFill="1" applyBorder="1" applyAlignment="1" applyProtection="1">
      <alignment vertical="center"/>
    </xf>
    <xf numFmtId="167" fontId="3" fillId="0" borderId="58" xfId="0" applyNumberFormat="1" applyFont="1" applyFill="1" applyBorder="1" applyAlignment="1" applyProtection="1">
      <alignment vertical="center"/>
    </xf>
    <xf numFmtId="0" fontId="4" fillId="0" borderId="26" xfId="0" applyFont="1" applyFill="1" applyBorder="1" applyAlignment="1" applyProtection="1"/>
    <xf numFmtId="167" fontId="3" fillId="0" borderId="30" xfId="0" applyNumberFormat="1" applyFont="1" applyFill="1" applyBorder="1" applyAlignment="1" applyProtection="1">
      <alignment vertical="center"/>
    </xf>
    <xf numFmtId="0" fontId="4" fillId="0" borderId="28" xfId="0" applyFont="1" applyFill="1" applyBorder="1" applyAlignment="1" applyProtection="1"/>
    <xf numFmtId="167" fontId="0" fillId="0" borderId="38" xfId="0" applyNumberFormat="1" applyFill="1" applyBorder="1" applyAlignment="1" applyProtection="1">
      <alignment vertical="center"/>
    </xf>
    <xf numFmtId="0" fontId="0" fillId="0" borderId="23" xfId="0" applyFill="1" applyBorder="1" applyAlignment="1" applyProtection="1"/>
    <xf numFmtId="167" fontId="0" fillId="0" borderId="30" xfId="0" applyNumberFormat="1" applyFill="1" applyBorder="1" applyAlignment="1" applyProtection="1">
      <alignment vertical="center"/>
    </xf>
    <xf numFmtId="0" fontId="0" fillId="0" borderId="28" xfId="0" applyFill="1" applyBorder="1" applyAlignment="1" applyProtection="1"/>
    <xf numFmtId="168" fontId="2" fillId="0" borderId="0" xfId="0" applyNumberFormat="1" applyFont="1" applyFill="1" applyAlignment="1" applyProtection="1">
      <alignment horizontal="right" vertical="center"/>
    </xf>
    <xf numFmtId="168" fontId="1" fillId="0" borderId="0" xfId="0" applyNumberFormat="1" applyFont="1" applyFill="1" applyAlignment="1" applyProtection="1">
      <alignment vertical="center"/>
    </xf>
    <xf numFmtId="1" fontId="1" fillId="0" borderId="0" xfId="0" applyNumberFormat="1" applyFont="1" applyFill="1" applyBorder="1" applyAlignment="1" applyProtection="1">
      <alignment horizontal="right" vertical="center"/>
      <protection locked="0"/>
    </xf>
    <xf numFmtId="0" fontId="0" fillId="0" borderId="1" xfId="0" applyFill="1" applyBorder="1" applyAlignment="1" applyProtection="1">
      <alignment vertical="center"/>
    </xf>
    <xf numFmtId="0" fontId="0" fillId="0" borderId="7" xfId="0" applyFont="1" applyFill="1" applyBorder="1" applyAlignment="1" applyProtection="1">
      <alignment vertical="center"/>
    </xf>
    <xf numFmtId="0" fontId="1" fillId="0" borderId="21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0" fillId="0" borderId="21" xfId="0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centerContinuous" vertical="center"/>
    </xf>
    <xf numFmtId="0" fontId="0" fillId="0" borderId="0" xfId="0" applyFont="1" applyFill="1" applyBorder="1" applyAlignment="1" applyProtection="1">
      <alignment horizontal="right" vertical="center"/>
    </xf>
    <xf numFmtId="14" fontId="0" fillId="0" borderId="0" xfId="0" applyNumberFormat="1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horizontal="right" vertical="center"/>
    </xf>
    <xf numFmtId="0" fontId="3" fillId="3" borderId="0" xfId="0" applyFont="1" applyFill="1" applyBorder="1" applyAlignment="1" applyProtection="1">
      <alignment vertical="center"/>
    </xf>
    <xf numFmtId="0" fontId="3" fillId="3" borderId="0" xfId="0" applyFont="1" applyFill="1" applyBorder="1" applyAlignment="1" applyProtection="1">
      <alignment horizontal="right" vertical="center"/>
    </xf>
    <xf numFmtId="0" fontId="0" fillId="3" borderId="0" xfId="0" applyFill="1" applyBorder="1" applyAlignment="1" applyProtection="1">
      <alignment vertical="center"/>
    </xf>
    <xf numFmtId="0" fontId="0" fillId="3" borderId="0" xfId="0" applyFill="1" applyBorder="1" applyAlignment="1" applyProtection="1">
      <alignment horizontal="right" vertical="center"/>
    </xf>
    <xf numFmtId="0" fontId="1" fillId="3" borderId="0" xfId="0" applyFont="1" applyFill="1" applyBorder="1" applyAlignment="1" applyProtection="1">
      <alignment vertical="center"/>
    </xf>
    <xf numFmtId="0" fontId="1" fillId="3" borderId="0" xfId="0" applyFont="1" applyFill="1" applyBorder="1" applyAlignment="1" applyProtection="1">
      <alignment horizontal="right" vertical="center"/>
    </xf>
    <xf numFmtId="0" fontId="0" fillId="0" borderId="0" xfId="0" applyBorder="1" applyAlignment="1" applyProtection="1">
      <alignment vertical="center"/>
    </xf>
    <xf numFmtId="0" fontId="0" fillId="0" borderId="0" xfId="0" applyBorder="1" applyAlignment="1" applyProtection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T65"/>
  <sheetViews>
    <sheetView showZeros="0" tabSelected="1" zoomScaleNormal="100" workbookViewId="0"/>
  </sheetViews>
  <sheetFormatPr baseColWidth="10" defaultRowHeight="11.25" x14ac:dyDescent="0.2"/>
  <cols>
    <col min="1" max="1" width="2.1640625" style="12" customWidth="1"/>
    <col min="2" max="2" width="9.5" style="12" customWidth="1"/>
    <col min="3" max="3" width="7.5" style="12" customWidth="1"/>
    <col min="4" max="4" width="11.83203125" style="1" customWidth="1"/>
    <col min="5" max="5" width="8.5" style="13" customWidth="1"/>
    <col min="6" max="6" width="4.1640625" style="14" customWidth="1"/>
    <col min="7" max="7" width="11.83203125" style="1" customWidth="1"/>
    <col min="8" max="8" width="8.5" style="13" customWidth="1"/>
    <col min="9" max="9" width="3.33203125" style="14" customWidth="1"/>
    <col min="10" max="10" width="11.83203125" style="1" customWidth="1"/>
    <col min="11" max="11" width="8.5" style="13" customWidth="1"/>
    <col min="12" max="12" width="3.33203125" style="14" customWidth="1"/>
    <col min="13" max="13" width="11.83203125" style="1" customWidth="1"/>
    <col min="14" max="14" width="8.5" style="13" customWidth="1"/>
    <col min="15" max="15" width="3.5" style="14" customWidth="1"/>
    <col min="16" max="16" width="11.83203125" style="1" customWidth="1"/>
    <col min="17" max="17" width="8.5" style="13" customWidth="1"/>
    <col min="18" max="18" width="3.5" style="14" customWidth="1"/>
    <col min="19" max="19" width="11.83203125" style="1" customWidth="1"/>
    <col min="20" max="20" width="8.5" style="13" customWidth="1"/>
    <col min="21" max="21" width="3.33203125" style="14" customWidth="1"/>
    <col min="22" max="22" width="10" style="1" customWidth="1"/>
    <col min="23" max="23" width="9.33203125" style="1" customWidth="1"/>
    <col min="24" max="24" width="9.6640625" style="291" customWidth="1"/>
    <col min="25" max="25" width="3.6640625" style="292" customWidth="1"/>
    <col min="26" max="26" width="10.83203125" style="1" customWidth="1"/>
    <col min="27" max="27" width="3.1640625" style="18" customWidth="1"/>
    <col min="28" max="28" width="7.5" style="1" customWidth="1"/>
    <col min="29" max="29" width="3.6640625" style="18" customWidth="1"/>
    <col min="30" max="30" width="12" style="1"/>
    <col min="31" max="32" width="5.5" style="18" customWidth="1"/>
    <col min="33" max="33" width="19" style="1" customWidth="1"/>
    <col min="34" max="34" width="12" style="1"/>
    <col min="35" max="35" width="6.1640625" style="1" customWidth="1"/>
    <col min="36" max="16384" width="12" style="1"/>
  </cols>
  <sheetData>
    <row r="1" spans="1:47" x14ac:dyDescent="0.2">
      <c r="A1" s="21" t="s">
        <v>0</v>
      </c>
      <c r="B1" s="22"/>
      <c r="C1" s="23" t="s">
        <v>73</v>
      </c>
      <c r="D1" s="24" t="s">
        <v>1</v>
      </c>
      <c r="E1" s="243"/>
      <c r="F1" s="244"/>
      <c r="G1" s="230" t="s">
        <v>70</v>
      </c>
      <c r="H1" s="243"/>
      <c r="I1" s="244"/>
      <c r="J1" s="24"/>
      <c r="K1" s="25"/>
      <c r="L1" s="24" t="s">
        <v>2</v>
      </c>
      <c r="M1" s="26">
        <v>2019</v>
      </c>
      <c r="N1" s="27"/>
      <c r="O1" s="28"/>
      <c r="P1" s="274"/>
      <c r="Q1" s="29"/>
      <c r="R1" s="22"/>
      <c r="S1" s="29"/>
      <c r="T1" s="29"/>
      <c r="U1" s="30"/>
      <c r="V1" s="29"/>
      <c r="W1" s="29"/>
      <c r="X1" s="280"/>
      <c r="Y1" s="280"/>
      <c r="Z1" s="31" t="s">
        <v>3</v>
      </c>
      <c r="AA1" s="31"/>
      <c r="AB1" s="31"/>
      <c r="AC1" s="31"/>
      <c r="AD1" s="31"/>
      <c r="AE1" s="31"/>
      <c r="AF1" s="31"/>
      <c r="AG1" s="31"/>
      <c r="AH1" s="31"/>
      <c r="AI1" s="32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</row>
    <row r="2" spans="1:47" x14ac:dyDescent="0.2">
      <c r="A2" s="33"/>
      <c r="B2" s="34"/>
      <c r="C2" s="34"/>
      <c r="D2" s="29"/>
      <c r="E2" s="35"/>
      <c r="F2" s="36"/>
      <c r="G2" s="29"/>
      <c r="H2" s="35"/>
      <c r="I2" s="36"/>
      <c r="J2" s="29"/>
      <c r="K2" s="29"/>
      <c r="L2" s="29"/>
      <c r="M2" s="29"/>
      <c r="N2" s="29"/>
      <c r="O2" s="29"/>
      <c r="P2" s="145"/>
      <c r="Q2" s="29"/>
      <c r="R2" s="29"/>
      <c r="S2" s="29"/>
      <c r="T2" s="29"/>
      <c r="U2" s="37"/>
      <c r="V2" s="29"/>
      <c r="W2" s="29"/>
      <c r="X2" s="171"/>
      <c r="Y2" s="231"/>
      <c r="Z2" s="40" t="s">
        <v>4</v>
      </c>
      <c r="AA2" s="41"/>
      <c r="AB2" s="40" t="s">
        <v>5</v>
      </c>
      <c r="AC2" s="41"/>
      <c r="AD2" s="42" t="s">
        <v>6</v>
      </c>
      <c r="AE2" s="43" t="s">
        <v>7</v>
      </c>
      <c r="AF2" s="41" t="s">
        <v>8</v>
      </c>
      <c r="AG2" s="42" t="s">
        <v>40</v>
      </c>
      <c r="AH2" s="40" t="s">
        <v>9</v>
      </c>
      <c r="AI2" s="44" t="s">
        <v>10</v>
      </c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</row>
    <row r="3" spans="1:47" ht="10.5" customHeight="1" x14ac:dyDescent="0.2">
      <c r="A3" s="45" t="s">
        <v>11</v>
      </c>
      <c r="B3" s="46"/>
      <c r="C3" s="47">
        <v>5</v>
      </c>
      <c r="D3" s="48" t="str">
        <f>TEXT(E3,"jjjj")</f>
        <v>lundi</v>
      </c>
      <c r="E3" s="229">
        <f>date_1er_jour_semaine(ANNÉE,SEMAINE)</f>
        <v>43493</v>
      </c>
      <c r="F3" s="49"/>
      <c r="G3" s="48" t="str">
        <f>TEXT(H3,"jjjj")</f>
        <v>mardi</v>
      </c>
      <c r="H3" s="229">
        <f>E3+1</f>
        <v>43494</v>
      </c>
      <c r="I3" s="49"/>
      <c r="J3" s="48" t="str">
        <f>TEXT(K3,"jjjj")</f>
        <v>mercredi</v>
      </c>
      <c r="K3" s="229">
        <f>H3+1</f>
        <v>43495</v>
      </c>
      <c r="L3" s="49"/>
      <c r="M3" s="48" t="str">
        <f>TEXT(N3,"jjjj")</f>
        <v>jeudi</v>
      </c>
      <c r="N3" s="229">
        <f>K3+1</f>
        <v>43496</v>
      </c>
      <c r="O3" s="49"/>
      <c r="P3" s="48" t="str">
        <f>TEXT(Q3,"jjjj")</f>
        <v>vendredi</v>
      </c>
      <c r="Q3" s="229">
        <f>N3+1</f>
        <v>43497</v>
      </c>
      <c r="R3" s="49"/>
      <c r="S3" s="48" t="str">
        <f>TEXT(T3,"jjjj")</f>
        <v>samedi</v>
      </c>
      <c r="T3" s="229">
        <f>Q3+1</f>
        <v>43498</v>
      </c>
      <c r="U3" s="49"/>
      <c r="V3" s="29"/>
      <c r="W3" s="29"/>
      <c r="X3" s="171"/>
      <c r="Y3" s="231"/>
      <c r="Z3" s="50" t="s">
        <v>12</v>
      </c>
      <c r="AA3" s="51" t="s">
        <v>10</v>
      </c>
      <c r="AB3" s="50" t="s">
        <v>13</v>
      </c>
      <c r="AC3" s="51" t="s">
        <v>10</v>
      </c>
      <c r="AD3" s="38" t="s">
        <v>60</v>
      </c>
      <c r="AE3" s="52">
        <v>92</v>
      </c>
      <c r="AF3" s="39">
        <v>24</v>
      </c>
      <c r="AG3" s="38" t="s">
        <v>71</v>
      </c>
      <c r="AH3" s="50" t="s">
        <v>14</v>
      </c>
      <c r="AI3" s="53">
        <v>0.45</v>
      </c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</row>
    <row r="4" spans="1:47" ht="9.9499999999999993" customHeight="1" x14ac:dyDescent="0.2">
      <c r="A4" s="216" t="s">
        <v>15</v>
      </c>
      <c r="B4" s="215"/>
      <c r="C4" s="217"/>
      <c r="D4" s="55" t="s">
        <v>16</v>
      </c>
      <c r="E4" s="233" t="s">
        <v>17</v>
      </c>
      <c r="F4" s="234"/>
      <c r="G4" s="55" t="s">
        <v>16</v>
      </c>
      <c r="H4" s="233" t="s">
        <v>17</v>
      </c>
      <c r="I4" s="234"/>
      <c r="J4" s="55" t="s">
        <v>16</v>
      </c>
      <c r="K4" s="233" t="s">
        <v>17</v>
      </c>
      <c r="L4" s="234"/>
      <c r="M4" s="55" t="s">
        <v>16</v>
      </c>
      <c r="N4" s="233" t="s">
        <v>17</v>
      </c>
      <c r="O4" s="234"/>
      <c r="P4" s="55" t="s">
        <v>16</v>
      </c>
      <c r="Q4" s="233" t="s">
        <v>17</v>
      </c>
      <c r="R4" s="234"/>
      <c r="S4" s="55" t="s">
        <v>16</v>
      </c>
      <c r="T4" s="233" t="s">
        <v>17</v>
      </c>
      <c r="U4" s="234"/>
      <c r="V4" s="29"/>
      <c r="W4" s="29"/>
      <c r="X4" s="171"/>
      <c r="Y4" s="231"/>
      <c r="Z4" s="50" t="s">
        <v>18</v>
      </c>
      <c r="AA4" s="51" t="s">
        <v>10</v>
      </c>
      <c r="AB4" s="50" t="s">
        <v>19</v>
      </c>
      <c r="AC4" s="51" t="s">
        <v>10</v>
      </c>
      <c r="AD4" s="50" t="s">
        <v>20</v>
      </c>
      <c r="AE4" s="56">
        <v>61</v>
      </c>
      <c r="AF4" s="51">
        <v>19</v>
      </c>
      <c r="AG4" s="50" t="s">
        <v>72</v>
      </c>
      <c r="AH4" s="50" t="s">
        <v>21</v>
      </c>
      <c r="AI4" s="53">
        <v>0.45</v>
      </c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</row>
    <row r="5" spans="1:47" ht="11.1" customHeight="1" x14ac:dyDescent="0.2">
      <c r="A5" s="57" t="s">
        <v>22</v>
      </c>
      <c r="B5" s="58"/>
      <c r="C5" s="59" t="s">
        <v>23</v>
      </c>
      <c r="D5" s="60"/>
      <c r="E5" s="235"/>
      <c r="F5" s="236"/>
      <c r="G5" s="60"/>
      <c r="H5" s="235"/>
      <c r="I5" s="236"/>
      <c r="J5" s="60"/>
      <c r="K5" s="235"/>
      <c r="L5" s="236"/>
      <c r="M5" s="60"/>
      <c r="N5" s="235"/>
      <c r="O5" s="236"/>
      <c r="P5" s="60"/>
      <c r="Q5" s="235"/>
      <c r="R5" s="236"/>
      <c r="S5" s="60"/>
      <c r="T5" s="235"/>
      <c r="U5" s="236"/>
      <c r="V5" s="29"/>
      <c r="W5" s="29"/>
      <c r="X5" s="171"/>
      <c r="Y5" s="231"/>
      <c r="Z5" s="50" t="s">
        <v>24</v>
      </c>
      <c r="AA5" s="51" t="s">
        <v>25</v>
      </c>
      <c r="AB5" s="50" t="s">
        <v>26</v>
      </c>
      <c r="AC5" s="51" t="s">
        <v>10</v>
      </c>
      <c r="AD5" s="50"/>
      <c r="AE5" s="56"/>
      <c r="AF5" s="28"/>
      <c r="AG5" s="50" t="s">
        <v>65</v>
      </c>
      <c r="AH5" s="50" t="s">
        <v>27</v>
      </c>
      <c r="AI5" s="53">
        <v>0.45</v>
      </c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</row>
    <row r="6" spans="1:47" ht="11.1" customHeight="1" x14ac:dyDescent="0.2">
      <c r="A6" s="61"/>
      <c r="B6" s="62"/>
      <c r="C6" s="63" t="s">
        <v>28</v>
      </c>
      <c r="D6" s="60"/>
      <c r="E6" s="237"/>
      <c r="F6" s="238"/>
      <c r="G6" s="60"/>
      <c r="H6" s="237"/>
      <c r="I6" s="238"/>
      <c r="J6" s="60"/>
      <c r="K6" s="237"/>
      <c r="L6" s="238"/>
      <c r="M6" s="60"/>
      <c r="N6" s="237"/>
      <c r="O6" s="238"/>
      <c r="P6" s="60"/>
      <c r="Q6" s="237"/>
      <c r="R6" s="238"/>
      <c r="S6" s="60"/>
      <c r="T6" s="237"/>
      <c r="U6" s="238"/>
      <c r="V6" s="29"/>
      <c r="W6" s="29"/>
      <c r="X6" s="171"/>
      <c r="Y6" s="231"/>
      <c r="Z6" s="50"/>
      <c r="AA6" s="28"/>
      <c r="AB6" s="50" t="s">
        <v>29</v>
      </c>
      <c r="AC6" s="51" t="s">
        <v>10</v>
      </c>
      <c r="AD6" s="50"/>
      <c r="AE6" s="56"/>
      <c r="AF6" s="28"/>
      <c r="AG6" s="50"/>
      <c r="AH6" s="50"/>
      <c r="AI6" s="64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</row>
    <row r="7" spans="1:47" ht="9.75" customHeight="1" x14ac:dyDescent="0.2">
      <c r="A7" s="65" t="s">
        <v>30</v>
      </c>
      <c r="B7" s="54"/>
      <c r="C7" s="66"/>
      <c r="D7" s="67" t="s">
        <v>31</v>
      </c>
      <c r="E7" s="68" t="s">
        <v>32</v>
      </c>
      <c r="F7" s="69"/>
      <c r="G7" s="67" t="s">
        <v>31</v>
      </c>
      <c r="H7" s="68" t="s">
        <v>32</v>
      </c>
      <c r="I7" s="69"/>
      <c r="J7" s="67" t="s">
        <v>31</v>
      </c>
      <c r="K7" s="68" t="s">
        <v>32</v>
      </c>
      <c r="L7" s="69"/>
      <c r="M7" s="67" t="s">
        <v>31</v>
      </c>
      <c r="N7" s="68" t="s">
        <v>32</v>
      </c>
      <c r="O7" s="69"/>
      <c r="P7" s="67" t="s">
        <v>31</v>
      </c>
      <c r="Q7" s="68" t="s">
        <v>32</v>
      </c>
      <c r="R7" s="69"/>
      <c r="S7" s="67" t="s">
        <v>31</v>
      </c>
      <c r="T7" s="68" t="s">
        <v>32</v>
      </c>
      <c r="U7" s="69"/>
      <c r="V7" s="29"/>
      <c r="W7" s="29"/>
      <c r="X7" s="171"/>
      <c r="Y7" s="231"/>
      <c r="Z7" s="50"/>
      <c r="AA7" s="28"/>
      <c r="AB7" s="50" t="s">
        <v>59</v>
      </c>
      <c r="AC7" s="51" t="s">
        <v>10</v>
      </c>
      <c r="AD7" s="50"/>
      <c r="AE7" s="56"/>
      <c r="AF7" s="28"/>
      <c r="AG7" s="50"/>
      <c r="AH7" s="50"/>
      <c r="AI7" s="64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</row>
    <row r="8" spans="1:47" ht="11.1" customHeight="1" x14ac:dyDescent="0.2">
      <c r="A8" s="57"/>
      <c r="B8" s="70"/>
      <c r="C8" s="71" t="s">
        <v>33</v>
      </c>
      <c r="D8" s="72"/>
      <c r="E8" s="73"/>
      <c r="F8" s="74" t="str">
        <f>IF(ISBLANK(D8),"",VLOOKUP(D8,$Z$3:$AA$8,2,FALSE))</f>
        <v/>
      </c>
      <c r="G8" s="72"/>
      <c r="H8" s="73"/>
      <c r="I8" s="74" t="str">
        <f>IF(ISBLANK(G8),"",VLOOKUP(G8,$Z$3:$AA$8,2,FALSE))</f>
        <v/>
      </c>
      <c r="J8" s="72"/>
      <c r="K8" s="73"/>
      <c r="L8" s="74" t="str">
        <f>IF(ISBLANK(J8),"",VLOOKUP(J8,$Z$3:$AA$8,2,FALSE))</f>
        <v/>
      </c>
      <c r="M8" s="72"/>
      <c r="N8" s="73"/>
      <c r="O8" s="74" t="str">
        <f>IF(ISBLANK(M8),"",VLOOKUP(M8,$Z$3:$AA$8,2,FALSE))</f>
        <v/>
      </c>
      <c r="P8" s="72"/>
      <c r="Q8" s="73"/>
      <c r="R8" s="74" t="str">
        <f>IF(ISBLANK(P8),"",VLOOKUP(P8,$Z$3:$AA$8,2,FALSE))</f>
        <v/>
      </c>
      <c r="S8" s="72"/>
      <c r="T8" s="73"/>
      <c r="U8" s="74" t="str">
        <f>IF(ISBLANK(S8),"",VLOOKUP(S8,$Z$3:$AA$8,2,FALSE))</f>
        <v/>
      </c>
      <c r="V8" s="29"/>
      <c r="W8" s="29"/>
      <c r="X8" s="171"/>
      <c r="Y8" s="231"/>
      <c r="Z8" s="75"/>
      <c r="AA8" s="76"/>
      <c r="AB8" s="75" t="s">
        <v>67</v>
      </c>
      <c r="AC8" s="76" t="s">
        <v>10</v>
      </c>
      <c r="AD8" s="75"/>
      <c r="AE8" s="77"/>
      <c r="AF8" s="76"/>
      <c r="AG8" s="75"/>
      <c r="AH8" s="75"/>
      <c r="AI8" s="78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</row>
    <row r="9" spans="1:47" ht="11.1" customHeight="1" x14ac:dyDescent="0.2">
      <c r="A9" s="57" t="s">
        <v>4</v>
      </c>
      <c r="B9" s="70"/>
      <c r="C9" s="79" t="s">
        <v>34</v>
      </c>
      <c r="D9" s="72"/>
      <c r="E9" s="73"/>
      <c r="F9" s="74" t="str">
        <f>IF(ISBLANK(D9),"",VLOOKUP(D9,$Z$3:$AA$8,2,FALSE))</f>
        <v/>
      </c>
      <c r="G9" s="72"/>
      <c r="H9" s="73"/>
      <c r="I9" s="74" t="str">
        <f>IF(ISBLANK(G9),"",VLOOKUP(G9,$Z$3:$AA$8,2,FALSE))</f>
        <v/>
      </c>
      <c r="J9" s="72"/>
      <c r="K9" s="73"/>
      <c r="L9" s="74" t="str">
        <f>IF(ISBLANK(J9),"",VLOOKUP(J9,$Z$3:$AA$8,2,FALSE))</f>
        <v/>
      </c>
      <c r="M9" s="72"/>
      <c r="N9" s="73"/>
      <c r="O9" s="74" t="str">
        <f>IF(ISBLANK(M9),"",VLOOKUP(M9,$Z$3:$AA$8,2,FALSE))</f>
        <v/>
      </c>
      <c r="P9" s="72"/>
      <c r="Q9" s="73"/>
      <c r="R9" s="74" t="str">
        <f>IF(ISBLANK(P9),"",VLOOKUP(P9,$Z$3:$AA$8,2,FALSE))</f>
        <v/>
      </c>
      <c r="S9" s="72"/>
      <c r="T9" s="73"/>
      <c r="U9" s="74" t="str">
        <f>IF(ISBLANK(S9),"",VLOOKUP(S9,$Z$3:$AA$8,2,FALSE))</f>
        <v/>
      </c>
      <c r="V9" s="29"/>
      <c r="W9" s="29"/>
      <c r="X9" s="171"/>
      <c r="Y9" s="231"/>
      <c r="Z9" s="29"/>
      <c r="AA9" s="28"/>
      <c r="AB9" s="29"/>
      <c r="AC9" s="28"/>
      <c r="AD9" s="29"/>
      <c r="AE9" s="28"/>
      <c r="AF9" s="28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</row>
    <row r="10" spans="1:47" ht="11.1" customHeight="1" x14ac:dyDescent="0.2">
      <c r="A10" s="61"/>
      <c r="B10" s="62"/>
      <c r="C10" s="80" t="s">
        <v>35</v>
      </c>
      <c r="D10" s="81"/>
      <c r="E10" s="82"/>
      <c r="F10" s="83" t="str">
        <f>IF(ISBLANK(D10),"",VLOOKUP(D10,$Z$3:$AA$8,2,FALSE))</f>
        <v/>
      </c>
      <c r="G10" s="81"/>
      <c r="H10" s="82"/>
      <c r="I10" s="83" t="str">
        <f>IF(ISBLANK(G10),"",VLOOKUP(G10,$Z$3:$AA$8,2,FALSE))</f>
        <v/>
      </c>
      <c r="J10" s="81"/>
      <c r="K10" s="82"/>
      <c r="L10" s="83" t="str">
        <f>IF(ISBLANK(J10),"",VLOOKUP(J10,$Z$3:$AA$8,2,FALSE))</f>
        <v/>
      </c>
      <c r="M10" s="81"/>
      <c r="N10" s="82"/>
      <c r="O10" s="83" t="str">
        <f>IF(ISBLANK(M10),"",VLOOKUP(M10,$Z$3:$AA$8,2,FALSE))</f>
        <v/>
      </c>
      <c r="P10" s="81"/>
      <c r="Q10" s="82"/>
      <c r="R10" s="83" t="str">
        <f>IF(ISBLANK(P10),"",VLOOKUP(P10,$Z$3:$AA$8,2,FALSE))</f>
        <v/>
      </c>
      <c r="S10" s="81"/>
      <c r="T10" s="82"/>
      <c r="U10" s="83" t="str">
        <f>IF(ISBLANK(S10),"",VLOOKUP(S10,$Z$3:$AA$8,2,FALSE))</f>
        <v/>
      </c>
      <c r="V10" s="29"/>
      <c r="W10" s="29"/>
      <c r="X10" s="171"/>
      <c r="Y10" s="231"/>
      <c r="Z10" s="29"/>
      <c r="AA10" s="28"/>
      <c r="AB10" s="29"/>
      <c r="AC10" s="28"/>
      <c r="AD10" s="29"/>
      <c r="AE10" s="28"/>
      <c r="AF10" s="28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</row>
    <row r="11" spans="1:47" ht="11.1" customHeight="1" x14ac:dyDescent="0.2">
      <c r="A11" s="84"/>
      <c r="B11" s="85"/>
      <c r="C11" s="79" t="s">
        <v>33</v>
      </c>
      <c r="D11" s="86"/>
      <c r="E11" s="87"/>
      <c r="F11" s="88" t="str">
        <f>IF(ISBLANK(D11),"",VLOOKUP(D11,$AB$3:$AC$8,2,FALSE))</f>
        <v/>
      </c>
      <c r="G11" s="86"/>
      <c r="H11" s="87"/>
      <c r="I11" s="88" t="str">
        <f>IF(ISBLANK(G11),"",VLOOKUP(G11,$AB$3:$AC$8,2,FALSE))</f>
        <v/>
      </c>
      <c r="J11" s="86"/>
      <c r="K11" s="87"/>
      <c r="L11" s="88" t="str">
        <f>IF(ISBLANK(J11),"",VLOOKUP(J11,$AB$3:$AC$8,2,FALSE))</f>
        <v/>
      </c>
      <c r="M11" s="86"/>
      <c r="N11" s="87"/>
      <c r="O11" s="88" t="str">
        <f>IF(ISBLANK(M11),"",VLOOKUP(M11,$AB$3:$AC$8,2,FALSE))</f>
        <v/>
      </c>
      <c r="P11" s="86"/>
      <c r="Q11" s="87"/>
      <c r="R11" s="88" t="str">
        <f>IF(ISBLANK(P11),"",VLOOKUP(P11,$AB$3:$AC$8,2,FALSE))</f>
        <v/>
      </c>
      <c r="S11" s="86"/>
      <c r="T11" s="87"/>
      <c r="U11" s="88" t="str">
        <f>IF(ISBLANK(S11),"",VLOOKUP(S11,$AB$3:$AC$8,2,FALSE))</f>
        <v/>
      </c>
      <c r="V11" s="29"/>
      <c r="W11" s="29"/>
      <c r="X11" s="171"/>
      <c r="Y11" s="231"/>
      <c r="Z11" s="29"/>
      <c r="AA11" s="28"/>
      <c r="AB11" s="29"/>
      <c r="AC11" s="28"/>
      <c r="AD11" s="29"/>
      <c r="AE11" s="28"/>
      <c r="AF11" s="28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</row>
    <row r="12" spans="1:47" ht="11.1" customHeight="1" x14ac:dyDescent="0.2">
      <c r="A12" s="89" t="s">
        <v>5</v>
      </c>
      <c r="B12" s="70"/>
      <c r="C12" s="79" t="s">
        <v>34</v>
      </c>
      <c r="D12" s="86"/>
      <c r="E12" s="87"/>
      <c r="F12" s="88" t="str">
        <f>IF(ISBLANK(D12),"",VLOOKUP(D12,$AB$3:$AC$8,2,FALSE))</f>
        <v/>
      </c>
      <c r="G12" s="86"/>
      <c r="H12" s="87"/>
      <c r="I12" s="88" t="str">
        <f>IF(ISBLANK(G12),"",VLOOKUP(G12,$AB$3:$AC$8,2,FALSE))</f>
        <v/>
      </c>
      <c r="J12" s="86"/>
      <c r="K12" s="87"/>
      <c r="L12" s="88" t="str">
        <f>IF(ISBLANK(J12),"",VLOOKUP(J12,$AB$3:$AC$8,2,FALSE))</f>
        <v/>
      </c>
      <c r="M12" s="86"/>
      <c r="N12" s="87"/>
      <c r="O12" s="88" t="str">
        <f>IF(ISBLANK(M12),"",VLOOKUP(M12,$AB$3:$AC$8,2,FALSE))</f>
        <v/>
      </c>
      <c r="P12" s="86"/>
      <c r="Q12" s="87"/>
      <c r="R12" s="88" t="str">
        <f>IF(ISBLANK(P12),"",VLOOKUP(P12,$AB$3:$AC$8,2,FALSE))</f>
        <v/>
      </c>
      <c r="S12" s="86"/>
      <c r="T12" s="87"/>
      <c r="U12" s="88" t="str">
        <f>IF(ISBLANK(S12),"",VLOOKUP(S12,$AB$3:$AC$8,2,FALSE))</f>
        <v/>
      </c>
      <c r="V12" s="29"/>
      <c r="W12" s="29"/>
      <c r="X12" s="171"/>
      <c r="Y12" s="231"/>
      <c r="Z12" s="29"/>
      <c r="AA12" s="28"/>
      <c r="AB12" s="29"/>
      <c r="AC12" s="28"/>
      <c r="AD12" s="90"/>
      <c r="AE12" s="91"/>
      <c r="AF12" s="91"/>
      <c r="AG12" s="90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</row>
    <row r="13" spans="1:47" ht="11.1" customHeight="1" x14ac:dyDescent="0.2">
      <c r="A13" s="92"/>
      <c r="B13" s="93"/>
      <c r="C13" s="79" t="s">
        <v>35</v>
      </c>
      <c r="D13" s="94"/>
      <c r="E13" s="95"/>
      <c r="F13" s="96" t="str">
        <f>IF(ISBLANK(D13),"",VLOOKUP(D13,$AB$3:$AC$8,2,FALSE))</f>
        <v/>
      </c>
      <c r="G13" s="94"/>
      <c r="H13" s="95"/>
      <c r="I13" s="96" t="str">
        <f>IF(ISBLANK(G13),"",VLOOKUP(G13,$AB$3:$AC$8,2,FALSE))</f>
        <v/>
      </c>
      <c r="J13" s="94"/>
      <c r="K13" s="95"/>
      <c r="L13" s="96" t="str">
        <f>IF(ISBLANK(J13),"",VLOOKUP(J13,$AB$3:$AC$8,2,FALSE))</f>
        <v/>
      </c>
      <c r="M13" s="94"/>
      <c r="N13" s="95"/>
      <c r="O13" s="96" t="str">
        <f>IF(ISBLANK(M13),"",VLOOKUP(M13,$AB$3:$AC$8,2,FALSE))</f>
        <v/>
      </c>
      <c r="P13" s="94"/>
      <c r="Q13" s="95"/>
      <c r="R13" s="96" t="str">
        <f>IF(ISBLANK(P13),"",VLOOKUP(P13,$AB$3:$AC$8,2,FALSE))</f>
        <v/>
      </c>
      <c r="S13" s="94"/>
      <c r="T13" s="95"/>
      <c r="U13" s="96" t="str">
        <f>IF(ISBLANK(S13),"",VLOOKUP(S13,$AB$3:$AC$8,2,FALSE))</f>
        <v/>
      </c>
      <c r="V13" s="29"/>
      <c r="W13" s="29"/>
      <c r="X13" s="36"/>
      <c r="Y13" s="281"/>
      <c r="Z13" s="90"/>
      <c r="AA13" s="91"/>
      <c r="AB13" s="90"/>
      <c r="AC13" s="91"/>
      <c r="AD13" s="90"/>
      <c r="AE13" s="91"/>
      <c r="AF13" s="91"/>
      <c r="AG13" s="90"/>
      <c r="AH13" s="90"/>
      <c r="AI13" s="90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</row>
    <row r="14" spans="1:47" s="2" customFormat="1" ht="9.9499999999999993" customHeight="1" x14ac:dyDescent="0.2">
      <c r="A14" s="218" t="s">
        <v>36</v>
      </c>
      <c r="B14" s="219"/>
      <c r="C14" s="220"/>
      <c r="D14" s="97" t="s">
        <v>61</v>
      </c>
      <c r="E14" s="68" t="s">
        <v>32</v>
      </c>
      <c r="F14" s="98"/>
      <c r="G14" s="97" t="s">
        <v>61</v>
      </c>
      <c r="H14" s="68" t="s">
        <v>32</v>
      </c>
      <c r="I14" s="98"/>
      <c r="J14" s="97" t="s">
        <v>61</v>
      </c>
      <c r="K14" s="68" t="s">
        <v>32</v>
      </c>
      <c r="L14" s="98"/>
      <c r="M14" s="97" t="s">
        <v>61</v>
      </c>
      <c r="N14" s="68" t="s">
        <v>32</v>
      </c>
      <c r="O14" s="98"/>
      <c r="P14" s="97" t="s">
        <v>61</v>
      </c>
      <c r="Q14" s="68" t="s">
        <v>32</v>
      </c>
      <c r="R14" s="98"/>
      <c r="S14" s="97" t="s">
        <v>61</v>
      </c>
      <c r="T14" s="68" t="s">
        <v>32</v>
      </c>
      <c r="U14" s="98"/>
      <c r="V14" s="99"/>
      <c r="W14" s="90"/>
      <c r="X14" s="36"/>
      <c r="Y14" s="281"/>
      <c r="Z14" s="90"/>
      <c r="AA14" s="91"/>
      <c r="AB14" s="90"/>
      <c r="AC14" s="91"/>
      <c r="AD14" s="90"/>
      <c r="AE14" s="91"/>
      <c r="AF14" s="91"/>
      <c r="AG14" s="90"/>
      <c r="AH14" s="90"/>
      <c r="AI14" s="90"/>
      <c r="AJ14" s="90"/>
      <c r="AK14" s="90"/>
      <c r="AL14" s="90"/>
      <c r="AM14" s="90"/>
      <c r="AN14" s="90"/>
      <c r="AO14" s="90"/>
      <c r="AP14" s="90"/>
      <c r="AQ14" s="90"/>
      <c r="AR14" s="90"/>
      <c r="AS14" s="90"/>
      <c r="AT14" s="90"/>
      <c r="AU14" s="90"/>
    </row>
    <row r="15" spans="1:47" s="2" customFormat="1" ht="11.1" customHeight="1" x14ac:dyDescent="0.2">
      <c r="A15" s="100"/>
      <c r="B15" s="101"/>
      <c r="C15" s="63" t="s">
        <v>7</v>
      </c>
      <c r="D15" s="102"/>
      <c r="E15" s="103"/>
      <c r="F15" s="104">
        <f>IF(ISBLANK(D15),0,(VLOOKUP(D15,$AD$3:$AF$8,2,FALSE)-E15))</f>
        <v>0</v>
      </c>
      <c r="G15" s="102"/>
      <c r="H15" s="103"/>
      <c r="I15" s="104">
        <f>IF(ISBLANK(G15),0,(VLOOKUP(G15,$AD$3:$AF$8,2,FALSE)-H15))</f>
        <v>0</v>
      </c>
      <c r="J15" s="102"/>
      <c r="K15" s="103"/>
      <c r="L15" s="104">
        <f>IF(ISBLANK(J15),0,(VLOOKUP(J15,$AD$3:$AF$8,2,FALSE)-K15))</f>
        <v>0</v>
      </c>
      <c r="M15" s="102"/>
      <c r="N15" s="103"/>
      <c r="O15" s="104">
        <f>IF(ISBLANK(M15),0,(VLOOKUP(M15,$AD$3:$AF$8,2,FALSE)-N15))</f>
        <v>0</v>
      </c>
      <c r="P15" s="102"/>
      <c r="Q15" s="103"/>
      <c r="R15" s="104">
        <f>IF(ISBLANK(P15),0,(VLOOKUP(P15,$AD$3:$AF$8,2,FALSE)-Q15))</f>
        <v>0</v>
      </c>
      <c r="S15" s="102"/>
      <c r="T15" s="103"/>
      <c r="U15" s="104">
        <f>IF(ISBLANK(S15),0,(VLOOKUP(S15,$AD$3:$AF$8,2,FALSE)-T15))</f>
        <v>0</v>
      </c>
      <c r="V15" s="90"/>
      <c r="W15" s="90"/>
      <c r="X15" s="36"/>
      <c r="Y15" s="281"/>
      <c r="Z15" s="90"/>
      <c r="AA15" s="91"/>
      <c r="AB15" s="90"/>
      <c r="AC15" s="91"/>
      <c r="AD15" s="90"/>
      <c r="AE15" s="91"/>
      <c r="AF15" s="91"/>
      <c r="AG15" s="90"/>
      <c r="AH15" s="90"/>
      <c r="AI15" s="90"/>
      <c r="AJ15" s="90"/>
      <c r="AK15" s="90"/>
      <c r="AL15" s="90"/>
      <c r="AM15" s="90"/>
      <c r="AN15" s="90"/>
      <c r="AO15" s="90"/>
      <c r="AP15" s="90"/>
      <c r="AQ15" s="90"/>
      <c r="AR15" s="90"/>
      <c r="AS15" s="90"/>
      <c r="AT15" s="90"/>
      <c r="AU15" s="90"/>
    </row>
    <row r="16" spans="1:47" s="2" customFormat="1" ht="11.1" customHeight="1" x14ac:dyDescent="0.2">
      <c r="A16" s="105"/>
      <c r="B16" s="106"/>
      <c r="C16" s="59" t="s">
        <v>37</v>
      </c>
      <c r="D16" s="107"/>
      <c r="E16" s="108"/>
      <c r="F16" s="104">
        <f>IF(ISBLANK(D16),0,(VLOOKUP(D16,$AD$3:$AF$8,3,FALSE)-E16))</f>
        <v>0</v>
      </c>
      <c r="G16" s="107"/>
      <c r="H16" s="108"/>
      <c r="I16" s="104">
        <f>IF(ISBLANK(G16),0,(VLOOKUP(G16,$AD$3:$AF$8,3,FALSE)-H16))</f>
        <v>0</v>
      </c>
      <c r="J16" s="107"/>
      <c r="K16" s="108"/>
      <c r="L16" s="104">
        <f>IF(ISBLANK(J16),0,(VLOOKUP(J16,$AD$3:$AF$8,3,FALSE)-K16))</f>
        <v>0</v>
      </c>
      <c r="M16" s="107"/>
      <c r="N16" s="108"/>
      <c r="O16" s="104">
        <f>IF(ISBLANK(M16),0,(VLOOKUP(M16,$AD$3:$AF$8,3,FALSE)-N16))</f>
        <v>0</v>
      </c>
      <c r="P16" s="107"/>
      <c r="Q16" s="108"/>
      <c r="R16" s="104">
        <f>IF(ISBLANK(P16),0,(VLOOKUP(P16,$AD$3:$AF$8,3,FALSE)-Q16))</f>
        <v>0</v>
      </c>
      <c r="S16" s="107"/>
      <c r="T16" s="108"/>
      <c r="U16" s="104">
        <f>IF(ISBLANK(S16),0,(VLOOKUP(S16,$AD$3:$AF$8,3,FALSE)-T16))</f>
        <v>0</v>
      </c>
      <c r="V16" s="90"/>
      <c r="W16" s="90"/>
      <c r="X16" s="36"/>
      <c r="Y16" s="281"/>
      <c r="Z16" s="90"/>
      <c r="AA16" s="91"/>
      <c r="AB16" s="90"/>
      <c r="AC16" s="91"/>
      <c r="AD16" s="90"/>
      <c r="AE16" s="91"/>
      <c r="AF16" s="91"/>
      <c r="AG16" s="90"/>
      <c r="AH16" s="90"/>
      <c r="AI16" s="90"/>
      <c r="AJ16" s="90"/>
      <c r="AK16" s="90"/>
      <c r="AL16" s="90"/>
      <c r="AM16" s="90"/>
      <c r="AN16" s="90"/>
      <c r="AO16" s="90"/>
      <c r="AP16" s="90"/>
      <c r="AQ16" s="90"/>
      <c r="AR16" s="90"/>
      <c r="AS16" s="90"/>
      <c r="AT16" s="90"/>
      <c r="AU16" s="90"/>
    </row>
    <row r="17" spans="1:72" s="2" customFormat="1" ht="11.1" customHeight="1" x14ac:dyDescent="0.2">
      <c r="A17" s="105"/>
      <c r="B17" s="106"/>
      <c r="C17" s="59" t="s">
        <v>38</v>
      </c>
      <c r="D17" s="107"/>
      <c r="E17" s="108"/>
      <c r="F17" s="104">
        <f>IF(ISBLANK(D17),0,(VLOOKUP(D17,$AD$3:$AF$8,3,FALSE)-E17))</f>
        <v>0</v>
      </c>
      <c r="G17" s="107"/>
      <c r="H17" s="108"/>
      <c r="I17" s="104">
        <f>IF(ISBLANK(G17),0,(VLOOKUP(G17,$AD$3:$AF$8,3,FALSE)-H17))</f>
        <v>0</v>
      </c>
      <c r="J17" s="107"/>
      <c r="K17" s="108"/>
      <c r="L17" s="104">
        <f>IF(ISBLANK(J17),0,(VLOOKUP(J17,$AD$3:$AF$8,3,FALSE)-K17))</f>
        <v>0</v>
      </c>
      <c r="M17" s="107"/>
      <c r="N17" s="108"/>
      <c r="O17" s="104">
        <f>IF(ISBLANK(M17),0,(VLOOKUP(M17,$AD$3:$AF$8,3,FALSE)-N17))</f>
        <v>0</v>
      </c>
      <c r="P17" s="107"/>
      <c r="Q17" s="108"/>
      <c r="R17" s="104">
        <f>IF(ISBLANK(P17),0,(VLOOKUP(P17,$AD$3:$AF$8,3,FALSE)-Q17))</f>
        <v>0</v>
      </c>
      <c r="S17" s="107"/>
      <c r="T17" s="108"/>
      <c r="U17" s="104">
        <f>IF(ISBLANK(S17),0,(VLOOKUP(S17,$AD$3:$AF$8,3,FALSE)-T17))</f>
        <v>0</v>
      </c>
      <c r="V17" s="90"/>
      <c r="W17" s="90"/>
      <c r="X17" s="282"/>
      <c r="Y17" s="281"/>
      <c r="Z17" s="90"/>
      <c r="AA17" s="91"/>
      <c r="AB17" s="90"/>
      <c r="AC17" s="91"/>
      <c r="AD17" s="90"/>
      <c r="AE17" s="91"/>
      <c r="AF17" s="91"/>
      <c r="AG17" s="90"/>
      <c r="AH17" s="90"/>
      <c r="AI17" s="90"/>
      <c r="AJ17" s="90"/>
      <c r="AK17" s="90"/>
      <c r="AL17" s="90"/>
      <c r="AM17" s="90"/>
      <c r="AN17" s="90"/>
      <c r="AO17" s="90"/>
      <c r="AP17" s="90"/>
      <c r="AQ17" s="90"/>
      <c r="AR17" s="90"/>
      <c r="AS17" s="90"/>
      <c r="AT17" s="90"/>
      <c r="AU17" s="90"/>
    </row>
    <row r="18" spans="1:72" s="2" customFormat="1" ht="11.1" customHeight="1" x14ac:dyDescent="0.2">
      <c r="A18" s="109"/>
      <c r="B18" s="110"/>
      <c r="C18" s="63" t="s">
        <v>39</v>
      </c>
      <c r="D18" s="111"/>
      <c r="E18" s="112"/>
      <c r="F18" s="104">
        <f>IF(ISBLANK(D18),0,(VLOOKUP(D18,$AD$3:$AF$8,2,FALSE)-E18))</f>
        <v>0</v>
      </c>
      <c r="G18" s="111"/>
      <c r="H18" s="112"/>
      <c r="I18" s="104">
        <f>IF(ISBLANK(G18),0,(VLOOKUP(G18,$AD$3:$AF$8,2,FALSE)-H18))</f>
        <v>0</v>
      </c>
      <c r="J18" s="111"/>
      <c r="K18" s="112"/>
      <c r="L18" s="104">
        <f>IF(ISBLANK(J18),0,(VLOOKUP(J18,$AD$3:$AF$8,2,FALSE)-K18))</f>
        <v>0</v>
      </c>
      <c r="M18" s="111"/>
      <c r="N18" s="112"/>
      <c r="O18" s="104">
        <f>IF(ISBLANK(M18),0,(VLOOKUP(M18,$AD$3:$AF$8,2,FALSE)-N18))</f>
        <v>0</v>
      </c>
      <c r="P18" s="111"/>
      <c r="Q18" s="112"/>
      <c r="R18" s="104">
        <f>IF(ISBLANK(P18),0,(VLOOKUP(P18,$AD$3:$AF$8,2,FALSE)-Q18))</f>
        <v>0</v>
      </c>
      <c r="S18" s="111"/>
      <c r="T18" s="112"/>
      <c r="U18" s="104">
        <f>IF(ISBLANK(S18),0,(VLOOKUP(S18,$AD$3:$AF$8,2,FALSE)-T18))</f>
        <v>0</v>
      </c>
      <c r="V18" s="90"/>
      <c r="W18" s="90"/>
      <c r="X18" s="36"/>
      <c r="Y18" s="281"/>
      <c r="Z18" s="90"/>
      <c r="AA18" s="91"/>
      <c r="AB18" s="90"/>
      <c r="AC18" s="91"/>
      <c r="AD18" s="90"/>
      <c r="AE18" s="91"/>
      <c r="AF18" s="91"/>
      <c r="AG18" s="90"/>
      <c r="AH18" s="90"/>
      <c r="AI18" s="90"/>
      <c r="AJ18" s="90"/>
      <c r="AK18" s="90"/>
      <c r="AL18" s="90"/>
      <c r="AM18" s="90"/>
      <c r="AN18" s="90"/>
      <c r="AO18" s="90"/>
      <c r="AP18" s="90"/>
      <c r="AQ18" s="90"/>
      <c r="AR18" s="90"/>
      <c r="AS18" s="90"/>
      <c r="AT18" s="90"/>
      <c r="AU18" s="90"/>
    </row>
    <row r="19" spans="1:72" s="2" customFormat="1" ht="9" customHeight="1" x14ac:dyDescent="0.2">
      <c r="A19" s="221" t="s">
        <v>40</v>
      </c>
      <c r="B19" s="222"/>
      <c r="C19" s="223"/>
      <c r="D19" s="97" t="s">
        <v>64</v>
      </c>
      <c r="E19" s="68" t="s">
        <v>32</v>
      </c>
      <c r="F19" s="98"/>
      <c r="G19" s="97" t="s">
        <v>64</v>
      </c>
      <c r="H19" s="68" t="s">
        <v>32</v>
      </c>
      <c r="I19" s="98"/>
      <c r="J19" s="97" t="s">
        <v>64</v>
      </c>
      <c r="K19" s="68" t="s">
        <v>32</v>
      </c>
      <c r="L19" s="98"/>
      <c r="M19" s="97" t="s">
        <v>64</v>
      </c>
      <c r="N19" s="68" t="s">
        <v>32</v>
      </c>
      <c r="O19" s="98"/>
      <c r="P19" s="97" t="s">
        <v>64</v>
      </c>
      <c r="Q19" s="68" t="s">
        <v>32</v>
      </c>
      <c r="R19" s="98"/>
      <c r="S19" s="97" t="s">
        <v>64</v>
      </c>
      <c r="T19" s="68" t="s">
        <v>32</v>
      </c>
      <c r="U19" s="98"/>
      <c r="V19" s="90"/>
      <c r="W19" s="90"/>
      <c r="X19" s="282"/>
      <c r="Y19" s="281"/>
      <c r="Z19" s="90"/>
      <c r="AA19" s="91"/>
      <c r="AB19" s="90"/>
      <c r="AC19" s="91"/>
      <c r="AD19" s="90"/>
      <c r="AE19" s="91"/>
      <c r="AF19" s="91"/>
      <c r="AG19" s="90"/>
      <c r="AH19" s="90"/>
      <c r="AI19" s="90"/>
      <c r="AJ19" s="90"/>
      <c r="AK19" s="90"/>
      <c r="AL19" s="90"/>
      <c r="AM19" s="90"/>
      <c r="AN19" s="90"/>
      <c r="AO19" s="90"/>
      <c r="AP19" s="90"/>
      <c r="AQ19" s="90"/>
      <c r="AR19" s="90"/>
      <c r="AS19" s="90"/>
      <c r="AT19" s="90"/>
      <c r="AU19" s="90"/>
    </row>
    <row r="20" spans="1:72" s="2" customFormat="1" ht="11.1" customHeight="1" x14ac:dyDescent="0.2">
      <c r="A20" s="100"/>
      <c r="B20" s="101"/>
      <c r="C20" s="113" t="s">
        <v>33</v>
      </c>
      <c r="D20" s="114"/>
      <c r="E20" s="115"/>
      <c r="F20" s="116" t="s">
        <v>10</v>
      </c>
      <c r="G20" s="114"/>
      <c r="H20" s="115"/>
      <c r="I20" s="116" t="s">
        <v>10</v>
      </c>
      <c r="J20" s="114"/>
      <c r="K20" s="115"/>
      <c r="L20" s="116"/>
      <c r="M20" s="114"/>
      <c r="N20" s="115"/>
      <c r="O20" s="116" t="s">
        <v>10</v>
      </c>
      <c r="P20" s="114"/>
      <c r="Q20" s="115"/>
      <c r="R20" s="116" t="s">
        <v>10</v>
      </c>
      <c r="S20" s="114"/>
      <c r="T20" s="115"/>
      <c r="U20" s="116" t="s">
        <v>10</v>
      </c>
      <c r="V20" s="90"/>
      <c r="W20" s="90"/>
      <c r="X20" s="36"/>
      <c r="Y20" s="281"/>
      <c r="Z20" s="90"/>
      <c r="AA20" s="91"/>
      <c r="AB20" s="90"/>
      <c r="AC20" s="91"/>
      <c r="AD20" s="90"/>
      <c r="AE20" s="91"/>
      <c r="AF20" s="91"/>
      <c r="AG20" s="90"/>
      <c r="AH20" s="90"/>
      <c r="AI20" s="90"/>
      <c r="AJ20" s="90"/>
      <c r="AK20" s="90"/>
      <c r="AL20" s="90"/>
      <c r="AM20" s="90"/>
      <c r="AN20" s="90"/>
      <c r="AO20" s="90"/>
      <c r="AP20" s="90"/>
      <c r="AQ20" s="90"/>
      <c r="AR20" s="90"/>
      <c r="AS20" s="90"/>
      <c r="AT20" s="90"/>
      <c r="AU20" s="90"/>
    </row>
    <row r="21" spans="1:72" s="2" customFormat="1" ht="11.1" customHeight="1" x14ac:dyDescent="0.2">
      <c r="A21" s="105"/>
      <c r="B21" s="106"/>
      <c r="C21" s="80" t="s">
        <v>34</v>
      </c>
      <c r="D21" s="117"/>
      <c r="E21" s="118"/>
      <c r="F21" s="119" t="s">
        <v>10</v>
      </c>
      <c r="G21" s="117"/>
      <c r="H21" s="118"/>
      <c r="I21" s="119" t="s">
        <v>10</v>
      </c>
      <c r="J21" s="117"/>
      <c r="K21" s="118"/>
      <c r="L21" s="119" t="s">
        <v>10</v>
      </c>
      <c r="M21" s="117"/>
      <c r="N21" s="118"/>
      <c r="O21" s="119" t="s">
        <v>10</v>
      </c>
      <c r="P21" s="117"/>
      <c r="Q21" s="118"/>
      <c r="R21" s="119" t="s">
        <v>10</v>
      </c>
      <c r="S21" s="117"/>
      <c r="T21" s="118"/>
      <c r="U21" s="119" t="s">
        <v>10</v>
      </c>
      <c r="V21" s="90"/>
      <c r="W21" s="90"/>
      <c r="X21" s="36"/>
      <c r="Y21" s="281"/>
      <c r="Z21" s="90"/>
      <c r="AA21" s="91"/>
      <c r="AB21" s="90"/>
      <c r="AC21" s="91"/>
      <c r="AD21" s="90"/>
      <c r="AE21" s="91"/>
      <c r="AF21" s="91"/>
      <c r="AG21" s="90"/>
      <c r="AH21" s="90"/>
      <c r="AI21" s="90"/>
      <c r="AJ21" s="90"/>
      <c r="AK21" s="90"/>
      <c r="AL21" s="90"/>
      <c r="AM21" s="90"/>
      <c r="AN21" s="90"/>
      <c r="AO21" s="90"/>
      <c r="AP21" s="90"/>
      <c r="AQ21" s="90"/>
      <c r="AR21" s="90"/>
      <c r="AS21" s="90"/>
      <c r="AT21" s="90"/>
      <c r="AU21" s="90"/>
    </row>
    <row r="22" spans="1:72" s="2" customFormat="1" ht="11.1" customHeight="1" x14ac:dyDescent="0.2">
      <c r="A22" s="251" t="s">
        <v>41</v>
      </c>
      <c r="B22" s="252"/>
      <c r="C22" s="253"/>
      <c r="D22" s="120" t="s">
        <v>66</v>
      </c>
      <c r="E22" s="121"/>
      <c r="F22" s="122"/>
      <c r="G22" s="120" t="s">
        <v>66</v>
      </c>
      <c r="H22" s="121"/>
      <c r="I22" s="122"/>
      <c r="J22" s="120" t="s">
        <v>66</v>
      </c>
      <c r="K22" s="121"/>
      <c r="L22" s="122"/>
      <c r="M22" s="120" t="s">
        <v>66</v>
      </c>
      <c r="N22" s="121"/>
      <c r="O22" s="122"/>
      <c r="P22" s="120" t="s">
        <v>66</v>
      </c>
      <c r="Q22" s="121"/>
      <c r="R22" s="122"/>
      <c r="S22" s="120" t="s">
        <v>66</v>
      </c>
      <c r="T22" s="121"/>
      <c r="U22" s="122"/>
      <c r="V22" s="90"/>
      <c r="W22" s="90"/>
      <c r="X22" s="36"/>
      <c r="Y22" s="281"/>
      <c r="Z22" s="90"/>
      <c r="AA22" s="91"/>
      <c r="AB22" s="90"/>
      <c r="AC22" s="91"/>
      <c r="AD22" s="90"/>
      <c r="AE22" s="91"/>
      <c r="AF22" s="91"/>
      <c r="AG22" s="90"/>
      <c r="AH22" s="90"/>
      <c r="AI22" s="90"/>
      <c r="AJ22" s="90"/>
      <c r="AK22" s="90"/>
      <c r="AL22" s="90"/>
      <c r="AM22" s="90"/>
      <c r="AN22" s="90"/>
      <c r="AO22" s="90"/>
      <c r="AP22" s="90"/>
      <c r="AQ22" s="90"/>
      <c r="AR22" s="90"/>
      <c r="AS22" s="90"/>
      <c r="AT22" s="90"/>
      <c r="AU22" s="90"/>
    </row>
    <row r="23" spans="1:72" s="2" customFormat="1" ht="11.1" customHeight="1" x14ac:dyDescent="0.2">
      <c r="A23" s="100"/>
      <c r="B23" s="123"/>
      <c r="C23" s="124"/>
      <c r="D23" s="254"/>
      <c r="E23" s="255"/>
      <c r="F23" s="256"/>
      <c r="G23" s="254"/>
      <c r="H23" s="255"/>
      <c r="I23" s="256"/>
      <c r="J23" s="254"/>
      <c r="K23" s="255"/>
      <c r="L23" s="256"/>
      <c r="M23" s="254"/>
      <c r="N23" s="255"/>
      <c r="O23" s="256"/>
      <c r="P23" s="254"/>
      <c r="Q23" s="255"/>
      <c r="R23" s="256"/>
      <c r="S23" s="254"/>
      <c r="T23" s="255"/>
      <c r="U23" s="256"/>
      <c r="V23" s="90"/>
      <c r="W23" s="90"/>
      <c r="X23" s="36"/>
      <c r="Y23" s="281"/>
      <c r="Z23" s="90"/>
      <c r="AA23" s="91"/>
      <c r="AB23" s="90"/>
      <c r="AC23" s="91"/>
      <c r="AD23" s="90"/>
      <c r="AE23" s="91"/>
      <c r="AF23" s="91"/>
      <c r="AG23" s="90"/>
      <c r="AH23" s="90"/>
      <c r="AI23" s="90"/>
      <c r="AJ23" s="90"/>
      <c r="AK23" s="90"/>
      <c r="AL23" s="90"/>
      <c r="AM23" s="90"/>
      <c r="AN23" s="90"/>
      <c r="AO23" s="90"/>
      <c r="AP23" s="90"/>
      <c r="AQ23" s="90"/>
      <c r="AR23" s="90"/>
      <c r="AS23" s="90"/>
      <c r="AT23" s="90"/>
      <c r="AU23" s="90"/>
    </row>
    <row r="24" spans="1:72" s="2" customFormat="1" ht="11.1" customHeight="1" x14ac:dyDescent="0.2">
      <c r="A24" s="105"/>
      <c r="B24" s="125"/>
      <c r="C24" s="126"/>
      <c r="D24" s="257"/>
      <c r="E24" s="258"/>
      <c r="F24" s="259"/>
      <c r="G24" s="257"/>
      <c r="H24" s="258"/>
      <c r="I24" s="259"/>
      <c r="J24" s="257"/>
      <c r="K24" s="258"/>
      <c r="L24" s="259"/>
      <c r="M24" s="257"/>
      <c r="N24" s="258"/>
      <c r="O24" s="259"/>
      <c r="P24" s="257"/>
      <c r="Q24" s="258"/>
      <c r="R24" s="259"/>
      <c r="S24" s="257"/>
      <c r="T24" s="258"/>
      <c r="U24" s="259"/>
      <c r="V24" s="90"/>
      <c r="W24" s="90"/>
      <c r="X24" s="36"/>
      <c r="Y24" s="281"/>
      <c r="Z24" s="90"/>
      <c r="AA24" s="91"/>
      <c r="AB24" s="90"/>
      <c r="AC24" s="91"/>
      <c r="AD24" s="90"/>
      <c r="AE24" s="91"/>
      <c r="AF24" s="91"/>
      <c r="AG24" s="90"/>
      <c r="AH24" s="90"/>
      <c r="AI24" s="90"/>
      <c r="AJ24" s="90"/>
      <c r="AK24" s="90"/>
      <c r="AL24" s="90"/>
      <c r="AM24" s="90"/>
      <c r="AN24" s="90"/>
      <c r="AO24" s="90"/>
      <c r="AP24" s="90"/>
      <c r="AQ24" s="90"/>
      <c r="AR24" s="90"/>
      <c r="AS24" s="90"/>
      <c r="AT24" s="90"/>
      <c r="AU24" s="90"/>
    </row>
    <row r="25" spans="1:72" ht="9" customHeight="1" x14ac:dyDescent="0.2">
      <c r="A25" s="224" t="s">
        <v>42</v>
      </c>
      <c r="B25" s="20"/>
      <c r="C25" s="225"/>
      <c r="D25" s="127" t="s">
        <v>43</v>
      </c>
      <c r="E25" s="128" t="s">
        <v>32</v>
      </c>
      <c r="F25" s="98"/>
      <c r="G25" s="127" t="s">
        <v>43</v>
      </c>
      <c r="H25" s="128" t="s">
        <v>32</v>
      </c>
      <c r="I25" s="98"/>
      <c r="J25" s="127" t="s">
        <v>43</v>
      </c>
      <c r="K25" s="128" t="s">
        <v>32</v>
      </c>
      <c r="L25" s="98"/>
      <c r="M25" s="127" t="s">
        <v>43</v>
      </c>
      <c r="N25" s="128" t="s">
        <v>32</v>
      </c>
      <c r="O25" s="98"/>
      <c r="P25" s="127" t="s">
        <v>43</v>
      </c>
      <c r="Q25" s="128" t="s">
        <v>32</v>
      </c>
      <c r="R25" s="98"/>
      <c r="S25" s="127" t="s">
        <v>43</v>
      </c>
      <c r="T25" s="128" t="s">
        <v>32</v>
      </c>
      <c r="U25" s="98"/>
      <c r="V25" s="29"/>
      <c r="W25" s="29"/>
      <c r="X25" s="36"/>
      <c r="Y25" s="281"/>
      <c r="Z25" s="90"/>
      <c r="AA25" s="91"/>
      <c r="AB25" s="90"/>
      <c r="AC25" s="91"/>
      <c r="AD25" s="29"/>
      <c r="AE25" s="28"/>
      <c r="AF25" s="28"/>
      <c r="AG25" s="29"/>
      <c r="AH25" s="90"/>
      <c r="AI25" s="90"/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</row>
    <row r="26" spans="1:72" s="2" customFormat="1" ht="11.1" customHeight="1" x14ac:dyDescent="0.2">
      <c r="A26" s="105"/>
      <c r="B26" s="106"/>
      <c r="C26" s="79" t="s">
        <v>33</v>
      </c>
      <c r="D26" s="129"/>
      <c r="E26" s="130"/>
      <c r="F26" s="131" t="s">
        <v>10</v>
      </c>
      <c r="G26" s="129"/>
      <c r="H26" s="130"/>
      <c r="I26" s="131" t="s">
        <v>10</v>
      </c>
      <c r="J26" s="132"/>
      <c r="K26" s="130"/>
      <c r="L26" s="131" t="s">
        <v>10</v>
      </c>
      <c r="M26" s="129"/>
      <c r="N26" s="130"/>
      <c r="O26" s="131" t="s">
        <v>10</v>
      </c>
      <c r="P26" s="129"/>
      <c r="Q26" s="130"/>
      <c r="R26" s="131" t="s">
        <v>10</v>
      </c>
      <c r="S26" s="129"/>
      <c r="T26" s="130"/>
      <c r="U26" s="131" t="s">
        <v>10</v>
      </c>
      <c r="V26" s="90"/>
      <c r="W26" s="90"/>
      <c r="X26" s="171"/>
      <c r="Y26" s="231"/>
      <c r="Z26" s="29"/>
      <c r="AA26" s="28"/>
      <c r="AB26" s="29"/>
      <c r="AC26" s="28"/>
      <c r="AD26" s="29"/>
      <c r="AE26" s="28"/>
      <c r="AF26" s="28"/>
      <c r="AG26" s="29"/>
      <c r="AH26" s="29"/>
      <c r="AI26" s="29"/>
      <c r="AJ26" s="90"/>
      <c r="AK26" s="90"/>
      <c r="AL26" s="90"/>
      <c r="AM26" s="90"/>
      <c r="AN26" s="90"/>
      <c r="AO26" s="90"/>
      <c r="AP26" s="90"/>
      <c r="AQ26" s="90"/>
      <c r="AR26" s="90"/>
      <c r="AS26" s="90"/>
      <c r="AT26" s="90"/>
      <c r="AU26" s="90"/>
    </row>
    <row r="27" spans="1:72" ht="11.1" customHeight="1" x14ac:dyDescent="0.2">
      <c r="A27" s="109"/>
      <c r="B27" s="110"/>
      <c r="C27" s="133" t="s">
        <v>34</v>
      </c>
      <c r="D27" s="134"/>
      <c r="E27" s="112"/>
      <c r="F27" s="135" t="s">
        <v>10</v>
      </c>
      <c r="G27" s="134"/>
      <c r="H27" s="112"/>
      <c r="I27" s="135" t="s">
        <v>10</v>
      </c>
      <c r="J27" s="134"/>
      <c r="K27" s="112"/>
      <c r="L27" s="135" t="s">
        <v>10</v>
      </c>
      <c r="M27" s="134"/>
      <c r="N27" s="112"/>
      <c r="O27" s="135" t="s">
        <v>10</v>
      </c>
      <c r="P27" s="134"/>
      <c r="Q27" s="112"/>
      <c r="R27" s="135" t="s">
        <v>10</v>
      </c>
      <c r="S27" s="134"/>
      <c r="T27" s="112"/>
      <c r="U27" s="135" t="s">
        <v>10</v>
      </c>
      <c r="V27" s="29"/>
      <c r="W27" s="29"/>
      <c r="X27" s="171"/>
      <c r="Y27" s="231"/>
      <c r="Z27" s="29"/>
      <c r="AA27" s="28"/>
      <c r="AB27" s="29"/>
      <c r="AC27" s="28"/>
      <c r="AD27" s="29"/>
      <c r="AE27" s="28"/>
      <c r="AF27" s="28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</row>
    <row r="28" spans="1:72" x14ac:dyDescent="0.2">
      <c r="A28" s="136"/>
      <c r="B28" s="136"/>
      <c r="C28" s="136"/>
      <c r="D28" s="29"/>
      <c r="E28" s="35"/>
      <c r="F28" s="137"/>
      <c r="G28" s="29"/>
      <c r="H28" s="35"/>
      <c r="I28" s="137"/>
      <c r="J28" s="29"/>
      <c r="K28" s="35"/>
      <c r="L28" s="137"/>
      <c r="M28" s="29"/>
      <c r="N28" s="35"/>
      <c r="O28" s="137"/>
      <c r="P28" s="29"/>
      <c r="Q28" s="35"/>
      <c r="R28" s="137"/>
      <c r="S28" s="29"/>
      <c r="T28" s="35"/>
      <c r="U28" s="137"/>
      <c r="V28" s="29"/>
      <c r="W28" s="29"/>
      <c r="X28" s="171"/>
      <c r="Y28" s="231"/>
      <c r="Z28" s="29"/>
      <c r="AA28" s="28"/>
      <c r="AB28" s="29"/>
      <c r="AC28" s="28"/>
      <c r="AD28" s="29"/>
      <c r="AE28" s="28"/>
      <c r="AF28" s="28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</row>
    <row r="29" spans="1:72" s="3" customFormat="1" x14ac:dyDescent="0.2">
      <c r="A29" s="226" t="s">
        <v>44</v>
      </c>
      <c r="B29" s="227"/>
      <c r="C29" s="228"/>
      <c r="D29" s="140"/>
      <c r="E29" s="262" t="s">
        <v>45</v>
      </c>
      <c r="F29" s="263"/>
      <c r="G29" s="142"/>
      <c r="H29" s="143"/>
      <c r="I29" s="144"/>
      <c r="J29" s="145"/>
      <c r="K29" s="143"/>
      <c r="L29" s="144"/>
      <c r="M29" s="145"/>
      <c r="N29" s="143"/>
      <c r="O29" s="144"/>
      <c r="P29" s="145"/>
      <c r="Q29" s="143"/>
      <c r="R29" s="146"/>
      <c r="S29" s="145"/>
      <c r="T29" s="143"/>
      <c r="U29" s="146"/>
      <c r="V29" s="147" t="s">
        <v>46</v>
      </c>
      <c r="W29" s="275"/>
      <c r="X29" s="171"/>
      <c r="Y29" s="231"/>
      <c r="Z29" s="29"/>
      <c r="AA29" s="28"/>
      <c r="AB29" s="29"/>
      <c r="AC29" s="28"/>
      <c r="AD29" s="29"/>
      <c r="AE29" s="28"/>
      <c r="AF29" s="28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</row>
    <row r="30" spans="1:72" s="3" customFormat="1" x14ac:dyDescent="0.2">
      <c r="A30" s="148"/>
      <c r="B30" s="149" t="s">
        <v>15</v>
      </c>
      <c r="C30" s="150"/>
      <c r="D30" s="151" t="s">
        <v>47</v>
      </c>
      <c r="E30" s="152" t="s">
        <v>48</v>
      </c>
      <c r="F30" s="153"/>
      <c r="G30" s="154" t="s">
        <v>47</v>
      </c>
      <c r="H30" s="152" t="s">
        <v>48</v>
      </c>
      <c r="I30" s="153"/>
      <c r="J30" s="154" t="s">
        <v>47</v>
      </c>
      <c r="K30" s="152" t="s">
        <v>48</v>
      </c>
      <c r="L30" s="153"/>
      <c r="M30" s="154" t="s">
        <v>47</v>
      </c>
      <c r="N30" s="152" t="s">
        <v>48</v>
      </c>
      <c r="O30" s="153"/>
      <c r="P30" s="154" t="s">
        <v>47</v>
      </c>
      <c r="Q30" s="152" t="s">
        <v>48</v>
      </c>
      <c r="R30" s="153"/>
      <c r="S30" s="154" t="s">
        <v>47</v>
      </c>
      <c r="T30" s="152" t="s">
        <v>48</v>
      </c>
      <c r="U30" s="153"/>
      <c r="V30" s="29"/>
      <c r="W30" s="276" t="s">
        <v>68</v>
      </c>
      <c r="X30" s="171"/>
      <c r="Y30" s="231"/>
      <c r="Z30" s="29"/>
      <c r="AA30" s="28"/>
      <c r="AB30" s="29"/>
      <c r="AC30" s="28"/>
      <c r="AD30" s="29"/>
      <c r="AE30" s="28"/>
      <c r="AF30" s="28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</row>
    <row r="31" spans="1:72" s="3" customFormat="1" x14ac:dyDescent="0.2">
      <c r="A31" s="155"/>
      <c r="B31" s="156" t="s">
        <v>49</v>
      </c>
      <c r="C31" s="157">
        <f>IF(ISBLANK(G29),0,VLOOKUP(G29,AH3:AI8,2,FALSE))</f>
        <v>0</v>
      </c>
      <c r="D31" s="158"/>
      <c r="E31" s="270">
        <f>D31*$C$31</f>
        <v>0</v>
      </c>
      <c r="F31" s="271"/>
      <c r="G31" s="158">
        <f>IF(I8="km",H8,0)+IF(I9="km",H9,0)+IF(I10="km",H10,0)+IF(I11="km",H11,0)+IF(I12="km",H12,0)+IF(I13="km",H13,0)</f>
        <v>0</v>
      </c>
      <c r="H31" s="270">
        <f>G31*$C$31</f>
        <v>0</v>
      </c>
      <c r="I31" s="271"/>
      <c r="J31" s="158">
        <f>IF(L8="km",K8,0)+IF(L9="km",K9,0)+IF(L10="km",K10,0)+IF(L11="km",K11,0)+IF(L12="km",K12,0)+IF(L13="km",K13,0)</f>
        <v>0</v>
      </c>
      <c r="K31" s="270">
        <f>J31*$C$31</f>
        <v>0</v>
      </c>
      <c r="L31" s="271"/>
      <c r="M31" s="158">
        <f>IF(O8="km",N8,0)+IF(O9="km",N9,0)+IF(O10="km",N10,0)+IF(O11="km",N11,0)+IF(O12="km",N12,0)+IF(O13="km",N13,0)</f>
        <v>0</v>
      </c>
      <c r="N31" s="270">
        <f>M31*$C$31</f>
        <v>0</v>
      </c>
      <c r="O31" s="271"/>
      <c r="P31" s="158">
        <f>IF(R8="km",Q8,0)+IF(R9="km",Q9,0)+IF(R10="km",Q10,0)+IF(R11="km",Q11,0)+IF(R12="km",Q12,0)+IF(R13="km",Q13,0)</f>
        <v>0</v>
      </c>
      <c r="Q31" s="270">
        <f>P31*$C$31</f>
        <v>0</v>
      </c>
      <c r="R31" s="271"/>
      <c r="S31" s="158">
        <f>IF(U8="km",T8,0)+IF(U9="km",T9,0)+IF(U10="km",T10,0)+IF(U11="km",T11,0)+IF(U12="km",T12,0)+IF(U13="km",T13,0)</f>
        <v>0</v>
      </c>
      <c r="T31" s="270">
        <f>S31*$C$31</f>
        <v>0</v>
      </c>
      <c r="U31" s="271"/>
      <c r="V31" s="159"/>
      <c r="W31" s="277" t="s">
        <v>73</v>
      </c>
      <c r="X31" s="171"/>
      <c r="Y31" s="231"/>
      <c r="Z31" s="29"/>
      <c r="AA31" s="28"/>
      <c r="AB31" s="29"/>
      <c r="AC31" s="28"/>
      <c r="AD31" s="160"/>
      <c r="AE31" s="161"/>
      <c r="AF31" s="161"/>
      <c r="AG31" s="160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</row>
    <row r="32" spans="1:72" s="3" customFormat="1" x14ac:dyDescent="0.2">
      <c r="A32" s="155"/>
      <c r="B32" s="162" t="s">
        <v>39</v>
      </c>
      <c r="C32" s="163"/>
      <c r="D32" s="164"/>
      <c r="E32" s="268">
        <f>IF(F8="€",E8,0)+IF(F9="€",E9,0)+IF(F10="€",E10,0)+IF(F11="€",E11,0)+IF(F12="€",E12,0)+IF(F13="€",E13,0)</f>
        <v>0</v>
      </c>
      <c r="F32" s="269"/>
      <c r="G32" s="164"/>
      <c r="H32" s="268">
        <f>IF(I8="€",H8,0)+IF(I9="€",H9,0)+IF(I10="€",H10,0)+IF(I11="€",H11,0)+IF(I12="€",H12,0)+IF(I13="€",H13,0)</f>
        <v>0</v>
      </c>
      <c r="I32" s="269"/>
      <c r="J32" s="164"/>
      <c r="K32" s="268">
        <f>IF(L8="€",K8,0)+IF(L9="€",K9,0)+IF(L10="€",K10,0)+IF(L11="€",K11,0)+IF(L12="€",K12,0)+IF(L13="€",K13,0)</f>
        <v>0</v>
      </c>
      <c r="L32" s="269"/>
      <c r="M32" s="164"/>
      <c r="N32" s="268">
        <f>IF(O8="€",N8,0)+IF(O9="€",N9,0)+IF(O10="€",N10,0)+IF(O11="€",N11,0)+IF(O12="€",N12,0)+IF(O13="€",N13,0)</f>
        <v>0</v>
      </c>
      <c r="O32" s="269"/>
      <c r="P32" s="164"/>
      <c r="Q32" s="268">
        <f>IF(R8="€",Q8,0)+IF(R9="€",Q9,0)+IF(R10="€",Q10,0)+IF(R11="€",Q11,0)+IF(R12="€",Q12,0)+IF(R13="€",Q13,0)</f>
        <v>0</v>
      </c>
      <c r="R32" s="269"/>
      <c r="S32" s="164"/>
      <c r="T32" s="268">
        <f>IF(U8="€",T8,0)+IF(U9="€",T9,0)+IF(U10="€",T10,0)+IF(U11="€",T11,0)+IF(U12="€",T12,0)+IF(U13="€",T13,0)</f>
        <v>0</v>
      </c>
      <c r="U32" s="269"/>
      <c r="V32" s="159"/>
      <c r="W32" s="232" t="s">
        <v>69</v>
      </c>
      <c r="X32" s="283"/>
      <c r="Y32" s="284"/>
      <c r="Z32" s="160"/>
      <c r="AA32" s="161"/>
      <c r="AB32" s="160"/>
      <c r="AC32" s="161"/>
      <c r="AD32" s="29"/>
      <c r="AE32" s="28"/>
      <c r="AF32" s="28"/>
      <c r="AG32" s="29"/>
      <c r="AH32" s="160"/>
      <c r="AI32" s="160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</row>
    <row r="33" spans="1:72" s="5" customFormat="1" x14ac:dyDescent="0.2">
      <c r="A33" s="165"/>
      <c r="B33" s="166" t="s">
        <v>50</v>
      </c>
      <c r="C33" s="167"/>
      <c r="D33" s="168"/>
      <c r="E33" s="241">
        <f>SUM(E31:E32)</f>
        <v>0</v>
      </c>
      <c r="F33" s="242"/>
      <c r="G33" s="168"/>
      <c r="H33" s="241">
        <f>SUM(H31:H32)</f>
        <v>0</v>
      </c>
      <c r="I33" s="242"/>
      <c r="J33" s="168"/>
      <c r="K33" s="241">
        <f>SUM(K31:K32)</f>
        <v>0</v>
      </c>
      <c r="L33" s="242"/>
      <c r="M33" s="168"/>
      <c r="N33" s="241">
        <f>SUM(N31:N32)</f>
        <v>0</v>
      </c>
      <c r="O33" s="242"/>
      <c r="P33" s="168"/>
      <c r="Q33" s="241">
        <f>SUM(Q31:Q32)</f>
        <v>0</v>
      </c>
      <c r="R33" s="242"/>
      <c r="S33" s="168"/>
      <c r="T33" s="241">
        <f>SUM(T31:T32)</f>
        <v>0</v>
      </c>
      <c r="U33" s="242"/>
      <c r="V33" s="169">
        <f>E33+H33+K33+N33+Q33+T33</f>
        <v>0</v>
      </c>
      <c r="W33" s="278" t="s">
        <v>51</v>
      </c>
      <c r="X33" s="171"/>
      <c r="Y33" s="231"/>
      <c r="Z33" s="29"/>
      <c r="AA33" s="28"/>
      <c r="AB33" s="29"/>
      <c r="AC33" s="28"/>
      <c r="AD33" s="29"/>
      <c r="AE33" s="28"/>
      <c r="AF33" s="28"/>
      <c r="AG33" s="29"/>
      <c r="AH33" s="29"/>
      <c r="AI33" s="29"/>
      <c r="AJ33" s="160"/>
      <c r="AK33" s="160"/>
      <c r="AL33" s="160"/>
      <c r="AM33" s="160"/>
      <c r="AN33" s="160"/>
      <c r="AO33" s="160"/>
      <c r="AP33" s="160"/>
      <c r="AQ33" s="160"/>
      <c r="AR33" s="160"/>
      <c r="AS33" s="160"/>
      <c r="AT33" s="160"/>
      <c r="AU33" s="160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</row>
    <row r="34" spans="1:72" s="3" customFormat="1" ht="5.25" customHeight="1" x14ac:dyDescent="0.2">
      <c r="A34" s="155"/>
      <c r="B34" s="155"/>
      <c r="C34" s="170"/>
      <c r="D34" s="171"/>
      <c r="E34" s="172"/>
      <c r="F34" s="173"/>
      <c r="G34" s="171"/>
      <c r="H34" s="172"/>
      <c r="I34" s="173"/>
      <c r="J34" s="171"/>
      <c r="K34" s="172"/>
      <c r="L34" s="173"/>
      <c r="M34" s="171"/>
      <c r="N34" s="172"/>
      <c r="O34" s="173"/>
      <c r="P34" s="171"/>
      <c r="Q34" s="172"/>
      <c r="R34" s="173"/>
      <c r="S34" s="171"/>
      <c r="T34" s="172"/>
      <c r="U34" s="173"/>
      <c r="V34" s="174"/>
      <c r="W34" s="279"/>
      <c r="X34" s="171"/>
      <c r="Y34" s="231"/>
      <c r="Z34" s="29"/>
      <c r="AA34" s="28"/>
      <c r="AB34" s="29"/>
      <c r="AC34" s="28"/>
      <c r="AD34" s="160"/>
      <c r="AE34" s="161"/>
      <c r="AF34" s="161"/>
      <c r="AG34" s="160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</row>
    <row r="35" spans="1:72" s="3" customFormat="1" x14ac:dyDescent="0.2">
      <c r="A35" s="155"/>
      <c r="B35" s="138" t="s">
        <v>36</v>
      </c>
      <c r="C35" s="139"/>
      <c r="D35" s="141" t="s">
        <v>52</v>
      </c>
      <c r="E35" s="152" t="s">
        <v>48</v>
      </c>
      <c r="F35" s="153"/>
      <c r="G35" s="141" t="s">
        <v>52</v>
      </c>
      <c r="H35" s="152" t="s">
        <v>48</v>
      </c>
      <c r="I35" s="153"/>
      <c r="J35" s="141" t="s">
        <v>52</v>
      </c>
      <c r="K35" s="152" t="s">
        <v>48</v>
      </c>
      <c r="L35" s="153"/>
      <c r="M35" s="141" t="s">
        <v>52</v>
      </c>
      <c r="N35" s="152" t="s">
        <v>48</v>
      </c>
      <c r="O35" s="153"/>
      <c r="P35" s="141" t="s">
        <v>52</v>
      </c>
      <c r="Q35" s="152" t="s">
        <v>48</v>
      </c>
      <c r="R35" s="153"/>
      <c r="S35" s="141" t="s">
        <v>52</v>
      </c>
      <c r="T35" s="152" t="s">
        <v>48</v>
      </c>
      <c r="U35" s="153"/>
      <c r="V35" s="174"/>
      <c r="W35" s="279"/>
      <c r="X35" s="283"/>
      <c r="Y35" s="284"/>
      <c r="Z35" s="160"/>
      <c r="AA35" s="161"/>
      <c r="AB35" s="160"/>
      <c r="AC35" s="161"/>
      <c r="AD35" s="29"/>
      <c r="AE35" s="28"/>
      <c r="AF35" s="28"/>
      <c r="AG35" s="29"/>
      <c r="AH35" s="160"/>
      <c r="AI35" s="160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</row>
    <row r="36" spans="1:72" s="5" customFormat="1" x14ac:dyDescent="0.2">
      <c r="A36" s="165"/>
      <c r="B36" s="175" t="s">
        <v>50</v>
      </c>
      <c r="C36" s="176"/>
      <c r="D36" s="177">
        <f>IF(F15 &lt; 0,-F15,0) + IF(F16 &lt; 0,-F16,0) +IF(F17 &lt; 0,-F17,0) +IF(F18 &lt; 0,-F18,0)</f>
        <v>0</v>
      </c>
      <c r="E36" s="249">
        <f>SUM(E15:E18)</f>
        <v>0</v>
      </c>
      <c r="F36" s="250"/>
      <c r="G36" s="177">
        <f>IF(I15 &lt; 0,-I15,0) + IF(I16 &lt; 0,-I16,0) +IF(I17 &lt; 0,-I17,0) +IF(I18 &lt; 0,-I18,0)</f>
        <v>0</v>
      </c>
      <c r="H36" s="249">
        <f>SUM(H15:H18)</f>
        <v>0</v>
      </c>
      <c r="I36" s="250"/>
      <c r="J36" s="177">
        <f>IF(L15 &lt; 0,-L15,0) + IF(L16 &lt; 0,-L16,0) +IF(L17 &lt; 0,-L17,0) +IF(L18 &lt; 0,-L18,0)</f>
        <v>0</v>
      </c>
      <c r="K36" s="249">
        <f>SUM(K15:K18)</f>
        <v>0</v>
      </c>
      <c r="L36" s="250"/>
      <c r="M36" s="177">
        <f>IF(O15 &lt; 0,-O15,0) + IF(O16 &lt; 0,-O16,0) +IF(O17 &lt; 0,-O17,0) +IF(O18 &lt; 0,-O18,0)</f>
        <v>0</v>
      </c>
      <c r="N36" s="249">
        <f>SUM(N15:N18)</f>
        <v>0</v>
      </c>
      <c r="O36" s="250"/>
      <c r="P36" s="177">
        <f>IF(R15 &lt; 0,-R15,0) + IF(R16 &lt; 0,-R16,0) +IF(R17 &lt; 0,-R17,0) +IF(R18 &lt; 0,-R18,0)</f>
        <v>0</v>
      </c>
      <c r="Q36" s="249">
        <f>SUM(Q15:Q18)</f>
        <v>0</v>
      </c>
      <c r="R36" s="250"/>
      <c r="S36" s="177">
        <f>IF(U15 &lt; 0,-U15,0) + IF(U16 &lt; 0,-U16,0) +IF(U17 &lt; 0,-U17,0) +IF(U18 &lt; 0,-U18,0)</f>
        <v>0</v>
      </c>
      <c r="T36" s="249">
        <f>SUM(T15:T18)</f>
        <v>0</v>
      </c>
      <c r="U36" s="250"/>
      <c r="V36" s="169">
        <f>E36+H36+K36+N36+Q36+T36</f>
        <v>0</v>
      </c>
      <c r="W36" s="278" t="s">
        <v>51</v>
      </c>
      <c r="X36" s="171"/>
      <c r="Y36" s="231"/>
      <c r="Z36" s="29"/>
      <c r="AA36" s="28"/>
      <c r="AB36" s="29"/>
      <c r="AC36" s="28"/>
      <c r="AD36" s="29"/>
      <c r="AE36" s="28"/>
      <c r="AF36" s="28"/>
      <c r="AG36" s="29"/>
      <c r="AH36" s="29"/>
      <c r="AI36" s="29"/>
      <c r="AJ36" s="160"/>
      <c r="AK36" s="160"/>
      <c r="AL36" s="160"/>
      <c r="AM36" s="160"/>
      <c r="AN36" s="160"/>
      <c r="AO36" s="160"/>
      <c r="AP36" s="160"/>
      <c r="AQ36" s="160"/>
      <c r="AR36" s="160"/>
      <c r="AS36" s="160"/>
      <c r="AT36" s="160"/>
      <c r="AU36" s="160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</row>
    <row r="37" spans="1:72" s="3" customFormat="1" ht="5.25" customHeight="1" x14ac:dyDescent="0.2">
      <c r="A37" s="155"/>
      <c r="B37" s="155"/>
      <c r="C37" s="170"/>
      <c r="D37" s="171"/>
      <c r="E37" s="172"/>
      <c r="F37" s="173"/>
      <c r="G37" s="171"/>
      <c r="H37" s="172"/>
      <c r="I37" s="173"/>
      <c r="J37" s="171"/>
      <c r="K37" s="172"/>
      <c r="L37" s="173"/>
      <c r="M37" s="171"/>
      <c r="N37" s="172"/>
      <c r="O37" s="173"/>
      <c r="P37" s="171"/>
      <c r="Q37" s="172"/>
      <c r="R37" s="173"/>
      <c r="S37" s="171"/>
      <c r="T37" s="172"/>
      <c r="U37" s="173"/>
      <c r="V37" s="174"/>
      <c r="W37" s="279"/>
      <c r="X37" s="171"/>
      <c r="Y37" s="231"/>
      <c r="Z37" s="29"/>
      <c r="AA37" s="28"/>
      <c r="AB37" s="29"/>
      <c r="AC37" s="28"/>
      <c r="AD37" s="160"/>
      <c r="AE37" s="161"/>
      <c r="AF37" s="161"/>
      <c r="AG37" s="160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</row>
    <row r="38" spans="1:72" s="3" customFormat="1" x14ac:dyDescent="0.2">
      <c r="A38" s="155"/>
      <c r="B38" s="178" t="s">
        <v>40</v>
      </c>
      <c r="C38" s="150"/>
      <c r="D38" s="141"/>
      <c r="E38" s="152" t="s">
        <v>48</v>
      </c>
      <c r="F38" s="153"/>
      <c r="G38" s="141"/>
      <c r="H38" s="152" t="s">
        <v>48</v>
      </c>
      <c r="I38" s="153"/>
      <c r="J38" s="141"/>
      <c r="K38" s="152" t="s">
        <v>48</v>
      </c>
      <c r="L38" s="153"/>
      <c r="M38" s="141"/>
      <c r="N38" s="152" t="s">
        <v>48</v>
      </c>
      <c r="O38" s="153"/>
      <c r="P38" s="141"/>
      <c r="Q38" s="152" t="s">
        <v>48</v>
      </c>
      <c r="R38" s="153"/>
      <c r="S38" s="141"/>
      <c r="T38" s="152" t="s">
        <v>48</v>
      </c>
      <c r="U38" s="153"/>
      <c r="V38" s="174"/>
      <c r="W38" s="279"/>
      <c r="X38" s="283"/>
      <c r="Y38" s="284"/>
      <c r="Z38" s="160"/>
      <c r="AA38" s="161"/>
      <c r="AB38" s="160"/>
      <c r="AC38" s="161"/>
      <c r="AD38" s="29"/>
      <c r="AE38" s="28"/>
      <c r="AF38" s="28"/>
      <c r="AG38" s="29"/>
      <c r="AH38" s="160"/>
      <c r="AI38" s="160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</row>
    <row r="39" spans="1:72" s="5" customFormat="1" x14ac:dyDescent="0.2">
      <c r="A39" s="165"/>
      <c r="B39" s="179" t="str">
        <f>INDEX(AG3:AG5,1)</f>
        <v>personnel Société</v>
      </c>
      <c r="C39" s="180"/>
      <c r="D39" s="181"/>
      <c r="E39" s="247">
        <f>IF(D$20=$B39,E$20,0)+IF(D$21=$B39,E$21,0)</f>
        <v>0</v>
      </c>
      <c r="F39" s="248"/>
      <c r="G39" s="181"/>
      <c r="H39" s="247">
        <f>IF(G$20=$B39,H$20,0)+IF(G$21=$B39,H$21,0)</f>
        <v>0</v>
      </c>
      <c r="I39" s="248"/>
      <c r="J39" s="181"/>
      <c r="K39" s="247">
        <f>IF(J$20=$B39,K$20,0)+IF(J$21=$B39,K$21,0)</f>
        <v>0</v>
      </c>
      <c r="L39" s="248"/>
      <c r="M39" s="181"/>
      <c r="N39" s="247">
        <f>IF(M$20=$B39,N$20,0)+IF(M$21=$B39,N$21,0)</f>
        <v>0</v>
      </c>
      <c r="O39" s="248"/>
      <c r="P39" s="181"/>
      <c r="Q39" s="247">
        <f>IF(P$20=$B39,Q$20,0)+IF(P$21=$B39,Q$21,0)</f>
        <v>0</v>
      </c>
      <c r="R39" s="248"/>
      <c r="S39" s="181"/>
      <c r="T39" s="247">
        <f>IF(S$20=$B39,T$20,0)+IF(S$21=$B39,T$21,0)</f>
        <v>0</v>
      </c>
      <c r="U39" s="248"/>
      <c r="V39" s="182">
        <f>E39+H39+K39+N39+Q39+T39</f>
        <v>0</v>
      </c>
      <c r="W39" s="278" t="s">
        <v>51</v>
      </c>
      <c r="X39" s="171"/>
      <c r="Y39" s="231"/>
      <c r="Z39" s="29"/>
      <c r="AA39" s="28"/>
      <c r="AB39" s="29"/>
      <c r="AC39" s="28"/>
      <c r="AD39" s="29"/>
      <c r="AE39" s="28"/>
      <c r="AF39" s="28"/>
      <c r="AG39" s="29"/>
      <c r="AH39" s="29"/>
      <c r="AI39" s="29"/>
      <c r="AJ39" s="160"/>
      <c r="AK39" s="160"/>
      <c r="AL39" s="160"/>
      <c r="AM39" s="160"/>
      <c r="AN39" s="160"/>
      <c r="AO39" s="160"/>
      <c r="AP39" s="160"/>
      <c r="AQ39" s="160"/>
      <c r="AR39" s="160"/>
      <c r="AS39" s="160"/>
      <c r="AT39" s="160"/>
      <c r="AU39" s="160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</row>
    <row r="40" spans="1:72" s="5" customFormat="1" x14ac:dyDescent="0.2">
      <c r="A40" s="165"/>
      <c r="B40" s="179" t="str">
        <f>INDEX(AG4:AG6,1)</f>
        <v>visiteurs Société</v>
      </c>
      <c r="C40" s="180"/>
      <c r="D40" s="183"/>
      <c r="E40" s="266">
        <f>IF(D$20=$B40,E$20,0)+IF(D$21=$B40,E$21,0)</f>
        <v>0</v>
      </c>
      <c r="F40" s="267"/>
      <c r="G40" s="183"/>
      <c r="H40" s="266">
        <f>IF(G$20=$B40,H$20,0)+IF(G$21=$B40,H$21,0)</f>
        <v>0</v>
      </c>
      <c r="I40" s="267"/>
      <c r="J40" s="183"/>
      <c r="K40" s="266">
        <f>IF(J$20=$B40,K$20,0)+IF(J$21=$B40,K$21,0)</f>
        <v>0</v>
      </c>
      <c r="L40" s="267"/>
      <c r="M40" s="183"/>
      <c r="N40" s="266">
        <f>IF(M$20=$B40,N$20,0)+IF(M$21=$B40,N$21,0)</f>
        <v>0</v>
      </c>
      <c r="O40" s="267"/>
      <c r="P40" s="183"/>
      <c r="Q40" s="266">
        <f>IF(P$20=$B40,Q$20,0)+IF(P$21=$B40,Q$21,0)</f>
        <v>0</v>
      </c>
      <c r="R40" s="267"/>
      <c r="S40" s="183"/>
      <c r="T40" s="266">
        <f>IF(S$20=$B40,T$20,0)+IF(S$21=$B40,T$21,0)</f>
        <v>0</v>
      </c>
      <c r="U40" s="267"/>
      <c r="V40" s="184">
        <f>E40+H40+K40+N40+Q40+T40</f>
        <v>0</v>
      </c>
      <c r="W40" s="278" t="s">
        <v>51</v>
      </c>
      <c r="X40" s="171"/>
      <c r="Y40" s="231"/>
      <c r="Z40" s="29"/>
      <c r="AA40" s="28"/>
      <c r="AB40" s="29"/>
      <c r="AC40" s="28"/>
      <c r="AD40" s="29"/>
      <c r="AE40" s="28"/>
      <c r="AF40" s="28"/>
      <c r="AG40" s="29"/>
      <c r="AH40" s="29"/>
      <c r="AI40" s="29"/>
      <c r="AJ40" s="160"/>
      <c r="AK40" s="160"/>
      <c r="AL40" s="160"/>
      <c r="AM40" s="160"/>
      <c r="AN40" s="160"/>
      <c r="AO40" s="160"/>
      <c r="AP40" s="160"/>
      <c r="AQ40" s="160"/>
      <c r="AR40" s="160"/>
      <c r="AS40" s="160"/>
      <c r="AT40" s="160"/>
      <c r="AU40" s="160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</row>
    <row r="41" spans="1:72" s="5" customFormat="1" x14ac:dyDescent="0.2">
      <c r="A41" s="165"/>
      <c r="B41" s="185" t="str">
        <f>INDEX(AG5:AG7,1)</f>
        <v>Réceptions/Séminaires</v>
      </c>
      <c r="C41" s="167"/>
      <c r="D41" s="186"/>
      <c r="E41" s="249">
        <f>IF(D$20=$B41,E$20,0)+IF(D$21=$B41,E$21,0)</f>
        <v>0</v>
      </c>
      <c r="F41" s="250"/>
      <c r="G41" s="186"/>
      <c r="H41" s="249">
        <f>IF(G$20=$B41,H$20,0)+IF(G$21=$B41,H$21,0)</f>
        <v>0</v>
      </c>
      <c r="I41" s="250"/>
      <c r="J41" s="186"/>
      <c r="K41" s="266">
        <f>IF(J$20=$B41,K$20,0)+IF(J$21=$B41,K$21,0)</f>
        <v>0</v>
      </c>
      <c r="L41" s="267"/>
      <c r="M41" s="186"/>
      <c r="N41" s="249">
        <f>IF(M$20=$B41,N$20,0)+IF(M$21=$B41,N$21,0)</f>
        <v>0</v>
      </c>
      <c r="O41" s="250"/>
      <c r="P41" s="186"/>
      <c r="Q41" s="249">
        <f>IF(P$20=$B41,Q$20,0)+IF(P$21=$B41,Q$21,0)</f>
        <v>0</v>
      </c>
      <c r="R41" s="250"/>
      <c r="S41" s="186"/>
      <c r="T41" s="249">
        <f>IF(S$20=$B41,T$20,0)+IF(S$21=$B41,T$21,0)</f>
        <v>0</v>
      </c>
      <c r="U41" s="250"/>
      <c r="V41" s="187">
        <f>E41+H41+K41+N41+Q41+T41</f>
        <v>0</v>
      </c>
      <c r="W41" s="278" t="s">
        <v>51</v>
      </c>
      <c r="X41" s="171"/>
      <c r="Y41" s="231"/>
      <c r="Z41" s="29"/>
      <c r="AA41" s="28"/>
      <c r="AB41" s="29"/>
      <c r="AC41" s="28"/>
      <c r="AD41" s="29"/>
      <c r="AE41" s="28"/>
      <c r="AF41" s="28"/>
      <c r="AG41" s="29"/>
      <c r="AH41" s="29"/>
      <c r="AI41" s="29"/>
      <c r="AJ41" s="160"/>
      <c r="AK41" s="160"/>
      <c r="AL41" s="160"/>
      <c r="AM41" s="160"/>
      <c r="AN41" s="160"/>
      <c r="AO41" s="160"/>
      <c r="AP41" s="160"/>
      <c r="AQ41" s="160"/>
      <c r="AR41" s="160"/>
      <c r="AS41" s="160"/>
      <c r="AT41" s="160"/>
      <c r="AU41" s="160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</row>
    <row r="42" spans="1:72" s="3" customFormat="1" ht="5.25" customHeight="1" x14ac:dyDescent="0.2">
      <c r="A42" s="155"/>
      <c r="B42" s="155"/>
      <c r="C42" s="170"/>
      <c r="D42" s="171"/>
      <c r="E42" s="172"/>
      <c r="F42" s="173"/>
      <c r="G42" s="171"/>
      <c r="H42" s="172"/>
      <c r="I42" s="173"/>
      <c r="J42" s="171"/>
      <c r="K42" s="172"/>
      <c r="L42" s="173"/>
      <c r="M42" s="171"/>
      <c r="N42" s="172"/>
      <c r="O42" s="173"/>
      <c r="P42" s="171"/>
      <c r="Q42" s="172"/>
      <c r="R42" s="173"/>
      <c r="S42" s="171"/>
      <c r="T42" s="172"/>
      <c r="U42" s="173"/>
      <c r="V42" s="174"/>
      <c r="W42" s="279"/>
      <c r="X42" s="171"/>
      <c r="Y42" s="231"/>
      <c r="Z42" s="29"/>
      <c r="AA42" s="28"/>
      <c r="AB42" s="29"/>
      <c r="AC42" s="28"/>
      <c r="AD42" s="160"/>
      <c r="AE42" s="161"/>
      <c r="AF42" s="161"/>
      <c r="AG42" s="160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</row>
    <row r="43" spans="1:72" s="3" customFormat="1" x14ac:dyDescent="0.2">
      <c r="A43" s="155"/>
      <c r="B43" s="138" t="s">
        <v>42</v>
      </c>
      <c r="C43" s="139"/>
      <c r="D43" s="141"/>
      <c r="E43" s="152" t="s">
        <v>48</v>
      </c>
      <c r="F43" s="153"/>
      <c r="G43" s="141"/>
      <c r="H43" s="152" t="s">
        <v>48</v>
      </c>
      <c r="I43" s="153"/>
      <c r="J43" s="141"/>
      <c r="K43" s="152" t="s">
        <v>48</v>
      </c>
      <c r="L43" s="153"/>
      <c r="M43" s="141"/>
      <c r="N43" s="152" t="s">
        <v>48</v>
      </c>
      <c r="O43" s="153"/>
      <c r="P43" s="141"/>
      <c r="Q43" s="152" t="s">
        <v>48</v>
      </c>
      <c r="R43" s="153"/>
      <c r="S43" s="141"/>
      <c r="T43" s="152" t="s">
        <v>48</v>
      </c>
      <c r="U43" s="153"/>
      <c r="V43" s="174"/>
      <c r="W43" s="279"/>
      <c r="X43" s="283"/>
      <c r="Y43" s="284"/>
      <c r="Z43" s="160"/>
      <c r="AA43" s="161"/>
      <c r="AB43" s="160"/>
      <c r="AC43" s="161"/>
      <c r="AD43" s="29"/>
      <c r="AE43" s="28"/>
      <c r="AF43" s="28"/>
      <c r="AG43" s="29"/>
      <c r="AH43" s="160"/>
      <c r="AI43" s="160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</row>
    <row r="44" spans="1:72" s="5" customFormat="1" x14ac:dyDescent="0.2">
      <c r="A44" s="165"/>
      <c r="B44" s="188"/>
      <c r="C44" s="189" t="s">
        <v>33</v>
      </c>
      <c r="D44" s="190"/>
      <c r="E44" s="245">
        <f>E26</f>
        <v>0</v>
      </c>
      <c r="F44" s="246"/>
      <c r="G44" s="190"/>
      <c r="H44" s="245">
        <f>H26</f>
        <v>0</v>
      </c>
      <c r="I44" s="246"/>
      <c r="J44" s="190"/>
      <c r="K44" s="245">
        <f>K26</f>
        <v>0</v>
      </c>
      <c r="L44" s="246"/>
      <c r="M44" s="190"/>
      <c r="N44" s="245">
        <f>N26</f>
        <v>0</v>
      </c>
      <c r="O44" s="246"/>
      <c r="P44" s="190"/>
      <c r="Q44" s="245">
        <f>Q26</f>
        <v>0</v>
      </c>
      <c r="R44" s="246"/>
      <c r="S44" s="190"/>
      <c r="T44" s="245">
        <f>T26</f>
        <v>0</v>
      </c>
      <c r="U44" s="246"/>
      <c r="V44" s="174"/>
      <c r="W44" s="279"/>
      <c r="X44" s="171"/>
      <c r="Y44" s="231"/>
      <c r="Z44" s="29"/>
      <c r="AA44" s="28"/>
      <c r="AB44" s="29"/>
      <c r="AC44" s="28"/>
      <c r="AD44" s="191"/>
      <c r="AE44" s="192"/>
      <c r="AF44" s="192"/>
      <c r="AG44" s="191"/>
      <c r="AH44" s="29"/>
      <c r="AI44" s="29"/>
      <c r="AJ44" s="160"/>
      <c r="AK44" s="160"/>
      <c r="AL44" s="160"/>
      <c r="AM44" s="160"/>
      <c r="AN44" s="160"/>
      <c r="AO44" s="160"/>
      <c r="AP44" s="160"/>
      <c r="AQ44" s="160"/>
      <c r="AR44" s="160"/>
      <c r="AS44" s="160"/>
      <c r="AT44" s="160"/>
      <c r="AU44" s="160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</row>
    <row r="45" spans="1:72" s="5" customFormat="1" x14ac:dyDescent="0.2">
      <c r="A45" s="165"/>
      <c r="B45" s="193"/>
      <c r="C45" s="194" t="s">
        <v>34</v>
      </c>
      <c r="D45" s="195"/>
      <c r="E45" s="264">
        <f>E27</f>
        <v>0</v>
      </c>
      <c r="F45" s="265"/>
      <c r="G45" s="195"/>
      <c r="H45" s="264">
        <f>H27</f>
        <v>0</v>
      </c>
      <c r="I45" s="265"/>
      <c r="J45" s="195"/>
      <c r="K45" s="264">
        <f>K27</f>
        <v>0</v>
      </c>
      <c r="L45" s="265"/>
      <c r="M45" s="195"/>
      <c r="N45" s="264">
        <f>N27</f>
        <v>0</v>
      </c>
      <c r="O45" s="265"/>
      <c r="P45" s="195"/>
      <c r="Q45" s="264">
        <f>Q27</f>
        <v>0</v>
      </c>
      <c r="R45" s="265"/>
      <c r="S45" s="195"/>
      <c r="T45" s="264">
        <f>T27</f>
        <v>0</v>
      </c>
      <c r="U45" s="265"/>
      <c r="V45" s="174"/>
      <c r="W45" s="279"/>
      <c r="X45" s="171"/>
      <c r="Y45" s="231"/>
      <c r="Z45" s="29"/>
      <c r="AA45" s="28"/>
      <c r="AB45" s="29"/>
      <c r="AC45" s="28"/>
      <c r="AD45" s="191"/>
      <c r="AE45" s="192"/>
      <c r="AF45" s="192"/>
      <c r="AG45" s="191"/>
      <c r="AH45" s="29"/>
      <c r="AI45" s="29"/>
      <c r="AJ45" s="160"/>
      <c r="AK45" s="160"/>
      <c r="AL45" s="160"/>
      <c r="AM45" s="160"/>
      <c r="AN45" s="160"/>
      <c r="AO45" s="160"/>
      <c r="AP45" s="160"/>
      <c r="AQ45" s="160"/>
      <c r="AR45" s="160"/>
      <c r="AS45" s="160"/>
      <c r="AT45" s="160"/>
      <c r="AU45" s="160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</row>
    <row r="46" spans="1:72" s="5" customFormat="1" x14ac:dyDescent="0.2">
      <c r="A46" s="165"/>
      <c r="B46" s="166" t="s">
        <v>50</v>
      </c>
      <c r="C46" s="167"/>
      <c r="D46" s="168"/>
      <c r="E46" s="241">
        <f>SUM(E44:E45)</f>
        <v>0</v>
      </c>
      <c r="F46" s="242"/>
      <c r="G46" s="168"/>
      <c r="H46" s="241">
        <f>SUM(H44:H45)</f>
        <v>0</v>
      </c>
      <c r="I46" s="242"/>
      <c r="J46" s="168"/>
      <c r="K46" s="241">
        <f>SUM(K44:K45)</f>
        <v>0</v>
      </c>
      <c r="L46" s="242"/>
      <c r="M46" s="168"/>
      <c r="N46" s="241">
        <f>SUM(N44:N45)</f>
        <v>0</v>
      </c>
      <c r="O46" s="242"/>
      <c r="P46" s="168"/>
      <c r="Q46" s="241">
        <f>SUM(Q44:Q45)</f>
        <v>0</v>
      </c>
      <c r="R46" s="242"/>
      <c r="S46" s="168"/>
      <c r="T46" s="241">
        <f>SUM(T44:T45)</f>
        <v>0</v>
      </c>
      <c r="U46" s="242"/>
      <c r="V46" s="169">
        <f>E46+H46+K46+N46+Q46+T46</f>
        <v>0</v>
      </c>
      <c r="W46" s="278" t="s">
        <v>51</v>
      </c>
      <c r="X46" s="171"/>
      <c r="Y46" s="231"/>
      <c r="Z46" s="29"/>
      <c r="AA46" s="28"/>
      <c r="AB46" s="29"/>
      <c r="AC46" s="28"/>
      <c r="AD46" s="29"/>
      <c r="AE46" s="28"/>
      <c r="AF46" s="28"/>
      <c r="AG46" s="29"/>
      <c r="AH46" s="29"/>
      <c r="AI46" s="29"/>
      <c r="AJ46" s="160"/>
      <c r="AK46" s="160"/>
      <c r="AL46" s="160"/>
      <c r="AM46" s="160"/>
      <c r="AN46" s="160"/>
      <c r="AO46" s="160"/>
      <c r="AP46" s="160"/>
      <c r="AQ46" s="160"/>
      <c r="AR46" s="160"/>
      <c r="AS46" s="160"/>
      <c r="AT46" s="160"/>
      <c r="AU46" s="160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</row>
    <row r="47" spans="1:72" s="3" customFormat="1" ht="5.25" customHeight="1" x14ac:dyDescent="0.2">
      <c r="A47" s="196"/>
      <c r="B47" s="155"/>
      <c r="C47" s="155"/>
      <c r="D47" s="171"/>
      <c r="E47" s="172"/>
      <c r="F47" s="173"/>
      <c r="G47" s="171"/>
      <c r="H47" s="172"/>
      <c r="I47" s="173"/>
      <c r="J47" s="171"/>
      <c r="K47" s="172"/>
      <c r="L47" s="173"/>
      <c r="M47" s="171"/>
      <c r="N47" s="172"/>
      <c r="O47" s="173"/>
      <c r="P47" s="171"/>
      <c r="Q47" s="172"/>
      <c r="R47" s="173"/>
      <c r="S47" s="171"/>
      <c r="T47" s="172"/>
      <c r="U47" s="173"/>
      <c r="V47" s="197"/>
      <c r="W47" s="198"/>
      <c r="X47" s="171"/>
      <c r="Y47" s="231"/>
      <c r="Z47" s="29"/>
      <c r="AA47" s="28"/>
      <c r="AB47" s="29"/>
      <c r="AC47" s="28"/>
      <c r="AD47" s="29"/>
      <c r="AE47" s="28"/>
      <c r="AF47" s="28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</row>
    <row r="48" spans="1:72" s="7" customFormat="1" x14ac:dyDescent="0.2">
      <c r="A48" s="199"/>
      <c r="B48" s="200" t="s">
        <v>50</v>
      </c>
      <c r="C48" s="201"/>
      <c r="D48" s="147"/>
      <c r="E48" s="239">
        <f>E33+E36+SUM(E39:E41)+E46</f>
        <v>0</v>
      </c>
      <c r="F48" s="240"/>
      <c r="G48" s="147"/>
      <c r="H48" s="239">
        <f>H33+H36+SUM(H39:H41)+H46</f>
        <v>0</v>
      </c>
      <c r="I48" s="240"/>
      <c r="J48" s="147"/>
      <c r="K48" s="239">
        <f>K33+K36+SUM(K39:K41)+K46</f>
        <v>0</v>
      </c>
      <c r="L48" s="240"/>
      <c r="M48" s="147"/>
      <c r="N48" s="239">
        <f>N33+N36+SUM(N39:N41)+N46</f>
        <v>0</v>
      </c>
      <c r="O48" s="240"/>
      <c r="P48" s="147"/>
      <c r="Q48" s="239">
        <f>Q33+Q36+SUM(Q39:Q41)+Q46</f>
        <v>0</v>
      </c>
      <c r="R48" s="240"/>
      <c r="S48" s="147"/>
      <c r="T48" s="239">
        <f>T33+T36+SUM(T39:T41)+T46</f>
        <v>0</v>
      </c>
      <c r="U48" s="240"/>
      <c r="V48" s="202">
        <f>SUM(V33:V47)</f>
        <v>0</v>
      </c>
      <c r="W48" s="203"/>
      <c r="X48" s="171"/>
      <c r="Y48" s="231"/>
      <c r="Z48" s="29"/>
      <c r="AA48" s="28"/>
      <c r="AB48" s="29"/>
      <c r="AC48" s="28"/>
      <c r="AD48" s="29"/>
      <c r="AE48" s="28"/>
      <c r="AF48" s="28"/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8"/>
      <c r="BT48" s="8"/>
    </row>
    <row r="49" spans="1:70" ht="5.25" customHeight="1" x14ac:dyDescent="0.2">
      <c r="A49" s="204"/>
      <c r="B49" s="204"/>
      <c r="C49" s="204"/>
      <c r="D49" s="204"/>
      <c r="E49" s="204"/>
      <c r="F49" s="204"/>
      <c r="G49" s="204"/>
      <c r="H49" s="204"/>
      <c r="I49" s="204"/>
      <c r="J49" s="204"/>
      <c r="K49" s="204"/>
      <c r="L49" s="204"/>
      <c r="M49" s="204"/>
      <c r="N49" s="204"/>
      <c r="O49" s="204"/>
      <c r="P49" s="204"/>
      <c r="Q49" s="204"/>
      <c r="R49" s="204"/>
      <c r="S49" s="204"/>
      <c r="T49" s="204"/>
      <c r="U49" s="204"/>
      <c r="V49" s="204"/>
      <c r="W49" s="204"/>
      <c r="X49" s="171"/>
      <c r="Y49" s="231"/>
      <c r="Z49" s="29"/>
      <c r="AA49" s="28"/>
      <c r="AB49" s="29"/>
      <c r="AC49" s="28"/>
      <c r="AD49" s="29"/>
      <c r="AE49" s="28"/>
      <c r="AF49" s="28"/>
      <c r="AG49" s="29"/>
      <c r="AH49" s="29"/>
      <c r="AI49" s="29"/>
      <c r="AJ49" s="29"/>
      <c r="AK49" s="29"/>
      <c r="AL49" s="29"/>
      <c r="AM49" s="29"/>
      <c r="AN49" s="29"/>
      <c r="AO49" s="29"/>
      <c r="AP49" s="29"/>
      <c r="AQ49" s="29"/>
      <c r="AR49" s="29"/>
      <c r="AS49" s="29"/>
      <c r="AT49" s="29"/>
      <c r="AU49" s="29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</row>
    <row r="50" spans="1:70" s="4" customFormat="1" x14ac:dyDescent="0.2">
      <c r="A50" s="204"/>
      <c r="B50" s="204"/>
      <c r="C50" s="204"/>
      <c r="D50" s="204"/>
      <c r="E50" s="204"/>
      <c r="F50" s="204"/>
      <c r="G50" s="204"/>
      <c r="H50" s="204"/>
      <c r="I50" s="204"/>
      <c r="J50" s="204"/>
      <c r="K50" s="204"/>
      <c r="L50" s="204"/>
      <c r="M50" s="204"/>
      <c r="N50" s="204"/>
      <c r="O50" s="204"/>
      <c r="P50" s="204"/>
      <c r="Q50" s="204"/>
      <c r="R50" s="204"/>
      <c r="S50" s="204"/>
      <c r="T50" s="204"/>
      <c r="U50" s="204"/>
      <c r="V50" s="204"/>
      <c r="W50" s="204"/>
      <c r="X50" s="171"/>
      <c r="Y50" s="231"/>
      <c r="Z50" s="29"/>
      <c r="AA50" s="28"/>
      <c r="AB50" s="29"/>
      <c r="AC50" s="28"/>
      <c r="AD50" s="160"/>
      <c r="AE50" s="161"/>
      <c r="AF50" s="161"/>
      <c r="AG50" s="160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</row>
    <row r="51" spans="1:70" s="9" customFormat="1" x14ac:dyDescent="0.2">
      <c r="A51" s="90"/>
      <c r="B51" s="90"/>
      <c r="C51" s="205" t="s">
        <v>53</v>
      </c>
      <c r="D51" s="204"/>
      <c r="E51" s="204"/>
      <c r="F51" s="206" t="s">
        <v>54</v>
      </c>
      <c r="G51" s="204"/>
      <c r="H51" s="204"/>
      <c r="I51" s="203"/>
      <c r="J51" s="204"/>
      <c r="K51" s="206" t="s">
        <v>55</v>
      </c>
      <c r="L51" s="90"/>
      <c r="M51" s="204"/>
      <c r="N51" s="204"/>
      <c r="O51" s="203"/>
      <c r="P51" s="204"/>
      <c r="Q51" s="204"/>
      <c r="R51" s="203"/>
      <c r="S51" s="206" t="s">
        <v>56</v>
      </c>
      <c r="T51" s="204"/>
      <c r="U51" s="203"/>
      <c r="V51" s="90"/>
      <c r="W51" s="90"/>
      <c r="X51" s="283"/>
      <c r="Y51" s="284"/>
      <c r="Z51" s="160"/>
      <c r="AA51" s="161"/>
      <c r="AB51" s="160"/>
      <c r="AC51" s="161"/>
      <c r="AD51" s="29"/>
      <c r="AE51" s="28"/>
      <c r="AF51" s="28"/>
      <c r="AG51" s="29"/>
      <c r="AH51" s="160"/>
      <c r="AI51" s="160"/>
      <c r="AJ51" s="29"/>
      <c r="AK51" s="29"/>
      <c r="AL51" s="29"/>
      <c r="AM51" s="29"/>
      <c r="AN51" s="29"/>
      <c r="AO51" s="29"/>
      <c r="AP51" s="29"/>
      <c r="AQ51" s="29"/>
      <c r="AR51" s="29"/>
      <c r="AS51" s="29"/>
      <c r="AT51" s="29"/>
      <c r="AU51" s="29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</row>
    <row r="52" spans="1:70" s="10" customFormat="1" ht="5.25" customHeight="1" x14ac:dyDescent="0.2">
      <c r="A52" s="207"/>
      <c r="B52" s="207"/>
      <c r="C52" s="208"/>
      <c r="D52" s="209"/>
      <c r="E52" s="210"/>
      <c r="F52" s="211"/>
      <c r="G52" s="212"/>
      <c r="H52" s="210"/>
      <c r="I52" s="211"/>
      <c r="J52" s="212"/>
      <c r="K52" s="211"/>
      <c r="L52" s="208"/>
      <c r="M52" s="212"/>
      <c r="N52" s="210"/>
      <c r="O52" s="211"/>
      <c r="P52" s="212"/>
      <c r="Q52" s="210"/>
      <c r="R52" s="211"/>
      <c r="S52" s="211"/>
      <c r="T52" s="210"/>
      <c r="U52" s="211"/>
      <c r="V52" s="208"/>
      <c r="W52" s="208"/>
      <c r="X52" s="171"/>
      <c r="Y52" s="231"/>
      <c r="Z52" s="29"/>
      <c r="AA52" s="28"/>
      <c r="AB52" s="29"/>
      <c r="AC52" s="28"/>
      <c r="AD52" s="29"/>
      <c r="AE52" s="28"/>
      <c r="AF52" s="28"/>
      <c r="AG52" s="29"/>
      <c r="AH52" s="29"/>
      <c r="AI52" s="29"/>
      <c r="AJ52" s="160"/>
      <c r="AK52" s="160"/>
      <c r="AL52" s="160"/>
      <c r="AM52" s="160"/>
      <c r="AN52" s="160"/>
      <c r="AO52" s="160"/>
      <c r="AP52" s="160"/>
      <c r="AQ52" s="160"/>
      <c r="AR52" s="160"/>
      <c r="AS52" s="160"/>
      <c r="AT52" s="160"/>
      <c r="AU52" s="160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</row>
    <row r="53" spans="1:70" s="10" customFormat="1" ht="15" customHeight="1" x14ac:dyDescent="0.2">
      <c r="A53" s="260">
        <f>V48</f>
        <v>0</v>
      </c>
      <c r="B53" s="261"/>
      <c r="C53" s="261"/>
      <c r="D53" s="29"/>
      <c r="E53" s="210"/>
      <c r="F53" s="36" t="s">
        <v>57</v>
      </c>
      <c r="G53" s="212"/>
      <c r="H53" s="210"/>
      <c r="I53" s="211"/>
      <c r="J53" s="212"/>
      <c r="K53" s="36" t="s">
        <v>58</v>
      </c>
      <c r="L53" s="208"/>
      <c r="M53" s="212"/>
      <c r="N53" s="272">
        <f>D36+G36+J36+M36+P36+S36</f>
        <v>0</v>
      </c>
      <c r="O53" s="273"/>
      <c r="P53" s="210" t="str">
        <f>IF(N53&gt;0,"oui  non"," ")</f>
        <v xml:space="preserve"> </v>
      </c>
      <c r="Q53" s="210"/>
      <c r="R53" s="211"/>
      <c r="S53" s="36" t="s">
        <v>57</v>
      </c>
      <c r="T53" s="210"/>
      <c r="U53" s="211"/>
      <c r="V53" s="208"/>
      <c r="W53" s="208"/>
      <c r="X53" s="171"/>
      <c r="Y53" s="231"/>
      <c r="Z53" s="29"/>
      <c r="AA53" s="28"/>
      <c r="AB53" s="29"/>
      <c r="AC53" s="28"/>
      <c r="AD53" s="160"/>
      <c r="AE53" s="161"/>
      <c r="AF53" s="161"/>
      <c r="AG53" s="160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</row>
    <row r="54" spans="1:70" s="10" customFormat="1" ht="5.25" customHeight="1" x14ac:dyDescent="0.2">
      <c r="A54" s="207"/>
      <c r="B54" s="207"/>
      <c r="C54" s="208"/>
      <c r="D54" s="209"/>
      <c r="E54" s="210"/>
      <c r="F54" s="36"/>
      <c r="G54" s="212"/>
      <c r="H54" s="210"/>
      <c r="I54" s="211"/>
      <c r="J54" s="212"/>
      <c r="K54" s="211"/>
      <c r="L54" s="208"/>
      <c r="M54" s="212"/>
      <c r="N54" s="210"/>
      <c r="O54" s="211"/>
      <c r="P54" s="212"/>
      <c r="Q54" s="210"/>
      <c r="R54" s="211"/>
      <c r="S54" s="211"/>
      <c r="T54" s="210"/>
      <c r="U54" s="211"/>
      <c r="V54" s="208"/>
      <c r="W54" s="208"/>
      <c r="X54" s="283"/>
      <c r="Y54" s="284"/>
      <c r="Z54" s="160"/>
      <c r="AA54" s="161"/>
      <c r="AB54" s="160"/>
      <c r="AC54" s="161"/>
      <c r="AD54" s="29"/>
      <c r="AE54" s="28"/>
      <c r="AF54" s="28"/>
      <c r="AG54" s="29"/>
      <c r="AH54" s="160"/>
      <c r="AI54" s="160"/>
      <c r="AJ54" s="29"/>
      <c r="AK54" s="29"/>
      <c r="AL54" s="29"/>
      <c r="AM54" s="29"/>
      <c r="AN54" s="29"/>
      <c r="AO54" s="29"/>
      <c r="AP54" s="29"/>
      <c r="AQ54" s="29"/>
      <c r="AR54" s="29"/>
      <c r="AS54" s="29"/>
      <c r="AT54" s="29"/>
      <c r="AU54" s="29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</row>
    <row r="55" spans="1:70" s="10" customFormat="1" ht="11.25" customHeight="1" x14ac:dyDescent="0.2">
      <c r="A55" s="207"/>
      <c r="B55" s="213"/>
      <c r="C55" s="208"/>
      <c r="D55" s="29"/>
      <c r="E55" s="210"/>
      <c r="F55" s="208"/>
      <c r="G55" s="208"/>
      <c r="H55" s="210"/>
      <c r="I55" s="211"/>
      <c r="J55" s="208"/>
      <c r="K55" s="36" t="s">
        <v>57</v>
      </c>
      <c r="L55" s="208"/>
      <c r="M55" s="208"/>
      <c r="N55" s="210"/>
      <c r="O55" s="211"/>
      <c r="P55" s="208"/>
      <c r="Q55" s="210"/>
      <c r="R55" s="211"/>
      <c r="S55" s="214"/>
      <c r="T55" s="210"/>
      <c r="U55" s="211"/>
      <c r="V55" s="208"/>
      <c r="W55" s="208"/>
      <c r="X55" s="171"/>
      <c r="Y55" s="231"/>
      <c r="Z55" s="29"/>
      <c r="AA55" s="28"/>
      <c r="AB55" s="29"/>
      <c r="AC55" s="28"/>
      <c r="AD55" s="29"/>
      <c r="AE55" s="28"/>
      <c r="AF55" s="28"/>
      <c r="AG55" s="29"/>
      <c r="AH55" s="29"/>
      <c r="AI55" s="29"/>
      <c r="AJ55" s="160"/>
      <c r="AK55" s="160"/>
      <c r="AL55" s="160"/>
      <c r="AM55" s="160"/>
      <c r="AN55" s="160"/>
      <c r="AO55" s="160"/>
      <c r="AP55" s="160"/>
      <c r="AQ55" s="160"/>
      <c r="AR55" s="160"/>
      <c r="AS55" s="160"/>
      <c r="AT55" s="160"/>
      <c r="AU55" s="160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</row>
    <row r="56" spans="1:70" s="11" customFormat="1" ht="11.25" customHeight="1" x14ac:dyDescent="0.2">
      <c r="A56" s="34"/>
      <c r="B56" s="34"/>
      <c r="C56" s="34"/>
      <c r="D56" s="29"/>
      <c r="E56" s="35"/>
      <c r="F56" s="36"/>
      <c r="G56" s="29"/>
      <c r="H56" s="35"/>
      <c r="I56" s="36"/>
      <c r="J56" s="29"/>
      <c r="K56" s="35"/>
      <c r="L56" s="36"/>
      <c r="M56" s="29"/>
      <c r="N56" s="35"/>
      <c r="O56" s="36"/>
      <c r="P56" s="29"/>
      <c r="Q56" s="35"/>
      <c r="R56" s="36"/>
      <c r="S56" s="29"/>
      <c r="T56" s="35"/>
      <c r="U56" s="36"/>
      <c r="V56" s="29"/>
      <c r="W56" s="29"/>
      <c r="X56" s="171"/>
      <c r="Y56" s="231"/>
      <c r="Z56" s="29"/>
      <c r="AA56" s="28"/>
      <c r="AB56" s="29"/>
      <c r="AC56" s="28"/>
      <c r="AD56" s="160"/>
      <c r="AE56" s="161"/>
      <c r="AF56" s="161"/>
      <c r="AG56" s="160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29"/>
      <c r="AT56" s="29"/>
      <c r="AU56" s="29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</row>
    <row r="57" spans="1:70" s="11" customFormat="1" ht="11.25" customHeight="1" x14ac:dyDescent="0.2">
      <c r="A57" s="34"/>
      <c r="B57" s="34"/>
      <c r="C57" s="34"/>
      <c r="D57" s="29"/>
      <c r="E57" s="35"/>
      <c r="F57" s="36"/>
      <c r="G57" s="29"/>
      <c r="H57" s="35"/>
      <c r="I57" s="36"/>
      <c r="J57" s="29"/>
      <c r="K57" s="35"/>
      <c r="L57" s="36"/>
      <c r="M57" s="29"/>
      <c r="N57" s="35"/>
      <c r="O57" s="36"/>
      <c r="P57" s="29"/>
      <c r="Q57" s="35"/>
      <c r="R57" s="36"/>
      <c r="S57" s="29"/>
      <c r="T57" s="35"/>
      <c r="U57" s="36"/>
      <c r="V57" s="29"/>
      <c r="W57" s="29"/>
      <c r="X57" s="283"/>
      <c r="Y57" s="284"/>
      <c r="Z57" s="160"/>
      <c r="AA57" s="161"/>
      <c r="AB57" s="160"/>
      <c r="AC57" s="161"/>
      <c r="AD57" s="29"/>
      <c r="AE57" s="28"/>
      <c r="AF57" s="28"/>
      <c r="AG57" s="29"/>
      <c r="AH57" s="160"/>
      <c r="AI57" s="160"/>
      <c r="AJ57" s="29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</row>
    <row r="58" spans="1:70" s="11" customFormat="1" x14ac:dyDescent="0.2">
      <c r="A58" s="34"/>
      <c r="B58" s="28" t="s">
        <v>62</v>
      </c>
      <c r="C58" s="29" t="s">
        <v>63</v>
      </c>
      <c r="D58" s="29"/>
      <c r="E58" s="35"/>
      <c r="F58" s="36"/>
      <c r="G58" s="29"/>
      <c r="H58" s="35"/>
      <c r="I58" s="36"/>
      <c r="J58" s="29"/>
      <c r="K58" s="35"/>
      <c r="L58" s="36"/>
      <c r="M58" s="29"/>
      <c r="N58" s="35"/>
      <c r="O58" s="36"/>
      <c r="P58" s="29"/>
      <c r="Q58" s="35"/>
      <c r="R58" s="36"/>
      <c r="S58" s="29"/>
      <c r="T58" s="35"/>
      <c r="U58" s="36"/>
      <c r="V58" s="29"/>
      <c r="W58" s="29"/>
      <c r="X58" s="171"/>
      <c r="Y58" s="231"/>
      <c r="Z58" s="29"/>
      <c r="AA58" s="28"/>
      <c r="AB58" s="29"/>
      <c r="AC58" s="28"/>
      <c r="AD58" s="29"/>
      <c r="AE58" s="28"/>
      <c r="AF58" s="28"/>
      <c r="AG58" s="29"/>
      <c r="AH58" s="29"/>
      <c r="AI58" s="29"/>
      <c r="AJ58" s="160"/>
      <c r="AK58" s="160"/>
      <c r="AL58" s="160"/>
      <c r="AM58" s="160"/>
      <c r="AN58" s="160"/>
      <c r="AO58" s="160"/>
      <c r="AP58" s="160"/>
      <c r="AQ58" s="160"/>
      <c r="AR58" s="160"/>
      <c r="AS58" s="160"/>
      <c r="AT58" s="160"/>
      <c r="AU58" s="160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</row>
    <row r="59" spans="1:70" s="11" customFormat="1" x14ac:dyDescent="0.2">
      <c r="A59" s="34"/>
      <c r="B59" s="34"/>
      <c r="C59" s="34"/>
      <c r="D59" s="29"/>
      <c r="E59" s="35"/>
      <c r="F59" s="36"/>
      <c r="G59" s="29"/>
      <c r="H59" s="35"/>
      <c r="I59" s="36"/>
      <c r="J59" s="29"/>
      <c r="K59" s="35"/>
      <c r="L59" s="36"/>
      <c r="M59" s="29"/>
      <c r="N59" s="35"/>
      <c r="O59" s="36"/>
      <c r="P59" s="29"/>
      <c r="Q59" s="35"/>
      <c r="R59" s="36"/>
      <c r="S59" s="29"/>
      <c r="T59" s="35"/>
      <c r="U59" s="36"/>
      <c r="V59" s="29"/>
      <c r="W59" s="29"/>
      <c r="X59" s="171"/>
      <c r="Y59" s="231"/>
      <c r="Z59" s="29"/>
      <c r="AA59" s="28"/>
      <c r="AB59" s="29"/>
      <c r="AC59" s="28"/>
      <c r="AD59" s="160"/>
      <c r="AE59" s="161"/>
      <c r="AF59" s="161"/>
      <c r="AG59" s="160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</row>
    <row r="60" spans="1:70" x14ac:dyDescent="0.2">
      <c r="X60" s="285"/>
      <c r="Y60" s="286"/>
      <c r="Z60" s="6"/>
      <c r="AA60" s="15"/>
      <c r="AB60" s="6"/>
      <c r="AC60" s="15"/>
      <c r="AD60" s="4"/>
      <c r="AE60" s="16"/>
      <c r="AF60" s="16"/>
      <c r="AG60" s="4"/>
      <c r="AH60" s="6"/>
      <c r="AI60" s="6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</row>
    <row r="61" spans="1:70" x14ac:dyDescent="0.2">
      <c r="X61" s="287"/>
      <c r="Y61" s="288"/>
      <c r="Z61" s="4"/>
      <c r="AA61" s="16"/>
      <c r="AB61" s="4"/>
      <c r="AC61" s="16"/>
      <c r="AD61" s="8"/>
      <c r="AE61" s="17"/>
      <c r="AF61" s="17"/>
      <c r="AG61" s="8"/>
      <c r="AH61" s="4"/>
      <c r="AI61" s="4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</row>
    <row r="62" spans="1:70" x14ac:dyDescent="0.2">
      <c r="X62" s="289"/>
      <c r="Y62" s="290"/>
      <c r="Z62" s="8"/>
      <c r="AA62" s="17"/>
      <c r="AB62" s="8"/>
      <c r="AC62" s="17"/>
      <c r="AH62" s="8"/>
      <c r="AI62" s="8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</row>
    <row r="63" spans="1:70" x14ac:dyDescent="0.2">
      <c r="AD63" s="4"/>
      <c r="AE63" s="16"/>
      <c r="AF63" s="16"/>
      <c r="AG63" s="4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</row>
    <row r="64" spans="1:70" ht="12" x14ac:dyDescent="0.2">
      <c r="X64" s="287"/>
      <c r="Y64" s="288"/>
      <c r="Z64" s="4"/>
      <c r="AA64" s="16"/>
      <c r="AB64" s="4"/>
      <c r="AC64" s="16"/>
      <c r="AD64" s="10"/>
      <c r="AE64" s="19"/>
      <c r="AF64" s="19"/>
      <c r="AG64" s="10"/>
      <c r="AH64" s="4"/>
      <c r="AI64" s="4"/>
    </row>
    <row r="65" spans="36:70" x14ac:dyDescent="0.2"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</row>
  </sheetData>
  <mergeCells count="96">
    <mergeCell ref="H31:I31"/>
    <mergeCell ref="H32:I32"/>
    <mergeCell ref="N31:O31"/>
    <mergeCell ref="K33:L33"/>
    <mergeCell ref="T33:U33"/>
    <mergeCell ref="Q31:R31"/>
    <mergeCell ref="Q32:R32"/>
    <mergeCell ref="T31:U31"/>
    <mergeCell ref="T32:U32"/>
    <mergeCell ref="N53:O53"/>
    <mergeCell ref="K31:L31"/>
    <mergeCell ref="K32:L32"/>
    <mergeCell ref="N40:O40"/>
    <mergeCell ref="N41:O41"/>
    <mergeCell ref="K41:L41"/>
    <mergeCell ref="N32:O32"/>
    <mergeCell ref="N33:O33"/>
    <mergeCell ref="K39:L39"/>
    <mergeCell ref="K40:L40"/>
    <mergeCell ref="E48:F48"/>
    <mergeCell ref="K45:L45"/>
    <mergeCell ref="N45:O45"/>
    <mergeCell ref="E46:F46"/>
    <mergeCell ref="Q45:R45"/>
    <mergeCell ref="K48:L48"/>
    <mergeCell ref="N48:O48"/>
    <mergeCell ref="Q48:R48"/>
    <mergeCell ref="H33:I33"/>
    <mergeCell ref="Q33:R33"/>
    <mergeCell ref="H36:I36"/>
    <mergeCell ref="K36:L36"/>
    <mergeCell ref="T45:U45"/>
    <mergeCell ref="T41:U41"/>
    <mergeCell ref="Q39:R39"/>
    <mergeCell ref="Q40:R40"/>
    <mergeCell ref="T39:U39"/>
    <mergeCell ref="T40:U40"/>
    <mergeCell ref="Q41:R41"/>
    <mergeCell ref="T36:U36"/>
    <mergeCell ref="P23:R24"/>
    <mergeCell ref="S23:U24"/>
    <mergeCell ref="A53:C53"/>
    <mergeCell ref="E29:F29"/>
    <mergeCell ref="H45:I45"/>
    <mergeCell ref="E45:F45"/>
    <mergeCell ref="E36:F36"/>
    <mergeCell ref="E40:F40"/>
    <mergeCell ref="H39:I39"/>
    <mergeCell ref="H40:I40"/>
    <mergeCell ref="H48:I48"/>
    <mergeCell ref="E32:F32"/>
    <mergeCell ref="E31:F31"/>
    <mergeCell ref="Q36:R36"/>
    <mergeCell ref="N36:O36"/>
    <mergeCell ref="E33:F33"/>
    <mergeCell ref="A22:C22"/>
    <mergeCell ref="G23:I24"/>
    <mergeCell ref="J23:L24"/>
    <mergeCell ref="M23:O24"/>
    <mergeCell ref="D23:F24"/>
    <mergeCell ref="T44:U44"/>
    <mergeCell ref="E39:F39"/>
    <mergeCell ref="E41:F41"/>
    <mergeCell ref="E44:F44"/>
    <mergeCell ref="H44:I44"/>
    <mergeCell ref="K44:L44"/>
    <mergeCell ref="N44:O44"/>
    <mergeCell ref="H41:I41"/>
    <mergeCell ref="N39:O39"/>
    <mergeCell ref="Q44:R44"/>
    <mergeCell ref="E1:F1"/>
    <mergeCell ref="H1:I1"/>
    <mergeCell ref="T5:U5"/>
    <mergeCell ref="T6:U6"/>
    <mergeCell ref="T4:U4"/>
    <mergeCell ref="K5:L5"/>
    <mergeCell ref="K6:L6"/>
    <mergeCell ref="N5:O5"/>
    <mergeCell ref="N6:O6"/>
    <mergeCell ref="E4:F4"/>
    <mergeCell ref="E5:F5"/>
    <mergeCell ref="E6:F6"/>
    <mergeCell ref="H4:I4"/>
    <mergeCell ref="H5:I5"/>
    <mergeCell ref="H6:I6"/>
    <mergeCell ref="T48:U48"/>
    <mergeCell ref="H46:I46"/>
    <mergeCell ref="K46:L46"/>
    <mergeCell ref="N46:O46"/>
    <mergeCell ref="Q46:R46"/>
    <mergeCell ref="T46:U46"/>
    <mergeCell ref="Q4:R4"/>
    <mergeCell ref="Q5:R5"/>
    <mergeCell ref="Q6:R6"/>
    <mergeCell ref="K4:L4"/>
    <mergeCell ref="N4:O4"/>
  </mergeCells>
  <phoneticPr fontId="0" type="noConversion"/>
  <dataValidations count="9">
    <dataValidation type="list" allowBlank="1" showInputMessage="1" showErrorMessage="1" sqref="G29">
      <formula1>$AH$3:$AH$9</formula1>
    </dataValidation>
    <dataValidation type="list" allowBlank="1" showInputMessage="1" showErrorMessage="1" sqref="S8:S10 D8:D10 G8:G10 J8:J10 M8:M10 P8:P10">
      <formula1>$Z$3:$Z$9</formula1>
    </dataValidation>
    <dataValidation type="list" allowBlank="1" showInputMessage="1" showErrorMessage="1" sqref="S11:S13 D11:D13 G11:G13 J11:J13 M11:M13 P11:P13">
      <formula1>$AB$3:$AB$9</formula1>
    </dataValidation>
    <dataValidation type="custom" showInputMessage="1" showErrorMessage="1" error="Vous devez saisir un type de transport" sqref="E8:E13 H8:H13 K8:K13 N8:N13 T8:T13 Q8:Q13">
      <formula1>NOT(ISBLANK(D8))</formula1>
    </dataValidation>
    <dataValidation type="list" showInputMessage="1" showErrorMessage="1" sqref="D15:D18 G15:G18 J15:J18 M15:M18 S15:S18 P15:P18">
      <formula1>$AD$3:$AD$9</formula1>
    </dataValidation>
    <dataValidation type="custom" showInputMessage="1" showErrorMessage="1" error="Vous devez saisir une catégorie" sqref="E15:E18 H15:H18 K15:K18 N15:N18 T15:T18 Q15:Q18">
      <formula1>NOT(ISBLANK(D15))</formula1>
    </dataValidation>
    <dataValidation type="list" allowBlank="1" showInputMessage="1" showErrorMessage="1" sqref="D64">
      <formula1>$AB$3:$AB$8</formula1>
    </dataValidation>
    <dataValidation type="list" allowBlank="1" showInputMessage="1" showErrorMessage="1" sqref="D20:D21 J20:J21 S20:S21 G20:G21 M20:M21 P20:P21">
      <formula1>$AG$3:$AG$5</formula1>
    </dataValidation>
    <dataValidation type="custom" showInputMessage="1" showErrorMessage="1" sqref="E20:E21 T20:T21 H20:H21 K20:K21 N20:N21 Q20:Q21">
      <formula1>NOT(ISBLANK(D20))</formula1>
    </dataValidation>
  </dataValidations>
  <pageMargins left="0.21" right="0.22" top="0.35" bottom="0.24" header="0.17" footer="0.19"/>
  <pageSetup paperSize="9" orientation="landscape" horizontalDpi="4294967292" r:id="rId1"/>
  <headerFooter alignWithMargins="0">
    <oddHeader>&amp;L&amp;"Arial,Gras"&amp;9SOCIÉTÉ : PREDICA&amp;C&amp;"Arial,Gras"&amp;9NOTE  DE  FRAIS&amp;R&amp;9&amp;D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NDF</vt:lpstr>
      <vt:lpstr>ANNÉE</vt:lpstr>
      <vt:lpstr>SEMAINE</vt:lpstr>
      <vt:lpstr>NDF!Zone_d_impression</vt:lpstr>
    </vt:vector>
  </TitlesOfParts>
  <Company>UAF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UAF</dc:creator>
  <cp:lastModifiedBy>thev</cp:lastModifiedBy>
  <cp:lastPrinted>2005-03-02T14:51:22Z</cp:lastPrinted>
  <dcterms:created xsi:type="dcterms:W3CDTF">2002-04-23T09:37:35Z</dcterms:created>
  <dcterms:modified xsi:type="dcterms:W3CDTF">2019-02-28T09:30:58Z</dcterms:modified>
</cp:coreProperties>
</file>