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2710" windowHeight="8505"/>
  </bookViews>
  <sheets>
    <sheet name="Saisie CP" sheetId="5" r:id="rId1"/>
    <sheet name="Planning CP" sheetId="1" r:id="rId2"/>
    <sheet name="Planning CP6" sheetId="9" r:id="rId3"/>
    <sheet name="Bilan ABSENCE" sheetId="8" r:id="rId4"/>
    <sheet name="Bilan CP" sheetId="7" r:id="rId5"/>
    <sheet name="BDD" sheetId="4" r:id="rId6"/>
  </sheets>
  <functionGroups builtInGroupCount="18"/>
  <definedNames>
    <definedName name="_xlnm._FilterDatabase" localSheetId="5" hidden="1">BDD!$A$1:$A$1</definedName>
    <definedName name="_xlnm._FilterDatabase" localSheetId="3" hidden="1">'Bilan ABSENCE'!$A$2:$J$6</definedName>
    <definedName name="_xlnm._FilterDatabase" localSheetId="4" hidden="1">'Bilan CP'!$A$2:$I$2</definedName>
    <definedName name="_xlnm._FilterDatabase" localSheetId="1" hidden="1">'Planning CP'!$A$1:$BL$42</definedName>
    <definedName name="_xlnm._FilterDatabase" localSheetId="2" hidden="1">'Planning CP6'!$A$1:$HI$42</definedName>
    <definedName name="_xlnm._FilterDatabase" localSheetId="0" hidden="1">'Saisie CP'!$A$2:$C$2</definedName>
    <definedName name="An" localSheetId="1">'Planning CP'!$A$1</definedName>
    <definedName name="An" localSheetId="2">'Planning CP6'!$A$1</definedName>
    <definedName name="An">'Planning CP'!$A$1</definedName>
    <definedName name="Années">BDD!$H$2:$H$12</definedName>
    <definedName name="Bilan">BDD!$M$2:$M$12</definedName>
    <definedName name="codes">BDD!$Q$2:$Q$10</definedName>
    <definedName name="ColA">'Saisie CP'!$A:$A</definedName>
    <definedName name="dates_planning" localSheetId="1">'Planning CP'!$B$4:$BK$4</definedName>
    <definedName name="dates_planning" localSheetId="2">'Planning CP6'!$B$4:$HH$4</definedName>
    <definedName name="Debut" localSheetId="2">OFFSET('Saisie CP'!#REF!,,,COUNTA('Saisie CP'!$B:$B)-1)</definedName>
    <definedName name="Debut">OFFSET('Saisie CP'!#REF!,,,COUNTA('Saisie CP'!$B:$B)-1)</definedName>
    <definedName name="Ferie">OFFSET(BDD!$E$2,,,COUNTA(BDD!$E:$E)-1)</definedName>
    <definedName name="Fin" localSheetId="2">OFFSET('Saisie CP'!#REF!,,,COUNTA('Saisie CP'!$C:$C)-1)</definedName>
    <definedName name="Fin">OFFSET('Saisie CP'!#REF!,,,COUNTA('Saisie CP'!$C:$C)-1)</definedName>
    <definedName name="Mois" localSheetId="1">'Planning CP'!$A$2</definedName>
    <definedName name="Mois" localSheetId="2">'Planning CP6'!$A$2</definedName>
    <definedName name="Mois_BDD">BDD!$C$2:$C$13</definedName>
    <definedName name="Mois_fin" localSheetId="1">'Planning CP'!$AG$2</definedName>
    <definedName name="Mois_fin" localSheetId="2">'Planning CP6'!$GD$2</definedName>
    <definedName name="mois_planning" localSheetId="1">'Planning CP'!$B$5:$BK$41</definedName>
    <definedName name="mois_planning" localSheetId="2">'Planning CP6'!$B$5:$HH$41</definedName>
    <definedName name="Nom">OFFSET(BDD!#REF!,,,COUNTA(BDD!$A:$A)-1)</definedName>
    <definedName name="noms_planning" localSheetId="2">OFFSET('Planning CP6'!$A:$A,4,,COUNTA('Planning CP6'!$A:$A)-1)</definedName>
    <definedName name="noms_planning">OFFSET('Planning CP'!$A:$A,4,,COUNTA('Planning CP'!$A:$A)-1)</definedName>
    <definedName name="Profil">BDD!$O$2:$O$5</definedName>
    <definedName name="test" localSheetId="2">INDEX(absences,,1)</definedName>
    <definedName name="test">INDEX(absences,,1)</definedName>
    <definedName name="Type">BDD!$R$2:$R$10</definedName>
    <definedName name="_xlnm.Print_Area" localSheetId="1">'Planning CP'!$A$1:$AC$42</definedName>
    <definedName name="_xlnm.Print_Area" localSheetId="2">'Planning CP6'!$A$1:$AC$42</definedName>
    <definedName name="_xlnm.Print_Area" localSheetId="0">'Saisie CP'!$A$2:$C$10</definedName>
  </definedNames>
  <calcPr calcId="152511"/>
</workbook>
</file>

<file path=xl/calcChain.xml><?xml version="1.0" encoding="utf-8"?>
<calcChain xmlns="http://schemas.openxmlformats.org/spreadsheetml/2006/main">
  <c r="E10" i="5" l="1"/>
  <c r="E8" i="5" l="1"/>
  <c r="E3" i="5"/>
  <c r="E6" i="5"/>
  <c r="E9" i="5"/>
  <c r="E4" i="5"/>
  <c r="E5" i="5"/>
  <c r="E7" i="5"/>
  <c r="A41" i="1" l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HI5" i="9"/>
  <c r="HI6" i="9"/>
  <c r="F3" i="7"/>
  <c r="F10" i="7" l="1"/>
  <c r="E10" i="7"/>
  <c r="F9" i="7"/>
  <c r="E9" i="7"/>
  <c r="F8" i="7"/>
  <c r="G8" i="7" s="1"/>
  <c r="E8" i="7"/>
  <c r="F7" i="7"/>
  <c r="E7" i="7"/>
  <c r="G7" i="7" l="1"/>
  <c r="G9" i="7"/>
  <c r="G10" i="7"/>
  <c r="AG2" i="1"/>
  <c r="Q3" i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I3" i="1" s="1"/>
  <c r="BJ3" i="1" s="1"/>
  <c r="BK3" i="1" s="1"/>
  <c r="HF42" i="9"/>
  <c r="BH4" i="1" l="1"/>
  <c r="HG42" i="9"/>
  <c r="HE42" i="9"/>
  <c r="HD42" i="9"/>
  <c r="HC42" i="9"/>
  <c r="HB42" i="9"/>
  <c r="HA42" i="9"/>
  <c r="GZ42" i="9"/>
  <c r="GY42" i="9"/>
  <c r="GX42" i="9"/>
  <c r="GW42" i="9"/>
  <c r="GV42" i="9"/>
  <c r="GU42" i="9"/>
  <c r="GT42" i="9"/>
  <c r="GS42" i="9"/>
  <c r="GR42" i="9"/>
  <c r="GQ42" i="9"/>
  <c r="GP42" i="9"/>
  <c r="GO42" i="9"/>
  <c r="GN42" i="9"/>
  <c r="GM42" i="9"/>
  <c r="GL42" i="9"/>
  <c r="GK42" i="9"/>
  <c r="GJ42" i="9"/>
  <c r="GI42" i="9"/>
  <c r="GH42" i="9"/>
  <c r="GG42" i="9"/>
  <c r="GF42" i="9"/>
  <c r="GE42" i="9"/>
  <c r="GD42" i="9"/>
  <c r="GC42" i="9"/>
  <c r="GB42" i="9"/>
  <c r="GA42" i="9"/>
  <c r="FZ42" i="9"/>
  <c r="FY42" i="9"/>
  <c r="FX42" i="9"/>
  <c r="FW42" i="9"/>
  <c r="FV42" i="9"/>
  <c r="FU42" i="9"/>
  <c r="FT42" i="9"/>
  <c r="FS42" i="9"/>
  <c r="FR42" i="9"/>
  <c r="FQ42" i="9"/>
  <c r="FP42" i="9"/>
  <c r="FO42" i="9"/>
  <c r="FN42" i="9"/>
  <c r="FM42" i="9"/>
  <c r="FL42" i="9"/>
  <c r="FK42" i="9"/>
  <c r="FJ42" i="9"/>
  <c r="FI42" i="9"/>
  <c r="FH42" i="9"/>
  <c r="FG42" i="9"/>
  <c r="FF42" i="9"/>
  <c r="FE42" i="9"/>
  <c r="FD42" i="9"/>
  <c r="FC42" i="9"/>
  <c r="FB42" i="9"/>
  <c r="FA42" i="9"/>
  <c r="EZ42" i="9"/>
  <c r="EY42" i="9"/>
  <c r="EX42" i="9"/>
  <c r="EW42" i="9"/>
  <c r="EV42" i="9"/>
  <c r="EU42" i="9"/>
  <c r="ET42" i="9"/>
  <c r="ES42" i="9"/>
  <c r="ER42" i="9"/>
  <c r="EQ42" i="9"/>
  <c r="EP42" i="9"/>
  <c r="EO42" i="9"/>
  <c r="EN42" i="9"/>
  <c r="EM42" i="9"/>
  <c r="EL42" i="9"/>
  <c r="EK42" i="9"/>
  <c r="EJ42" i="9"/>
  <c r="EI42" i="9"/>
  <c r="EH42" i="9"/>
  <c r="EG42" i="9"/>
  <c r="EF42" i="9"/>
  <c r="EE42" i="9"/>
  <c r="ED42" i="9"/>
  <c r="EC42" i="9"/>
  <c r="EB42" i="9"/>
  <c r="EA42" i="9"/>
  <c r="DZ42" i="9"/>
  <c r="DY42" i="9"/>
  <c r="DX42" i="9"/>
  <c r="DW42" i="9"/>
  <c r="DV42" i="9"/>
  <c r="DU42" i="9"/>
  <c r="DQ42" i="9"/>
  <c r="BI4" i="1" l="1"/>
  <c r="DT42" i="9"/>
  <c r="DS42" i="9"/>
  <c r="DR42" i="9"/>
  <c r="DP42" i="9"/>
  <c r="DO42" i="9"/>
  <c r="DN42" i="9"/>
  <c r="DM42" i="9"/>
  <c r="DL42" i="9"/>
  <c r="DK42" i="9"/>
  <c r="DJ42" i="9"/>
  <c r="DI42" i="9"/>
  <c r="DH42" i="9"/>
  <c r="DG42" i="9"/>
  <c r="DF42" i="9"/>
  <c r="DE42" i="9"/>
  <c r="DD42" i="9"/>
  <c r="DC42" i="9"/>
  <c r="DB42" i="9"/>
  <c r="DA42" i="9"/>
  <c r="CZ42" i="9"/>
  <c r="CY42" i="9"/>
  <c r="CX42" i="9"/>
  <c r="CW42" i="9"/>
  <c r="CV42" i="9"/>
  <c r="CU42" i="9"/>
  <c r="CT42" i="9"/>
  <c r="CS42" i="9"/>
  <c r="CR42" i="9"/>
  <c r="CQ42" i="9"/>
  <c r="CP42" i="9"/>
  <c r="CO42" i="9"/>
  <c r="CN42" i="9"/>
  <c r="CM42" i="9"/>
  <c r="CL42" i="9"/>
  <c r="CK42" i="9"/>
  <c r="CJ42" i="9"/>
  <c r="CI42" i="9"/>
  <c r="CH42" i="9"/>
  <c r="CG42" i="9"/>
  <c r="CF42" i="9"/>
  <c r="CE42" i="9"/>
  <c r="CD42" i="9"/>
  <c r="CC42" i="9"/>
  <c r="CB42" i="9"/>
  <c r="CA42" i="9"/>
  <c r="BZ42" i="9"/>
  <c r="BY42" i="9"/>
  <c r="BX42" i="9"/>
  <c r="BW42" i="9"/>
  <c r="BV42" i="9"/>
  <c r="BU42" i="9"/>
  <c r="BT42" i="9"/>
  <c r="BS42" i="9"/>
  <c r="BR42" i="9"/>
  <c r="BQ42" i="9"/>
  <c r="BP42" i="9"/>
  <c r="BO42" i="9"/>
  <c r="BN42" i="9"/>
  <c r="BM42" i="9"/>
  <c r="BL42" i="9"/>
  <c r="BK42" i="9"/>
  <c r="BK4" i="1" l="1"/>
  <c r="BJ4" i="1"/>
  <c r="BJ42" i="9"/>
  <c r="BI42" i="9"/>
  <c r="BH42" i="9"/>
  <c r="BG42" i="9"/>
  <c r="BF42" i="9"/>
  <c r="BE42" i="9"/>
  <c r="BD42" i="9"/>
  <c r="BC42" i="9"/>
  <c r="BB42" i="9"/>
  <c r="BA42" i="9"/>
  <c r="AZ42" i="9"/>
  <c r="AY42" i="9"/>
  <c r="AX42" i="9"/>
  <c r="AW42" i="9"/>
  <c r="AV42" i="9"/>
  <c r="AU42" i="9"/>
  <c r="AT42" i="9"/>
  <c r="AS42" i="9"/>
  <c r="AR42" i="9"/>
  <c r="AQ42" i="9"/>
  <c r="AP42" i="9"/>
  <c r="AO42" i="9"/>
  <c r="AN42" i="9"/>
  <c r="AM42" i="9"/>
  <c r="AL42" i="9"/>
  <c r="AK42" i="9"/>
  <c r="AJ42" i="9"/>
  <c r="AI42" i="9"/>
  <c r="AH42" i="9"/>
  <c r="AG42" i="9"/>
  <c r="AF42" i="9"/>
  <c r="AE42" i="9"/>
  <c r="AD42" i="9"/>
  <c r="AC42" i="9"/>
  <c r="AB42" i="9"/>
  <c r="AA42" i="9"/>
  <c r="Z42" i="9"/>
  <c r="Y42" i="9"/>
  <c r="X42" i="9"/>
  <c r="W42" i="9"/>
  <c r="V42" i="9"/>
  <c r="U42" i="9"/>
  <c r="T42" i="9"/>
  <c r="S42" i="9"/>
  <c r="R42" i="9"/>
  <c r="Q42" i="9"/>
  <c r="P42" i="9"/>
  <c r="O42" i="9"/>
  <c r="N42" i="9"/>
  <c r="M42" i="9"/>
  <c r="L42" i="9"/>
  <c r="K42" i="9"/>
  <c r="J42" i="9"/>
  <c r="I42" i="9"/>
  <c r="H42" i="9"/>
  <c r="G42" i="9"/>
  <c r="F42" i="9"/>
  <c r="E42" i="9"/>
  <c r="D42" i="9"/>
  <c r="C42" i="9"/>
  <c r="B42" i="9"/>
  <c r="HI40" i="9"/>
  <c r="HI36" i="9"/>
  <c r="HI35" i="9"/>
  <c r="HI33" i="9"/>
  <c r="HI32" i="9"/>
  <c r="HI31" i="9"/>
  <c r="HI29" i="9"/>
  <c r="HI28" i="9"/>
  <c r="HI27" i="9"/>
  <c r="HI25" i="9"/>
  <c r="HI24" i="9"/>
  <c r="HI23" i="9"/>
  <c r="HH42" i="9"/>
  <c r="B3" i="9"/>
  <c r="C3" i="9" s="1"/>
  <c r="D3" i="9" s="1"/>
  <c r="E3" i="9" s="1"/>
  <c r="F3" i="9" s="1"/>
  <c r="G3" i="9" s="1"/>
  <c r="H3" i="9" s="1"/>
  <c r="I3" i="9" s="1"/>
  <c r="J3" i="9" s="1"/>
  <c r="K3" i="9" s="1"/>
  <c r="L3" i="9" s="1"/>
  <c r="M3" i="9" s="1"/>
  <c r="N3" i="9" s="1"/>
  <c r="O3" i="9" s="1"/>
  <c r="P3" i="9" s="1"/>
  <c r="Q3" i="9" s="1"/>
  <c r="R3" i="9" s="1"/>
  <c r="S3" i="9" s="1"/>
  <c r="T3" i="9" s="1"/>
  <c r="U3" i="9" s="1"/>
  <c r="V3" i="9" s="1"/>
  <c r="W3" i="9" s="1"/>
  <c r="X3" i="9" s="1"/>
  <c r="Y3" i="9" s="1"/>
  <c r="Z3" i="9" s="1"/>
  <c r="AA3" i="9" s="1"/>
  <c r="AB3" i="9" s="1"/>
  <c r="AC3" i="9" s="1"/>
  <c r="AD3" i="9" s="1"/>
  <c r="HI42" i="9" l="1"/>
  <c r="C4" i="9"/>
  <c r="B2" i="9"/>
  <c r="B4" i="9"/>
  <c r="E27" i="4"/>
  <c r="E26" i="4"/>
  <c r="E25" i="4"/>
  <c r="E24" i="4"/>
  <c r="E23" i="4"/>
  <c r="E19" i="4"/>
  <c r="E18" i="4"/>
  <c r="E15" i="4"/>
  <c r="E14" i="4"/>
  <c r="E13" i="4"/>
  <c r="E12" i="4"/>
  <c r="E11" i="4"/>
  <c r="E10" i="4"/>
  <c r="E6" i="4"/>
  <c r="E5" i="4"/>
  <c r="E2" i="4"/>
  <c r="E3" i="4"/>
  <c r="E16" i="4"/>
  <c r="J10" i="8" l="1" a="1"/>
  <c r="J10" i="8" s="1"/>
  <c r="J9" i="8" a="1"/>
  <c r="J9" i="8" s="1"/>
  <c r="J8" i="8" a="1"/>
  <c r="J8" i="8" s="1"/>
  <c r="J7" i="8" a="1"/>
  <c r="J7" i="8" s="1"/>
  <c r="J6" i="8" a="1"/>
  <c r="J6" i="8" s="1"/>
  <c r="J5" i="8" a="1"/>
  <c r="J5" i="8" s="1"/>
  <c r="J4" i="8" a="1"/>
  <c r="J4" i="8" s="1"/>
  <c r="H10" i="7" a="1"/>
  <c r="H10" i="7" s="1"/>
  <c r="I10" i="7" s="1"/>
  <c r="G8" i="8" a="1"/>
  <c r="G8" i="8" s="1"/>
  <c r="G6" i="8" a="1"/>
  <c r="G6" i="8" s="1"/>
  <c r="H9" i="7" a="1"/>
  <c r="H9" i="7" s="1"/>
  <c r="I9" i="7" s="1"/>
  <c r="F8" i="8" a="1"/>
  <c r="F8" i="8" s="1"/>
  <c r="F5" i="8" a="1"/>
  <c r="F5" i="8" s="1"/>
  <c r="E10" i="8" a="1"/>
  <c r="E10" i="8" s="1"/>
  <c r="E7" i="8" a="1"/>
  <c r="E7" i="8" s="1"/>
  <c r="E4" i="8" a="1"/>
  <c r="E4" i="8" s="1"/>
  <c r="D8" i="8" a="1"/>
  <c r="D8" i="8" s="1"/>
  <c r="D5" i="8" a="1"/>
  <c r="D5" i="8" s="1"/>
  <c r="C10" i="8" a="1"/>
  <c r="C10" i="8" s="1"/>
  <c r="C8" i="8" a="1"/>
  <c r="C8" i="8" s="1"/>
  <c r="C5" i="8" a="1"/>
  <c r="C5" i="8" s="1"/>
  <c r="I10" i="8" a="1"/>
  <c r="I10" i="8" s="1"/>
  <c r="I9" i="8" a="1"/>
  <c r="I9" i="8" s="1"/>
  <c r="I8" i="8" a="1"/>
  <c r="I8" i="8" s="1"/>
  <c r="I7" i="8" a="1"/>
  <c r="I7" i="8" s="1"/>
  <c r="I6" i="8" a="1"/>
  <c r="I6" i="8" s="1"/>
  <c r="I5" i="8" a="1"/>
  <c r="I5" i="8" s="1"/>
  <c r="I4" i="8" a="1"/>
  <c r="I4" i="8" s="1"/>
  <c r="H7" i="7" a="1"/>
  <c r="H7" i="7" s="1"/>
  <c r="I7" i="7" s="1"/>
  <c r="G5" i="8" a="1"/>
  <c r="G5" i="8" s="1"/>
  <c r="F10" i="8" a="1"/>
  <c r="F10" i="8" s="1"/>
  <c r="F7" i="8" a="1"/>
  <c r="F7" i="8" s="1"/>
  <c r="F4" i="8" a="1"/>
  <c r="F4" i="8" s="1"/>
  <c r="E8" i="8" a="1"/>
  <c r="E8" i="8" s="1"/>
  <c r="E5" i="8" a="1"/>
  <c r="E5" i="8" s="1"/>
  <c r="D9" i="8" a="1"/>
  <c r="D9" i="8" s="1"/>
  <c r="D6" i="8" a="1"/>
  <c r="D6" i="8" s="1"/>
  <c r="H8" i="7" a="1"/>
  <c r="H8" i="7" s="1"/>
  <c r="I8" i="7" s="1"/>
  <c r="C7" i="8" a="1"/>
  <c r="C7" i="8" s="1"/>
  <c r="C4" i="8" a="1"/>
  <c r="C4" i="8" s="1"/>
  <c r="H10" i="8" a="1"/>
  <c r="H10" i="8" s="1"/>
  <c r="H9" i="8" a="1"/>
  <c r="H9" i="8" s="1"/>
  <c r="H8" i="8" a="1"/>
  <c r="H8" i="8" s="1"/>
  <c r="H7" i="8" a="1"/>
  <c r="H7" i="8" s="1"/>
  <c r="H6" i="8" a="1"/>
  <c r="H6" i="8" s="1"/>
  <c r="H5" i="8" a="1"/>
  <c r="H5" i="8" s="1"/>
  <c r="H4" i="8" a="1"/>
  <c r="H4" i="8" s="1"/>
  <c r="G10" i="8" a="1"/>
  <c r="G10" i="8" s="1"/>
  <c r="G9" i="8" a="1"/>
  <c r="G9" i="8" s="1"/>
  <c r="G7" i="8" a="1"/>
  <c r="G7" i="8" s="1"/>
  <c r="G4" i="8" a="1"/>
  <c r="G4" i="8" s="1"/>
  <c r="F9" i="8" a="1"/>
  <c r="F9" i="8" s="1"/>
  <c r="F6" i="8" a="1"/>
  <c r="F6" i="8" s="1"/>
  <c r="E9" i="8" a="1"/>
  <c r="E9" i="8" s="1"/>
  <c r="E6" i="8" a="1"/>
  <c r="E6" i="8" s="1"/>
  <c r="D10" i="8" a="1"/>
  <c r="D10" i="8" s="1"/>
  <c r="D7" i="8" a="1"/>
  <c r="D7" i="8" s="1"/>
  <c r="D4" i="8" a="1"/>
  <c r="D4" i="8" s="1"/>
  <c r="C9" i="8" a="1"/>
  <c r="C9" i="8" s="1"/>
  <c r="C6" i="8" a="1"/>
  <c r="C6" i="8" s="1"/>
  <c r="D4" i="9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BH42" i="1"/>
  <c r="BG42" i="1"/>
  <c r="BF42" i="1"/>
  <c r="BE42" i="1"/>
  <c r="BD42" i="1"/>
  <c r="BC42" i="1"/>
  <c r="BB42" i="1"/>
  <c r="BA42" i="1"/>
  <c r="AZ42" i="1"/>
  <c r="BJ42" i="1"/>
  <c r="E4" i="9" l="1"/>
  <c r="B3" i="1"/>
  <c r="BI42" i="1"/>
  <c r="AI42" i="1"/>
  <c r="AH42" i="1"/>
  <c r="BK42" i="1"/>
  <c r="AY42" i="1"/>
  <c r="AJ42" i="1"/>
  <c r="AG42" i="1"/>
  <c r="AF42" i="1"/>
  <c r="AE42" i="1"/>
  <c r="AD42" i="1"/>
  <c r="F4" i="9" l="1"/>
  <c r="B2" i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G4" i="9" l="1"/>
  <c r="H3" i="7" a="1"/>
  <c r="H3" i="7" s="1"/>
  <c r="C3" i="8" a="1"/>
  <c r="C3" i="8" s="1"/>
  <c r="H6" i="7" a="1"/>
  <c r="H6" i="7" s="1"/>
  <c r="F3" i="8" a="1"/>
  <c r="F3" i="8" s="1"/>
  <c r="H3" i="8" a="1"/>
  <c r="H3" i="8" s="1"/>
  <c r="J3" i="8" a="1"/>
  <c r="J3" i="8" s="1"/>
  <c r="H5" i="7" a="1"/>
  <c r="H5" i="7" s="1"/>
  <c r="H4" i="7" a="1"/>
  <c r="H4" i="7" s="1"/>
  <c r="E3" i="8" a="1"/>
  <c r="E3" i="8" s="1"/>
  <c r="I3" i="8" a="1"/>
  <c r="I3" i="8" s="1"/>
  <c r="G3" i="8" a="1"/>
  <c r="G3" i="8" s="1"/>
  <c r="D3" i="8" a="1"/>
  <c r="D3" i="8" s="1"/>
  <c r="F4" i="7"/>
  <c r="F5" i="7"/>
  <c r="F6" i="7"/>
  <c r="E3" i="7"/>
  <c r="E4" i="7"/>
  <c r="E5" i="7"/>
  <c r="E6" i="7"/>
  <c r="E4" i="4"/>
  <c r="E21" i="4"/>
  <c r="E22" i="4" s="1"/>
  <c r="H4" i="9" l="1"/>
  <c r="G3" i="7"/>
  <c r="G6" i="7"/>
  <c r="E17" i="4"/>
  <c r="E8" i="4"/>
  <c r="E9" i="4" s="1"/>
  <c r="E7" i="4"/>
  <c r="E20" i="4"/>
  <c r="G5" i="7"/>
  <c r="G4" i="7"/>
  <c r="I4" i="9" l="1"/>
  <c r="I4" i="7"/>
  <c r="I3" i="7"/>
  <c r="J4" i="9" l="1"/>
  <c r="I6" i="7"/>
  <c r="I5" i="7"/>
  <c r="K4" i="9" l="1"/>
  <c r="C42" i="1"/>
  <c r="M42" i="1"/>
  <c r="J42" i="1"/>
  <c r="I42" i="1"/>
  <c r="K42" i="1"/>
  <c r="H42" i="1"/>
  <c r="D42" i="1"/>
  <c r="B42" i="1"/>
  <c r="G42" i="1"/>
  <c r="L42" i="1"/>
  <c r="F42" i="1"/>
  <c r="N42" i="1"/>
  <c r="E42" i="1"/>
  <c r="L4" i="9" l="1"/>
  <c r="O42" i="1"/>
  <c r="M4" i="9" l="1"/>
  <c r="P42" i="1"/>
  <c r="N4" i="9" l="1"/>
  <c r="Q42" i="1"/>
  <c r="O4" i="9" l="1"/>
  <c r="R42" i="1"/>
  <c r="P4" i="9" l="1"/>
  <c r="S42" i="1"/>
  <c r="Q4" i="9" l="1"/>
  <c r="T42" i="1"/>
  <c r="R4" i="9" l="1"/>
  <c r="U42" i="1"/>
  <c r="S4" i="9" l="1"/>
  <c r="V42" i="1"/>
  <c r="T4" i="9" l="1"/>
  <c r="W42" i="1"/>
  <c r="U4" i="9" l="1"/>
  <c r="X42" i="1"/>
  <c r="V4" i="9" l="1"/>
  <c r="Y42" i="1"/>
  <c r="W4" i="9" l="1"/>
  <c r="Z42" i="1"/>
  <c r="X4" i="9" l="1"/>
  <c r="AA42" i="1"/>
  <c r="Y4" i="9" l="1"/>
  <c r="AB42" i="1"/>
  <c r="Z4" i="9" l="1"/>
  <c r="AC42" i="1"/>
  <c r="AA4" i="9" l="1"/>
  <c r="BL6" i="1"/>
  <c r="BL24" i="1"/>
  <c r="BL32" i="1"/>
  <c r="BL27" i="1"/>
  <c r="BL23" i="1"/>
  <c r="BL31" i="1"/>
  <c r="BL36" i="1"/>
  <c r="BL40" i="1"/>
  <c r="BL35" i="1"/>
  <c r="BL33" i="1"/>
  <c r="BL5" i="1"/>
  <c r="BL25" i="1"/>
  <c r="BL28" i="1"/>
  <c r="BL29" i="1"/>
  <c r="AB4" i="9" l="1"/>
  <c r="BL42" i="1"/>
  <c r="AC4" i="9" l="1"/>
  <c r="B4" i="1"/>
  <c r="AE3" i="9" l="1"/>
  <c r="AF3" i="9" s="1"/>
  <c r="AG3" i="9" s="1"/>
  <c r="AD4" i="9"/>
  <c r="C4" i="1"/>
  <c r="AH3" i="9" l="1"/>
  <c r="AI3" i="9" s="1"/>
  <c r="AJ3" i="9" s="1"/>
  <c r="AK3" i="9" s="1"/>
  <c r="AL3" i="9" s="1"/>
  <c r="AM3" i="9" s="1"/>
  <c r="AN3" i="9" s="1"/>
  <c r="AO3" i="9" s="1"/>
  <c r="AP3" i="9" s="1"/>
  <c r="AQ3" i="9" s="1"/>
  <c r="AR3" i="9" s="1"/>
  <c r="AS3" i="9" s="1"/>
  <c r="AT3" i="9" s="1"/>
  <c r="AU3" i="9" s="1"/>
  <c r="AV3" i="9" s="1"/>
  <c r="AW3" i="9" s="1"/>
  <c r="AX3" i="9" s="1"/>
  <c r="AY3" i="9" s="1"/>
  <c r="AZ3" i="9" s="1"/>
  <c r="BA3" i="9" s="1"/>
  <c r="BB3" i="9" s="1"/>
  <c r="BC3" i="9" s="1"/>
  <c r="BD3" i="9" s="1"/>
  <c r="BE3" i="9" s="1"/>
  <c r="BF3" i="9" s="1"/>
  <c r="BG3" i="9" s="1"/>
  <c r="BH3" i="9" s="1"/>
  <c r="BI3" i="9" s="1"/>
  <c r="BJ3" i="9" s="1"/>
  <c r="BK3" i="9" s="1"/>
  <c r="BL3" i="9" s="1"/>
  <c r="AG2" i="9"/>
  <c r="AE4" i="9"/>
  <c r="D4" i="1"/>
  <c r="BM3" i="9" l="1"/>
  <c r="BN3" i="9" s="1"/>
  <c r="BO3" i="9" s="1"/>
  <c r="BP3" i="9" s="1"/>
  <c r="BQ3" i="9" s="1"/>
  <c r="BR3" i="9" s="1"/>
  <c r="BS3" i="9" s="1"/>
  <c r="BT3" i="9" s="1"/>
  <c r="BU3" i="9" s="1"/>
  <c r="BV3" i="9" s="1"/>
  <c r="BW3" i="9" s="1"/>
  <c r="BX3" i="9" s="1"/>
  <c r="BY3" i="9" s="1"/>
  <c r="BZ3" i="9" s="1"/>
  <c r="CA3" i="9" s="1"/>
  <c r="CB3" i="9" s="1"/>
  <c r="CC3" i="9" s="1"/>
  <c r="CD3" i="9" s="1"/>
  <c r="CE3" i="9" s="1"/>
  <c r="CF3" i="9" s="1"/>
  <c r="CG3" i="9" s="1"/>
  <c r="CH3" i="9" s="1"/>
  <c r="CI3" i="9" s="1"/>
  <c r="CJ3" i="9" s="1"/>
  <c r="CK3" i="9" s="1"/>
  <c r="CL3" i="9" s="1"/>
  <c r="CM3" i="9" s="1"/>
  <c r="CN3" i="9" s="1"/>
  <c r="CO3" i="9" s="1"/>
  <c r="CP3" i="9" s="1"/>
  <c r="CQ3" i="9" s="1"/>
  <c r="CR3" i="9" s="1"/>
  <c r="CS3" i="9" s="1"/>
  <c r="CT3" i="9" s="1"/>
  <c r="CU3" i="9" s="1"/>
  <c r="CV3" i="9" s="1"/>
  <c r="CW3" i="9" s="1"/>
  <c r="CX3" i="9" s="1"/>
  <c r="CY3" i="9" s="1"/>
  <c r="CZ3" i="9" s="1"/>
  <c r="DA3" i="9" s="1"/>
  <c r="DB3" i="9" s="1"/>
  <c r="DC3" i="9" s="1"/>
  <c r="DD3" i="9" s="1"/>
  <c r="DE3" i="9" s="1"/>
  <c r="DF3" i="9" s="1"/>
  <c r="DG3" i="9" s="1"/>
  <c r="DH3" i="9" s="1"/>
  <c r="DI3" i="9" s="1"/>
  <c r="DJ3" i="9" s="1"/>
  <c r="DK3" i="9" s="1"/>
  <c r="DL3" i="9" s="1"/>
  <c r="DM3" i="9" s="1"/>
  <c r="DN3" i="9" s="1"/>
  <c r="DO3" i="9" s="1"/>
  <c r="DP3" i="9" s="1"/>
  <c r="DQ3" i="9" s="1"/>
  <c r="BL2" i="9"/>
  <c r="AF4" i="9"/>
  <c r="E4" i="1"/>
  <c r="DR3" i="9" l="1"/>
  <c r="DS3" i="9" s="1"/>
  <c r="DT3" i="9" s="1"/>
  <c r="DU3" i="9" s="1"/>
  <c r="DQ4" i="9"/>
  <c r="AG4" i="9"/>
  <c r="F4" i="1"/>
  <c r="DV3" i="9" l="1"/>
  <c r="DU4" i="9"/>
  <c r="DU2" i="9"/>
  <c r="AH4" i="9"/>
  <c r="G4" i="1"/>
  <c r="DV4" i="9" l="1"/>
  <c r="DW3" i="9"/>
  <c r="AI4" i="9"/>
  <c r="H4" i="1"/>
  <c r="DX3" i="9" l="1"/>
  <c r="DW4" i="9"/>
  <c r="AJ4" i="9"/>
  <c r="I4" i="1"/>
  <c r="DY3" i="9" l="1"/>
  <c r="DX4" i="9"/>
  <c r="AK4" i="9"/>
  <c r="J4" i="1"/>
  <c r="DZ3" i="9" l="1"/>
  <c r="DY4" i="9"/>
  <c r="AL4" i="9"/>
  <c r="K4" i="1"/>
  <c r="EA3" i="9" l="1"/>
  <c r="DZ4" i="9"/>
  <c r="AM4" i="9"/>
  <c r="L4" i="1"/>
  <c r="EB3" i="9" l="1"/>
  <c r="EA4" i="9"/>
  <c r="AN4" i="9"/>
  <c r="M4" i="1"/>
  <c r="EB4" i="9" l="1"/>
  <c r="EC3" i="9"/>
  <c r="AO4" i="9"/>
  <c r="N4" i="1"/>
  <c r="ED3" i="9" l="1"/>
  <c r="EC4" i="9"/>
  <c r="AP4" i="9"/>
  <c r="O4" i="1"/>
  <c r="EE3" i="9" l="1"/>
  <c r="ED4" i="9"/>
  <c r="AQ4" i="9"/>
  <c r="P4" i="1"/>
  <c r="EE4" i="9" l="1"/>
  <c r="EF3" i="9"/>
  <c r="AR4" i="9"/>
  <c r="Q4" i="1"/>
  <c r="EF4" i="9" l="1"/>
  <c r="EG3" i="9"/>
  <c r="AS4" i="9"/>
  <c r="R4" i="1"/>
  <c r="EH3" i="9" l="1"/>
  <c r="EG4" i="9"/>
  <c r="AT4" i="9"/>
  <c r="S4" i="1"/>
  <c r="EI3" i="9" l="1"/>
  <c r="EH4" i="9"/>
  <c r="AU4" i="9"/>
  <c r="T4" i="1"/>
  <c r="EI4" i="9" l="1"/>
  <c r="EJ3" i="9"/>
  <c r="AV4" i="9"/>
  <c r="U4" i="1"/>
  <c r="EK3" i="9" l="1"/>
  <c r="EJ4" i="9"/>
  <c r="AW4" i="9"/>
  <c r="V4" i="1"/>
  <c r="EL3" i="9" l="1"/>
  <c r="EK4" i="9"/>
  <c r="AX4" i="9"/>
  <c r="W4" i="1"/>
  <c r="EM3" i="9" l="1"/>
  <c r="EL4" i="9"/>
  <c r="AY4" i="9"/>
  <c r="X4" i="1"/>
  <c r="EM4" i="9" l="1"/>
  <c r="EN3" i="9"/>
  <c r="AZ4" i="9"/>
  <c r="Y4" i="1"/>
  <c r="EN4" i="9" l="1"/>
  <c r="EO3" i="9"/>
  <c r="BA4" i="9"/>
  <c r="Z4" i="1"/>
  <c r="EP3" i="9" l="1"/>
  <c r="EO4" i="9"/>
  <c r="BB4" i="9"/>
  <c r="AA4" i="1"/>
  <c r="EP4" i="9" l="1"/>
  <c r="EQ3" i="9"/>
  <c r="BC4" i="9"/>
  <c r="AB4" i="1"/>
  <c r="EQ4" i="9" l="1"/>
  <c r="ER3" i="9"/>
  <c r="BD4" i="9"/>
  <c r="AC4" i="1"/>
  <c r="ER4" i="9" l="1"/>
  <c r="ES3" i="9"/>
  <c r="BE4" i="9"/>
  <c r="AD4" i="1"/>
  <c r="ET3" i="9" l="1"/>
  <c r="ES4" i="9"/>
  <c r="BF4" i="9"/>
  <c r="AE4" i="1"/>
  <c r="ET4" i="9" l="1"/>
  <c r="EU3" i="9"/>
  <c r="BG4" i="9"/>
  <c r="AF4" i="1"/>
  <c r="EV3" i="9" l="1"/>
  <c r="EU4" i="9"/>
  <c r="BH4" i="9"/>
  <c r="AJ4" i="1"/>
  <c r="AI4" i="1"/>
  <c r="AH4" i="1"/>
  <c r="AG4" i="1"/>
  <c r="EV4" i="9" l="1"/>
  <c r="EW3" i="9"/>
  <c r="BI4" i="9"/>
  <c r="AK4" i="1"/>
  <c r="EW4" i="9" l="1"/>
  <c r="EX3" i="9"/>
  <c r="BK4" i="9"/>
  <c r="BJ4" i="9"/>
  <c r="AL4" i="1"/>
  <c r="EY3" i="9" l="1"/>
  <c r="EX4" i="9"/>
  <c r="BL4" i="9"/>
  <c r="AM4" i="1"/>
  <c r="EZ3" i="9" l="1"/>
  <c r="EY4" i="9"/>
  <c r="BM4" i="9"/>
  <c r="AN4" i="1"/>
  <c r="EZ2" i="9" l="1"/>
  <c r="FA3" i="9"/>
  <c r="EZ4" i="9"/>
  <c r="BN4" i="9"/>
  <c r="AO4" i="1"/>
  <c r="FB3" i="9" l="1"/>
  <c r="FA4" i="9"/>
  <c r="BO4" i="9"/>
  <c r="AP4" i="1"/>
  <c r="FC3" i="9" l="1"/>
  <c r="FB4" i="9"/>
  <c r="BP4" i="9"/>
  <c r="AQ4" i="1"/>
  <c r="FC4" i="9" l="1"/>
  <c r="FD3" i="9"/>
  <c r="BQ4" i="9"/>
  <c r="AR4" i="1"/>
  <c r="FD4" i="9" l="1"/>
  <c r="FE3" i="9"/>
  <c r="BR4" i="9"/>
  <c r="AS4" i="1"/>
  <c r="FF3" i="9" l="1"/>
  <c r="FE4" i="9"/>
  <c r="BS4" i="9"/>
  <c r="AT4" i="1"/>
  <c r="FG3" i="9" l="1"/>
  <c r="FF4" i="9"/>
  <c r="BT4" i="9"/>
  <c r="AU4" i="1"/>
  <c r="FH3" i="9" l="1"/>
  <c r="FG4" i="9"/>
  <c r="BU4" i="9"/>
  <c r="AV4" i="1"/>
  <c r="FH4" i="9" l="1"/>
  <c r="FI3" i="9"/>
  <c r="BV4" i="9"/>
  <c r="AW4" i="1"/>
  <c r="FJ3" i="9" l="1"/>
  <c r="FI4" i="9"/>
  <c r="BW4" i="9"/>
  <c r="AX4" i="1"/>
  <c r="FJ4" i="9" l="1"/>
  <c r="FK3" i="9"/>
  <c r="BX4" i="9"/>
  <c r="AY4" i="1"/>
  <c r="FK4" i="9" l="1"/>
  <c r="FL3" i="9"/>
  <c r="BY4" i="9"/>
  <c r="AZ4" i="1"/>
  <c r="FL4" i="9" l="1"/>
  <c r="FM3" i="9"/>
  <c r="BZ4" i="9"/>
  <c r="BA4" i="1"/>
  <c r="FN3" i="9" l="1"/>
  <c r="FM4" i="9"/>
  <c r="CA4" i="9"/>
  <c r="BB4" i="1"/>
  <c r="FN4" i="9" l="1"/>
  <c r="FO3" i="9"/>
  <c r="CB4" i="9"/>
  <c r="BC4" i="1"/>
  <c r="FO4" i="9" l="1"/>
  <c r="FP3" i="9"/>
  <c r="CC4" i="9"/>
  <c r="BD4" i="1"/>
  <c r="FP4" i="9" l="1"/>
  <c r="FQ3" i="9"/>
  <c r="CD4" i="9"/>
  <c r="BE4" i="1"/>
  <c r="FR3" i="9" l="1"/>
  <c r="FQ4" i="9"/>
  <c r="CE4" i="9"/>
  <c r="BF4" i="1"/>
  <c r="FS3" i="9" l="1"/>
  <c r="FR4" i="9"/>
  <c r="CF4" i="9"/>
  <c r="BG4" i="1"/>
  <c r="FT3" i="9" l="1"/>
  <c r="FS4" i="9"/>
  <c r="CG4" i="9"/>
  <c r="FT4" i="9" l="1"/>
  <c r="FU3" i="9"/>
  <c r="CH4" i="9"/>
  <c r="FV3" i="9" l="1"/>
  <c r="FU4" i="9"/>
  <c r="CI4" i="9"/>
  <c r="FW3" i="9" l="1"/>
  <c r="FV4" i="9"/>
  <c r="CJ4" i="9"/>
  <c r="FW4" i="9" l="1"/>
  <c r="FX3" i="9"/>
  <c r="CK4" i="9"/>
  <c r="FX4" i="9" l="1"/>
  <c r="FY3" i="9"/>
  <c r="CL4" i="9"/>
  <c r="FZ3" i="9" l="1"/>
  <c r="FY4" i="9"/>
  <c r="CM4" i="9"/>
  <c r="GA3" i="9" l="1"/>
  <c r="FZ4" i="9"/>
  <c r="CN4" i="9"/>
  <c r="GA4" i="9" l="1"/>
  <c r="GB3" i="9"/>
  <c r="CO4" i="9"/>
  <c r="GB4" i="9" l="1"/>
  <c r="GC3" i="9"/>
  <c r="CP4" i="9"/>
  <c r="GD3" i="9" l="1"/>
  <c r="GC4" i="9"/>
  <c r="CQ4" i="9"/>
  <c r="CQ2" i="9"/>
  <c r="GD4" i="9" l="1"/>
  <c r="GE3" i="9"/>
  <c r="GD2" i="9"/>
  <c r="CR4" i="9"/>
  <c r="GE4" i="9" l="1"/>
  <c r="GF3" i="9"/>
  <c r="CS4" i="9"/>
  <c r="GF4" i="9" l="1"/>
  <c r="GG3" i="9"/>
  <c r="CT4" i="9"/>
  <c r="GG4" i="9" l="1"/>
  <c r="GH3" i="9"/>
  <c r="CU4" i="9"/>
  <c r="GI3" i="9" l="1"/>
  <c r="GH4" i="9"/>
  <c r="CV4" i="9"/>
  <c r="GJ3" i="9" l="1"/>
  <c r="GI4" i="9"/>
  <c r="CW4" i="9"/>
  <c r="GJ4" i="9" l="1"/>
  <c r="GK3" i="9"/>
  <c r="CX4" i="9"/>
  <c r="GK4" i="9" l="1"/>
  <c r="GL3" i="9"/>
  <c r="CY4" i="9"/>
  <c r="GM3" i="9" l="1"/>
  <c r="GL4" i="9"/>
  <c r="CZ4" i="9"/>
  <c r="GM4" i="9" l="1"/>
  <c r="GN3" i="9"/>
  <c r="DA4" i="9"/>
  <c r="GN4" i="9" l="1"/>
  <c r="GO3" i="9"/>
  <c r="DB4" i="9"/>
  <c r="GO4" i="9" l="1"/>
  <c r="GP3" i="9"/>
  <c r="DC4" i="9"/>
  <c r="GQ3" i="9" l="1"/>
  <c r="GP4" i="9"/>
  <c r="DD4" i="9"/>
  <c r="GQ4" i="9" l="1"/>
  <c r="GR3" i="9"/>
  <c r="DE4" i="9"/>
  <c r="GS3" i="9" l="1"/>
  <c r="GR4" i="9"/>
  <c r="DF4" i="9"/>
  <c r="GS4" i="9" l="1"/>
  <c r="GT3" i="9"/>
  <c r="DG4" i="9"/>
  <c r="GT4" i="9" l="1"/>
  <c r="GU3" i="9"/>
  <c r="DH4" i="9"/>
  <c r="GU4" i="9" l="1"/>
  <c r="GV3" i="9"/>
  <c r="DI4" i="9"/>
  <c r="GW3" i="9" l="1"/>
  <c r="GV4" i="9"/>
  <c r="DJ4" i="9"/>
  <c r="GW4" i="9" l="1"/>
  <c r="GX3" i="9"/>
  <c r="DK4" i="9"/>
  <c r="GY3" i="9" l="1"/>
  <c r="GX4" i="9"/>
  <c r="DL4" i="9"/>
  <c r="GZ3" i="9" l="1"/>
  <c r="GY4" i="9"/>
  <c r="DM4" i="9"/>
  <c r="GZ4" i="9" l="1"/>
  <c r="HA3" i="9"/>
  <c r="DN4" i="9"/>
  <c r="HA4" i="9" l="1"/>
  <c r="HB3" i="9"/>
  <c r="DO4" i="9"/>
  <c r="HB4" i="9" l="1"/>
  <c r="HC3" i="9"/>
  <c r="DP4" i="9"/>
  <c r="HC4" i="9" l="1"/>
  <c r="HD3" i="9"/>
  <c r="DR4" i="9"/>
  <c r="HD4" i="9" l="1"/>
  <c r="HE3" i="9"/>
  <c r="HF3" i="9" s="1"/>
  <c r="HG3" i="9" s="1"/>
  <c r="HH3" i="9" s="1"/>
  <c r="HH4" i="9" s="1"/>
  <c r="HG4" i="9"/>
  <c r="DS4" i="9"/>
  <c r="DT4" i="9"/>
  <c r="HF4" i="9" l="1"/>
  <c r="HE4" i="9"/>
</calcChain>
</file>

<file path=xl/sharedStrings.xml><?xml version="1.0" encoding="utf-8"?>
<sst xmlns="http://schemas.openxmlformats.org/spreadsheetml/2006/main" count="482" uniqueCount="107">
  <si>
    <t>Mois</t>
  </si>
  <si>
    <t>Pâques</t>
  </si>
  <si>
    <t>Lundi de Pâques</t>
  </si>
  <si>
    <t>Ascension</t>
  </si>
  <si>
    <t>Pentecôte</t>
  </si>
  <si>
    <t>Assomption</t>
  </si>
  <si>
    <t>Toussaint</t>
  </si>
  <si>
    <t>Armistice</t>
  </si>
  <si>
    <t>Debut</t>
  </si>
  <si>
    <t>Fin</t>
  </si>
  <si>
    <t>Années</t>
  </si>
  <si>
    <t>An</t>
  </si>
  <si>
    <t>=Listes!$I$2:$I$9</t>
  </si>
  <si>
    <t>=DECALER(Saisie!$B$3;;;NBVAL(Saisie!$B:$B)-1)</t>
  </si>
  <si>
    <t>Ferie</t>
  </si>
  <si>
    <t>=DECALER(Listes!$E$2;;;NBVAL(Listes!$E:$E)-1)</t>
  </si>
  <si>
    <t>=DECALER(Saisie!$C$3;;;NBVAL(Saisie!$C:$C)-1)</t>
  </si>
  <si>
    <t>=Listes!$C$2:$C$13</t>
  </si>
  <si>
    <t>Nom</t>
  </si>
  <si>
    <t>=DECALER(Listes!$A$2;;;NBVAL(Listes!$A:$A)-1)</t>
  </si>
  <si>
    <t>Zones nommées</t>
  </si>
  <si>
    <t>Début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</si>
  <si>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</si>
  <si>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</si>
  <si>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</si>
  <si>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</si>
  <si>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</si>
  <si>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</si>
  <si>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</si>
  <si>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Profil</t>
  </si>
  <si>
    <t>CP N</t>
  </si>
  <si>
    <t>CP / Jour</t>
  </si>
  <si>
    <t>JUIN</t>
  </si>
  <si>
    <t>JUILLET</t>
  </si>
  <si>
    <t>SEPTEMBRE</t>
  </si>
  <si>
    <t>OCTOBRE</t>
  </si>
  <si>
    <t>NOVEMBRE</t>
  </si>
  <si>
    <t>JANVIER</t>
  </si>
  <si>
    <t>MARS</t>
  </si>
  <si>
    <t>AVRIL</t>
  </si>
  <si>
    <t>MAI</t>
  </si>
  <si>
    <t>Date 
d'entrée</t>
  </si>
  <si>
    <t>Date 
de sortie</t>
  </si>
  <si>
    <t>CP 
Restants</t>
  </si>
  <si>
    <t>CP 
Acquis</t>
  </si>
  <si>
    <t>CP 
Posés</t>
  </si>
  <si>
    <t>CP 
N+1</t>
  </si>
  <si>
    <t>NOMS &amp; Prénoms</t>
  </si>
  <si>
    <t>CP / pers / mois</t>
  </si>
  <si>
    <t>Profils</t>
  </si>
  <si>
    <t>Bilan CP 2018 - 2019</t>
  </si>
  <si>
    <t>Bilan CP 2017 - 2018</t>
  </si>
  <si>
    <t>Bilan CP 2019 - 2020</t>
  </si>
  <si>
    <t>Bilan CP 2020 - 2021</t>
  </si>
  <si>
    <t>Bilan CP 2021 - 2022</t>
  </si>
  <si>
    <t>Bilan CP 2022 - 2023</t>
  </si>
  <si>
    <t>Bilan CP 2023 - 2024</t>
  </si>
  <si>
    <t>Bilan CP 2024 - 2025</t>
  </si>
  <si>
    <t>Bilan CP 2025 - 2026</t>
  </si>
  <si>
    <t>Bilan CP 2026 - 2027</t>
  </si>
  <si>
    <t>Bilan CP 2027 - 2028</t>
  </si>
  <si>
    <t>Bureau</t>
  </si>
  <si>
    <t>Chantier</t>
  </si>
  <si>
    <t>Magasin</t>
  </si>
  <si>
    <t>Maintenance</t>
  </si>
  <si>
    <t>Congés payés</t>
  </si>
  <si>
    <t>Congés sans solde</t>
  </si>
  <si>
    <t>RTT</t>
  </si>
  <si>
    <t>Arrêt maladie</t>
  </si>
  <si>
    <t>Arrêt de travail</t>
  </si>
  <si>
    <t>Absence autorisée</t>
  </si>
  <si>
    <t>Absence non autorisée</t>
  </si>
  <si>
    <t>Cours</t>
  </si>
  <si>
    <t>Evénement familial</t>
  </si>
  <si>
    <t>Type de congés &amp; absence</t>
  </si>
  <si>
    <t>Fériés</t>
  </si>
  <si>
    <t>BILAN ABSENCE</t>
  </si>
  <si>
    <t>CSS</t>
  </si>
  <si>
    <t>AT</t>
  </si>
  <si>
    <t>ANA</t>
  </si>
  <si>
    <t>AA</t>
  </si>
  <si>
    <t>EF</t>
  </si>
  <si>
    <t>CP</t>
  </si>
  <si>
    <t>CODE</t>
  </si>
  <si>
    <t>F</t>
  </si>
  <si>
    <t>=DECALER('Planning CP'!$A:$A;4;;NBVAL('Planning CP'!$A:$A)-1)</t>
  </si>
  <si>
    <t>noms_planning</t>
  </si>
  <si>
    <t>dates_planning</t>
  </si>
  <si>
    <t>mois_planning</t>
  </si>
  <si>
    <t>AOÛT</t>
  </si>
  <si>
    <t>DÉCEMBRE</t>
  </si>
  <si>
    <t>FÉVRIER</t>
  </si>
  <si>
    <t>AM</t>
  </si>
  <si>
    <t>Nombre de jours</t>
  </si>
  <si>
    <t>Bil'Planning CP'!An</t>
  </si>
  <si>
    <t>='Planning CP'!An</t>
  </si>
  <si>
    <t>='Planning CP'!$B$4:$BK$4</t>
  </si>
  <si>
    <t>='Planning CP'!$B$5:$BK$41</t>
  </si>
  <si>
    <t>MARTIN Jean</t>
  </si>
  <si>
    <t>BERNARD Michel</t>
  </si>
  <si>
    <t>PINOT Louis</t>
  </si>
  <si>
    <t xml:space="preserve">DUPONT  Jacques    </t>
  </si>
  <si>
    <t>DUPONT  Gérard</t>
  </si>
  <si>
    <t>BERNARD Yves</t>
  </si>
  <si>
    <t>PINOT Paul</t>
  </si>
  <si>
    <t>MARTIN Basile</t>
  </si>
  <si>
    <t>TYPE CONGE/ABSENCE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</si>
</sst>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;@"/>
    <numFmt numFmtId="165" formatCode="ddd"/>
    <numFmt numFmtId="166" formatCode="ddd\ * dd\-mm\-yy"/>
    <numFmt numFmtId="167" formatCode="0.0"/>
    <numFmt numFmtId="168" formatCode="General;;"/>
    <numFmt numFmtId="169" formatCode="[=0]&quot;&quot;;General"/>
  </numFmts>
  <fonts count="27" x14ac:knownFonts="1">
    <font>
      <sz val="10"/>
      <name val="Times New Roman"/>
    </font>
    <font>
      <sz val="10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0"/>
      <color theme="0"/>
      <name val="Times New Roman"/>
      <family val="1"/>
    </font>
    <font>
      <sz val="10"/>
      <name val="Century Gothic"/>
      <family val="2"/>
    </font>
    <font>
      <sz val="8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u/>
      <sz val="12"/>
      <color indexed="12"/>
      <name val="Century Gothic"/>
      <family val="2"/>
    </font>
    <font>
      <sz val="12"/>
      <name val="Century Gothic"/>
      <family val="2"/>
      <scheme val="minor"/>
    </font>
    <font>
      <b/>
      <sz val="24"/>
      <color theme="5"/>
      <name val="Century Gothic"/>
      <family val="2"/>
    </font>
    <font>
      <b/>
      <sz val="12"/>
      <color theme="0"/>
      <name val="Century Gothic"/>
      <family val="2"/>
    </font>
    <font>
      <b/>
      <sz val="18"/>
      <color theme="0"/>
      <name val="Century Gothic"/>
      <family val="2"/>
    </font>
    <font>
      <sz val="10"/>
      <name val="Century Gothic"/>
      <family val="2"/>
      <scheme val="minor"/>
    </font>
    <font>
      <sz val="10"/>
      <color rgb="FF141414"/>
      <name val="Century Gothic"/>
      <family val="2"/>
      <scheme val="minor"/>
    </font>
    <font>
      <b/>
      <sz val="12"/>
      <color indexed="9"/>
      <name val="Century Gothic"/>
      <family val="2"/>
      <scheme val="minor"/>
    </font>
    <font>
      <b/>
      <sz val="12"/>
      <color theme="0"/>
      <name val="Century Gothic"/>
      <family val="2"/>
      <scheme val="minor"/>
    </font>
    <font>
      <b/>
      <sz val="14"/>
      <color rgb="FF800000"/>
      <name val="Times New Roman"/>
      <family val="1"/>
    </font>
    <font>
      <sz val="12"/>
      <color rgb="FF333333"/>
      <name val="Century Gothic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ED1E0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479249"/>
        <bgColor indexed="64"/>
      </patternFill>
    </fill>
    <fill>
      <patternFill patternType="solid">
        <fgColor rgb="FFFFD25B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E193"/>
        <bgColor indexed="64"/>
      </patternFill>
    </fill>
    <fill>
      <patternFill patternType="solid">
        <fgColor rgb="FFBFE0EA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4" borderId="0" xfId="0" applyFont="1" applyFill="1" applyBorder="1" applyAlignment="1">
      <alignment horizontal="center" vertical="center"/>
    </xf>
    <xf numFmtId="169" fontId="0" fillId="0" borderId="0" xfId="0" applyNumberFormat="1" applyAlignment="1">
      <alignment horizontal="center"/>
    </xf>
    <xf numFmtId="0" fontId="6" fillId="4" borderId="11" xfId="0" applyFont="1" applyFill="1" applyBorder="1" applyAlignment="1">
      <alignment vertical="center" wrapText="1"/>
    </xf>
    <xf numFmtId="165" fontId="9" fillId="0" borderId="9" xfId="0" applyNumberFormat="1" applyFont="1" applyBorder="1" applyAlignment="1" applyProtection="1">
      <alignment horizontal="center" vertical="center"/>
      <protection hidden="1"/>
    </xf>
    <xf numFmtId="164" fontId="10" fillId="0" borderId="8" xfId="0" applyNumberFormat="1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Alignment="1">
      <alignment horizontal="center"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0" borderId="0" xfId="0" applyFont="1"/>
    <xf numFmtId="0" fontId="14" fillId="0" borderId="0" xfId="2" applyFont="1" applyBorder="1" applyAlignment="1">
      <alignment horizontal="center"/>
    </xf>
    <xf numFmtId="0" fontId="15" fillId="0" borderId="0" xfId="2" applyFont="1" applyAlignment="1">
      <alignment horizontal="center"/>
    </xf>
    <xf numFmtId="0" fontId="16" fillId="0" borderId="0" xfId="1" applyFont="1" applyAlignment="1" applyProtection="1">
      <alignment horizontal="center"/>
    </xf>
    <xf numFmtId="0" fontId="15" fillId="0" borderId="0" xfId="2" applyFont="1" applyBorder="1" applyAlignment="1">
      <alignment horizontal="center"/>
    </xf>
    <xf numFmtId="166" fontId="15" fillId="0" borderId="0" xfId="2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4" fillId="5" borderId="0" xfId="2" applyFont="1" applyFill="1" applyBorder="1" applyAlignment="1">
      <alignment horizontal="center"/>
    </xf>
    <xf numFmtId="0" fontId="15" fillId="0" borderId="20" xfId="2" applyFont="1" applyBorder="1" applyAlignment="1">
      <alignment horizontal="center"/>
    </xf>
    <xf numFmtId="0" fontId="15" fillId="0" borderId="21" xfId="2" applyFont="1" applyBorder="1" applyAlignment="1">
      <alignment horizontal="center"/>
    </xf>
    <xf numFmtId="0" fontId="15" fillId="0" borderId="22" xfId="2" applyFont="1" applyBorder="1" applyAlignment="1">
      <alignment horizontal="center"/>
    </xf>
    <xf numFmtId="0" fontId="15" fillId="0" borderId="20" xfId="2" applyFont="1" applyBorder="1" applyAlignment="1">
      <alignment horizontal="left"/>
    </xf>
    <xf numFmtId="0" fontId="15" fillId="0" borderId="21" xfId="2" applyFont="1" applyBorder="1" applyAlignment="1">
      <alignment horizontal="left"/>
    </xf>
    <xf numFmtId="0" fontId="15" fillId="0" borderId="22" xfId="2" applyFont="1" applyBorder="1" applyAlignment="1">
      <alignment horizontal="left"/>
    </xf>
    <xf numFmtId="166" fontId="15" fillId="3" borderId="2" xfId="0" applyNumberFormat="1" applyFont="1" applyFill="1" applyBorder="1" applyAlignment="1">
      <alignment horizontal="center"/>
    </xf>
    <xf numFmtId="166" fontId="15" fillId="3" borderId="3" xfId="0" applyNumberFormat="1" applyFont="1" applyFill="1" applyBorder="1" applyAlignment="1">
      <alignment horizontal="center"/>
    </xf>
    <xf numFmtId="166" fontId="15" fillId="3" borderId="4" xfId="0" applyNumberFormat="1" applyFont="1" applyFill="1" applyBorder="1" applyAlignment="1">
      <alignment horizontal="center"/>
    </xf>
    <xf numFmtId="166" fontId="15" fillId="6" borderId="2" xfId="2" applyNumberFormat="1" applyFont="1" applyFill="1" applyBorder="1" applyAlignment="1">
      <alignment horizontal="center"/>
    </xf>
    <xf numFmtId="166" fontId="15" fillId="6" borderId="3" xfId="0" applyNumberFormat="1" applyFont="1" applyFill="1" applyBorder="1" applyAlignment="1">
      <alignment horizontal="center"/>
    </xf>
    <xf numFmtId="166" fontId="15" fillId="6" borderId="4" xfId="0" applyNumberFormat="1" applyFont="1" applyFill="1" applyBorder="1" applyAlignment="1">
      <alignment horizontal="center"/>
    </xf>
    <xf numFmtId="0" fontId="17" fillId="0" borderId="0" xfId="2" applyFont="1" applyAlignment="1">
      <alignment horizontal="center"/>
    </xf>
    <xf numFmtId="0" fontId="13" fillId="0" borderId="23" xfId="0" applyFont="1" applyFill="1" applyBorder="1" applyAlignment="1">
      <alignment horizontal="left" vertical="center"/>
    </xf>
    <xf numFmtId="14" fontId="13" fillId="0" borderId="23" xfId="0" applyNumberFormat="1" applyFont="1" applyFill="1" applyBorder="1" applyAlignment="1">
      <alignment horizontal="center" vertical="center"/>
    </xf>
    <xf numFmtId="14" fontId="13" fillId="0" borderId="23" xfId="0" applyNumberFormat="1" applyFont="1" applyBorder="1" applyAlignment="1">
      <alignment horizontal="center" vertical="center"/>
    </xf>
    <xf numFmtId="167" fontId="13" fillId="0" borderId="23" xfId="0" applyNumberFormat="1" applyFont="1" applyFill="1" applyBorder="1" applyAlignment="1">
      <alignment horizontal="center" vertical="center"/>
    </xf>
    <xf numFmtId="167" fontId="13" fillId="0" borderId="23" xfId="0" applyNumberFormat="1" applyFont="1" applyBorder="1" applyAlignment="1">
      <alignment horizontal="center" vertical="center"/>
    </xf>
    <xf numFmtId="0" fontId="12" fillId="0" borderId="24" xfId="0" applyFont="1" applyFill="1" applyBorder="1"/>
    <xf numFmtId="0" fontId="15" fillId="3" borderId="11" xfId="2" applyNumberFormat="1" applyFont="1" applyFill="1" applyBorder="1" applyAlignment="1">
      <alignment horizontal="center" vertical="center"/>
    </xf>
    <xf numFmtId="0" fontId="15" fillId="3" borderId="12" xfId="2" applyNumberFormat="1" applyFont="1" applyFill="1" applyBorder="1" applyAlignment="1">
      <alignment horizontal="center" vertical="center"/>
    </xf>
    <xf numFmtId="0" fontId="14" fillId="7" borderId="1" xfId="2" applyFont="1" applyFill="1" applyBorder="1" applyAlignment="1">
      <alignment horizontal="center"/>
    </xf>
    <xf numFmtId="14" fontId="15" fillId="3" borderId="5" xfId="0" applyNumberFormat="1" applyFont="1" applyFill="1" applyBorder="1" applyAlignment="1">
      <alignment horizontal="left"/>
    </xf>
    <xf numFmtId="14" fontId="15" fillId="3" borderId="6" xfId="0" applyNumberFormat="1" applyFont="1" applyFill="1" applyBorder="1" applyAlignment="1">
      <alignment horizontal="left"/>
    </xf>
    <xf numFmtId="14" fontId="15" fillId="3" borderId="7" xfId="0" applyNumberFormat="1" applyFont="1" applyFill="1" applyBorder="1" applyAlignment="1">
      <alignment horizontal="left"/>
    </xf>
    <xf numFmtId="14" fontId="15" fillId="6" borderId="6" xfId="0" applyNumberFormat="1" applyFont="1" applyFill="1" applyBorder="1" applyAlignment="1">
      <alignment horizontal="left"/>
    </xf>
    <xf numFmtId="14" fontId="15" fillId="6" borderId="7" xfId="0" applyNumberFormat="1" applyFont="1" applyFill="1" applyBorder="1" applyAlignment="1">
      <alignment horizontal="left"/>
    </xf>
    <xf numFmtId="169" fontId="8" fillId="7" borderId="25" xfId="0" applyNumberFormat="1" applyFont="1" applyFill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14" fontId="21" fillId="0" borderId="0" xfId="0" applyNumberFormat="1" applyFont="1" applyAlignment="1">
      <alignment horizontal="center" vertical="center"/>
    </xf>
    <xf numFmtId="0" fontId="22" fillId="0" borderId="0" xfId="0" applyFont="1"/>
    <xf numFmtId="14" fontId="17" fillId="0" borderId="0" xfId="0" applyNumberFormat="1" applyFont="1" applyAlignment="1">
      <alignment horizontal="center" vertical="center"/>
    </xf>
    <xf numFmtId="169" fontId="9" fillId="0" borderId="20" xfId="0" applyNumberFormat="1" applyFont="1" applyBorder="1" applyAlignment="1">
      <alignment horizontal="left" vertical="center"/>
    </xf>
    <xf numFmtId="169" fontId="9" fillId="0" borderId="21" xfId="0" applyNumberFormat="1" applyFont="1" applyBorder="1" applyAlignment="1">
      <alignment horizontal="left" vertical="center"/>
    </xf>
    <xf numFmtId="0" fontId="9" fillId="0" borderId="21" xfId="0" applyNumberFormat="1" applyFont="1" applyFill="1" applyBorder="1" applyAlignment="1" applyProtection="1">
      <alignment horizontal="center" vertical="center"/>
      <protection hidden="1"/>
    </xf>
    <xf numFmtId="0" fontId="9" fillId="0" borderId="22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 vertical="center"/>
      <protection hidden="1"/>
    </xf>
    <xf numFmtId="0" fontId="15" fillId="8" borderId="20" xfId="2" applyFont="1" applyFill="1" applyBorder="1" applyAlignment="1">
      <alignment horizontal="left"/>
    </xf>
    <xf numFmtId="49" fontId="15" fillId="3" borderId="6" xfId="2" applyNumberFormat="1" applyFont="1" applyFill="1" applyBorder="1" applyAlignment="1">
      <alignment horizontal="left" vertical="center"/>
    </xf>
    <xf numFmtId="49" fontId="15" fillId="3" borderId="5" xfId="2" applyNumberFormat="1" applyFont="1" applyFill="1" applyBorder="1" applyAlignment="1">
      <alignment horizontal="left" vertical="center"/>
    </xf>
    <xf numFmtId="49" fontId="15" fillId="3" borderId="7" xfId="2" applyNumberFormat="1" applyFont="1" applyFill="1" applyBorder="1" applyAlignment="1">
      <alignment horizontal="left" vertical="center"/>
    </xf>
    <xf numFmtId="0" fontId="15" fillId="10" borderId="21" xfId="2" applyFont="1" applyFill="1" applyBorder="1" applyAlignment="1">
      <alignment horizontal="left"/>
    </xf>
    <xf numFmtId="0" fontId="15" fillId="11" borderId="21" xfId="2" applyFont="1" applyFill="1" applyBorder="1" applyAlignment="1">
      <alignment horizontal="left"/>
    </xf>
    <xf numFmtId="0" fontId="15" fillId="12" borderId="21" xfId="2" applyFont="1" applyFill="1" applyBorder="1" applyAlignment="1">
      <alignment horizontal="left"/>
    </xf>
    <xf numFmtId="0" fontId="15" fillId="13" borderId="21" xfId="2" applyFont="1" applyFill="1" applyBorder="1" applyAlignment="1">
      <alignment horizontal="left"/>
    </xf>
    <xf numFmtId="0" fontId="15" fillId="14" borderId="21" xfId="2" applyFont="1" applyFill="1" applyBorder="1" applyAlignment="1">
      <alignment horizontal="left"/>
    </xf>
    <xf numFmtId="0" fontId="15" fillId="15" borderId="21" xfId="2" applyFont="1" applyFill="1" applyBorder="1" applyAlignment="1">
      <alignment horizontal="left"/>
    </xf>
    <xf numFmtId="0" fontId="15" fillId="16" borderId="21" xfId="2" applyFont="1" applyFill="1" applyBorder="1" applyAlignment="1">
      <alignment horizontal="left"/>
    </xf>
    <xf numFmtId="0" fontId="15" fillId="17" borderId="22" xfId="2" applyFont="1" applyFill="1" applyBorder="1" applyAlignment="1">
      <alignment horizontal="left"/>
    </xf>
    <xf numFmtId="0" fontId="12" fillId="0" borderId="13" xfId="0" applyFont="1" applyFill="1" applyBorder="1"/>
    <xf numFmtId="14" fontId="17" fillId="0" borderId="13" xfId="0" applyNumberFormat="1" applyFont="1" applyBorder="1" applyAlignment="1">
      <alignment horizontal="center" vertical="center"/>
    </xf>
    <xf numFmtId="0" fontId="12" fillId="0" borderId="0" xfId="0" applyFont="1" applyFill="1" applyBorder="1"/>
    <xf numFmtId="14" fontId="17" fillId="0" borderId="0" xfId="0" applyNumberFormat="1" applyFont="1" applyBorder="1" applyAlignment="1">
      <alignment horizontal="center" vertical="center"/>
    </xf>
    <xf numFmtId="0" fontId="23" fillId="4" borderId="28" xfId="0" applyFont="1" applyFill="1" applyBorder="1" applyAlignment="1">
      <alignment horizontal="center" vertical="center"/>
    </xf>
    <xf numFmtId="14" fontId="23" fillId="4" borderId="28" xfId="0" applyNumberFormat="1" applyFont="1" applyFill="1" applyBorder="1" applyAlignment="1">
      <alignment horizontal="center" vertical="center"/>
    </xf>
    <xf numFmtId="168" fontId="24" fillId="4" borderId="28" xfId="0" applyNumberFormat="1" applyFont="1" applyFill="1" applyBorder="1" applyAlignment="1">
      <alignment horizontal="center" vertical="center" wrapText="1"/>
    </xf>
    <xf numFmtId="168" fontId="24" fillId="4" borderId="27" xfId="0" applyNumberFormat="1" applyFont="1" applyFill="1" applyBorder="1" applyAlignment="1">
      <alignment horizontal="center" vertical="center" wrapText="1"/>
    </xf>
    <xf numFmtId="168" fontId="26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5" fillId="8" borderId="0" xfId="2" applyFont="1" applyFill="1" applyBorder="1" applyAlignment="1">
      <alignment horizontal="center"/>
    </xf>
    <xf numFmtId="0" fontId="15" fillId="11" borderId="0" xfId="2" applyFont="1" applyFill="1" applyBorder="1" applyAlignment="1">
      <alignment horizontal="center"/>
    </xf>
    <xf numFmtId="0" fontId="15" fillId="18" borderId="0" xfId="2" applyFont="1" applyFill="1" applyBorder="1" applyAlignment="1">
      <alignment horizontal="center"/>
    </xf>
    <xf numFmtId="1" fontId="8" fillId="7" borderId="25" xfId="0" applyNumberFormat="1" applyFont="1" applyFill="1" applyBorder="1" applyAlignment="1">
      <alignment horizontal="center" vertical="center" wrapText="1"/>
    </xf>
    <xf numFmtId="1" fontId="13" fillId="0" borderId="24" xfId="0" applyNumberFormat="1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0" fontId="18" fillId="3" borderId="19" xfId="0" applyFont="1" applyFill="1" applyBorder="1" applyAlignment="1">
      <alignment horizontal="center" vertical="center"/>
    </xf>
    <xf numFmtId="0" fontId="15" fillId="19" borderId="0" xfId="2" applyFont="1" applyFill="1" applyBorder="1" applyAlignment="1">
      <alignment horizontal="center"/>
    </xf>
    <xf numFmtId="0" fontId="20" fillId="7" borderId="11" xfId="0" applyFont="1" applyFill="1" applyBorder="1" applyAlignment="1" applyProtection="1">
      <alignment horizontal="centerContinuous" vertical="center"/>
      <protection locked="0"/>
    </xf>
    <xf numFmtId="0" fontId="18" fillId="3" borderId="0" xfId="0" applyFont="1" applyFill="1" applyBorder="1" applyAlignment="1">
      <alignment horizontal="centerContinuous" vertical="center"/>
    </xf>
    <xf numFmtId="0" fontId="15" fillId="9" borderId="0" xfId="2" applyFont="1" applyFill="1" applyBorder="1" applyAlignment="1">
      <alignment horizontal="center"/>
    </xf>
    <xf numFmtId="0" fontId="15" fillId="21" borderId="0" xfId="2" applyFont="1" applyFill="1" applyBorder="1" applyAlignment="1">
      <alignment horizontal="center"/>
    </xf>
    <xf numFmtId="0" fontId="9" fillId="9" borderId="21" xfId="0" applyNumberFormat="1" applyFont="1" applyFill="1" applyBorder="1" applyAlignment="1" applyProtection="1">
      <alignment horizontal="center" vertical="center"/>
      <protection hidden="1"/>
    </xf>
    <xf numFmtId="0" fontId="9" fillId="21" borderId="21" xfId="0" applyNumberFormat="1" applyFont="1" applyFill="1" applyBorder="1" applyAlignment="1" applyProtection="1">
      <alignment horizontal="center" vertical="center"/>
      <protection hidden="1"/>
    </xf>
    <xf numFmtId="0" fontId="15" fillId="3" borderId="10" xfId="2" quotePrefix="1" applyNumberFormat="1" applyFont="1" applyFill="1" applyBorder="1" applyAlignment="1">
      <alignment horizontal="center" vertical="center"/>
    </xf>
    <xf numFmtId="0" fontId="14" fillId="5" borderId="0" xfId="2" quotePrefix="1" applyFont="1" applyFill="1" applyBorder="1" applyAlignment="1">
      <alignment horizontal="center"/>
    </xf>
    <xf numFmtId="0" fontId="9" fillId="22" borderId="21" xfId="0" applyNumberFormat="1" applyFont="1" applyFill="1" applyBorder="1" applyAlignment="1" applyProtection="1">
      <alignment horizontal="center" vertical="center"/>
      <protection hidden="1"/>
    </xf>
    <xf numFmtId="0" fontId="9" fillId="18" borderId="21" xfId="0" applyNumberFormat="1" applyFont="1" applyFill="1" applyBorder="1" applyAlignment="1" applyProtection="1">
      <alignment horizontal="center" vertical="center"/>
      <protection hidden="1"/>
    </xf>
    <xf numFmtId="0" fontId="9" fillId="19" borderId="21" xfId="0" applyNumberFormat="1" applyFont="1" applyFill="1" applyBorder="1" applyAlignment="1" applyProtection="1">
      <alignment horizontal="center" vertical="center"/>
      <protection hidden="1"/>
    </xf>
    <xf numFmtId="0" fontId="20" fillId="0" borderId="0" xfId="0" applyFont="1" applyFill="1" applyBorder="1" applyAlignment="1" applyProtection="1">
      <alignment horizontal="centerContinuous" vertical="center"/>
      <protection locked="0"/>
    </xf>
    <xf numFmtId="164" fontId="20" fillId="0" borderId="0" xfId="0" applyNumberFormat="1" applyFont="1" applyFill="1" applyBorder="1" applyAlignment="1">
      <alignment horizontal="centerContinuous" vertical="center"/>
    </xf>
    <xf numFmtId="0" fontId="9" fillId="9" borderId="20" xfId="0" applyNumberFormat="1" applyFont="1" applyFill="1" applyBorder="1" applyAlignment="1" applyProtection="1">
      <alignment horizontal="center" vertical="center"/>
      <protection hidden="1"/>
    </xf>
    <xf numFmtId="164" fontId="19" fillId="20" borderId="29" xfId="0" applyNumberFormat="1" applyFont="1" applyFill="1" applyBorder="1" applyAlignment="1">
      <alignment horizontal="center" vertical="center"/>
    </xf>
    <xf numFmtId="0" fontId="0" fillId="20" borderId="30" xfId="0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14" fillId="5" borderId="17" xfId="0" applyFont="1" applyFill="1" applyBorder="1" applyAlignment="1">
      <alignment horizontal="center"/>
    </xf>
    <xf numFmtId="0" fontId="14" fillId="5" borderId="18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_Classeur2" xfId="2"/>
  </cellStyles>
  <dxfs count="711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Century Gothic"/>
        <scheme val="minor"/>
      </font>
      <numFmt numFmtId="168" formatCode="General;;"/>
      <alignment horizontal="center" vertical="center" textRotation="0" wrapText="0" indent="0" justifyLastLine="0" shrinkToFit="0" readingOrder="0"/>
    </dxf>
    <dxf>
      <font>
        <sz val="12"/>
        <name val="Century Gothic"/>
      </font>
      <fill>
        <patternFill patternType="solid">
          <fgColor indexed="64"/>
          <bgColor theme="5" tint="0.3999450666829432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19051</xdr:colOff>
      <xdr:row>0</xdr:row>
      <xdr:rowOff>104776</xdr:rowOff>
    </xdr:from>
    <xdr:to>
      <xdr:col>9</xdr:col>
      <xdr:colOff>571500</xdr:colOff>
      <xdr:row>1</xdr:row>
      <xdr:rowOff>657226</xdr:rowOff>
    </xdr:to>
    <xdr:sp macro="[0]!Nouveaux_congés" textlink="">
      <xdr:nvSpPr>
        <xdr:cNvPr id="2" name="ZoneTexte 1"/>
        <xdr:cNvSpPr txBox="1"/>
      </xdr:nvSpPr>
      <xdr:spPr>
        <a:xfrm>
          <a:off x="7943851" y="104776"/>
          <a:ext cx="1924049" cy="72390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8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Nouveaux congés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314325</xdr:colOff>
          <xdr:row>0</xdr:row>
          <xdr:rowOff>104775</xdr:rowOff>
        </xdr:from>
        <xdr:to>
          <xdr:col>66</xdr:col>
          <xdr:colOff>666750</xdr:colOff>
          <xdr:row>2</xdr:row>
          <xdr:rowOff>200025</xdr:rowOff>
        </xdr:to>
        <xdr:sp macro="" textlink="">
          <xdr:nvSpPr>
            <xdr:cNvPr id="1155" name="Button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217</xdr:col>
          <xdr:colOff>314325</xdr:colOff>
          <xdr:row>0</xdr:row>
          <xdr:rowOff>104775</xdr:rowOff>
        </xdr:from>
        <xdr:to>
          <xdr:col>219</xdr:col>
          <xdr:colOff>666750</xdr:colOff>
          <xdr:row>2</xdr:row>
          <xdr:rowOff>200025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congés_absences" displayName="congés_absences" ref="A2:E10" totalsRowShown="0" tableBorderDxfId="710">
  <autoFilter ref="A2:E10"/>
  <tableColumns count="5">
    <tableColumn id="1" name="NOMS &amp; Prénoms" dataDxfId="709"/>
    <tableColumn id="2" name="Début" dataDxfId="708"/>
    <tableColumn id="3" name="Fin" dataDxfId="707"/>
    <tableColumn id="5" name="TYPE CONGE/ABSENCE" dataDxfId="706" dataCellStyle="Normal_Classeur2"/>
    <tableColumn id="7" name="Nombre de jours" dataDxfId="705">
      <calculatedColumnFormula>IF(LEFT(D3,1)="A",C3-B3+1,nb_jours_ouvrables(B3,C3))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Module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2:J10"/>
  <sheetViews>
    <sheetView showGridLines="0" tabSelected="1" workbookViewId="0">
      <pane ySplit="2" topLeftCell="A3" activePane="bottomLeft" state="frozen"/>
      <selection activeCell="A2" sqref="A2"/>
      <selection pane="bottomLeft" activeCell="A2" sqref="A2"/>
    </sheetView>
  </sheetViews>
  <sheetFormatPr baseColWidth="10" defaultRowHeight="13.5" x14ac:dyDescent="0.2"/>
  <cols>
    <col min="1" max="1" width="35.83203125" style="54" customWidth="1"/>
    <col min="2" max="2" width="18.1640625" style="55" customWidth="1"/>
    <col min="3" max="3" width="15.83203125" style="55" customWidth="1"/>
    <col min="4" max="4" width="25.33203125" style="84" customWidth="1"/>
    <col min="5" max="5" width="19.5" style="84" customWidth="1"/>
    <col min="6" max="16384" width="12" style="54"/>
  </cols>
  <sheetData>
    <row r="2" spans="1:10" ht="56.25" customHeight="1" thickBot="1" x14ac:dyDescent="0.25">
      <c r="A2" s="79" t="s">
        <v>47</v>
      </c>
      <c r="B2" s="80" t="s">
        <v>21</v>
      </c>
      <c r="C2" s="80" t="s">
        <v>9</v>
      </c>
      <c r="D2" s="82" t="s">
        <v>106</v>
      </c>
      <c r="E2" s="81" t="s">
        <v>93</v>
      </c>
    </row>
    <row r="3" spans="1:10" ht="17.25" x14ac:dyDescent="0.3">
      <c r="A3" s="75" t="s">
        <v>101</v>
      </c>
      <c r="B3" s="76">
        <v>43227</v>
      </c>
      <c r="C3" s="57">
        <v>43227</v>
      </c>
      <c r="D3" s="85" t="s">
        <v>82</v>
      </c>
      <c r="E3" s="83">
        <f>IF(LEFT(D3,1)="A",C3-B3+1,nb_jours_ouvrables(B3,C3))</f>
        <v>1</v>
      </c>
      <c r="J3" s="56"/>
    </row>
    <row r="4" spans="1:10" ht="17.25" x14ac:dyDescent="0.3">
      <c r="A4" s="77" t="s">
        <v>98</v>
      </c>
      <c r="B4" s="78">
        <v>43229</v>
      </c>
      <c r="C4" s="57">
        <v>43229</v>
      </c>
      <c r="D4" s="85" t="s">
        <v>82</v>
      </c>
      <c r="E4" s="83">
        <f>IF(LEFT(D4,1)="A",C4-B4+1,nb_jours_ouvrables(B4,C4))</f>
        <v>1</v>
      </c>
      <c r="J4" s="56"/>
    </row>
    <row r="5" spans="1:10" ht="17.25" x14ac:dyDescent="0.3">
      <c r="A5" s="77" t="s">
        <v>99</v>
      </c>
      <c r="B5" s="78">
        <v>43234</v>
      </c>
      <c r="C5" s="57">
        <v>43243</v>
      </c>
      <c r="D5" s="86" t="s">
        <v>77</v>
      </c>
      <c r="E5" s="83">
        <f>IF(LEFT(D5,1)="A",C5-B5+1,nb_jours_ouvrables(B5,C5))</f>
        <v>7</v>
      </c>
      <c r="J5" s="56"/>
    </row>
    <row r="6" spans="1:10" ht="17.25" x14ac:dyDescent="0.3">
      <c r="A6" s="77" t="s">
        <v>100</v>
      </c>
      <c r="B6" s="78">
        <v>43227</v>
      </c>
      <c r="C6" s="57">
        <v>43231</v>
      </c>
      <c r="D6" s="85" t="s">
        <v>82</v>
      </c>
      <c r="E6" s="83">
        <f>IF(LEFT(D6,1)="A",C6-B6+1,nb_jours_ouvrables(B6,C6))</f>
        <v>3</v>
      </c>
      <c r="J6" s="56"/>
    </row>
    <row r="7" spans="1:10" ht="17.25" x14ac:dyDescent="0.3">
      <c r="A7" s="77" t="s">
        <v>102</v>
      </c>
      <c r="B7" s="78">
        <v>43224</v>
      </c>
      <c r="C7" s="57">
        <v>43231</v>
      </c>
      <c r="D7" s="87" t="s">
        <v>67</v>
      </c>
      <c r="E7" s="83">
        <f>IF(LEFT(D7,1)="A",C7-B7+1,nb_jours_ouvrables(B7,C7))</f>
        <v>4</v>
      </c>
    </row>
    <row r="8" spans="1:10" ht="17.25" x14ac:dyDescent="0.3">
      <c r="A8" s="77" t="s">
        <v>105</v>
      </c>
      <c r="B8" s="78">
        <v>43224</v>
      </c>
      <c r="C8" s="57">
        <v>43235</v>
      </c>
      <c r="D8" s="93" t="s">
        <v>78</v>
      </c>
      <c r="E8" s="83">
        <f>IF(LEFT(D8,1)="A",C8-B8+1,nb_jours_ouvrables(B8,C8))</f>
        <v>12</v>
      </c>
    </row>
    <row r="9" spans="1:10" ht="17.25" x14ac:dyDescent="0.3">
      <c r="A9" s="77" t="s">
        <v>103</v>
      </c>
      <c r="B9" s="78">
        <v>43297</v>
      </c>
      <c r="C9" s="57">
        <v>43318</v>
      </c>
      <c r="D9" s="96" t="s">
        <v>82</v>
      </c>
      <c r="E9" s="83">
        <f>IF(LEFT(D9,1)="A",C9-B9+1,nb_jours_ouvrables(B9,C9))</f>
        <v>16</v>
      </c>
    </row>
    <row r="10" spans="1:10" ht="17.25" x14ac:dyDescent="0.3">
      <c r="A10" s="77" t="s">
        <v>104</v>
      </c>
      <c r="B10" s="78">
        <v>43224</v>
      </c>
      <c r="C10" s="57">
        <v>43384</v>
      </c>
      <c r="D10" s="97" t="s">
        <v>92</v>
      </c>
      <c r="E10" s="83">
        <f>IF(LEFT(D10,1)="A",C10-B10+1,nb_jours_ouvrables(B10,C10))</f>
        <v>161</v>
      </c>
    </row>
  </sheetData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headerFooter>
    <oddHeader>&amp;C&amp;F
&amp;G</oddHeader>
    <oddFooter>&amp;L&amp;D&amp;C&amp;"Times New Roman,Gras"CLP - ESCALE en Baie de Somme&amp;R&amp;A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N43"/>
  <sheetViews>
    <sheetView showGridLines="0" showZeros="0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3" sqref="A3:A4"/>
    </sheetView>
  </sheetViews>
  <sheetFormatPr baseColWidth="10" defaultRowHeight="12.75" x14ac:dyDescent="0.2"/>
  <cols>
    <col min="1" max="1" width="30.6640625" style="1" bestFit="1" customWidth="1"/>
    <col min="2" max="63" width="7.1640625" style="1" customWidth="1"/>
    <col min="64" max="64" width="19.5" style="3" bestFit="1" customWidth="1"/>
    <col min="65" max="65" width="12" style="3"/>
    <col min="66" max="16384" width="12" style="1"/>
  </cols>
  <sheetData>
    <row r="1" spans="1:66" ht="29.25" x14ac:dyDescent="0.2">
      <c r="A1" s="92">
        <v>2018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N1" s="3"/>
    </row>
    <row r="2" spans="1:66" ht="20.100000000000001" customHeight="1" x14ac:dyDescent="0.2">
      <c r="A2" s="94" t="s">
        <v>40</v>
      </c>
      <c r="B2" s="105" t="str">
        <f>UPPER(TEXT(B3,"mmmm"))</f>
        <v>MAI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 t="str">
        <f>UPPER(TEXT(AG3,"mmmm"))</f>
        <v>JUIN</v>
      </c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2" t="s">
        <v>48</v>
      </c>
      <c r="BM2" s="8"/>
    </row>
    <row r="3" spans="1:66" s="2" customFormat="1" ht="20.100000000000001" customHeight="1" x14ac:dyDescent="0.2">
      <c r="A3" s="108" t="s">
        <v>47</v>
      </c>
      <c r="B3" s="13">
        <f>DATE(An,MONTH(1&amp;A2),1)</f>
        <v>43221</v>
      </c>
      <c r="C3" s="13">
        <f>B3+1</f>
        <v>43222</v>
      </c>
      <c r="D3" s="13">
        <f t="shared" ref="D3:P3" si="0">C3+1</f>
        <v>43223</v>
      </c>
      <c r="E3" s="13">
        <f t="shared" si="0"/>
        <v>43224</v>
      </c>
      <c r="F3" s="13">
        <f t="shared" si="0"/>
        <v>43225</v>
      </c>
      <c r="G3" s="13">
        <f t="shared" si="0"/>
        <v>43226</v>
      </c>
      <c r="H3" s="13">
        <f t="shared" si="0"/>
        <v>43227</v>
      </c>
      <c r="I3" s="13">
        <f t="shared" si="0"/>
        <v>43228</v>
      </c>
      <c r="J3" s="13">
        <f t="shared" si="0"/>
        <v>43229</v>
      </c>
      <c r="K3" s="13">
        <f t="shared" si="0"/>
        <v>43230</v>
      </c>
      <c r="L3" s="13">
        <f t="shared" si="0"/>
        <v>43231</v>
      </c>
      <c r="M3" s="13">
        <f>L3+1</f>
        <v>43232</v>
      </c>
      <c r="N3" s="13">
        <f t="shared" si="0"/>
        <v>43233</v>
      </c>
      <c r="O3" s="13">
        <f>N3+1</f>
        <v>43234</v>
      </c>
      <c r="P3" s="13">
        <f t="shared" si="0"/>
        <v>43235</v>
      </c>
      <c r="Q3" s="13">
        <f t="shared" ref="Q3" si="1">P3+1</f>
        <v>43236</v>
      </c>
      <c r="R3" s="13">
        <f t="shared" ref="R3" si="2">Q3+1</f>
        <v>43237</v>
      </c>
      <c r="S3" s="13">
        <f t="shared" ref="S3" si="3">R3+1</f>
        <v>43238</v>
      </c>
      <c r="T3" s="13">
        <f t="shared" ref="T3" si="4">S3+1</f>
        <v>43239</v>
      </c>
      <c r="U3" s="13">
        <f t="shared" ref="U3" si="5">T3+1</f>
        <v>43240</v>
      </c>
      <c r="V3" s="13">
        <f t="shared" ref="V3" si="6">U3+1</f>
        <v>43241</v>
      </c>
      <c r="W3" s="13">
        <f t="shared" ref="W3" si="7">V3+1</f>
        <v>43242</v>
      </c>
      <c r="X3" s="13">
        <f t="shared" ref="X3" si="8">W3+1</f>
        <v>43243</v>
      </c>
      <c r="Y3" s="13">
        <f t="shared" ref="Y3" si="9">X3+1</f>
        <v>43244</v>
      </c>
      <c r="Z3" s="13">
        <f t="shared" ref="Z3" si="10">Y3+1</f>
        <v>43245</v>
      </c>
      <c r="AA3" s="13">
        <f t="shared" ref="AA3" si="11">Z3+1</f>
        <v>43246</v>
      </c>
      <c r="AB3" s="13">
        <f t="shared" ref="AB3" si="12">AA3+1</f>
        <v>43247</v>
      </c>
      <c r="AC3" s="13">
        <f t="shared" ref="AC3" si="13">AB3+1</f>
        <v>43248</v>
      </c>
      <c r="AD3" s="13">
        <f t="shared" ref="AD3" si="14">AC3+1</f>
        <v>43249</v>
      </c>
      <c r="AE3" s="13">
        <f t="shared" ref="AE3" si="15">AD3+1</f>
        <v>43250</v>
      </c>
      <c r="AF3" s="13">
        <f t="shared" ref="AF3" si="16">AE3+1</f>
        <v>43251</v>
      </c>
      <c r="AG3" s="13">
        <f t="shared" ref="AG3" si="17">AF3+1</f>
        <v>43252</v>
      </c>
      <c r="AH3" s="13">
        <f t="shared" ref="AH3" si="18">AG3+1</f>
        <v>43253</v>
      </c>
      <c r="AI3" s="13">
        <f t="shared" ref="AI3" si="19">AH3+1</f>
        <v>43254</v>
      </c>
      <c r="AJ3" s="13">
        <f t="shared" ref="AJ3" si="20">AI3+1</f>
        <v>43255</v>
      </c>
      <c r="AK3" s="13">
        <f t="shared" ref="AK3" si="21">AJ3+1</f>
        <v>43256</v>
      </c>
      <c r="AL3" s="13">
        <f t="shared" ref="AL3" si="22">AK3+1</f>
        <v>43257</v>
      </c>
      <c r="AM3" s="13">
        <f t="shared" ref="AM3" si="23">AL3+1</f>
        <v>43258</v>
      </c>
      <c r="AN3" s="13">
        <f t="shared" ref="AN3" si="24">AM3+1</f>
        <v>43259</v>
      </c>
      <c r="AO3" s="13">
        <f t="shared" ref="AO3" si="25">AN3+1</f>
        <v>43260</v>
      </c>
      <c r="AP3" s="13">
        <f t="shared" ref="AP3" si="26">AO3+1</f>
        <v>43261</v>
      </c>
      <c r="AQ3" s="13">
        <f t="shared" ref="AQ3" si="27">AP3+1</f>
        <v>43262</v>
      </c>
      <c r="AR3" s="13">
        <f t="shared" ref="AR3" si="28">AQ3+1</f>
        <v>43263</v>
      </c>
      <c r="AS3" s="13">
        <f t="shared" ref="AS3" si="29">AR3+1</f>
        <v>43264</v>
      </c>
      <c r="AT3" s="13">
        <f t="shared" ref="AT3" si="30">AS3+1</f>
        <v>43265</v>
      </c>
      <c r="AU3" s="13">
        <f t="shared" ref="AU3" si="31">AT3+1</f>
        <v>43266</v>
      </c>
      <c r="AV3" s="13">
        <f t="shared" ref="AV3" si="32">AU3+1</f>
        <v>43267</v>
      </c>
      <c r="AW3" s="13">
        <f t="shared" ref="AW3" si="33">AV3+1</f>
        <v>43268</v>
      </c>
      <c r="AX3" s="13">
        <f t="shared" ref="AX3" si="34">AW3+1</f>
        <v>43269</v>
      </c>
      <c r="AY3" s="13">
        <f t="shared" ref="AY3" si="35">AX3+1</f>
        <v>43270</v>
      </c>
      <c r="AZ3" s="13">
        <f t="shared" ref="AZ3" si="36">AY3+1</f>
        <v>43271</v>
      </c>
      <c r="BA3" s="13">
        <f t="shared" ref="BA3" si="37">AZ3+1</f>
        <v>43272</v>
      </c>
      <c r="BB3" s="13">
        <f t="shared" ref="BB3" si="38">BA3+1</f>
        <v>43273</v>
      </c>
      <c r="BC3" s="13">
        <f t="shared" ref="BC3" si="39">BB3+1</f>
        <v>43274</v>
      </c>
      <c r="BD3" s="13">
        <f t="shared" ref="BD3" si="40">BC3+1</f>
        <v>43275</v>
      </c>
      <c r="BE3" s="13">
        <f t="shared" ref="BE3" si="41">BD3+1</f>
        <v>43276</v>
      </c>
      <c r="BF3" s="13">
        <f t="shared" ref="BF3" si="42">BE3+1</f>
        <v>43277</v>
      </c>
      <c r="BG3" s="13">
        <f t="shared" ref="BG3" si="43">BF3+1</f>
        <v>43278</v>
      </c>
      <c r="BH3" s="13">
        <f t="shared" ref="BH3" si="44">BG3+1</f>
        <v>43279</v>
      </c>
      <c r="BI3" s="13">
        <f t="shared" ref="BI3" si="45">BH3+1</f>
        <v>43280</v>
      </c>
      <c r="BJ3" s="13">
        <f t="shared" ref="BJ3" si="46">BI3+1</f>
        <v>43281</v>
      </c>
      <c r="BK3" s="13">
        <f t="shared" ref="BK3" si="47">BJ3+1</f>
        <v>43282</v>
      </c>
      <c r="BL3" s="7"/>
      <c r="BM3" s="3"/>
    </row>
    <row r="4" spans="1:66" s="2" customFormat="1" ht="13.5" x14ac:dyDescent="0.2">
      <c r="A4" s="109"/>
      <c r="B4" s="14">
        <f t="shared" ref="B4:AG4" si="48">B3</f>
        <v>43221</v>
      </c>
      <c r="C4" s="14">
        <f t="shared" si="48"/>
        <v>43222</v>
      </c>
      <c r="D4" s="14">
        <f t="shared" si="48"/>
        <v>43223</v>
      </c>
      <c r="E4" s="14">
        <f t="shared" si="48"/>
        <v>43224</v>
      </c>
      <c r="F4" s="14">
        <f t="shared" si="48"/>
        <v>43225</v>
      </c>
      <c r="G4" s="14">
        <f t="shared" si="48"/>
        <v>43226</v>
      </c>
      <c r="H4" s="14">
        <f t="shared" si="48"/>
        <v>43227</v>
      </c>
      <c r="I4" s="14">
        <f t="shared" si="48"/>
        <v>43228</v>
      </c>
      <c r="J4" s="14">
        <f t="shared" si="48"/>
        <v>43229</v>
      </c>
      <c r="K4" s="14">
        <f t="shared" si="48"/>
        <v>43230</v>
      </c>
      <c r="L4" s="14">
        <f t="shared" si="48"/>
        <v>43231</v>
      </c>
      <c r="M4" s="14">
        <f t="shared" si="48"/>
        <v>43232</v>
      </c>
      <c r="N4" s="14">
        <f t="shared" si="48"/>
        <v>43233</v>
      </c>
      <c r="O4" s="14">
        <f t="shared" si="48"/>
        <v>43234</v>
      </c>
      <c r="P4" s="14">
        <f t="shared" si="48"/>
        <v>43235</v>
      </c>
      <c r="Q4" s="14">
        <f t="shared" si="48"/>
        <v>43236</v>
      </c>
      <c r="R4" s="14">
        <f t="shared" si="48"/>
        <v>43237</v>
      </c>
      <c r="S4" s="14">
        <f t="shared" si="48"/>
        <v>43238</v>
      </c>
      <c r="T4" s="14">
        <f t="shared" si="48"/>
        <v>43239</v>
      </c>
      <c r="U4" s="14">
        <f t="shared" si="48"/>
        <v>43240</v>
      </c>
      <c r="V4" s="14">
        <f t="shared" si="48"/>
        <v>43241</v>
      </c>
      <c r="W4" s="14">
        <f t="shared" si="48"/>
        <v>43242</v>
      </c>
      <c r="X4" s="14">
        <f t="shared" si="48"/>
        <v>43243</v>
      </c>
      <c r="Y4" s="14">
        <f t="shared" si="48"/>
        <v>43244</v>
      </c>
      <c r="Z4" s="14">
        <f t="shared" si="48"/>
        <v>43245</v>
      </c>
      <c r="AA4" s="14">
        <f t="shared" si="48"/>
        <v>43246</v>
      </c>
      <c r="AB4" s="14">
        <f t="shared" si="48"/>
        <v>43247</v>
      </c>
      <c r="AC4" s="14">
        <f t="shared" si="48"/>
        <v>43248</v>
      </c>
      <c r="AD4" s="14">
        <f t="shared" si="48"/>
        <v>43249</v>
      </c>
      <c r="AE4" s="14">
        <f t="shared" si="48"/>
        <v>43250</v>
      </c>
      <c r="AF4" s="14">
        <f t="shared" si="48"/>
        <v>43251</v>
      </c>
      <c r="AG4" s="14">
        <f t="shared" si="48"/>
        <v>43252</v>
      </c>
      <c r="AH4" s="14">
        <f t="shared" ref="AH4:BK4" si="49">AH3</f>
        <v>43253</v>
      </c>
      <c r="AI4" s="14">
        <f t="shared" si="49"/>
        <v>43254</v>
      </c>
      <c r="AJ4" s="14">
        <f t="shared" si="49"/>
        <v>43255</v>
      </c>
      <c r="AK4" s="14">
        <f t="shared" si="49"/>
        <v>43256</v>
      </c>
      <c r="AL4" s="14">
        <f t="shared" si="49"/>
        <v>43257</v>
      </c>
      <c r="AM4" s="14">
        <f t="shared" si="49"/>
        <v>43258</v>
      </c>
      <c r="AN4" s="14">
        <f t="shared" si="49"/>
        <v>43259</v>
      </c>
      <c r="AO4" s="14">
        <f t="shared" si="49"/>
        <v>43260</v>
      </c>
      <c r="AP4" s="14">
        <f t="shared" si="49"/>
        <v>43261</v>
      </c>
      <c r="AQ4" s="14">
        <f t="shared" si="49"/>
        <v>43262</v>
      </c>
      <c r="AR4" s="14">
        <f t="shared" si="49"/>
        <v>43263</v>
      </c>
      <c r="AS4" s="14">
        <f t="shared" si="49"/>
        <v>43264</v>
      </c>
      <c r="AT4" s="14">
        <f t="shared" si="49"/>
        <v>43265</v>
      </c>
      <c r="AU4" s="14">
        <f t="shared" si="49"/>
        <v>43266</v>
      </c>
      <c r="AV4" s="14">
        <f t="shared" si="49"/>
        <v>43267</v>
      </c>
      <c r="AW4" s="14">
        <f t="shared" si="49"/>
        <v>43268</v>
      </c>
      <c r="AX4" s="14">
        <f t="shared" si="49"/>
        <v>43269</v>
      </c>
      <c r="AY4" s="14">
        <f t="shared" si="49"/>
        <v>43270</v>
      </c>
      <c r="AZ4" s="14">
        <f t="shared" si="49"/>
        <v>43271</v>
      </c>
      <c r="BA4" s="14">
        <f t="shared" si="49"/>
        <v>43272</v>
      </c>
      <c r="BB4" s="14">
        <f t="shared" si="49"/>
        <v>43273</v>
      </c>
      <c r="BC4" s="14">
        <f t="shared" si="49"/>
        <v>43274</v>
      </c>
      <c r="BD4" s="14">
        <f t="shared" si="49"/>
        <v>43275</v>
      </c>
      <c r="BE4" s="14">
        <f t="shared" si="49"/>
        <v>43276</v>
      </c>
      <c r="BF4" s="14">
        <f t="shared" si="49"/>
        <v>43277</v>
      </c>
      <c r="BG4" s="14">
        <f t="shared" si="49"/>
        <v>43278</v>
      </c>
      <c r="BH4" s="14">
        <f t="shared" si="49"/>
        <v>43279</v>
      </c>
      <c r="BI4" s="14">
        <f t="shared" si="49"/>
        <v>43280</v>
      </c>
      <c r="BJ4" s="14">
        <f t="shared" si="49"/>
        <v>43281</v>
      </c>
      <c r="BK4" s="14">
        <f t="shared" si="49"/>
        <v>43282</v>
      </c>
      <c r="BL4" s="7"/>
      <c r="BM4" s="3"/>
    </row>
    <row r="5" spans="1:66" s="2" customFormat="1" ht="13.5" x14ac:dyDescent="0.2">
      <c r="A5" s="58" t="str">
        <f>BDD!A2</f>
        <v xml:space="preserve">DUPONT  Jacques    </v>
      </c>
      <c r="B5" s="62"/>
      <c r="C5" s="62"/>
      <c r="D5" s="62"/>
      <c r="E5" s="62"/>
      <c r="F5" s="62"/>
      <c r="G5" s="62"/>
      <c r="H5" s="107" t="s">
        <v>82</v>
      </c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7">
        <f>COUNTIF(A5:AC5,"1")</f>
        <v>0</v>
      </c>
      <c r="BM5" s="9"/>
    </row>
    <row r="6" spans="1:66" s="2" customFormat="1" ht="13.5" x14ac:dyDescent="0.2">
      <c r="A6" s="58" t="str">
        <f>BDD!A3</f>
        <v>MARTIN Jean</v>
      </c>
      <c r="B6" s="60"/>
      <c r="C6" s="60"/>
      <c r="D6" s="60"/>
      <c r="E6" s="60"/>
      <c r="F6" s="60"/>
      <c r="G6" s="60"/>
      <c r="H6" s="60"/>
      <c r="I6" s="60"/>
      <c r="J6" s="98" t="s">
        <v>82</v>
      </c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7">
        <f>COUNTIF(A6:AC6,"1")</f>
        <v>0</v>
      </c>
    </row>
    <row r="7" spans="1:66" s="2" customFormat="1" ht="13.5" x14ac:dyDescent="0.2">
      <c r="A7" s="58" t="str">
        <f>BDD!A4</f>
        <v>BERNARD Michel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102" t="s">
        <v>77</v>
      </c>
      <c r="P7" s="102" t="s">
        <v>77</v>
      </c>
      <c r="Q7" s="102" t="s">
        <v>77</v>
      </c>
      <c r="R7" s="102" t="s">
        <v>77</v>
      </c>
      <c r="S7" s="102" t="s">
        <v>77</v>
      </c>
      <c r="T7" s="60"/>
      <c r="U7" s="60"/>
      <c r="V7" s="60"/>
      <c r="W7" s="102" t="s">
        <v>77</v>
      </c>
      <c r="X7" s="102" t="s">
        <v>77</v>
      </c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7"/>
    </row>
    <row r="8" spans="1:66" s="2" customFormat="1" ht="13.5" x14ac:dyDescent="0.2">
      <c r="A8" s="58" t="str">
        <f>BDD!A5</f>
        <v>PINOT Louis</v>
      </c>
      <c r="B8" s="60"/>
      <c r="C8" s="60"/>
      <c r="D8" s="60"/>
      <c r="E8" s="60"/>
      <c r="F8" s="60"/>
      <c r="G8" s="60"/>
      <c r="H8" s="98" t="s">
        <v>82</v>
      </c>
      <c r="I8" s="60"/>
      <c r="J8" s="98" t="s">
        <v>82</v>
      </c>
      <c r="K8" s="60"/>
      <c r="L8" s="98" t="s">
        <v>82</v>
      </c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7"/>
    </row>
    <row r="9" spans="1:66" s="2" customFormat="1" ht="13.5" x14ac:dyDescent="0.2">
      <c r="A9" s="58" t="str">
        <f>BDD!A6</f>
        <v>DUPONT  Gérard</v>
      </c>
      <c r="B9" s="60"/>
      <c r="C9" s="60"/>
      <c r="D9" s="60"/>
      <c r="E9" s="103" t="s">
        <v>67</v>
      </c>
      <c r="F9" s="60"/>
      <c r="G9" s="60"/>
      <c r="H9" s="103" t="s">
        <v>67</v>
      </c>
      <c r="I9" s="60"/>
      <c r="J9" s="103" t="s">
        <v>67</v>
      </c>
      <c r="K9" s="60"/>
      <c r="L9" s="103" t="s">
        <v>67</v>
      </c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7"/>
    </row>
    <row r="10" spans="1:66" s="2" customFormat="1" ht="13.5" x14ac:dyDescent="0.2">
      <c r="A10" s="58" t="str">
        <f>BDD!A7</f>
        <v>MARTIN Basile</v>
      </c>
      <c r="B10" s="60"/>
      <c r="C10" s="60"/>
      <c r="D10" s="60"/>
      <c r="E10" s="104" t="s">
        <v>78</v>
      </c>
      <c r="F10" s="104" t="s">
        <v>78</v>
      </c>
      <c r="G10" s="104" t="s">
        <v>78</v>
      </c>
      <c r="H10" s="104" t="s">
        <v>78</v>
      </c>
      <c r="I10" s="104" t="s">
        <v>78</v>
      </c>
      <c r="J10" s="104" t="s">
        <v>78</v>
      </c>
      <c r="K10" s="104" t="s">
        <v>78</v>
      </c>
      <c r="L10" s="104" t="s">
        <v>78</v>
      </c>
      <c r="M10" s="104" t="s">
        <v>78</v>
      </c>
      <c r="N10" s="104" t="s">
        <v>78</v>
      </c>
      <c r="O10" s="104" t="s">
        <v>78</v>
      </c>
      <c r="P10" s="104" t="s">
        <v>78</v>
      </c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7"/>
    </row>
    <row r="11" spans="1:66" s="2" customFormat="1" ht="13.5" x14ac:dyDescent="0.2">
      <c r="A11" s="58" t="str">
        <f>BDD!A8</f>
        <v>BERNARD Yves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7"/>
    </row>
    <row r="12" spans="1:66" s="2" customFormat="1" ht="13.5" x14ac:dyDescent="0.2">
      <c r="A12" s="58" t="str">
        <f>BDD!A9</f>
        <v>PINOT Paul</v>
      </c>
      <c r="B12" s="60"/>
      <c r="C12" s="60"/>
      <c r="D12" s="60"/>
      <c r="E12" s="99" t="s">
        <v>92</v>
      </c>
      <c r="F12" s="99" t="s">
        <v>92</v>
      </c>
      <c r="G12" s="99" t="s">
        <v>92</v>
      </c>
      <c r="H12" s="99" t="s">
        <v>92</v>
      </c>
      <c r="I12" s="99" t="s">
        <v>92</v>
      </c>
      <c r="J12" s="99" t="s">
        <v>92</v>
      </c>
      <c r="K12" s="99" t="s">
        <v>92</v>
      </c>
      <c r="L12" s="99" t="s">
        <v>92</v>
      </c>
      <c r="M12" s="99" t="s">
        <v>92</v>
      </c>
      <c r="N12" s="99" t="s">
        <v>92</v>
      </c>
      <c r="O12" s="99" t="s">
        <v>92</v>
      </c>
      <c r="P12" s="99" t="s">
        <v>92</v>
      </c>
      <c r="Q12" s="99" t="s">
        <v>92</v>
      </c>
      <c r="R12" s="99" t="s">
        <v>92</v>
      </c>
      <c r="S12" s="99" t="s">
        <v>92</v>
      </c>
      <c r="T12" s="99" t="s">
        <v>92</v>
      </c>
      <c r="U12" s="99" t="s">
        <v>92</v>
      </c>
      <c r="V12" s="99" t="s">
        <v>92</v>
      </c>
      <c r="W12" s="99" t="s">
        <v>92</v>
      </c>
      <c r="X12" s="99" t="s">
        <v>92</v>
      </c>
      <c r="Y12" s="99" t="s">
        <v>92</v>
      </c>
      <c r="Z12" s="99" t="s">
        <v>92</v>
      </c>
      <c r="AA12" s="99" t="s">
        <v>92</v>
      </c>
      <c r="AB12" s="99" t="s">
        <v>92</v>
      </c>
      <c r="AC12" s="99" t="s">
        <v>92</v>
      </c>
      <c r="AD12" s="99" t="s">
        <v>92</v>
      </c>
      <c r="AE12" s="99" t="s">
        <v>92</v>
      </c>
      <c r="AF12" s="99" t="s">
        <v>92</v>
      </c>
      <c r="AG12" s="99" t="s">
        <v>92</v>
      </c>
      <c r="AH12" s="99" t="s">
        <v>92</v>
      </c>
      <c r="AI12" s="99" t="s">
        <v>92</v>
      </c>
      <c r="AJ12" s="99" t="s">
        <v>92</v>
      </c>
      <c r="AK12" s="99" t="s">
        <v>92</v>
      </c>
      <c r="AL12" s="99" t="s">
        <v>92</v>
      </c>
      <c r="AM12" s="99" t="s">
        <v>92</v>
      </c>
      <c r="AN12" s="99" t="s">
        <v>92</v>
      </c>
      <c r="AO12" s="99" t="s">
        <v>92</v>
      </c>
      <c r="AP12" s="99" t="s">
        <v>92</v>
      </c>
      <c r="AQ12" s="99" t="s">
        <v>92</v>
      </c>
      <c r="AR12" s="99" t="s">
        <v>92</v>
      </c>
      <c r="AS12" s="99" t="s">
        <v>92</v>
      </c>
      <c r="AT12" s="99" t="s">
        <v>92</v>
      </c>
      <c r="AU12" s="99" t="s">
        <v>92</v>
      </c>
      <c r="AV12" s="99" t="s">
        <v>92</v>
      </c>
      <c r="AW12" s="99" t="s">
        <v>92</v>
      </c>
      <c r="AX12" s="99" t="s">
        <v>92</v>
      </c>
      <c r="AY12" s="99" t="s">
        <v>92</v>
      </c>
      <c r="AZ12" s="99" t="s">
        <v>92</v>
      </c>
      <c r="BA12" s="99" t="s">
        <v>92</v>
      </c>
      <c r="BB12" s="99" t="s">
        <v>92</v>
      </c>
      <c r="BC12" s="99" t="s">
        <v>92</v>
      </c>
      <c r="BD12" s="99" t="s">
        <v>92</v>
      </c>
      <c r="BE12" s="99" t="s">
        <v>92</v>
      </c>
      <c r="BF12" s="99" t="s">
        <v>92</v>
      </c>
      <c r="BG12" s="99" t="s">
        <v>92</v>
      </c>
      <c r="BH12" s="99" t="s">
        <v>92</v>
      </c>
      <c r="BI12" s="99" t="s">
        <v>92</v>
      </c>
      <c r="BJ12" s="99" t="s">
        <v>92</v>
      </c>
      <c r="BK12" s="99" t="s">
        <v>92</v>
      </c>
      <c r="BL12" s="7"/>
    </row>
    <row r="13" spans="1:66" s="2" customFormat="1" ht="13.5" x14ac:dyDescent="0.2">
      <c r="A13" s="58">
        <f>BDD!A10</f>
        <v>0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7"/>
    </row>
    <row r="14" spans="1:66" s="2" customFormat="1" ht="13.5" x14ac:dyDescent="0.2">
      <c r="A14" s="58">
        <f>BDD!A11</f>
        <v>0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7"/>
    </row>
    <row r="15" spans="1:66" s="2" customFormat="1" ht="13.5" x14ac:dyDescent="0.2">
      <c r="A15" s="58">
        <f>BDD!A12</f>
        <v>0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7"/>
    </row>
    <row r="16" spans="1:66" s="2" customFormat="1" ht="13.5" x14ac:dyDescent="0.2">
      <c r="A16" s="58">
        <f>BDD!A13</f>
        <v>0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7"/>
    </row>
    <row r="17" spans="1:66" s="2" customFormat="1" ht="13.5" x14ac:dyDescent="0.2">
      <c r="A17" s="58">
        <f>BDD!A14</f>
        <v>0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7"/>
    </row>
    <row r="18" spans="1:66" s="2" customFormat="1" ht="13.5" x14ac:dyDescent="0.2">
      <c r="A18" s="58">
        <f>BDD!A15</f>
        <v>0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7"/>
    </row>
    <row r="19" spans="1:66" s="2" customFormat="1" ht="13.5" x14ac:dyDescent="0.2">
      <c r="A19" s="58">
        <f>BDD!A16</f>
        <v>0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7"/>
    </row>
    <row r="20" spans="1:66" s="2" customFormat="1" ht="13.5" x14ac:dyDescent="0.2">
      <c r="A20" s="58">
        <f>BDD!A17</f>
        <v>0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7"/>
    </row>
    <row r="21" spans="1:66" s="2" customFormat="1" ht="13.5" x14ac:dyDescent="0.2">
      <c r="A21" s="58">
        <f>BDD!A18</f>
        <v>0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7"/>
    </row>
    <row r="22" spans="1:66" s="2" customFormat="1" ht="13.5" x14ac:dyDescent="0.2">
      <c r="A22" s="58">
        <f>BDD!A19</f>
        <v>0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7"/>
    </row>
    <row r="23" spans="1:66" s="2" customFormat="1" ht="13.5" x14ac:dyDescent="0.2">
      <c r="A23" s="58">
        <f>BDD!A20</f>
        <v>0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7">
        <f>COUNTIF(A23:AC23,"1")</f>
        <v>0</v>
      </c>
    </row>
    <row r="24" spans="1:66" s="2" customFormat="1" ht="13.5" x14ac:dyDescent="0.2">
      <c r="A24" s="58">
        <f>BDD!A21</f>
        <v>0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7">
        <f>COUNTIF(A24:AC24,"1")</f>
        <v>0</v>
      </c>
    </row>
    <row r="25" spans="1:66" s="2" customFormat="1" ht="13.5" x14ac:dyDescent="0.2">
      <c r="A25" s="58">
        <f>BDD!A22</f>
        <v>0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7">
        <f>COUNTIF(A25:AC25,"1")</f>
        <v>0</v>
      </c>
    </row>
    <row r="26" spans="1:66" s="2" customFormat="1" ht="13.5" x14ac:dyDescent="0.2">
      <c r="A26" s="58">
        <f>BDD!A23</f>
        <v>0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7"/>
    </row>
    <row r="27" spans="1:66" ht="13.5" x14ac:dyDescent="0.2">
      <c r="A27" s="58">
        <f>BDD!A24</f>
        <v>0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7">
        <f>COUNTIF(A27:AC27,"1")</f>
        <v>0</v>
      </c>
      <c r="BM27" s="2"/>
      <c r="BN27" s="5"/>
    </row>
    <row r="28" spans="1:66" ht="13.5" x14ac:dyDescent="0.2">
      <c r="A28" s="58">
        <f>BDD!A25</f>
        <v>0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7">
        <f>COUNTIF(A28:AC28,"1")</f>
        <v>0</v>
      </c>
      <c r="BM28" s="2"/>
    </row>
    <row r="29" spans="1:66" ht="13.5" x14ac:dyDescent="0.2">
      <c r="A29" s="58">
        <f>BDD!A26</f>
        <v>0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7">
        <f>COUNTIF(A29:AC29,"1")</f>
        <v>0</v>
      </c>
      <c r="BM29" s="2"/>
    </row>
    <row r="30" spans="1:66" ht="13.5" x14ac:dyDescent="0.2">
      <c r="A30" s="58">
        <f>BDD!A27</f>
        <v>0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7"/>
      <c r="BM30" s="2"/>
    </row>
    <row r="31" spans="1:66" ht="13.5" x14ac:dyDescent="0.2">
      <c r="A31" s="58">
        <f>BDD!A28</f>
        <v>0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7">
        <f>COUNTIF(A31:AC31,"1")</f>
        <v>0</v>
      </c>
      <c r="BM31" s="2"/>
    </row>
    <row r="32" spans="1:66" ht="13.5" x14ac:dyDescent="0.2">
      <c r="A32" s="58">
        <f>BDD!A29</f>
        <v>0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7">
        <f>COUNTIF(A32:AC32,"1")</f>
        <v>0</v>
      </c>
      <c r="BM32" s="2"/>
    </row>
    <row r="33" spans="1:65" ht="13.5" x14ac:dyDescent="0.2">
      <c r="A33" s="58">
        <f>BDD!A30</f>
        <v>0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7">
        <f>COUNTIF(A33:AC33,"1")</f>
        <v>0</v>
      </c>
      <c r="BM33" s="2"/>
    </row>
    <row r="34" spans="1:65" ht="13.5" x14ac:dyDescent="0.2">
      <c r="A34" s="58">
        <f>BDD!A31</f>
        <v>0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7"/>
      <c r="BM34" s="2"/>
    </row>
    <row r="35" spans="1:65" ht="13.5" x14ac:dyDescent="0.2">
      <c r="A35" s="58">
        <f>BDD!A32</f>
        <v>0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7">
        <f>COUNTIF(A35:AC35,"1")</f>
        <v>0</v>
      </c>
      <c r="BM35" s="2"/>
    </row>
    <row r="36" spans="1:65" ht="13.5" x14ac:dyDescent="0.2">
      <c r="A36" s="58">
        <f>BDD!A33</f>
        <v>0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7">
        <f>COUNTIF(A36:AC36,"1")</f>
        <v>0</v>
      </c>
      <c r="BM36" s="2"/>
    </row>
    <row r="37" spans="1:65" ht="13.5" x14ac:dyDescent="0.2">
      <c r="A37" s="58">
        <f>BDD!A34</f>
        <v>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7"/>
      <c r="BM37" s="2"/>
    </row>
    <row r="38" spans="1:65" ht="13.5" x14ac:dyDescent="0.2">
      <c r="A38" s="58">
        <f>BDD!A35</f>
        <v>0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7"/>
      <c r="BM38" s="2"/>
    </row>
    <row r="39" spans="1:65" ht="13.5" x14ac:dyDescent="0.2">
      <c r="A39" s="58">
        <f>BDD!A36</f>
        <v>0</v>
      </c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7"/>
      <c r="BM39" s="2"/>
    </row>
    <row r="40" spans="1:65" ht="13.5" x14ac:dyDescent="0.2">
      <c r="A40" s="58">
        <f>BDD!A37</f>
        <v>0</v>
      </c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7">
        <f>COUNTIF(A40:AC40,"1")</f>
        <v>0</v>
      </c>
      <c r="BM40" s="2"/>
    </row>
    <row r="41" spans="1:65" ht="13.5" x14ac:dyDescent="0.2">
      <c r="A41" s="58">
        <f>BDD!A38</f>
        <v>0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7"/>
      <c r="BM41" s="2"/>
    </row>
    <row r="42" spans="1:65" ht="13.5" x14ac:dyDescent="0.2">
      <c r="A42" s="15" t="s">
        <v>31</v>
      </c>
      <c r="B42" s="16">
        <f t="shared" ref="B42:BK42" si="50">COUNTIF(B$5:B$41,"1")</f>
        <v>0</v>
      </c>
      <c r="C42" s="16">
        <f t="shared" si="50"/>
        <v>0</v>
      </c>
      <c r="D42" s="16">
        <f t="shared" si="50"/>
        <v>0</v>
      </c>
      <c r="E42" s="16">
        <f t="shared" si="50"/>
        <v>0</v>
      </c>
      <c r="F42" s="16">
        <f t="shared" si="50"/>
        <v>0</v>
      </c>
      <c r="G42" s="16">
        <f t="shared" si="50"/>
        <v>0</v>
      </c>
      <c r="H42" s="16">
        <f t="shared" si="50"/>
        <v>0</v>
      </c>
      <c r="I42" s="16">
        <f t="shared" si="50"/>
        <v>0</v>
      </c>
      <c r="J42" s="16">
        <f t="shared" si="50"/>
        <v>0</v>
      </c>
      <c r="K42" s="16">
        <f t="shared" si="50"/>
        <v>0</v>
      </c>
      <c r="L42" s="16">
        <f t="shared" si="50"/>
        <v>0</v>
      </c>
      <c r="M42" s="16">
        <f t="shared" si="50"/>
        <v>0</v>
      </c>
      <c r="N42" s="16">
        <f t="shared" si="50"/>
        <v>0</v>
      </c>
      <c r="O42" s="16">
        <f t="shared" si="50"/>
        <v>0</v>
      </c>
      <c r="P42" s="16">
        <f t="shared" si="50"/>
        <v>0</v>
      </c>
      <c r="Q42" s="16">
        <f t="shared" si="50"/>
        <v>0</v>
      </c>
      <c r="R42" s="16">
        <f t="shared" si="50"/>
        <v>0</v>
      </c>
      <c r="S42" s="16">
        <f t="shared" si="50"/>
        <v>0</v>
      </c>
      <c r="T42" s="16">
        <f t="shared" si="50"/>
        <v>0</v>
      </c>
      <c r="U42" s="16">
        <f t="shared" si="50"/>
        <v>0</v>
      </c>
      <c r="V42" s="16">
        <f t="shared" si="50"/>
        <v>0</v>
      </c>
      <c r="W42" s="16">
        <f t="shared" si="50"/>
        <v>0</v>
      </c>
      <c r="X42" s="16">
        <f t="shared" si="50"/>
        <v>0</v>
      </c>
      <c r="Y42" s="16">
        <f t="shared" si="50"/>
        <v>0</v>
      </c>
      <c r="Z42" s="16">
        <f t="shared" si="50"/>
        <v>0</v>
      </c>
      <c r="AA42" s="16">
        <f t="shared" si="50"/>
        <v>0</v>
      </c>
      <c r="AB42" s="16">
        <f t="shared" si="50"/>
        <v>0</v>
      </c>
      <c r="AC42" s="16">
        <f t="shared" si="50"/>
        <v>0</v>
      </c>
      <c r="AD42" s="16">
        <f t="shared" si="50"/>
        <v>0</v>
      </c>
      <c r="AE42" s="16">
        <f t="shared" si="50"/>
        <v>0</v>
      </c>
      <c r="AF42" s="16">
        <f t="shared" si="50"/>
        <v>0</v>
      </c>
      <c r="AG42" s="16">
        <f t="shared" si="50"/>
        <v>0</v>
      </c>
      <c r="AH42" s="16">
        <f t="shared" si="50"/>
        <v>0</v>
      </c>
      <c r="AI42" s="16">
        <f t="shared" si="50"/>
        <v>0</v>
      </c>
      <c r="AJ42" s="16">
        <f t="shared" si="50"/>
        <v>0</v>
      </c>
      <c r="AK42" s="16">
        <f t="shared" si="50"/>
        <v>0</v>
      </c>
      <c r="AL42" s="16">
        <f t="shared" si="50"/>
        <v>0</v>
      </c>
      <c r="AM42" s="16">
        <f t="shared" si="50"/>
        <v>0</v>
      </c>
      <c r="AN42" s="16">
        <f t="shared" si="50"/>
        <v>0</v>
      </c>
      <c r="AO42" s="16">
        <f t="shared" si="50"/>
        <v>0</v>
      </c>
      <c r="AP42" s="16">
        <f t="shared" si="50"/>
        <v>0</v>
      </c>
      <c r="AQ42" s="16">
        <f t="shared" si="50"/>
        <v>0</v>
      </c>
      <c r="AR42" s="16">
        <f t="shared" si="50"/>
        <v>0</v>
      </c>
      <c r="AS42" s="16">
        <f t="shared" si="50"/>
        <v>0</v>
      </c>
      <c r="AT42" s="16">
        <f t="shared" si="50"/>
        <v>0</v>
      </c>
      <c r="AU42" s="16">
        <f t="shared" si="50"/>
        <v>0</v>
      </c>
      <c r="AV42" s="16">
        <f t="shared" si="50"/>
        <v>0</v>
      </c>
      <c r="AW42" s="16">
        <f t="shared" si="50"/>
        <v>0</v>
      </c>
      <c r="AX42" s="16">
        <f t="shared" si="50"/>
        <v>0</v>
      </c>
      <c r="AY42" s="16">
        <f t="shared" si="50"/>
        <v>0</v>
      </c>
      <c r="AZ42" s="16">
        <f t="shared" si="50"/>
        <v>0</v>
      </c>
      <c r="BA42" s="16">
        <f t="shared" si="50"/>
        <v>0</v>
      </c>
      <c r="BB42" s="16">
        <f t="shared" si="50"/>
        <v>0</v>
      </c>
      <c r="BC42" s="16">
        <f t="shared" si="50"/>
        <v>0</v>
      </c>
      <c r="BD42" s="16">
        <f t="shared" si="50"/>
        <v>0</v>
      </c>
      <c r="BE42" s="16">
        <f t="shared" si="50"/>
        <v>0</v>
      </c>
      <c r="BF42" s="16">
        <f t="shared" si="50"/>
        <v>0</v>
      </c>
      <c r="BG42" s="16">
        <f t="shared" si="50"/>
        <v>0</v>
      </c>
      <c r="BH42" s="16">
        <f t="shared" si="50"/>
        <v>0</v>
      </c>
      <c r="BI42" s="16">
        <f t="shared" si="50"/>
        <v>0</v>
      </c>
      <c r="BJ42" s="16">
        <f t="shared" si="50"/>
        <v>0</v>
      </c>
      <c r="BK42" s="16">
        <f t="shared" si="50"/>
        <v>0</v>
      </c>
      <c r="BL42" s="10">
        <f>SUM(BL5:BM41)</f>
        <v>0</v>
      </c>
      <c r="BM42" s="2"/>
    </row>
    <row r="43" spans="1:65" ht="13.5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</row>
  </sheetData>
  <mergeCells count="1">
    <mergeCell ref="A3:A4"/>
  </mergeCells>
  <phoneticPr fontId="0" type="noConversion"/>
  <conditionalFormatting sqref="BN27 B5:AC41">
    <cfRule type="cellIs" dxfId="704" priority="207" stopIfTrue="1" operator="equal">
      <formula>1</formula>
    </cfRule>
  </conditionalFormatting>
  <conditionalFormatting sqref="B3:AC42 BJ3">
    <cfRule type="expression" dxfId="703" priority="208" stopIfTrue="1">
      <formula>WEEKDAY(B$3,2)=6</formula>
    </cfRule>
    <cfRule type="expression" dxfId="702" priority="209" stopIfTrue="1">
      <formula>COUNTIF(Ferie,B$3)</formula>
    </cfRule>
    <cfRule type="expression" dxfId="701" priority="210" stopIfTrue="1">
      <formula>WEEKDAY(B$3,2)=7</formula>
    </cfRule>
  </conditionalFormatting>
  <conditionalFormatting sqref="AJ5:AJ41 BK5:BK41 AY5:AY41">
    <cfRule type="cellIs" dxfId="700" priority="186" stopIfTrue="1" operator="equal">
      <formula>1</formula>
    </cfRule>
  </conditionalFormatting>
  <conditionalFormatting sqref="AJ4:AJ42 BK4:BK42 AY4:AY42">
    <cfRule type="expression" dxfId="699" priority="187" stopIfTrue="1">
      <formula>WEEKDAY(AJ$3,2)=6</formula>
    </cfRule>
    <cfRule type="expression" dxfId="698" priority="188" stopIfTrue="1">
      <formula>COUNTIF(Ferie,AJ$3)</formula>
    </cfRule>
    <cfRule type="expression" dxfId="697" priority="189" stopIfTrue="1">
      <formula>WEEKDAY(AJ$3,2)=7</formula>
    </cfRule>
  </conditionalFormatting>
  <conditionalFormatting sqref="AF5:AG41">
    <cfRule type="cellIs" dxfId="696" priority="182" stopIfTrue="1" operator="equal">
      <formula>1</formula>
    </cfRule>
  </conditionalFormatting>
  <conditionalFormatting sqref="AF4:AG42">
    <cfRule type="expression" dxfId="695" priority="183" stopIfTrue="1">
      <formula>WEEKDAY(AF$3,2)=6</formula>
    </cfRule>
    <cfRule type="expression" dxfId="694" priority="184" stopIfTrue="1">
      <formula>COUNTIF(Ferie,AF$3)</formula>
    </cfRule>
    <cfRule type="expression" dxfId="693" priority="185" stopIfTrue="1">
      <formula>WEEKDAY(AF$3,2)=7</formula>
    </cfRule>
  </conditionalFormatting>
  <conditionalFormatting sqref="AD5:AE41">
    <cfRule type="cellIs" dxfId="692" priority="178" stopIfTrue="1" operator="equal">
      <formula>1</formula>
    </cfRule>
  </conditionalFormatting>
  <conditionalFormatting sqref="AD4:AE42 AD3">
    <cfRule type="expression" dxfId="691" priority="179" stopIfTrue="1">
      <formula>WEEKDAY(AD$3,2)=6</formula>
    </cfRule>
    <cfRule type="expression" dxfId="690" priority="180" stopIfTrue="1">
      <formula>COUNTIF(Ferie,AD$3)</formula>
    </cfRule>
    <cfRule type="expression" dxfId="689" priority="181" stopIfTrue="1">
      <formula>WEEKDAY(AD$3,2)=7</formula>
    </cfRule>
  </conditionalFormatting>
  <conditionalFormatting sqref="AE3:AG3">
    <cfRule type="expression" dxfId="688" priority="175" stopIfTrue="1">
      <formula>WEEKDAY(AE$3,2)=6</formula>
    </cfRule>
    <cfRule type="expression" dxfId="687" priority="176" stopIfTrue="1">
      <formula>COUNTIF(Ferie,AE$3)</formula>
    </cfRule>
    <cfRule type="expression" dxfId="686" priority="177" stopIfTrue="1">
      <formula>WEEKDAY(AE$3,2)=7</formula>
    </cfRule>
  </conditionalFormatting>
  <conditionalFormatting sqref="AH5:AI41">
    <cfRule type="cellIs" dxfId="685" priority="171" stopIfTrue="1" operator="equal">
      <formula>1</formula>
    </cfRule>
  </conditionalFormatting>
  <conditionalFormatting sqref="AH4:AI42">
    <cfRule type="expression" dxfId="684" priority="172" stopIfTrue="1">
      <formula>WEEKDAY(AH$3,2)=6</formula>
    </cfRule>
    <cfRule type="expression" dxfId="683" priority="173" stopIfTrue="1">
      <formula>COUNTIF(Ferie,AH$3)</formula>
    </cfRule>
    <cfRule type="expression" dxfId="682" priority="174" stopIfTrue="1">
      <formula>WEEKDAY(AH$3,2)=7</formula>
    </cfRule>
  </conditionalFormatting>
  <conditionalFormatting sqref="BI5:BI7 BI9:BI41">
    <cfRule type="cellIs" dxfId="681" priority="164" stopIfTrue="1" operator="equal">
      <formula>1</formula>
    </cfRule>
  </conditionalFormatting>
  <conditionalFormatting sqref="BI4:BI7 BI9:BI42">
    <cfRule type="expression" dxfId="680" priority="165" stopIfTrue="1">
      <formula>WEEKDAY(BI$3,2)=6</formula>
    </cfRule>
    <cfRule type="expression" dxfId="679" priority="166" stopIfTrue="1">
      <formula>COUNTIF(Ferie,BI$3)</formula>
    </cfRule>
    <cfRule type="expression" dxfId="678" priority="167" stopIfTrue="1">
      <formula>WEEKDAY(BI$3,2)=7</formula>
    </cfRule>
  </conditionalFormatting>
  <conditionalFormatting sqref="AH3:AJ3 BK3 BI3 AY3">
    <cfRule type="expression" dxfId="677" priority="157" stopIfTrue="1">
      <formula>WEEKDAY(AH$3,2)=6</formula>
    </cfRule>
    <cfRule type="expression" dxfId="676" priority="158" stopIfTrue="1">
      <formula>COUNTIF(Ferie,AH$3)</formula>
    </cfRule>
    <cfRule type="expression" dxfId="675" priority="159" stopIfTrue="1">
      <formula>WEEKDAY(AH$3,2)=7</formula>
    </cfRule>
  </conditionalFormatting>
  <conditionalFormatting sqref="BI8">
    <cfRule type="cellIs" dxfId="674" priority="153" stopIfTrue="1" operator="equal">
      <formula>1</formula>
    </cfRule>
  </conditionalFormatting>
  <conditionalFormatting sqref="BI8">
    <cfRule type="expression" dxfId="673" priority="154" stopIfTrue="1">
      <formula>WEEKDAY(BI$3,2)=6</formula>
    </cfRule>
    <cfRule type="expression" dxfId="672" priority="155" stopIfTrue="1">
      <formula>COUNTIF(Ferie,BI$3)</formula>
    </cfRule>
    <cfRule type="expression" dxfId="671" priority="156" stopIfTrue="1">
      <formula>WEEKDAY(BI$3,2)=7</formula>
    </cfRule>
  </conditionalFormatting>
  <conditionalFormatting sqref="BJ5:BJ41">
    <cfRule type="cellIs" dxfId="670" priority="145" stopIfTrue="1" operator="equal">
      <formula>1</formula>
    </cfRule>
  </conditionalFormatting>
  <conditionalFormatting sqref="BJ4:BJ42">
    <cfRule type="expression" dxfId="669" priority="146" stopIfTrue="1">
      <formula>WEEKDAY(BJ$3,2)=6</formula>
    </cfRule>
    <cfRule type="expression" dxfId="668" priority="147" stopIfTrue="1">
      <formula>COUNTIF(Ferie,BJ$3)</formula>
    </cfRule>
    <cfRule type="expression" dxfId="667" priority="148" stopIfTrue="1">
      <formula>WEEKDAY(BJ$3,2)=7</formula>
    </cfRule>
  </conditionalFormatting>
  <conditionalFormatting sqref="AZ5:AZ7 AZ9:AZ41">
    <cfRule type="cellIs" dxfId="666" priority="128" stopIfTrue="1" operator="equal">
      <formula>1</formula>
    </cfRule>
  </conditionalFormatting>
  <conditionalFormatting sqref="AZ4:AZ7 AZ9:AZ42">
    <cfRule type="expression" dxfId="665" priority="129" stopIfTrue="1">
      <formula>WEEKDAY(AZ$3,2)=6</formula>
    </cfRule>
    <cfRule type="expression" dxfId="664" priority="130" stopIfTrue="1">
      <formula>COUNTIF(Ferie,AZ$3)</formula>
    </cfRule>
    <cfRule type="expression" dxfId="663" priority="131" stopIfTrue="1">
      <formula>WEEKDAY(AZ$3,2)=7</formula>
    </cfRule>
  </conditionalFormatting>
  <conditionalFormatting sqref="AZ3">
    <cfRule type="expression" dxfId="662" priority="125" stopIfTrue="1">
      <formula>WEEKDAY(AZ$3,2)=6</formula>
    </cfRule>
    <cfRule type="expression" dxfId="661" priority="126" stopIfTrue="1">
      <formula>COUNTIF(Ferie,AZ$3)</formula>
    </cfRule>
    <cfRule type="expression" dxfId="660" priority="127" stopIfTrue="1">
      <formula>WEEKDAY(AZ$3,2)=7</formula>
    </cfRule>
  </conditionalFormatting>
  <conditionalFormatting sqref="AZ8">
    <cfRule type="cellIs" dxfId="659" priority="121" stopIfTrue="1" operator="equal">
      <formula>1</formula>
    </cfRule>
  </conditionalFormatting>
  <conditionalFormatting sqref="AZ8">
    <cfRule type="expression" dxfId="658" priority="122" stopIfTrue="1">
      <formula>WEEKDAY(AZ$3,2)=6</formula>
    </cfRule>
    <cfRule type="expression" dxfId="657" priority="123" stopIfTrue="1">
      <formula>COUNTIF(Ferie,AZ$3)</formula>
    </cfRule>
    <cfRule type="expression" dxfId="656" priority="124" stopIfTrue="1">
      <formula>WEEKDAY(AZ$3,2)=7</formula>
    </cfRule>
  </conditionalFormatting>
  <conditionalFormatting sqref="BB5:BC41">
    <cfRule type="cellIs" dxfId="655" priority="117" stopIfTrue="1" operator="equal">
      <formula>1</formula>
    </cfRule>
  </conditionalFormatting>
  <conditionalFormatting sqref="BB4:BC42">
    <cfRule type="expression" dxfId="654" priority="118" stopIfTrue="1">
      <formula>WEEKDAY(BB$3,2)=6</formula>
    </cfRule>
    <cfRule type="expression" dxfId="653" priority="119" stopIfTrue="1">
      <formula>COUNTIF(Ferie,BB$3)</formula>
    </cfRule>
    <cfRule type="expression" dxfId="652" priority="120" stopIfTrue="1">
      <formula>WEEKDAY(BB$3,2)=7</formula>
    </cfRule>
  </conditionalFormatting>
  <conditionalFormatting sqref="BA5:BA41">
    <cfRule type="cellIs" dxfId="651" priority="113" stopIfTrue="1" operator="equal">
      <formula>1</formula>
    </cfRule>
  </conditionalFormatting>
  <conditionalFormatting sqref="BA4:BA42">
    <cfRule type="expression" dxfId="650" priority="114" stopIfTrue="1">
      <formula>WEEKDAY(BA$3,2)=6</formula>
    </cfRule>
    <cfRule type="expression" dxfId="649" priority="115" stopIfTrue="1">
      <formula>COUNTIF(Ferie,BA$3)</formula>
    </cfRule>
    <cfRule type="expression" dxfId="648" priority="116" stopIfTrue="1">
      <formula>WEEKDAY(BA$3,2)=7</formula>
    </cfRule>
  </conditionalFormatting>
  <conditionalFormatting sqref="BD5:BD7 BD9:BD41">
    <cfRule type="cellIs" dxfId="647" priority="109" stopIfTrue="1" operator="equal">
      <formula>1</formula>
    </cfRule>
  </conditionalFormatting>
  <conditionalFormatting sqref="BD4:BD7 BD9:BD42">
    <cfRule type="expression" dxfId="646" priority="110" stopIfTrue="1">
      <formula>WEEKDAY(BD$3,2)=6</formula>
    </cfRule>
    <cfRule type="expression" dxfId="645" priority="111" stopIfTrue="1">
      <formula>COUNTIF(Ferie,BD$3)</formula>
    </cfRule>
    <cfRule type="expression" dxfId="644" priority="112" stopIfTrue="1">
      <formula>WEEKDAY(BD$3,2)=7</formula>
    </cfRule>
  </conditionalFormatting>
  <conditionalFormatting sqref="BA3:BD3">
    <cfRule type="expression" dxfId="643" priority="106" stopIfTrue="1">
      <formula>WEEKDAY(BA$3,2)=6</formula>
    </cfRule>
    <cfRule type="expression" dxfId="642" priority="107" stopIfTrue="1">
      <formula>COUNTIF(Ferie,BA$3)</formula>
    </cfRule>
    <cfRule type="expression" dxfId="641" priority="108" stopIfTrue="1">
      <formula>WEEKDAY(BA$3,2)=7</formula>
    </cfRule>
  </conditionalFormatting>
  <conditionalFormatting sqref="BD8">
    <cfRule type="cellIs" dxfId="640" priority="102" stopIfTrue="1" operator="equal">
      <formula>1</formula>
    </cfRule>
  </conditionalFormatting>
  <conditionalFormatting sqref="BD8">
    <cfRule type="expression" dxfId="639" priority="103" stopIfTrue="1">
      <formula>WEEKDAY(BD$3,2)=6</formula>
    </cfRule>
    <cfRule type="expression" dxfId="638" priority="104" stopIfTrue="1">
      <formula>COUNTIF(Ferie,BD$3)</formula>
    </cfRule>
    <cfRule type="expression" dxfId="637" priority="105" stopIfTrue="1">
      <formula>WEEKDAY(BD$3,2)=7</formula>
    </cfRule>
  </conditionalFormatting>
  <conditionalFormatting sqref="BF5:BG41">
    <cfRule type="cellIs" dxfId="636" priority="97" stopIfTrue="1" operator="equal">
      <formula>1</formula>
    </cfRule>
  </conditionalFormatting>
  <conditionalFormatting sqref="BF4:BG42">
    <cfRule type="expression" dxfId="635" priority="98" stopIfTrue="1">
      <formula>WEEKDAY(BF$3,2)=6</formula>
    </cfRule>
    <cfRule type="expression" dxfId="634" priority="99" stopIfTrue="1">
      <formula>COUNTIF(Ferie,BF$3)</formula>
    </cfRule>
    <cfRule type="expression" dxfId="633" priority="100" stopIfTrue="1">
      <formula>WEEKDAY(BF$3,2)=7</formula>
    </cfRule>
  </conditionalFormatting>
  <conditionalFormatting sqref="BE5:BE41">
    <cfRule type="cellIs" dxfId="632" priority="93" stopIfTrue="1" operator="equal">
      <formula>1</formula>
    </cfRule>
  </conditionalFormatting>
  <conditionalFormatting sqref="BE4:BE42">
    <cfRule type="expression" dxfId="631" priority="94" stopIfTrue="1">
      <formula>WEEKDAY(BE$3,2)=6</formula>
    </cfRule>
    <cfRule type="expression" dxfId="630" priority="95" stopIfTrue="1">
      <formula>COUNTIF(Ferie,BE$3)</formula>
    </cfRule>
    <cfRule type="expression" dxfId="629" priority="96" stopIfTrue="1">
      <formula>WEEKDAY(BE$3,2)=7</formula>
    </cfRule>
  </conditionalFormatting>
  <conditionalFormatting sqref="BH5:BH7 BH9:BH41">
    <cfRule type="cellIs" dxfId="628" priority="89" stopIfTrue="1" operator="equal">
      <formula>1</formula>
    </cfRule>
  </conditionalFormatting>
  <conditionalFormatting sqref="BH4:BH7 BH9:BH42">
    <cfRule type="expression" dxfId="627" priority="90" stopIfTrue="1">
      <formula>WEEKDAY(BH$3,2)=6</formula>
    </cfRule>
    <cfRule type="expression" dxfId="626" priority="91" stopIfTrue="1">
      <formula>COUNTIF(Ferie,BH$3)</formula>
    </cfRule>
    <cfRule type="expression" dxfId="625" priority="92" stopIfTrue="1">
      <formula>WEEKDAY(BH$3,2)=7</formula>
    </cfRule>
  </conditionalFormatting>
  <conditionalFormatting sqref="BE3:BH3">
    <cfRule type="expression" dxfId="624" priority="86" stopIfTrue="1">
      <formula>WEEKDAY(BE$3,2)=6</formula>
    </cfRule>
    <cfRule type="expression" dxfId="623" priority="87" stopIfTrue="1">
      <formula>COUNTIF(Ferie,BE$3)</formula>
    </cfRule>
    <cfRule type="expression" dxfId="622" priority="88" stopIfTrue="1">
      <formula>WEEKDAY(BE$3,2)=7</formula>
    </cfRule>
  </conditionalFormatting>
  <conditionalFormatting sqref="BH8">
    <cfRule type="cellIs" dxfId="621" priority="82" stopIfTrue="1" operator="equal">
      <formula>1</formula>
    </cfRule>
  </conditionalFormatting>
  <conditionalFormatting sqref="BH8">
    <cfRule type="expression" dxfId="620" priority="83" stopIfTrue="1">
      <formula>WEEKDAY(BH$3,2)=6</formula>
    </cfRule>
    <cfRule type="expression" dxfId="619" priority="84" stopIfTrue="1">
      <formula>COUNTIF(Ferie,BH$3)</formula>
    </cfRule>
    <cfRule type="expression" dxfId="618" priority="85" stopIfTrue="1">
      <formula>WEEKDAY(BH$3,2)=7</formula>
    </cfRule>
  </conditionalFormatting>
  <conditionalFormatting sqref="AT5:AT7 AT9:AT41">
    <cfRule type="cellIs" dxfId="617" priority="76" stopIfTrue="1" operator="equal">
      <formula>1</formula>
    </cfRule>
  </conditionalFormatting>
  <conditionalFormatting sqref="AT4:AT7 AT9:AT42">
    <cfRule type="expression" dxfId="616" priority="77" stopIfTrue="1">
      <formula>WEEKDAY(AT$3,2)=6</formula>
    </cfRule>
    <cfRule type="expression" dxfId="615" priority="78" stopIfTrue="1">
      <formula>COUNTIF(Ferie,AT$3)</formula>
    </cfRule>
    <cfRule type="expression" dxfId="614" priority="79" stopIfTrue="1">
      <formula>WEEKDAY(AT$3,2)=7</formula>
    </cfRule>
  </conditionalFormatting>
  <conditionalFormatting sqref="AT3">
    <cfRule type="expression" dxfId="613" priority="73" stopIfTrue="1">
      <formula>WEEKDAY(AT$3,2)=6</formula>
    </cfRule>
    <cfRule type="expression" dxfId="612" priority="74" stopIfTrue="1">
      <formula>COUNTIF(Ferie,AT$3)</formula>
    </cfRule>
    <cfRule type="expression" dxfId="611" priority="75" stopIfTrue="1">
      <formula>WEEKDAY(AT$3,2)=7</formula>
    </cfRule>
  </conditionalFormatting>
  <conditionalFormatting sqref="AT8">
    <cfRule type="cellIs" dxfId="610" priority="69" stopIfTrue="1" operator="equal">
      <formula>1</formula>
    </cfRule>
  </conditionalFormatting>
  <conditionalFormatting sqref="AT8">
    <cfRule type="expression" dxfId="609" priority="70" stopIfTrue="1">
      <formula>WEEKDAY(AT$3,2)=6</formula>
    </cfRule>
    <cfRule type="expression" dxfId="608" priority="71" stopIfTrue="1">
      <formula>COUNTIF(Ferie,AT$3)</formula>
    </cfRule>
    <cfRule type="expression" dxfId="607" priority="72" stopIfTrue="1">
      <formula>WEEKDAY(AT$3,2)=7</formula>
    </cfRule>
  </conditionalFormatting>
  <conditionalFormatting sqref="AV5:AW41">
    <cfRule type="cellIs" dxfId="606" priority="65" stopIfTrue="1" operator="equal">
      <formula>1</formula>
    </cfRule>
  </conditionalFormatting>
  <conditionalFormatting sqref="AV4:AW42">
    <cfRule type="expression" dxfId="605" priority="66" stopIfTrue="1">
      <formula>WEEKDAY(AV$3,2)=6</formula>
    </cfRule>
    <cfRule type="expression" dxfId="604" priority="67" stopIfTrue="1">
      <formula>COUNTIF(Ferie,AV$3)</formula>
    </cfRule>
    <cfRule type="expression" dxfId="603" priority="68" stopIfTrue="1">
      <formula>WEEKDAY(AV$3,2)=7</formula>
    </cfRule>
  </conditionalFormatting>
  <conditionalFormatting sqref="AU5:AU41">
    <cfRule type="cellIs" dxfId="602" priority="61" stopIfTrue="1" operator="equal">
      <formula>1</formula>
    </cfRule>
  </conditionalFormatting>
  <conditionalFormatting sqref="AU4:AU42">
    <cfRule type="expression" dxfId="601" priority="62" stopIfTrue="1">
      <formula>WEEKDAY(AU$3,2)=6</formula>
    </cfRule>
    <cfRule type="expression" dxfId="600" priority="63" stopIfTrue="1">
      <formula>COUNTIF(Ferie,AU$3)</formula>
    </cfRule>
    <cfRule type="expression" dxfId="599" priority="64" stopIfTrue="1">
      <formula>WEEKDAY(AU$3,2)=7</formula>
    </cfRule>
  </conditionalFormatting>
  <conditionalFormatting sqref="AX5:AX7 AX9:AX41">
    <cfRule type="cellIs" dxfId="598" priority="57" stopIfTrue="1" operator="equal">
      <formula>1</formula>
    </cfRule>
  </conditionalFormatting>
  <conditionalFormatting sqref="AX4:AX7 AX9:AX42">
    <cfRule type="expression" dxfId="597" priority="58" stopIfTrue="1">
      <formula>WEEKDAY(AX$3,2)=6</formula>
    </cfRule>
    <cfRule type="expression" dxfId="596" priority="59" stopIfTrue="1">
      <formula>COUNTIF(Ferie,AX$3)</formula>
    </cfRule>
    <cfRule type="expression" dxfId="595" priority="60" stopIfTrue="1">
      <formula>WEEKDAY(AX$3,2)=7</formula>
    </cfRule>
  </conditionalFormatting>
  <conditionalFormatting sqref="AU3:AX3">
    <cfRule type="expression" dxfId="594" priority="54" stopIfTrue="1">
      <formula>WEEKDAY(AU$3,2)=6</formula>
    </cfRule>
    <cfRule type="expression" dxfId="593" priority="55" stopIfTrue="1">
      <formula>COUNTIF(Ferie,AU$3)</formula>
    </cfRule>
    <cfRule type="expression" dxfId="592" priority="56" stopIfTrue="1">
      <formula>WEEKDAY(AU$3,2)=7</formula>
    </cfRule>
  </conditionalFormatting>
  <conditionalFormatting sqref="AX8">
    <cfRule type="cellIs" dxfId="591" priority="50" stopIfTrue="1" operator="equal">
      <formula>1</formula>
    </cfRule>
  </conditionalFormatting>
  <conditionalFormatting sqref="AX8">
    <cfRule type="expression" dxfId="590" priority="51" stopIfTrue="1">
      <formula>WEEKDAY(AX$3,2)=6</formula>
    </cfRule>
    <cfRule type="expression" dxfId="589" priority="52" stopIfTrue="1">
      <formula>COUNTIF(Ferie,AX$3)</formula>
    </cfRule>
    <cfRule type="expression" dxfId="588" priority="53" stopIfTrue="1">
      <formula>WEEKDAY(AX$3,2)=7</formula>
    </cfRule>
  </conditionalFormatting>
  <conditionalFormatting sqref="AK5:AK7 AK9:AK41">
    <cfRule type="cellIs" dxfId="587" priority="46" stopIfTrue="1" operator="equal">
      <formula>1</formula>
    </cfRule>
  </conditionalFormatting>
  <conditionalFormatting sqref="AK4:AK7 AK9:AK42">
    <cfRule type="expression" dxfId="586" priority="47" stopIfTrue="1">
      <formula>WEEKDAY(AK$3,2)=6</formula>
    </cfRule>
    <cfRule type="expression" dxfId="585" priority="48" stopIfTrue="1">
      <formula>COUNTIF(Ferie,AK$3)</formula>
    </cfRule>
    <cfRule type="expression" dxfId="584" priority="49" stopIfTrue="1">
      <formula>WEEKDAY(AK$3,2)=7</formula>
    </cfRule>
  </conditionalFormatting>
  <conditionalFormatting sqref="AK3">
    <cfRule type="expression" dxfId="583" priority="43" stopIfTrue="1">
      <formula>WEEKDAY(AK$3,2)=6</formula>
    </cfRule>
    <cfRule type="expression" dxfId="582" priority="44" stopIfTrue="1">
      <formula>COUNTIF(Ferie,AK$3)</formula>
    </cfRule>
    <cfRule type="expression" dxfId="581" priority="45" stopIfTrue="1">
      <formula>WEEKDAY(AK$3,2)=7</formula>
    </cfRule>
  </conditionalFormatting>
  <conditionalFormatting sqref="AK8">
    <cfRule type="cellIs" dxfId="580" priority="39" stopIfTrue="1" operator="equal">
      <formula>1</formula>
    </cfRule>
  </conditionalFormatting>
  <conditionalFormatting sqref="AK8">
    <cfRule type="expression" dxfId="579" priority="40" stopIfTrue="1">
      <formula>WEEKDAY(AK$3,2)=6</formula>
    </cfRule>
    <cfRule type="expression" dxfId="578" priority="41" stopIfTrue="1">
      <formula>COUNTIF(Ferie,AK$3)</formula>
    </cfRule>
    <cfRule type="expression" dxfId="577" priority="42" stopIfTrue="1">
      <formula>WEEKDAY(AK$3,2)=7</formula>
    </cfRule>
  </conditionalFormatting>
  <conditionalFormatting sqref="AM5:AN41">
    <cfRule type="cellIs" dxfId="576" priority="35" stopIfTrue="1" operator="equal">
      <formula>1</formula>
    </cfRule>
  </conditionalFormatting>
  <conditionalFormatting sqref="AM4:AN42">
    <cfRule type="expression" dxfId="575" priority="36" stopIfTrue="1">
      <formula>WEEKDAY(AM$3,2)=6</formula>
    </cfRule>
    <cfRule type="expression" dxfId="574" priority="37" stopIfTrue="1">
      <formula>COUNTIF(Ferie,AM$3)</formula>
    </cfRule>
    <cfRule type="expression" dxfId="573" priority="38" stopIfTrue="1">
      <formula>WEEKDAY(AM$3,2)=7</formula>
    </cfRule>
  </conditionalFormatting>
  <conditionalFormatting sqref="AL5:AL41">
    <cfRule type="cellIs" dxfId="572" priority="31" stopIfTrue="1" operator="equal">
      <formula>1</formula>
    </cfRule>
  </conditionalFormatting>
  <conditionalFormatting sqref="AL4:AL42">
    <cfRule type="expression" dxfId="571" priority="32" stopIfTrue="1">
      <formula>WEEKDAY(AL$3,2)=6</formula>
    </cfRule>
    <cfRule type="expression" dxfId="570" priority="33" stopIfTrue="1">
      <formula>COUNTIF(Ferie,AL$3)</formula>
    </cfRule>
    <cfRule type="expression" dxfId="569" priority="34" stopIfTrue="1">
      <formula>WEEKDAY(AL$3,2)=7</formula>
    </cfRule>
  </conditionalFormatting>
  <conditionalFormatting sqref="AO5:AO7 AO9:AO41">
    <cfRule type="cellIs" dxfId="568" priority="27" stopIfTrue="1" operator="equal">
      <formula>1</formula>
    </cfRule>
  </conditionalFormatting>
  <conditionalFormatting sqref="AO4:AO7 AO9:AO42">
    <cfRule type="expression" dxfId="567" priority="28" stopIfTrue="1">
      <formula>WEEKDAY(AO$3,2)=6</formula>
    </cfRule>
    <cfRule type="expression" dxfId="566" priority="29" stopIfTrue="1">
      <formula>COUNTIF(Ferie,AO$3)</formula>
    </cfRule>
    <cfRule type="expression" dxfId="565" priority="30" stopIfTrue="1">
      <formula>WEEKDAY(AO$3,2)=7</formula>
    </cfRule>
  </conditionalFormatting>
  <conditionalFormatting sqref="AL3:AO3">
    <cfRule type="expression" dxfId="564" priority="24" stopIfTrue="1">
      <formula>WEEKDAY(AL$3,2)=6</formula>
    </cfRule>
    <cfRule type="expression" dxfId="563" priority="25" stopIfTrue="1">
      <formula>COUNTIF(Ferie,AL$3)</formula>
    </cfRule>
    <cfRule type="expression" dxfId="562" priority="26" stopIfTrue="1">
      <formula>WEEKDAY(AL$3,2)=7</formula>
    </cfRule>
  </conditionalFormatting>
  <conditionalFormatting sqref="AO8">
    <cfRule type="cellIs" dxfId="561" priority="20" stopIfTrue="1" operator="equal">
      <formula>1</formula>
    </cfRule>
  </conditionalFormatting>
  <conditionalFormatting sqref="AO8">
    <cfRule type="expression" dxfId="560" priority="21" stopIfTrue="1">
      <formula>WEEKDAY(AO$3,2)=6</formula>
    </cfRule>
    <cfRule type="expression" dxfId="559" priority="22" stopIfTrue="1">
      <formula>COUNTIF(Ferie,AO$3)</formula>
    </cfRule>
    <cfRule type="expression" dxfId="558" priority="23" stopIfTrue="1">
      <formula>WEEKDAY(AO$3,2)=7</formula>
    </cfRule>
  </conditionalFormatting>
  <conditionalFormatting sqref="AQ5:AR41">
    <cfRule type="cellIs" dxfId="557" priority="16" stopIfTrue="1" operator="equal">
      <formula>1</formula>
    </cfRule>
  </conditionalFormatting>
  <conditionalFormatting sqref="AQ4:AR42">
    <cfRule type="expression" dxfId="556" priority="17" stopIfTrue="1">
      <formula>WEEKDAY(AQ$3,2)=6</formula>
    </cfRule>
    <cfRule type="expression" dxfId="555" priority="18" stopIfTrue="1">
      <formula>COUNTIF(Ferie,AQ$3)</formula>
    </cfRule>
    <cfRule type="expression" dxfId="554" priority="19" stopIfTrue="1">
      <formula>WEEKDAY(AQ$3,2)=7</formula>
    </cfRule>
  </conditionalFormatting>
  <conditionalFormatting sqref="AP5:AP41">
    <cfRule type="cellIs" dxfId="553" priority="12" stopIfTrue="1" operator="equal">
      <formula>1</formula>
    </cfRule>
  </conditionalFormatting>
  <conditionalFormatting sqref="AP4:AP42">
    <cfRule type="expression" dxfId="552" priority="13" stopIfTrue="1">
      <formula>WEEKDAY(AP$3,2)=6</formula>
    </cfRule>
    <cfRule type="expression" dxfId="551" priority="14" stopIfTrue="1">
      <formula>COUNTIF(Ferie,AP$3)</formula>
    </cfRule>
    <cfRule type="expression" dxfId="550" priority="15" stopIfTrue="1">
      <formula>WEEKDAY(AP$3,2)=7</formula>
    </cfRule>
  </conditionalFormatting>
  <conditionalFormatting sqref="AS5:AS7 AS9:AS41">
    <cfRule type="cellIs" dxfId="549" priority="8" stopIfTrue="1" operator="equal">
      <formula>1</formula>
    </cfRule>
  </conditionalFormatting>
  <conditionalFormatting sqref="AS4:AS7 AS9:AS42">
    <cfRule type="expression" dxfId="548" priority="9" stopIfTrue="1">
      <formula>WEEKDAY(AS$3,2)=6</formula>
    </cfRule>
    <cfRule type="expression" dxfId="547" priority="10" stopIfTrue="1">
      <formula>COUNTIF(Ferie,AS$3)</formula>
    </cfRule>
    <cfRule type="expression" dxfId="546" priority="11" stopIfTrue="1">
      <formula>WEEKDAY(AS$3,2)=7</formula>
    </cfRule>
  </conditionalFormatting>
  <conditionalFormatting sqref="AP3:AS3">
    <cfRule type="expression" dxfId="545" priority="5" stopIfTrue="1">
      <formula>WEEKDAY(AP$3,2)=6</formula>
    </cfRule>
    <cfRule type="expression" dxfId="544" priority="6" stopIfTrue="1">
      <formula>COUNTIF(Ferie,AP$3)</formula>
    </cfRule>
    <cfRule type="expression" dxfId="543" priority="7" stopIfTrue="1">
      <formula>WEEKDAY(AP$3,2)=7</formula>
    </cfRule>
  </conditionalFormatting>
  <conditionalFormatting sqref="AS8">
    <cfRule type="cellIs" dxfId="542" priority="1" stopIfTrue="1" operator="equal">
      <formula>1</formula>
    </cfRule>
  </conditionalFormatting>
  <conditionalFormatting sqref="AS8">
    <cfRule type="expression" dxfId="541" priority="2" stopIfTrue="1">
      <formula>WEEKDAY(AS$3,2)=6</formula>
    </cfRule>
    <cfRule type="expression" dxfId="540" priority="3" stopIfTrue="1">
      <formula>COUNTIF(Ferie,AS$3)</formula>
    </cfRule>
    <cfRule type="expression" dxfId="539" priority="4" stopIfTrue="1">
      <formula>WEEKDAY(AS$3,2)=7</formula>
    </cfRule>
  </conditionalFormatting>
  <conditionalFormatting sqref="B2:BK2">
    <cfRule type="expression" dxfId="538" priority="160">
      <formula>IF(MONTH(B$3)=MONTH(EDATE($B$3,0)),1,0)</formula>
    </cfRule>
    <cfRule type="expression" dxfId="537" priority="220">
      <formula>IF(MONTH(B$3)=MONTH(EDATE($B$3,1)),1,0)</formula>
    </cfRule>
  </conditionalFormatting>
  <dataValidations count="2">
    <dataValidation type="list" allowBlank="1" showInputMessage="1" showErrorMessage="1" sqref="A2">
      <formula1>Mois_BDD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55" r:id="rId5" name="Button 131">
              <controlPr defaultSize="0" print="0" autoFill="0" autoPict="0" macro="[0]!Enreg_PDF">
                <anchor moveWithCells="1" sizeWithCells="1">
                  <from>
                    <xdr:col>64</xdr:col>
                    <xdr:colOff>314325</xdr:colOff>
                    <xdr:row>0</xdr:row>
                    <xdr:rowOff>104775</xdr:rowOff>
                  </from>
                  <to>
                    <xdr:col>66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HK43"/>
  <sheetViews>
    <sheetView showGridLines="0" showZeros="0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baseColWidth="10" defaultRowHeight="12.75" x14ac:dyDescent="0.2"/>
  <cols>
    <col min="1" max="1" width="30.6640625" style="1" bestFit="1" customWidth="1"/>
    <col min="2" max="216" width="7.1640625" style="1" customWidth="1"/>
    <col min="217" max="217" width="19.5" style="3" bestFit="1" customWidth="1"/>
    <col min="218" max="218" width="12" style="3"/>
    <col min="219" max="16384" width="12" style="1"/>
  </cols>
  <sheetData>
    <row r="1" spans="1:219" ht="29.25" x14ac:dyDescent="0.2">
      <c r="A1" s="92">
        <v>2018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95"/>
      <c r="CC1" s="95"/>
      <c r="CD1" s="95"/>
      <c r="CE1" s="95"/>
      <c r="CF1" s="95"/>
      <c r="CG1" s="95"/>
      <c r="CH1" s="95"/>
      <c r="CI1" s="95"/>
      <c r="CJ1" s="95"/>
      <c r="CK1" s="95"/>
      <c r="CL1" s="95"/>
      <c r="CM1" s="95"/>
      <c r="CN1" s="95"/>
      <c r="CO1" s="95"/>
      <c r="CP1" s="95"/>
      <c r="CQ1" s="95"/>
      <c r="CR1" s="95"/>
      <c r="CS1" s="95"/>
      <c r="CT1" s="95"/>
      <c r="CU1" s="95"/>
      <c r="CV1" s="95"/>
      <c r="CW1" s="95"/>
      <c r="CX1" s="95"/>
      <c r="CY1" s="95"/>
      <c r="CZ1" s="95"/>
      <c r="DA1" s="95"/>
      <c r="DB1" s="95"/>
      <c r="DC1" s="95"/>
      <c r="DD1" s="95"/>
      <c r="DE1" s="95"/>
      <c r="DF1" s="95"/>
      <c r="DG1" s="95"/>
      <c r="DH1" s="95"/>
      <c r="DI1" s="95"/>
      <c r="DJ1" s="95"/>
      <c r="DK1" s="95"/>
      <c r="DL1" s="95"/>
      <c r="DM1" s="95"/>
      <c r="DN1" s="95"/>
      <c r="DO1" s="95"/>
      <c r="DP1" s="95"/>
      <c r="DQ1" s="95"/>
      <c r="DR1" s="95"/>
      <c r="DS1" s="95"/>
      <c r="DT1" s="95"/>
      <c r="DU1" s="95"/>
      <c r="DV1" s="95"/>
      <c r="DW1" s="95"/>
      <c r="DX1" s="95"/>
      <c r="DY1" s="95"/>
      <c r="DZ1" s="95"/>
      <c r="EA1" s="95"/>
      <c r="EB1" s="95"/>
      <c r="EC1" s="95"/>
      <c r="ED1" s="95"/>
      <c r="EE1" s="95"/>
      <c r="EF1" s="95"/>
      <c r="EG1" s="95"/>
      <c r="EH1" s="95"/>
      <c r="EI1" s="95"/>
      <c r="EJ1" s="95"/>
      <c r="EK1" s="95"/>
      <c r="EL1" s="95"/>
      <c r="EM1" s="95"/>
      <c r="EN1" s="95"/>
      <c r="EO1" s="95"/>
      <c r="EP1" s="95"/>
      <c r="EQ1" s="95"/>
      <c r="ER1" s="95"/>
      <c r="ES1" s="95"/>
      <c r="ET1" s="95"/>
      <c r="EU1" s="95"/>
      <c r="EV1" s="95"/>
      <c r="EW1" s="95"/>
      <c r="EX1" s="95"/>
      <c r="EY1" s="95"/>
      <c r="EZ1" s="95"/>
      <c r="FA1" s="95"/>
      <c r="FB1" s="95"/>
      <c r="FC1" s="95"/>
      <c r="FD1" s="95"/>
      <c r="FE1" s="95"/>
      <c r="FF1" s="95"/>
      <c r="FG1" s="95"/>
      <c r="FH1" s="95"/>
      <c r="FI1" s="95"/>
      <c r="FJ1" s="95"/>
      <c r="FK1" s="95"/>
      <c r="FL1" s="95"/>
      <c r="FM1" s="95"/>
      <c r="FN1" s="95"/>
      <c r="FO1" s="95"/>
      <c r="FP1" s="95"/>
      <c r="FQ1" s="95"/>
      <c r="FR1" s="95"/>
      <c r="FS1" s="95"/>
      <c r="FT1" s="95"/>
      <c r="FU1" s="95"/>
      <c r="FV1" s="95"/>
      <c r="FW1" s="95"/>
      <c r="FX1" s="95"/>
      <c r="FY1" s="95"/>
      <c r="FZ1" s="95"/>
      <c r="GA1" s="95"/>
      <c r="GB1" s="95"/>
      <c r="GC1" s="95"/>
      <c r="GD1" s="95"/>
      <c r="GE1" s="95"/>
      <c r="GF1" s="95"/>
      <c r="GG1" s="95"/>
      <c r="GH1" s="95"/>
      <c r="GI1" s="95"/>
      <c r="GJ1" s="95"/>
      <c r="GK1" s="95"/>
      <c r="GL1" s="95"/>
      <c r="GM1" s="95"/>
      <c r="GN1" s="95"/>
      <c r="GO1" s="95"/>
      <c r="GP1" s="95"/>
      <c r="GQ1" s="95"/>
      <c r="GR1" s="95"/>
      <c r="GS1" s="95"/>
      <c r="GT1" s="95"/>
      <c r="GU1" s="95"/>
      <c r="GV1" s="95"/>
      <c r="GW1" s="95"/>
      <c r="GX1" s="95"/>
      <c r="GY1" s="95"/>
      <c r="GZ1" s="95"/>
      <c r="HA1" s="95"/>
      <c r="HB1" s="95"/>
      <c r="HC1" s="95"/>
      <c r="HD1" s="95"/>
      <c r="HE1" s="95"/>
      <c r="HF1" s="95"/>
      <c r="HG1" s="95"/>
      <c r="HH1" s="95"/>
      <c r="HK1" s="3"/>
    </row>
    <row r="2" spans="1:219" ht="20.100000000000001" customHeight="1" x14ac:dyDescent="0.2">
      <c r="A2" s="94" t="s">
        <v>40</v>
      </c>
      <c r="B2" s="105" t="str">
        <f>UPPER(TEXT(B3,"mmmm"))</f>
        <v>MAI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 t="str">
        <f>UPPER(TEXT(AG3,"mmmm"))</f>
        <v>JUIN</v>
      </c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5"/>
      <c r="BL2" s="105" t="str">
        <f>UPPER(TEXT(BL3,"mmmm"))</f>
        <v>JUILLET</v>
      </c>
      <c r="BM2" s="106"/>
      <c r="BN2" s="106"/>
      <c r="BO2" s="106"/>
      <c r="BP2" s="106"/>
      <c r="BQ2" s="106"/>
      <c r="BR2" s="106"/>
      <c r="BS2" s="106"/>
      <c r="BT2" s="106"/>
      <c r="BU2" s="106"/>
      <c r="BV2" s="106"/>
      <c r="BW2" s="106"/>
      <c r="BX2" s="106"/>
      <c r="BY2" s="106"/>
      <c r="BZ2" s="106"/>
      <c r="CA2" s="106"/>
      <c r="CB2" s="106"/>
      <c r="CC2" s="106"/>
      <c r="CD2" s="106"/>
      <c r="CE2" s="106"/>
      <c r="CF2" s="106"/>
      <c r="CG2" s="106"/>
      <c r="CH2" s="106"/>
      <c r="CI2" s="106"/>
      <c r="CJ2" s="106"/>
      <c r="CK2" s="106"/>
      <c r="CL2" s="106"/>
      <c r="CM2" s="106"/>
      <c r="CN2" s="106"/>
      <c r="CO2" s="106"/>
      <c r="CP2" s="106"/>
      <c r="CQ2" s="106" t="str">
        <f>UPPER(TEXT(CQ3,"mmmm"))</f>
        <v>AOÛT</v>
      </c>
      <c r="CR2" s="106"/>
      <c r="CS2" s="106"/>
      <c r="CT2" s="106"/>
      <c r="CU2" s="106"/>
      <c r="CV2" s="106"/>
      <c r="CW2" s="106"/>
      <c r="CX2" s="106"/>
      <c r="CY2" s="106"/>
      <c r="CZ2" s="106"/>
      <c r="DA2" s="106"/>
      <c r="DB2" s="106"/>
      <c r="DC2" s="106"/>
      <c r="DD2" s="106"/>
      <c r="DE2" s="106"/>
      <c r="DF2" s="106"/>
      <c r="DG2" s="106"/>
      <c r="DH2" s="106"/>
      <c r="DI2" s="106"/>
      <c r="DJ2" s="106"/>
      <c r="DK2" s="106"/>
      <c r="DL2" s="106"/>
      <c r="DM2" s="106"/>
      <c r="DN2" s="106"/>
      <c r="DO2" s="106"/>
      <c r="DP2" s="106"/>
      <c r="DQ2" s="106"/>
      <c r="DR2" s="106"/>
      <c r="DS2" s="106"/>
      <c r="DT2" s="106"/>
      <c r="DU2" s="105" t="str">
        <f>UPPER(TEXT(DU3,"mmmm"))</f>
        <v>SEPTEMBRE</v>
      </c>
      <c r="DV2" s="106"/>
      <c r="DW2" s="106"/>
      <c r="DX2" s="106"/>
      <c r="DY2" s="106"/>
      <c r="DZ2" s="106"/>
      <c r="EA2" s="106"/>
      <c r="EB2" s="106"/>
      <c r="EC2" s="106"/>
      <c r="ED2" s="106"/>
      <c r="EE2" s="106"/>
      <c r="EF2" s="106"/>
      <c r="EG2" s="106"/>
      <c r="EH2" s="106"/>
      <c r="EI2" s="106"/>
      <c r="EJ2" s="106"/>
      <c r="EK2" s="106"/>
      <c r="EL2" s="106"/>
      <c r="EM2" s="106"/>
      <c r="EN2" s="106"/>
      <c r="EO2" s="106"/>
      <c r="EP2" s="106"/>
      <c r="EQ2" s="106"/>
      <c r="ER2" s="106"/>
      <c r="ES2" s="106"/>
      <c r="ET2" s="106"/>
      <c r="EU2" s="106"/>
      <c r="EV2" s="106"/>
      <c r="EW2" s="106"/>
      <c r="EX2" s="106"/>
      <c r="EY2" s="106"/>
      <c r="EZ2" s="106" t="str">
        <f>UPPER(TEXT(EZ3,"mmmm"))</f>
        <v>OCTOBRE</v>
      </c>
      <c r="FA2" s="106"/>
      <c r="FB2" s="106"/>
      <c r="FC2" s="106"/>
      <c r="FD2" s="106"/>
      <c r="FE2" s="106"/>
      <c r="FF2" s="106"/>
      <c r="FG2" s="106"/>
      <c r="FH2" s="106"/>
      <c r="FI2" s="106"/>
      <c r="FJ2" s="106"/>
      <c r="FK2" s="106"/>
      <c r="FL2" s="106"/>
      <c r="FM2" s="106"/>
      <c r="FN2" s="106"/>
      <c r="FO2" s="106"/>
      <c r="FP2" s="106"/>
      <c r="FQ2" s="106"/>
      <c r="FR2" s="106"/>
      <c r="FS2" s="106"/>
      <c r="FT2" s="106"/>
      <c r="FU2" s="106"/>
      <c r="FV2" s="106"/>
      <c r="FW2" s="106"/>
      <c r="FX2" s="106"/>
      <c r="FY2" s="106"/>
      <c r="FZ2" s="106"/>
      <c r="GA2" s="106"/>
      <c r="GB2" s="106"/>
      <c r="GC2" s="106"/>
      <c r="GD2" s="105" t="str">
        <f>UPPER(TEXT(GD3,"mmmm"))</f>
        <v>NOVEMBRE</v>
      </c>
      <c r="GE2" s="106"/>
      <c r="GF2" s="106"/>
      <c r="GG2" s="106"/>
      <c r="GH2" s="106"/>
      <c r="GI2" s="106"/>
      <c r="GJ2" s="106"/>
      <c r="GK2" s="106"/>
      <c r="GL2" s="106"/>
      <c r="GM2" s="106"/>
      <c r="GN2" s="106"/>
      <c r="GO2" s="106"/>
      <c r="GP2" s="106"/>
      <c r="GQ2" s="106"/>
      <c r="GR2" s="106"/>
      <c r="GS2" s="106"/>
      <c r="GT2" s="106"/>
      <c r="GU2" s="106"/>
      <c r="GV2" s="106"/>
      <c r="GW2" s="106"/>
      <c r="GX2" s="106"/>
      <c r="GY2" s="106"/>
      <c r="GZ2" s="106"/>
      <c r="HA2" s="106"/>
      <c r="HB2" s="106"/>
      <c r="HC2" s="106"/>
      <c r="HD2" s="106"/>
      <c r="HE2" s="106"/>
      <c r="HF2" s="106"/>
      <c r="HG2" s="106"/>
      <c r="HH2" s="106"/>
      <c r="HI2" s="12" t="s">
        <v>48</v>
      </c>
      <c r="HJ2" s="8"/>
    </row>
    <row r="3" spans="1:219" s="2" customFormat="1" ht="20.100000000000001" customHeight="1" x14ac:dyDescent="0.2">
      <c r="A3" s="108" t="s">
        <v>47</v>
      </c>
      <c r="B3" s="13">
        <f>DATE(An,MONTH(1&amp;A2),1)</f>
        <v>43221</v>
      </c>
      <c r="C3" s="13">
        <f t="shared" ref="C3" si="0">B3+1</f>
        <v>43222</v>
      </c>
      <c r="D3" s="13">
        <f t="shared" ref="D3" si="1">C3+1</f>
        <v>43223</v>
      </c>
      <c r="E3" s="13">
        <f t="shared" ref="E3" si="2">D3+1</f>
        <v>43224</v>
      </c>
      <c r="F3" s="13">
        <f t="shared" ref="F3" si="3">E3+1</f>
        <v>43225</v>
      </c>
      <c r="G3" s="13">
        <f t="shared" ref="G3" si="4">F3+1</f>
        <v>43226</v>
      </c>
      <c r="H3" s="13">
        <f t="shared" ref="H3" si="5">G3+1</f>
        <v>43227</v>
      </c>
      <c r="I3" s="13">
        <f t="shared" ref="I3" si="6">H3+1</f>
        <v>43228</v>
      </c>
      <c r="J3" s="13">
        <f t="shared" ref="J3" si="7">I3+1</f>
        <v>43229</v>
      </c>
      <c r="K3" s="13">
        <f t="shared" ref="K3" si="8">J3+1</f>
        <v>43230</v>
      </c>
      <c r="L3" s="13">
        <f t="shared" ref="L3" si="9">K3+1</f>
        <v>43231</v>
      </c>
      <c r="M3" s="13">
        <f t="shared" ref="M3" si="10">L3+1</f>
        <v>43232</v>
      </c>
      <c r="N3" s="13">
        <f t="shared" ref="N3" si="11">M3+1</f>
        <v>43233</v>
      </c>
      <c r="O3" s="13">
        <f t="shared" ref="O3" si="12">N3+1</f>
        <v>43234</v>
      </c>
      <c r="P3" s="13">
        <f t="shared" ref="P3" si="13">O3+1</f>
        <v>43235</v>
      </c>
      <c r="Q3" s="13">
        <f t="shared" ref="Q3" si="14">P3+1</f>
        <v>43236</v>
      </c>
      <c r="R3" s="13">
        <f t="shared" ref="R3" si="15">Q3+1</f>
        <v>43237</v>
      </c>
      <c r="S3" s="13">
        <f t="shared" ref="S3" si="16">R3+1</f>
        <v>43238</v>
      </c>
      <c r="T3" s="13">
        <f t="shared" ref="T3" si="17">S3+1</f>
        <v>43239</v>
      </c>
      <c r="U3" s="13">
        <f t="shared" ref="U3" si="18">T3+1</f>
        <v>43240</v>
      </c>
      <c r="V3" s="13">
        <f t="shared" ref="V3" si="19">U3+1</f>
        <v>43241</v>
      </c>
      <c r="W3" s="13">
        <f t="shared" ref="W3" si="20">V3+1</f>
        <v>43242</v>
      </c>
      <c r="X3" s="13">
        <f t="shared" ref="X3" si="21">W3+1</f>
        <v>43243</v>
      </c>
      <c r="Y3" s="13">
        <f t="shared" ref="Y3" si="22">X3+1</f>
        <v>43244</v>
      </c>
      <c r="Z3" s="13">
        <f t="shared" ref="Z3" si="23">Y3+1</f>
        <v>43245</v>
      </c>
      <c r="AA3" s="13">
        <f t="shared" ref="AA3" si="24">Z3+1</f>
        <v>43246</v>
      </c>
      <c r="AB3" s="13">
        <f t="shared" ref="AB3" si="25">AA3+1</f>
        <v>43247</v>
      </c>
      <c r="AC3" s="13">
        <f t="shared" ref="AC3" si="26">AB3+1</f>
        <v>43248</v>
      </c>
      <c r="AD3" s="13">
        <f t="shared" ref="AD3" si="27">AC3+1</f>
        <v>43249</v>
      </c>
      <c r="AE3" s="13">
        <f t="shared" ref="AE3" si="28">AD3+1</f>
        <v>43250</v>
      </c>
      <c r="AF3" s="13">
        <f t="shared" ref="AF3" si="29">AE3+1</f>
        <v>43251</v>
      </c>
      <c r="AG3" s="13">
        <f t="shared" ref="AG3" si="30">AF3+1</f>
        <v>43252</v>
      </c>
      <c r="AH3" s="13">
        <f t="shared" ref="AH3" si="31">AG3+1</f>
        <v>43253</v>
      </c>
      <c r="AI3" s="13">
        <f t="shared" ref="AI3" si="32">AH3+1</f>
        <v>43254</v>
      </c>
      <c r="AJ3" s="13">
        <f t="shared" ref="AJ3" si="33">AI3+1</f>
        <v>43255</v>
      </c>
      <c r="AK3" s="13">
        <f t="shared" ref="AK3" si="34">AJ3+1</f>
        <v>43256</v>
      </c>
      <c r="AL3" s="13">
        <f t="shared" ref="AL3" si="35">AK3+1</f>
        <v>43257</v>
      </c>
      <c r="AM3" s="13">
        <f t="shared" ref="AM3" si="36">AL3+1</f>
        <v>43258</v>
      </c>
      <c r="AN3" s="13">
        <f t="shared" ref="AN3" si="37">AM3+1</f>
        <v>43259</v>
      </c>
      <c r="AO3" s="13">
        <f t="shared" ref="AO3" si="38">AN3+1</f>
        <v>43260</v>
      </c>
      <c r="AP3" s="13">
        <f t="shared" ref="AP3" si="39">AO3+1</f>
        <v>43261</v>
      </c>
      <c r="AQ3" s="13">
        <f t="shared" ref="AQ3" si="40">AP3+1</f>
        <v>43262</v>
      </c>
      <c r="AR3" s="13">
        <f t="shared" ref="AR3" si="41">AQ3+1</f>
        <v>43263</v>
      </c>
      <c r="AS3" s="13">
        <f t="shared" ref="AS3" si="42">AR3+1</f>
        <v>43264</v>
      </c>
      <c r="AT3" s="13">
        <f t="shared" ref="AT3" si="43">AS3+1</f>
        <v>43265</v>
      </c>
      <c r="AU3" s="13">
        <f t="shared" ref="AU3" si="44">AT3+1</f>
        <v>43266</v>
      </c>
      <c r="AV3" s="13">
        <f t="shared" ref="AV3" si="45">AU3+1</f>
        <v>43267</v>
      </c>
      <c r="AW3" s="13">
        <f t="shared" ref="AW3" si="46">AV3+1</f>
        <v>43268</v>
      </c>
      <c r="AX3" s="13">
        <f t="shared" ref="AX3" si="47">AW3+1</f>
        <v>43269</v>
      </c>
      <c r="AY3" s="13">
        <f t="shared" ref="AY3" si="48">AX3+1</f>
        <v>43270</v>
      </c>
      <c r="AZ3" s="13">
        <f t="shared" ref="AZ3" si="49">AY3+1</f>
        <v>43271</v>
      </c>
      <c r="BA3" s="13">
        <f t="shared" ref="BA3" si="50">AZ3+1</f>
        <v>43272</v>
      </c>
      <c r="BB3" s="13">
        <f t="shared" ref="BB3" si="51">BA3+1</f>
        <v>43273</v>
      </c>
      <c r="BC3" s="13">
        <f t="shared" ref="BC3" si="52">BB3+1</f>
        <v>43274</v>
      </c>
      <c r="BD3" s="13">
        <f t="shared" ref="BD3" si="53">BC3+1</f>
        <v>43275</v>
      </c>
      <c r="BE3" s="13">
        <f t="shared" ref="BE3" si="54">BD3+1</f>
        <v>43276</v>
      </c>
      <c r="BF3" s="13">
        <f t="shared" ref="BF3" si="55">BE3+1</f>
        <v>43277</v>
      </c>
      <c r="BG3" s="13">
        <f t="shared" ref="BG3" si="56">BF3+1</f>
        <v>43278</v>
      </c>
      <c r="BH3" s="13">
        <f t="shared" ref="BH3" si="57">BG3+1</f>
        <v>43279</v>
      </c>
      <c r="BI3" s="13">
        <f t="shared" ref="BI3" si="58">BH3+1</f>
        <v>43280</v>
      </c>
      <c r="BJ3" s="13">
        <f t="shared" ref="BJ3" si="59">BI3+1</f>
        <v>43281</v>
      </c>
      <c r="BK3" s="13">
        <f t="shared" ref="BK3" si="60">BJ3+1</f>
        <v>43282</v>
      </c>
      <c r="BL3" s="13">
        <f t="shared" ref="BL3" si="61">BK3+1</f>
        <v>43283</v>
      </c>
      <c r="BM3" s="13">
        <f t="shared" ref="BM3" si="62">BL3+1</f>
        <v>43284</v>
      </c>
      <c r="BN3" s="13">
        <f t="shared" ref="BN3" si="63">BM3+1</f>
        <v>43285</v>
      </c>
      <c r="BO3" s="13">
        <f t="shared" ref="BO3" si="64">BN3+1</f>
        <v>43286</v>
      </c>
      <c r="BP3" s="13">
        <f t="shared" ref="BP3" si="65">BO3+1</f>
        <v>43287</v>
      </c>
      <c r="BQ3" s="13">
        <f t="shared" ref="BQ3" si="66">BP3+1</f>
        <v>43288</v>
      </c>
      <c r="BR3" s="13">
        <f t="shared" ref="BR3" si="67">BQ3+1</f>
        <v>43289</v>
      </c>
      <c r="BS3" s="13">
        <f t="shared" ref="BS3" si="68">BR3+1</f>
        <v>43290</v>
      </c>
      <c r="BT3" s="13">
        <f t="shared" ref="BT3" si="69">BS3+1</f>
        <v>43291</v>
      </c>
      <c r="BU3" s="13">
        <f t="shared" ref="BU3" si="70">BT3+1</f>
        <v>43292</v>
      </c>
      <c r="BV3" s="13">
        <f t="shared" ref="BV3" si="71">BU3+1</f>
        <v>43293</v>
      </c>
      <c r="BW3" s="13">
        <f t="shared" ref="BW3" si="72">BV3+1</f>
        <v>43294</v>
      </c>
      <c r="BX3" s="13">
        <f t="shared" ref="BX3" si="73">BW3+1</f>
        <v>43295</v>
      </c>
      <c r="BY3" s="13">
        <f t="shared" ref="BY3" si="74">BX3+1</f>
        <v>43296</v>
      </c>
      <c r="BZ3" s="13">
        <f t="shared" ref="BZ3" si="75">BY3+1</f>
        <v>43297</v>
      </c>
      <c r="CA3" s="13">
        <f t="shared" ref="CA3" si="76">BZ3+1</f>
        <v>43298</v>
      </c>
      <c r="CB3" s="13">
        <f t="shared" ref="CB3" si="77">CA3+1</f>
        <v>43299</v>
      </c>
      <c r="CC3" s="13">
        <f t="shared" ref="CC3" si="78">CB3+1</f>
        <v>43300</v>
      </c>
      <c r="CD3" s="13">
        <f t="shared" ref="CD3" si="79">CC3+1</f>
        <v>43301</v>
      </c>
      <c r="CE3" s="13">
        <f t="shared" ref="CE3" si="80">CD3+1</f>
        <v>43302</v>
      </c>
      <c r="CF3" s="13">
        <f t="shared" ref="CF3" si="81">CE3+1</f>
        <v>43303</v>
      </c>
      <c r="CG3" s="13">
        <f t="shared" ref="CG3" si="82">CF3+1</f>
        <v>43304</v>
      </c>
      <c r="CH3" s="13">
        <f t="shared" ref="CH3" si="83">CG3+1</f>
        <v>43305</v>
      </c>
      <c r="CI3" s="13">
        <f t="shared" ref="CI3" si="84">CH3+1</f>
        <v>43306</v>
      </c>
      <c r="CJ3" s="13">
        <f t="shared" ref="CJ3" si="85">CI3+1</f>
        <v>43307</v>
      </c>
      <c r="CK3" s="13">
        <f t="shared" ref="CK3" si="86">CJ3+1</f>
        <v>43308</v>
      </c>
      <c r="CL3" s="13">
        <f t="shared" ref="CL3" si="87">CK3+1</f>
        <v>43309</v>
      </c>
      <c r="CM3" s="13">
        <f t="shared" ref="CM3" si="88">CL3+1</f>
        <v>43310</v>
      </c>
      <c r="CN3" s="13">
        <f t="shared" ref="CN3" si="89">CM3+1</f>
        <v>43311</v>
      </c>
      <c r="CO3" s="13">
        <f t="shared" ref="CO3" si="90">CN3+1</f>
        <v>43312</v>
      </c>
      <c r="CP3" s="13">
        <f t="shared" ref="CP3" si="91">CO3+1</f>
        <v>43313</v>
      </c>
      <c r="CQ3" s="13">
        <f t="shared" ref="CQ3" si="92">CP3+1</f>
        <v>43314</v>
      </c>
      <c r="CR3" s="13">
        <f t="shared" ref="CR3" si="93">CQ3+1</f>
        <v>43315</v>
      </c>
      <c r="CS3" s="13">
        <f t="shared" ref="CS3" si="94">CR3+1</f>
        <v>43316</v>
      </c>
      <c r="CT3" s="13">
        <f t="shared" ref="CT3" si="95">CS3+1</f>
        <v>43317</v>
      </c>
      <c r="CU3" s="13">
        <f t="shared" ref="CU3" si="96">CT3+1</f>
        <v>43318</v>
      </c>
      <c r="CV3" s="13">
        <f t="shared" ref="CV3" si="97">CU3+1</f>
        <v>43319</v>
      </c>
      <c r="CW3" s="13">
        <f t="shared" ref="CW3" si="98">CV3+1</f>
        <v>43320</v>
      </c>
      <c r="CX3" s="13">
        <f t="shared" ref="CX3" si="99">CW3+1</f>
        <v>43321</v>
      </c>
      <c r="CY3" s="13">
        <f t="shared" ref="CY3" si="100">CX3+1</f>
        <v>43322</v>
      </c>
      <c r="CZ3" s="13">
        <f t="shared" ref="CZ3" si="101">CY3+1</f>
        <v>43323</v>
      </c>
      <c r="DA3" s="13">
        <f t="shared" ref="DA3" si="102">CZ3+1</f>
        <v>43324</v>
      </c>
      <c r="DB3" s="13">
        <f t="shared" ref="DB3" si="103">DA3+1</f>
        <v>43325</v>
      </c>
      <c r="DC3" s="13">
        <f t="shared" ref="DC3" si="104">DB3+1</f>
        <v>43326</v>
      </c>
      <c r="DD3" s="13">
        <f t="shared" ref="DD3" si="105">DC3+1</f>
        <v>43327</v>
      </c>
      <c r="DE3" s="13">
        <f t="shared" ref="DE3" si="106">DD3+1</f>
        <v>43328</v>
      </c>
      <c r="DF3" s="13">
        <f t="shared" ref="DF3" si="107">DE3+1</f>
        <v>43329</v>
      </c>
      <c r="DG3" s="13">
        <f t="shared" ref="DG3" si="108">DF3+1</f>
        <v>43330</v>
      </c>
      <c r="DH3" s="13">
        <f t="shared" ref="DH3" si="109">DG3+1</f>
        <v>43331</v>
      </c>
      <c r="DI3" s="13">
        <f t="shared" ref="DI3" si="110">DH3+1</f>
        <v>43332</v>
      </c>
      <c r="DJ3" s="13">
        <f t="shared" ref="DJ3" si="111">DI3+1</f>
        <v>43333</v>
      </c>
      <c r="DK3" s="13">
        <f t="shared" ref="DK3" si="112">DJ3+1</f>
        <v>43334</v>
      </c>
      <c r="DL3" s="13">
        <f t="shared" ref="DL3" si="113">DK3+1</f>
        <v>43335</v>
      </c>
      <c r="DM3" s="13">
        <f t="shared" ref="DM3" si="114">DL3+1</f>
        <v>43336</v>
      </c>
      <c r="DN3" s="13">
        <f t="shared" ref="DN3" si="115">DM3+1</f>
        <v>43337</v>
      </c>
      <c r="DO3" s="13">
        <f t="shared" ref="DO3" si="116">DN3+1</f>
        <v>43338</v>
      </c>
      <c r="DP3" s="13">
        <f t="shared" ref="DP3" si="117">DO3+1</f>
        <v>43339</v>
      </c>
      <c r="DQ3" s="13">
        <f t="shared" ref="DQ3" si="118">DP3+1</f>
        <v>43340</v>
      </c>
      <c r="DR3" s="13">
        <f t="shared" ref="DR3" si="119">DQ3+1</f>
        <v>43341</v>
      </c>
      <c r="DS3" s="13">
        <f t="shared" ref="DS3" si="120">DR3+1</f>
        <v>43342</v>
      </c>
      <c r="DT3" s="13">
        <f t="shared" ref="DT3" si="121">DS3+1</f>
        <v>43343</v>
      </c>
      <c r="DU3" s="13">
        <f t="shared" ref="DU3" si="122">DT3+1</f>
        <v>43344</v>
      </c>
      <c r="DV3" s="13">
        <f t="shared" ref="DV3" si="123">DU3+1</f>
        <v>43345</v>
      </c>
      <c r="DW3" s="13">
        <f t="shared" ref="DW3" si="124">DV3+1</f>
        <v>43346</v>
      </c>
      <c r="DX3" s="13">
        <f t="shared" ref="DX3" si="125">DW3+1</f>
        <v>43347</v>
      </c>
      <c r="DY3" s="13">
        <f t="shared" ref="DY3" si="126">DX3+1</f>
        <v>43348</v>
      </c>
      <c r="DZ3" s="13">
        <f t="shared" ref="DZ3" si="127">DY3+1</f>
        <v>43349</v>
      </c>
      <c r="EA3" s="13">
        <f t="shared" ref="EA3" si="128">DZ3+1</f>
        <v>43350</v>
      </c>
      <c r="EB3" s="13">
        <f t="shared" ref="EB3" si="129">EA3+1</f>
        <v>43351</v>
      </c>
      <c r="EC3" s="13">
        <f t="shared" ref="EC3" si="130">EB3+1</f>
        <v>43352</v>
      </c>
      <c r="ED3" s="13">
        <f t="shared" ref="ED3" si="131">EC3+1</f>
        <v>43353</v>
      </c>
      <c r="EE3" s="13">
        <f t="shared" ref="EE3" si="132">ED3+1</f>
        <v>43354</v>
      </c>
      <c r="EF3" s="13">
        <f t="shared" ref="EF3" si="133">EE3+1</f>
        <v>43355</v>
      </c>
      <c r="EG3" s="13">
        <f t="shared" ref="EG3" si="134">EF3+1</f>
        <v>43356</v>
      </c>
      <c r="EH3" s="13">
        <f t="shared" ref="EH3" si="135">EG3+1</f>
        <v>43357</v>
      </c>
      <c r="EI3" s="13">
        <f t="shared" ref="EI3" si="136">EH3+1</f>
        <v>43358</v>
      </c>
      <c r="EJ3" s="13">
        <f t="shared" ref="EJ3" si="137">EI3+1</f>
        <v>43359</v>
      </c>
      <c r="EK3" s="13">
        <f t="shared" ref="EK3" si="138">EJ3+1</f>
        <v>43360</v>
      </c>
      <c r="EL3" s="13">
        <f t="shared" ref="EL3" si="139">EK3+1</f>
        <v>43361</v>
      </c>
      <c r="EM3" s="13">
        <f t="shared" ref="EM3" si="140">EL3+1</f>
        <v>43362</v>
      </c>
      <c r="EN3" s="13">
        <f t="shared" ref="EN3" si="141">EM3+1</f>
        <v>43363</v>
      </c>
      <c r="EO3" s="13">
        <f t="shared" ref="EO3" si="142">EN3+1</f>
        <v>43364</v>
      </c>
      <c r="EP3" s="13">
        <f t="shared" ref="EP3" si="143">EO3+1</f>
        <v>43365</v>
      </c>
      <c r="EQ3" s="13">
        <f t="shared" ref="EQ3" si="144">EP3+1</f>
        <v>43366</v>
      </c>
      <c r="ER3" s="13">
        <f t="shared" ref="ER3" si="145">EQ3+1</f>
        <v>43367</v>
      </c>
      <c r="ES3" s="13">
        <f t="shared" ref="ES3" si="146">ER3+1</f>
        <v>43368</v>
      </c>
      <c r="ET3" s="13">
        <f t="shared" ref="ET3" si="147">ES3+1</f>
        <v>43369</v>
      </c>
      <c r="EU3" s="13">
        <f t="shared" ref="EU3" si="148">ET3+1</f>
        <v>43370</v>
      </c>
      <c r="EV3" s="13">
        <f t="shared" ref="EV3" si="149">EU3+1</f>
        <v>43371</v>
      </c>
      <c r="EW3" s="13">
        <f t="shared" ref="EW3" si="150">EV3+1</f>
        <v>43372</v>
      </c>
      <c r="EX3" s="13">
        <f t="shared" ref="EX3" si="151">EW3+1</f>
        <v>43373</v>
      </c>
      <c r="EY3" s="13">
        <f t="shared" ref="EY3" si="152">EX3+1</f>
        <v>43374</v>
      </c>
      <c r="EZ3" s="13">
        <f t="shared" ref="EZ3" si="153">EY3+1</f>
        <v>43375</v>
      </c>
      <c r="FA3" s="13">
        <f t="shared" ref="FA3" si="154">EZ3+1</f>
        <v>43376</v>
      </c>
      <c r="FB3" s="13">
        <f t="shared" ref="FB3" si="155">FA3+1</f>
        <v>43377</v>
      </c>
      <c r="FC3" s="13">
        <f t="shared" ref="FC3" si="156">FB3+1</f>
        <v>43378</v>
      </c>
      <c r="FD3" s="13">
        <f t="shared" ref="FD3" si="157">FC3+1</f>
        <v>43379</v>
      </c>
      <c r="FE3" s="13">
        <f t="shared" ref="FE3" si="158">FD3+1</f>
        <v>43380</v>
      </c>
      <c r="FF3" s="13">
        <f t="shared" ref="FF3" si="159">FE3+1</f>
        <v>43381</v>
      </c>
      <c r="FG3" s="13">
        <f t="shared" ref="FG3" si="160">FF3+1</f>
        <v>43382</v>
      </c>
      <c r="FH3" s="13">
        <f t="shared" ref="FH3" si="161">FG3+1</f>
        <v>43383</v>
      </c>
      <c r="FI3" s="13">
        <f t="shared" ref="FI3" si="162">FH3+1</f>
        <v>43384</v>
      </c>
      <c r="FJ3" s="13">
        <f t="shared" ref="FJ3" si="163">FI3+1</f>
        <v>43385</v>
      </c>
      <c r="FK3" s="13">
        <f t="shared" ref="FK3" si="164">FJ3+1</f>
        <v>43386</v>
      </c>
      <c r="FL3" s="13">
        <f t="shared" ref="FL3" si="165">FK3+1</f>
        <v>43387</v>
      </c>
      <c r="FM3" s="13">
        <f t="shared" ref="FM3" si="166">FL3+1</f>
        <v>43388</v>
      </c>
      <c r="FN3" s="13">
        <f t="shared" ref="FN3" si="167">FM3+1</f>
        <v>43389</v>
      </c>
      <c r="FO3" s="13">
        <f t="shared" ref="FO3" si="168">FN3+1</f>
        <v>43390</v>
      </c>
      <c r="FP3" s="13">
        <f t="shared" ref="FP3" si="169">FO3+1</f>
        <v>43391</v>
      </c>
      <c r="FQ3" s="13">
        <f t="shared" ref="FQ3" si="170">FP3+1</f>
        <v>43392</v>
      </c>
      <c r="FR3" s="13">
        <f t="shared" ref="FR3" si="171">FQ3+1</f>
        <v>43393</v>
      </c>
      <c r="FS3" s="13">
        <f t="shared" ref="FS3" si="172">FR3+1</f>
        <v>43394</v>
      </c>
      <c r="FT3" s="13">
        <f t="shared" ref="FT3" si="173">FS3+1</f>
        <v>43395</v>
      </c>
      <c r="FU3" s="13">
        <f t="shared" ref="FU3" si="174">FT3+1</f>
        <v>43396</v>
      </c>
      <c r="FV3" s="13">
        <f t="shared" ref="FV3" si="175">FU3+1</f>
        <v>43397</v>
      </c>
      <c r="FW3" s="13">
        <f t="shared" ref="FW3" si="176">FV3+1</f>
        <v>43398</v>
      </c>
      <c r="FX3" s="13">
        <f t="shared" ref="FX3" si="177">FW3+1</f>
        <v>43399</v>
      </c>
      <c r="FY3" s="13">
        <f t="shared" ref="FY3" si="178">FX3+1</f>
        <v>43400</v>
      </c>
      <c r="FZ3" s="13">
        <f t="shared" ref="FZ3" si="179">FY3+1</f>
        <v>43401</v>
      </c>
      <c r="GA3" s="13">
        <f t="shared" ref="GA3" si="180">FZ3+1</f>
        <v>43402</v>
      </c>
      <c r="GB3" s="13">
        <f t="shared" ref="GB3" si="181">GA3+1</f>
        <v>43403</v>
      </c>
      <c r="GC3" s="13">
        <f t="shared" ref="GC3" si="182">GB3+1</f>
        <v>43404</v>
      </c>
      <c r="GD3" s="13">
        <f t="shared" ref="GD3" si="183">GC3+1</f>
        <v>43405</v>
      </c>
      <c r="GE3" s="13">
        <f t="shared" ref="GE3" si="184">GD3+1</f>
        <v>43406</v>
      </c>
      <c r="GF3" s="13">
        <f t="shared" ref="GF3" si="185">GE3+1</f>
        <v>43407</v>
      </c>
      <c r="GG3" s="13">
        <f t="shared" ref="GG3" si="186">GF3+1</f>
        <v>43408</v>
      </c>
      <c r="GH3" s="13">
        <f t="shared" ref="GH3" si="187">GG3+1</f>
        <v>43409</v>
      </c>
      <c r="GI3" s="13">
        <f t="shared" ref="GI3" si="188">GH3+1</f>
        <v>43410</v>
      </c>
      <c r="GJ3" s="13">
        <f t="shared" ref="GJ3" si="189">GI3+1</f>
        <v>43411</v>
      </c>
      <c r="GK3" s="13">
        <f t="shared" ref="GK3" si="190">GJ3+1</f>
        <v>43412</v>
      </c>
      <c r="GL3" s="13">
        <f t="shared" ref="GL3" si="191">GK3+1</f>
        <v>43413</v>
      </c>
      <c r="GM3" s="13">
        <f t="shared" ref="GM3" si="192">GL3+1</f>
        <v>43414</v>
      </c>
      <c r="GN3" s="13">
        <f t="shared" ref="GN3" si="193">GM3+1</f>
        <v>43415</v>
      </c>
      <c r="GO3" s="13">
        <f t="shared" ref="GO3" si="194">GN3+1</f>
        <v>43416</v>
      </c>
      <c r="GP3" s="13">
        <f t="shared" ref="GP3" si="195">GO3+1</f>
        <v>43417</v>
      </c>
      <c r="GQ3" s="13">
        <f t="shared" ref="GQ3" si="196">GP3+1</f>
        <v>43418</v>
      </c>
      <c r="GR3" s="13">
        <f t="shared" ref="GR3" si="197">GQ3+1</f>
        <v>43419</v>
      </c>
      <c r="GS3" s="13">
        <f t="shared" ref="GS3" si="198">GR3+1</f>
        <v>43420</v>
      </c>
      <c r="GT3" s="13">
        <f t="shared" ref="GT3" si="199">GS3+1</f>
        <v>43421</v>
      </c>
      <c r="GU3" s="13">
        <f t="shared" ref="GU3" si="200">GT3+1</f>
        <v>43422</v>
      </c>
      <c r="GV3" s="13">
        <f t="shared" ref="GV3" si="201">GU3+1</f>
        <v>43423</v>
      </c>
      <c r="GW3" s="13">
        <f t="shared" ref="GW3" si="202">GV3+1</f>
        <v>43424</v>
      </c>
      <c r="GX3" s="13">
        <f t="shared" ref="GX3" si="203">GW3+1</f>
        <v>43425</v>
      </c>
      <c r="GY3" s="13">
        <f t="shared" ref="GY3" si="204">GX3+1</f>
        <v>43426</v>
      </c>
      <c r="GZ3" s="13">
        <f t="shared" ref="GZ3" si="205">GY3+1</f>
        <v>43427</v>
      </c>
      <c r="HA3" s="13">
        <f t="shared" ref="HA3" si="206">GZ3+1</f>
        <v>43428</v>
      </c>
      <c r="HB3" s="13">
        <f t="shared" ref="HB3" si="207">HA3+1</f>
        <v>43429</v>
      </c>
      <c r="HC3" s="13">
        <f t="shared" ref="HC3" si="208">HB3+1</f>
        <v>43430</v>
      </c>
      <c r="HD3" s="13">
        <f t="shared" ref="HD3" si="209">HC3+1</f>
        <v>43431</v>
      </c>
      <c r="HE3" s="13">
        <f t="shared" ref="HE3" si="210">HD3+1</f>
        <v>43432</v>
      </c>
      <c r="HF3" s="13">
        <f t="shared" ref="HF3" si="211">HE3+1</f>
        <v>43433</v>
      </c>
      <c r="HG3" s="13">
        <f t="shared" ref="HG3" si="212">HF3+1</f>
        <v>43434</v>
      </c>
      <c r="HH3" s="13">
        <f t="shared" ref="HH3" si="213">HG3+1</f>
        <v>43435</v>
      </c>
      <c r="HI3" s="7"/>
      <c r="HJ3" s="3"/>
    </row>
    <row r="4" spans="1:219" s="2" customFormat="1" ht="13.5" x14ac:dyDescent="0.2">
      <c r="A4" s="109"/>
      <c r="B4" s="14">
        <f t="shared" ref="B4:HH4" si="214">B3</f>
        <v>43221</v>
      </c>
      <c r="C4" s="14">
        <f t="shared" si="214"/>
        <v>43222</v>
      </c>
      <c r="D4" s="14">
        <f t="shared" si="214"/>
        <v>43223</v>
      </c>
      <c r="E4" s="14">
        <f t="shared" si="214"/>
        <v>43224</v>
      </c>
      <c r="F4" s="14">
        <f t="shared" si="214"/>
        <v>43225</v>
      </c>
      <c r="G4" s="14">
        <f t="shared" si="214"/>
        <v>43226</v>
      </c>
      <c r="H4" s="14">
        <f t="shared" si="214"/>
        <v>43227</v>
      </c>
      <c r="I4" s="14">
        <f t="shared" si="214"/>
        <v>43228</v>
      </c>
      <c r="J4" s="14">
        <f t="shared" si="214"/>
        <v>43229</v>
      </c>
      <c r="K4" s="14">
        <f t="shared" si="214"/>
        <v>43230</v>
      </c>
      <c r="L4" s="14">
        <f t="shared" si="214"/>
        <v>43231</v>
      </c>
      <c r="M4" s="14">
        <f t="shared" si="214"/>
        <v>43232</v>
      </c>
      <c r="N4" s="14">
        <f t="shared" si="214"/>
        <v>43233</v>
      </c>
      <c r="O4" s="14">
        <f t="shared" si="214"/>
        <v>43234</v>
      </c>
      <c r="P4" s="14">
        <f t="shared" si="214"/>
        <v>43235</v>
      </c>
      <c r="Q4" s="14">
        <f t="shared" si="214"/>
        <v>43236</v>
      </c>
      <c r="R4" s="14">
        <f t="shared" si="214"/>
        <v>43237</v>
      </c>
      <c r="S4" s="14">
        <f t="shared" si="214"/>
        <v>43238</v>
      </c>
      <c r="T4" s="14">
        <f t="shared" si="214"/>
        <v>43239</v>
      </c>
      <c r="U4" s="14">
        <f t="shared" si="214"/>
        <v>43240</v>
      </c>
      <c r="V4" s="14">
        <f t="shared" si="214"/>
        <v>43241</v>
      </c>
      <c r="W4" s="14">
        <f t="shared" si="214"/>
        <v>43242</v>
      </c>
      <c r="X4" s="14">
        <f t="shared" si="214"/>
        <v>43243</v>
      </c>
      <c r="Y4" s="14">
        <f t="shared" si="214"/>
        <v>43244</v>
      </c>
      <c r="Z4" s="14">
        <f t="shared" si="214"/>
        <v>43245</v>
      </c>
      <c r="AA4" s="14">
        <f t="shared" si="214"/>
        <v>43246</v>
      </c>
      <c r="AB4" s="14">
        <f t="shared" si="214"/>
        <v>43247</v>
      </c>
      <c r="AC4" s="14">
        <f t="shared" si="214"/>
        <v>43248</v>
      </c>
      <c r="AD4" s="14">
        <f t="shared" si="214"/>
        <v>43249</v>
      </c>
      <c r="AE4" s="14">
        <f t="shared" si="214"/>
        <v>43250</v>
      </c>
      <c r="AF4" s="14">
        <f t="shared" si="214"/>
        <v>43251</v>
      </c>
      <c r="AG4" s="14">
        <f t="shared" si="214"/>
        <v>43252</v>
      </c>
      <c r="AH4" s="14">
        <f t="shared" si="214"/>
        <v>43253</v>
      </c>
      <c r="AI4" s="14">
        <f t="shared" si="214"/>
        <v>43254</v>
      </c>
      <c r="AJ4" s="14">
        <f t="shared" si="214"/>
        <v>43255</v>
      </c>
      <c r="AK4" s="14">
        <f t="shared" si="214"/>
        <v>43256</v>
      </c>
      <c r="AL4" s="14">
        <f t="shared" si="214"/>
        <v>43257</v>
      </c>
      <c r="AM4" s="14">
        <f t="shared" si="214"/>
        <v>43258</v>
      </c>
      <c r="AN4" s="14">
        <f t="shared" si="214"/>
        <v>43259</v>
      </c>
      <c r="AO4" s="14">
        <f t="shared" si="214"/>
        <v>43260</v>
      </c>
      <c r="AP4" s="14">
        <f t="shared" si="214"/>
        <v>43261</v>
      </c>
      <c r="AQ4" s="14">
        <f t="shared" si="214"/>
        <v>43262</v>
      </c>
      <c r="AR4" s="14">
        <f t="shared" si="214"/>
        <v>43263</v>
      </c>
      <c r="AS4" s="14">
        <f t="shared" si="214"/>
        <v>43264</v>
      </c>
      <c r="AT4" s="14">
        <f t="shared" si="214"/>
        <v>43265</v>
      </c>
      <c r="AU4" s="14">
        <f t="shared" si="214"/>
        <v>43266</v>
      </c>
      <c r="AV4" s="14">
        <f t="shared" si="214"/>
        <v>43267</v>
      </c>
      <c r="AW4" s="14">
        <f t="shared" si="214"/>
        <v>43268</v>
      </c>
      <c r="AX4" s="14">
        <f t="shared" si="214"/>
        <v>43269</v>
      </c>
      <c r="AY4" s="14">
        <f t="shared" si="214"/>
        <v>43270</v>
      </c>
      <c r="AZ4" s="14">
        <f t="shared" si="214"/>
        <v>43271</v>
      </c>
      <c r="BA4" s="14">
        <f t="shared" si="214"/>
        <v>43272</v>
      </c>
      <c r="BB4" s="14">
        <f t="shared" si="214"/>
        <v>43273</v>
      </c>
      <c r="BC4" s="14">
        <f t="shared" si="214"/>
        <v>43274</v>
      </c>
      <c r="BD4" s="14">
        <f t="shared" si="214"/>
        <v>43275</v>
      </c>
      <c r="BE4" s="14">
        <f t="shared" si="214"/>
        <v>43276</v>
      </c>
      <c r="BF4" s="14">
        <f t="shared" si="214"/>
        <v>43277</v>
      </c>
      <c r="BG4" s="14">
        <f t="shared" si="214"/>
        <v>43278</v>
      </c>
      <c r="BH4" s="14">
        <f t="shared" si="214"/>
        <v>43279</v>
      </c>
      <c r="BI4" s="14">
        <f t="shared" si="214"/>
        <v>43280</v>
      </c>
      <c r="BJ4" s="14">
        <f t="shared" si="214"/>
        <v>43281</v>
      </c>
      <c r="BK4" s="14">
        <f t="shared" ref="BK4:DT4" si="215">BK3</f>
        <v>43282</v>
      </c>
      <c r="BL4" s="14">
        <f t="shared" si="215"/>
        <v>43283</v>
      </c>
      <c r="BM4" s="14">
        <f t="shared" si="215"/>
        <v>43284</v>
      </c>
      <c r="BN4" s="14">
        <f t="shared" si="215"/>
        <v>43285</v>
      </c>
      <c r="BO4" s="14">
        <f t="shared" si="215"/>
        <v>43286</v>
      </c>
      <c r="BP4" s="14">
        <f t="shared" si="215"/>
        <v>43287</v>
      </c>
      <c r="BQ4" s="14">
        <f t="shared" si="215"/>
        <v>43288</v>
      </c>
      <c r="BR4" s="14">
        <f t="shared" si="215"/>
        <v>43289</v>
      </c>
      <c r="BS4" s="14">
        <f t="shared" si="215"/>
        <v>43290</v>
      </c>
      <c r="BT4" s="14">
        <f t="shared" si="215"/>
        <v>43291</v>
      </c>
      <c r="BU4" s="14">
        <f t="shared" si="215"/>
        <v>43292</v>
      </c>
      <c r="BV4" s="14">
        <f t="shared" si="215"/>
        <v>43293</v>
      </c>
      <c r="BW4" s="14">
        <f t="shared" si="215"/>
        <v>43294</v>
      </c>
      <c r="BX4" s="14">
        <f t="shared" si="215"/>
        <v>43295</v>
      </c>
      <c r="BY4" s="14">
        <f t="shared" si="215"/>
        <v>43296</v>
      </c>
      <c r="BZ4" s="14">
        <f t="shared" si="215"/>
        <v>43297</v>
      </c>
      <c r="CA4" s="14">
        <f t="shared" si="215"/>
        <v>43298</v>
      </c>
      <c r="CB4" s="14">
        <f t="shared" si="215"/>
        <v>43299</v>
      </c>
      <c r="CC4" s="14">
        <f t="shared" si="215"/>
        <v>43300</v>
      </c>
      <c r="CD4" s="14">
        <f t="shared" si="215"/>
        <v>43301</v>
      </c>
      <c r="CE4" s="14">
        <f t="shared" si="215"/>
        <v>43302</v>
      </c>
      <c r="CF4" s="14">
        <f t="shared" si="215"/>
        <v>43303</v>
      </c>
      <c r="CG4" s="14">
        <f t="shared" si="215"/>
        <v>43304</v>
      </c>
      <c r="CH4" s="14">
        <f t="shared" si="215"/>
        <v>43305</v>
      </c>
      <c r="CI4" s="14">
        <f t="shared" si="215"/>
        <v>43306</v>
      </c>
      <c r="CJ4" s="14">
        <f t="shared" si="215"/>
        <v>43307</v>
      </c>
      <c r="CK4" s="14">
        <f t="shared" si="215"/>
        <v>43308</v>
      </c>
      <c r="CL4" s="14">
        <f t="shared" si="215"/>
        <v>43309</v>
      </c>
      <c r="CM4" s="14">
        <f t="shared" si="215"/>
        <v>43310</v>
      </c>
      <c r="CN4" s="14">
        <f t="shared" si="215"/>
        <v>43311</v>
      </c>
      <c r="CO4" s="14">
        <f t="shared" si="215"/>
        <v>43312</v>
      </c>
      <c r="CP4" s="14">
        <f t="shared" si="215"/>
        <v>43313</v>
      </c>
      <c r="CQ4" s="14">
        <f t="shared" si="215"/>
        <v>43314</v>
      </c>
      <c r="CR4" s="14">
        <f t="shared" si="215"/>
        <v>43315</v>
      </c>
      <c r="CS4" s="14">
        <f t="shared" si="215"/>
        <v>43316</v>
      </c>
      <c r="CT4" s="14">
        <f t="shared" si="215"/>
        <v>43317</v>
      </c>
      <c r="CU4" s="14">
        <f t="shared" si="215"/>
        <v>43318</v>
      </c>
      <c r="CV4" s="14">
        <f t="shared" si="215"/>
        <v>43319</v>
      </c>
      <c r="CW4" s="14">
        <f t="shared" si="215"/>
        <v>43320</v>
      </c>
      <c r="CX4" s="14">
        <f t="shared" si="215"/>
        <v>43321</v>
      </c>
      <c r="CY4" s="14">
        <f t="shared" si="215"/>
        <v>43322</v>
      </c>
      <c r="CZ4" s="14">
        <f t="shared" si="215"/>
        <v>43323</v>
      </c>
      <c r="DA4" s="14">
        <f t="shared" si="215"/>
        <v>43324</v>
      </c>
      <c r="DB4" s="14">
        <f t="shared" si="215"/>
        <v>43325</v>
      </c>
      <c r="DC4" s="14">
        <f t="shared" si="215"/>
        <v>43326</v>
      </c>
      <c r="DD4" s="14">
        <f t="shared" si="215"/>
        <v>43327</v>
      </c>
      <c r="DE4" s="14">
        <f t="shared" si="215"/>
        <v>43328</v>
      </c>
      <c r="DF4" s="14">
        <f t="shared" si="215"/>
        <v>43329</v>
      </c>
      <c r="DG4" s="14">
        <f t="shared" si="215"/>
        <v>43330</v>
      </c>
      <c r="DH4" s="14">
        <f t="shared" si="215"/>
        <v>43331</v>
      </c>
      <c r="DI4" s="14">
        <f t="shared" si="215"/>
        <v>43332</v>
      </c>
      <c r="DJ4" s="14">
        <f t="shared" si="215"/>
        <v>43333</v>
      </c>
      <c r="DK4" s="14">
        <f t="shared" si="215"/>
        <v>43334</v>
      </c>
      <c r="DL4" s="14">
        <f t="shared" si="215"/>
        <v>43335</v>
      </c>
      <c r="DM4" s="14">
        <f t="shared" si="215"/>
        <v>43336</v>
      </c>
      <c r="DN4" s="14">
        <f t="shared" si="215"/>
        <v>43337</v>
      </c>
      <c r="DO4" s="14">
        <f t="shared" si="215"/>
        <v>43338</v>
      </c>
      <c r="DP4" s="14">
        <f t="shared" si="215"/>
        <v>43339</v>
      </c>
      <c r="DQ4" s="14">
        <f t="shared" ref="DQ4" si="216">DQ3</f>
        <v>43340</v>
      </c>
      <c r="DR4" s="14">
        <f t="shared" si="215"/>
        <v>43341</v>
      </c>
      <c r="DS4" s="14">
        <f t="shared" si="215"/>
        <v>43342</v>
      </c>
      <c r="DT4" s="14">
        <f t="shared" si="215"/>
        <v>43343</v>
      </c>
      <c r="DU4" s="14">
        <f t="shared" ref="DU4:GC4" si="217">DU3</f>
        <v>43344</v>
      </c>
      <c r="DV4" s="14">
        <f t="shared" si="217"/>
        <v>43345</v>
      </c>
      <c r="DW4" s="14">
        <f t="shared" si="217"/>
        <v>43346</v>
      </c>
      <c r="DX4" s="14">
        <f t="shared" si="217"/>
        <v>43347</v>
      </c>
      <c r="DY4" s="14">
        <f t="shared" si="217"/>
        <v>43348</v>
      </c>
      <c r="DZ4" s="14">
        <f t="shared" si="217"/>
        <v>43349</v>
      </c>
      <c r="EA4" s="14">
        <f t="shared" si="217"/>
        <v>43350</v>
      </c>
      <c r="EB4" s="14">
        <f t="shared" si="217"/>
        <v>43351</v>
      </c>
      <c r="EC4" s="14">
        <f t="shared" si="217"/>
        <v>43352</v>
      </c>
      <c r="ED4" s="14">
        <f t="shared" si="217"/>
        <v>43353</v>
      </c>
      <c r="EE4" s="14">
        <f t="shared" si="217"/>
        <v>43354</v>
      </c>
      <c r="EF4" s="14">
        <f t="shared" si="217"/>
        <v>43355</v>
      </c>
      <c r="EG4" s="14">
        <f t="shared" si="217"/>
        <v>43356</v>
      </c>
      <c r="EH4" s="14">
        <f t="shared" si="217"/>
        <v>43357</v>
      </c>
      <c r="EI4" s="14">
        <f t="shared" si="217"/>
        <v>43358</v>
      </c>
      <c r="EJ4" s="14">
        <f t="shared" si="217"/>
        <v>43359</v>
      </c>
      <c r="EK4" s="14">
        <f t="shared" si="217"/>
        <v>43360</v>
      </c>
      <c r="EL4" s="14">
        <f t="shared" si="217"/>
        <v>43361</v>
      </c>
      <c r="EM4" s="14">
        <f t="shared" si="217"/>
        <v>43362</v>
      </c>
      <c r="EN4" s="14">
        <f t="shared" si="217"/>
        <v>43363</v>
      </c>
      <c r="EO4" s="14">
        <f t="shared" si="217"/>
        <v>43364</v>
      </c>
      <c r="EP4" s="14">
        <f t="shared" si="217"/>
        <v>43365</v>
      </c>
      <c r="EQ4" s="14">
        <f t="shared" si="217"/>
        <v>43366</v>
      </c>
      <c r="ER4" s="14">
        <f t="shared" si="217"/>
        <v>43367</v>
      </c>
      <c r="ES4" s="14">
        <f t="shared" si="217"/>
        <v>43368</v>
      </c>
      <c r="ET4" s="14">
        <f t="shared" si="217"/>
        <v>43369</v>
      </c>
      <c r="EU4" s="14">
        <f t="shared" si="217"/>
        <v>43370</v>
      </c>
      <c r="EV4" s="14">
        <f t="shared" si="217"/>
        <v>43371</v>
      </c>
      <c r="EW4" s="14">
        <f t="shared" si="217"/>
        <v>43372</v>
      </c>
      <c r="EX4" s="14">
        <f t="shared" si="217"/>
        <v>43373</v>
      </c>
      <c r="EY4" s="14">
        <f t="shared" si="217"/>
        <v>43374</v>
      </c>
      <c r="EZ4" s="14">
        <f t="shared" si="217"/>
        <v>43375</v>
      </c>
      <c r="FA4" s="14">
        <f t="shared" si="217"/>
        <v>43376</v>
      </c>
      <c r="FB4" s="14">
        <f t="shared" si="217"/>
        <v>43377</v>
      </c>
      <c r="FC4" s="14">
        <f t="shared" si="217"/>
        <v>43378</v>
      </c>
      <c r="FD4" s="14">
        <f t="shared" si="217"/>
        <v>43379</v>
      </c>
      <c r="FE4" s="14">
        <f t="shared" si="217"/>
        <v>43380</v>
      </c>
      <c r="FF4" s="14">
        <f t="shared" si="217"/>
        <v>43381</v>
      </c>
      <c r="FG4" s="14">
        <f t="shared" si="217"/>
        <v>43382</v>
      </c>
      <c r="FH4" s="14">
        <f t="shared" si="217"/>
        <v>43383</v>
      </c>
      <c r="FI4" s="14">
        <f t="shared" si="217"/>
        <v>43384</v>
      </c>
      <c r="FJ4" s="14">
        <f t="shared" si="217"/>
        <v>43385</v>
      </c>
      <c r="FK4" s="14">
        <f t="shared" si="217"/>
        <v>43386</v>
      </c>
      <c r="FL4" s="14">
        <f t="shared" si="217"/>
        <v>43387</v>
      </c>
      <c r="FM4" s="14">
        <f t="shared" si="217"/>
        <v>43388</v>
      </c>
      <c r="FN4" s="14">
        <f t="shared" si="217"/>
        <v>43389</v>
      </c>
      <c r="FO4" s="14">
        <f t="shared" si="217"/>
        <v>43390</v>
      </c>
      <c r="FP4" s="14">
        <f t="shared" si="217"/>
        <v>43391</v>
      </c>
      <c r="FQ4" s="14">
        <f t="shared" si="217"/>
        <v>43392</v>
      </c>
      <c r="FR4" s="14">
        <f t="shared" si="217"/>
        <v>43393</v>
      </c>
      <c r="FS4" s="14">
        <f t="shared" si="217"/>
        <v>43394</v>
      </c>
      <c r="FT4" s="14">
        <f t="shared" si="217"/>
        <v>43395</v>
      </c>
      <c r="FU4" s="14">
        <f t="shared" si="217"/>
        <v>43396</v>
      </c>
      <c r="FV4" s="14">
        <f t="shared" si="217"/>
        <v>43397</v>
      </c>
      <c r="FW4" s="14">
        <f t="shared" si="217"/>
        <v>43398</v>
      </c>
      <c r="FX4" s="14">
        <f t="shared" si="217"/>
        <v>43399</v>
      </c>
      <c r="FY4" s="14">
        <f t="shared" si="217"/>
        <v>43400</v>
      </c>
      <c r="FZ4" s="14">
        <f t="shared" si="217"/>
        <v>43401</v>
      </c>
      <c r="GA4" s="14">
        <f t="shared" si="217"/>
        <v>43402</v>
      </c>
      <c r="GB4" s="14">
        <f t="shared" si="217"/>
        <v>43403</v>
      </c>
      <c r="GC4" s="14">
        <f t="shared" si="217"/>
        <v>43404</v>
      </c>
      <c r="GD4" s="14">
        <f t="shared" ref="GD4:HG4" si="218">GD3</f>
        <v>43405</v>
      </c>
      <c r="GE4" s="14">
        <f t="shared" si="218"/>
        <v>43406</v>
      </c>
      <c r="GF4" s="14">
        <f t="shared" si="218"/>
        <v>43407</v>
      </c>
      <c r="GG4" s="14">
        <f t="shared" si="218"/>
        <v>43408</v>
      </c>
      <c r="GH4" s="14">
        <f t="shared" si="218"/>
        <v>43409</v>
      </c>
      <c r="GI4" s="14">
        <f t="shared" si="218"/>
        <v>43410</v>
      </c>
      <c r="GJ4" s="14">
        <f t="shared" si="218"/>
        <v>43411</v>
      </c>
      <c r="GK4" s="14">
        <f t="shared" si="218"/>
        <v>43412</v>
      </c>
      <c r="GL4" s="14">
        <f t="shared" si="218"/>
        <v>43413</v>
      </c>
      <c r="GM4" s="14">
        <f t="shared" si="218"/>
        <v>43414</v>
      </c>
      <c r="GN4" s="14">
        <f t="shared" si="218"/>
        <v>43415</v>
      </c>
      <c r="GO4" s="14">
        <f t="shared" si="218"/>
        <v>43416</v>
      </c>
      <c r="GP4" s="14">
        <f t="shared" si="218"/>
        <v>43417</v>
      </c>
      <c r="GQ4" s="14">
        <f t="shared" si="218"/>
        <v>43418</v>
      </c>
      <c r="GR4" s="14">
        <f t="shared" si="218"/>
        <v>43419</v>
      </c>
      <c r="GS4" s="14">
        <f t="shared" si="218"/>
        <v>43420</v>
      </c>
      <c r="GT4" s="14">
        <f t="shared" si="218"/>
        <v>43421</v>
      </c>
      <c r="GU4" s="14">
        <f t="shared" si="218"/>
        <v>43422</v>
      </c>
      <c r="GV4" s="14">
        <f t="shared" si="218"/>
        <v>43423</v>
      </c>
      <c r="GW4" s="14">
        <f t="shared" si="218"/>
        <v>43424</v>
      </c>
      <c r="GX4" s="14">
        <f t="shared" si="218"/>
        <v>43425</v>
      </c>
      <c r="GY4" s="14">
        <f t="shared" si="218"/>
        <v>43426</v>
      </c>
      <c r="GZ4" s="14">
        <f t="shared" si="218"/>
        <v>43427</v>
      </c>
      <c r="HA4" s="14">
        <f t="shared" si="218"/>
        <v>43428</v>
      </c>
      <c r="HB4" s="14">
        <f t="shared" si="218"/>
        <v>43429</v>
      </c>
      <c r="HC4" s="14">
        <f t="shared" si="218"/>
        <v>43430</v>
      </c>
      <c r="HD4" s="14">
        <f t="shared" si="218"/>
        <v>43431</v>
      </c>
      <c r="HE4" s="14">
        <f t="shared" si="218"/>
        <v>43432</v>
      </c>
      <c r="HF4" s="14">
        <f t="shared" ref="HF4" si="219">HF3</f>
        <v>43433</v>
      </c>
      <c r="HG4" s="14">
        <f t="shared" si="218"/>
        <v>43434</v>
      </c>
      <c r="HH4" s="14">
        <f t="shared" si="214"/>
        <v>43435</v>
      </c>
      <c r="HI4" s="7"/>
      <c r="HJ4" s="3"/>
    </row>
    <row r="5" spans="1:219" s="2" customFormat="1" ht="13.5" x14ac:dyDescent="0.2">
      <c r="A5" s="59" t="str">
        <f>BDD!A2</f>
        <v xml:space="preserve">DUPONT  Jacques    </v>
      </c>
      <c r="B5" s="62"/>
      <c r="C5" s="62"/>
      <c r="D5" s="62"/>
      <c r="E5" s="62"/>
      <c r="F5" s="62"/>
      <c r="G5" s="62"/>
      <c r="H5" s="107" t="s">
        <v>82</v>
      </c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  <c r="BW5" s="62"/>
      <c r="BX5" s="62"/>
      <c r="BY5" s="62"/>
      <c r="BZ5" s="62"/>
      <c r="CA5" s="62"/>
      <c r="CB5" s="62"/>
      <c r="CC5" s="62"/>
      <c r="CD5" s="62"/>
      <c r="CE5" s="62"/>
      <c r="CF5" s="62"/>
      <c r="CG5" s="62"/>
      <c r="CH5" s="62"/>
      <c r="CI5" s="62"/>
      <c r="CJ5" s="62"/>
      <c r="CK5" s="62"/>
      <c r="CL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DW5" s="62"/>
      <c r="DX5" s="62"/>
      <c r="DY5" s="62"/>
      <c r="DZ5" s="62"/>
      <c r="EA5" s="62"/>
      <c r="EB5" s="62"/>
      <c r="EC5" s="62"/>
      <c r="ED5" s="62"/>
      <c r="EE5" s="62"/>
      <c r="EF5" s="62"/>
      <c r="EG5" s="62"/>
      <c r="EH5" s="62"/>
      <c r="EI5" s="62"/>
      <c r="EJ5" s="62"/>
      <c r="EK5" s="62"/>
      <c r="EL5" s="62"/>
      <c r="EM5" s="62"/>
      <c r="EN5" s="62"/>
      <c r="EO5" s="62"/>
      <c r="EP5" s="62"/>
      <c r="EQ5" s="62"/>
      <c r="ER5" s="62"/>
      <c r="ES5" s="62"/>
      <c r="ET5" s="62"/>
      <c r="EU5" s="62"/>
      <c r="EV5" s="62"/>
      <c r="EW5" s="62"/>
      <c r="EX5" s="62"/>
      <c r="EY5" s="62"/>
      <c r="EZ5" s="62"/>
      <c r="FA5" s="62"/>
      <c r="FB5" s="62"/>
      <c r="FC5" s="62"/>
      <c r="FD5" s="62"/>
      <c r="FE5" s="62"/>
      <c r="FF5" s="62"/>
      <c r="FG5" s="62"/>
      <c r="FH5" s="62"/>
      <c r="FI5" s="62"/>
      <c r="FJ5" s="62"/>
      <c r="FK5" s="62"/>
      <c r="FL5" s="62"/>
      <c r="FM5" s="62"/>
      <c r="FN5" s="62"/>
      <c r="FO5" s="62"/>
      <c r="FP5" s="62"/>
      <c r="FQ5" s="62"/>
      <c r="FR5" s="62"/>
      <c r="FS5" s="62"/>
      <c r="FT5" s="62"/>
      <c r="FU5" s="62"/>
      <c r="FV5" s="62"/>
      <c r="FW5" s="62"/>
      <c r="FX5" s="62"/>
      <c r="FY5" s="62"/>
      <c r="FZ5" s="62"/>
      <c r="GA5" s="62"/>
      <c r="GB5" s="62"/>
      <c r="GC5" s="62"/>
      <c r="GD5" s="62"/>
      <c r="GE5" s="62"/>
      <c r="GF5" s="62"/>
      <c r="GG5" s="62"/>
      <c r="GH5" s="62"/>
      <c r="GI5" s="62"/>
      <c r="GJ5" s="62"/>
      <c r="GK5" s="62"/>
      <c r="GL5" s="62"/>
      <c r="GM5" s="62"/>
      <c r="GN5" s="62"/>
      <c r="GO5" s="62"/>
      <c r="GP5" s="62"/>
      <c r="GQ5" s="62"/>
      <c r="GR5" s="62"/>
      <c r="GS5" s="62"/>
      <c r="GT5" s="62"/>
      <c r="GU5" s="62"/>
      <c r="GV5" s="62"/>
      <c r="GW5" s="62"/>
      <c r="GX5" s="62"/>
      <c r="GY5" s="62"/>
      <c r="GZ5" s="62"/>
      <c r="HA5" s="62"/>
      <c r="HB5" s="62"/>
      <c r="HC5" s="62"/>
      <c r="HD5" s="62"/>
      <c r="HE5" s="62"/>
      <c r="HF5" s="62"/>
      <c r="HG5" s="62"/>
      <c r="HH5" s="62"/>
      <c r="HI5" s="7">
        <f>COUNTIF(A5:AC5,"1")</f>
        <v>0</v>
      </c>
      <c r="HJ5" s="9"/>
    </row>
    <row r="6" spans="1:219" s="2" customFormat="1" ht="13.5" x14ac:dyDescent="0.2">
      <c r="A6" s="59" t="str">
        <f>BDD!A3</f>
        <v>MARTIN Jean</v>
      </c>
      <c r="B6" s="60"/>
      <c r="C6" s="60"/>
      <c r="D6" s="60"/>
      <c r="E6" s="60"/>
      <c r="F6" s="60"/>
      <c r="G6" s="60"/>
      <c r="H6" s="60"/>
      <c r="I6" s="60"/>
      <c r="J6" s="98" t="s">
        <v>82</v>
      </c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  <c r="EC6" s="60"/>
      <c r="ED6" s="60"/>
      <c r="EE6" s="60"/>
      <c r="EF6" s="60"/>
      <c r="EG6" s="60"/>
      <c r="EH6" s="60"/>
      <c r="EI6" s="60"/>
      <c r="EJ6" s="60"/>
      <c r="EK6" s="60"/>
      <c r="EL6" s="60"/>
      <c r="EM6" s="60"/>
      <c r="EN6" s="60"/>
      <c r="EO6" s="60"/>
      <c r="EP6" s="60"/>
      <c r="EQ6" s="60"/>
      <c r="ER6" s="60"/>
      <c r="ES6" s="60"/>
      <c r="ET6" s="60"/>
      <c r="EU6" s="60"/>
      <c r="EV6" s="60"/>
      <c r="EW6" s="60"/>
      <c r="EX6" s="60"/>
      <c r="EY6" s="60"/>
      <c r="EZ6" s="60"/>
      <c r="FA6" s="60"/>
      <c r="FB6" s="60"/>
      <c r="FC6" s="60"/>
      <c r="FD6" s="60"/>
      <c r="FE6" s="60"/>
      <c r="FF6" s="60"/>
      <c r="FG6" s="60"/>
      <c r="FH6" s="60"/>
      <c r="FI6" s="60"/>
      <c r="FJ6" s="60"/>
      <c r="FK6" s="60"/>
      <c r="FL6" s="60"/>
      <c r="FM6" s="60"/>
      <c r="FN6" s="60"/>
      <c r="FO6" s="60"/>
      <c r="FP6" s="60"/>
      <c r="FQ6" s="60"/>
      <c r="FR6" s="60"/>
      <c r="FS6" s="60"/>
      <c r="FT6" s="60"/>
      <c r="FU6" s="60"/>
      <c r="FV6" s="60"/>
      <c r="FW6" s="60"/>
      <c r="FX6" s="60"/>
      <c r="FY6" s="60"/>
      <c r="FZ6" s="60"/>
      <c r="GA6" s="60"/>
      <c r="GB6" s="60"/>
      <c r="GC6" s="60"/>
      <c r="GD6" s="60"/>
      <c r="GE6" s="60"/>
      <c r="GF6" s="60"/>
      <c r="GG6" s="60"/>
      <c r="GH6" s="60"/>
      <c r="GI6" s="60"/>
      <c r="GJ6" s="60"/>
      <c r="GK6" s="60"/>
      <c r="GL6" s="60"/>
      <c r="GM6" s="60"/>
      <c r="GN6" s="60"/>
      <c r="GO6" s="60"/>
      <c r="GP6" s="60"/>
      <c r="GQ6" s="60"/>
      <c r="GR6" s="60"/>
      <c r="GS6" s="60"/>
      <c r="GT6" s="60"/>
      <c r="GU6" s="60"/>
      <c r="GV6" s="60"/>
      <c r="GW6" s="60"/>
      <c r="GX6" s="60"/>
      <c r="GY6" s="60"/>
      <c r="GZ6" s="60"/>
      <c r="HA6" s="60"/>
      <c r="HB6" s="60"/>
      <c r="HC6" s="60"/>
      <c r="HD6" s="60"/>
      <c r="HE6" s="60"/>
      <c r="HF6" s="60"/>
      <c r="HG6" s="60"/>
      <c r="HH6" s="60"/>
      <c r="HI6" s="7">
        <f>COUNTIF(A6:AC6,"1")</f>
        <v>0</v>
      </c>
    </row>
    <row r="7" spans="1:219" s="2" customFormat="1" ht="13.5" x14ac:dyDescent="0.2">
      <c r="A7" s="59" t="str">
        <f>BDD!A4</f>
        <v>BERNARD Michel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102" t="s">
        <v>77</v>
      </c>
      <c r="P7" s="102" t="s">
        <v>77</v>
      </c>
      <c r="Q7" s="102" t="s">
        <v>77</v>
      </c>
      <c r="R7" s="102" t="s">
        <v>77</v>
      </c>
      <c r="S7" s="102" t="s">
        <v>77</v>
      </c>
      <c r="T7" s="60"/>
      <c r="U7" s="60"/>
      <c r="V7" s="60"/>
      <c r="W7" s="102" t="s">
        <v>77</v>
      </c>
      <c r="X7" s="102" t="s">
        <v>77</v>
      </c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60"/>
      <c r="BZ7" s="60"/>
      <c r="CA7" s="60"/>
      <c r="CB7" s="60"/>
      <c r="CC7" s="60"/>
      <c r="CD7" s="60"/>
      <c r="CE7" s="60"/>
      <c r="CF7" s="60"/>
      <c r="CG7" s="60"/>
      <c r="CH7" s="60"/>
      <c r="CI7" s="60"/>
      <c r="CJ7" s="60"/>
      <c r="CK7" s="60"/>
      <c r="CL7" s="60"/>
      <c r="CM7" s="60"/>
      <c r="CN7" s="60"/>
      <c r="CO7" s="60"/>
      <c r="CP7" s="60"/>
      <c r="CQ7" s="60"/>
      <c r="CR7" s="60"/>
      <c r="CS7" s="60"/>
      <c r="CT7" s="60"/>
      <c r="CU7" s="60"/>
      <c r="CV7" s="60"/>
      <c r="CW7" s="60"/>
      <c r="CX7" s="60"/>
      <c r="CY7" s="60"/>
      <c r="CZ7" s="60"/>
      <c r="DA7" s="60"/>
      <c r="DB7" s="60"/>
      <c r="DC7" s="60"/>
      <c r="DD7" s="60"/>
      <c r="DE7" s="60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60"/>
      <c r="DQ7" s="60"/>
      <c r="DR7" s="60"/>
      <c r="DS7" s="60"/>
      <c r="DT7" s="60"/>
      <c r="DU7" s="60"/>
      <c r="DV7" s="60"/>
      <c r="DW7" s="60"/>
      <c r="DX7" s="60"/>
      <c r="DY7" s="60"/>
      <c r="DZ7" s="60"/>
      <c r="EA7" s="60"/>
      <c r="EB7" s="60"/>
      <c r="EC7" s="60"/>
      <c r="ED7" s="60"/>
      <c r="EE7" s="60"/>
      <c r="EF7" s="60"/>
      <c r="EG7" s="60"/>
      <c r="EH7" s="60"/>
      <c r="EI7" s="60"/>
      <c r="EJ7" s="60"/>
      <c r="EK7" s="60"/>
      <c r="EL7" s="60"/>
      <c r="EM7" s="60"/>
      <c r="EN7" s="60"/>
      <c r="EO7" s="60"/>
      <c r="EP7" s="60"/>
      <c r="EQ7" s="60"/>
      <c r="ER7" s="60"/>
      <c r="ES7" s="60"/>
      <c r="ET7" s="60"/>
      <c r="EU7" s="60"/>
      <c r="EV7" s="60"/>
      <c r="EW7" s="60"/>
      <c r="EX7" s="60"/>
      <c r="EY7" s="60"/>
      <c r="EZ7" s="60"/>
      <c r="FA7" s="60"/>
      <c r="FB7" s="60"/>
      <c r="FC7" s="60"/>
      <c r="FD7" s="60"/>
      <c r="FE7" s="60"/>
      <c r="FF7" s="60"/>
      <c r="FG7" s="60"/>
      <c r="FH7" s="60"/>
      <c r="FI7" s="60"/>
      <c r="FJ7" s="60"/>
      <c r="FK7" s="60"/>
      <c r="FL7" s="60"/>
      <c r="FM7" s="60"/>
      <c r="FN7" s="60"/>
      <c r="FO7" s="60"/>
      <c r="FP7" s="60"/>
      <c r="FQ7" s="60"/>
      <c r="FR7" s="60"/>
      <c r="FS7" s="60"/>
      <c r="FT7" s="60"/>
      <c r="FU7" s="60"/>
      <c r="FV7" s="60"/>
      <c r="FW7" s="60"/>
      <c r="FX7" s="60"/>
      <c r="FY7" s="60"/>
      <c r="FZ7" s="60"/>
      <c r="GA7" s="60"/>
      <c r="GB7" s="60"/>
      <c r="GC7" s="60"/>
      <c r="GD7" s="60"/>
      <c r="GE7" s="60"/>
      <c r="GF7" s="60"/>
      <c r="GG7" s="60"/>
      <c r="GH7" s="60"/>
      <c r="GI7" s="60"/>
      <c r="GJ7" s="60"/>
      <c r="GK7" s="60"/>
      <c r="GL7" s="60"/>
      <c r="GM7" s="60"/>
      <c r="GN7" s="60"/>
      <c r="GO7" s="60"/>
      <c r="GP7" s="60"/>
      <c r="GQ7" s="60"/>
      <c r="GR7" s="60"/>
      <c r="GS7" s="60"/>
      <c r="GT7" s="60"/>
      <c r="GU7" s="60"/>
      <c r="GV7" s="60"/>
      <c r="GW7" s="60"/>
      <c r="GX7" s="60"/>
      <c r="GY7" s="60"/>
      <c r="GZ7" s="60"/>
      <c r="HA7" s="60"/>
      <c r="HB7" s="60"/>
      <c r="HC7" s="60"/>
      <c r="HD7" s="60"/>
      <c r="HE7" s="60"/>
      <c r="HF7" s="60"/>
      <c r="HG7" s="60"/>
      <c r="HH7" s="60"/>
      <c r="HI7" s="7"/>
    </row>
    <row r="8" spans="1:219" s="2" customFormat="1" ht="13.5" x14ac:dyDescent="0.2">
      <c r="A8" s="59" t="str">
        <f>BDD!A5</f>
        <v>PINOT Louis</v>
      </c>
      <c r="B8" s="60"/>
      <c r="C8" s="60"/>
      <c r="D8" s="60"/>
      <c r="E8" s="60"/>
      <c r="F8" s="60"/>
      <c r="G8" s="60"/>
      <c r="H8" s="98" t="s">
        <v>82</v>
      </c>
      <c r="I8" s="60"/>
      <c r="J8" s="98" t="s">
        <v>82</v>
      </c>
      <c r="K8" s="60"/>
      <c r="L8" s="98" t="s">
        <v>82</v>
      </c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60"/>
      <c r="CW8" s="60"/>
      <c r="CX8" s="60"/>
      <c r="CY8" s="60"/>
      <c r="CZ8" s="60"/>
      <c r="DA8" s="60"/>
      <c r="DB8" s="60"/>
      <c r="DC8" s="60"/>
      <c r="DD8" s="60"/>
      <c r="DE8" s="60"/>
      <c r="DF8" s="60"/>
      <c r="DG8" s="60"/>
      <c r="DH8" s="60"/>
      <c r="DI8" s="60"/>
      <c r="DJ8" s="60"/>
      <c r="DK8" s="60"/>
      <c r="DL8" s="60"/>
      <c r="DM8" s="60"/>
      <c r="DN8" s="60"/>
      <c r="DO8" s="60"/>
      <c r="DP8" s="60"/>
      <c r="DQ8" s="60"/>
      <c r="DR8" s="60"/>
      <c r="DS8" s="60"/>
      <c r="DT8" s="60"/>
      <c r="DU8" s="60"/>
      <c r="DV8" s="60"/>
      <c r="DW8" s="60"/>
      <c r="DX8" s="60"/>
      <c r="DY8" s="60"/>
      <c r="DZ8" s="60"/>
      <c r="EA8" s="60"/>
      <c r="EB8" s="60"/>
      <c r="EC8" s="60"/>
      <c r="ED8" s="60"/>
      <c r="EE8" s="60"/>
      <c r="EF8" s="60"/>
      <c r="EG8" s="60"/>
      <c r="EH8" s="60"/>
      <c r="EI8" s="60"/>
      <c r="EJ8" s="60"/>
      <c r="EK8" s="60"/>
      <c r="EL8" s="60"/>
      <c r="EM8" s="60"/>
      <c r="EN8" s="60"/>
      <c r="EO8" s="60"/>
      <c r="EP8" s="60"/>
      <c r="EQ8" s="60"/>
      <c r="ER8" s="60"/>
      <c r="ES8" s="60"/>
      <c r="ET8" s="60"/>
      <c r="EU8" s="60"/>
      <c r="EV8" s="60"/>
      <c r="EW8" s="60"/>
      <c r="EX8" s="60"/>
      <c r="EY8" s="60"/>
      <c r="EZ8" s="60"/>
      <c r="FA8" s="60"/>
      <c r="FB8" s="60"/>
      <c r="FC8" s="60"/>
      <c r="FD8" s="60"/>
      <c r="FE8" s="60"/>
      <c r="FF8" s="60"/>
      <c r="FG8" s="60"/>
      <c r="FH8" s="60"/>
      <c r="FI8" s="60"/>
      <c r="FJ8" s="60"/>
      <c r="FK8" s="60"/>
      <c r="FL8" s="60"/>
      <c r="FM8" s="60"/>
      <c r="FN8" s="60"/>
      <c r="FO8" s="60"/>
      <c r="FP8" s="60"/>
      <c r="FQ8" s="60"/>
      <c r="FR8" s="60"/>
      <c r="FS8" s="60"/>
      <c r="FT8" s="60"/>
      <c r="FU8" s="60"/>
      <c r="FV8" s="60"/>
      <c r="FW8" s="60"/>
      <c r="FX8" s="60"/>
      <c r="FY8" s="60"/>
      <c r="FZ8" s="60"/>
      <c r="GA8" s="60"/>
      <c r="GB8" s="60"/>
      <c r="GC8" s="60"/>
      <c r="GD8" s="60"/>
      <c r="GE8" s="60"/>
      <c r="GF8" s="60"/>
      <c r="GG8" s="60"/>
      <c r="GH8" s="60"/>
      <c r="GI8" s="60"/>
      <c r="GJ8" s="60"/>
      <c r="GK8" s="60"/>
      <c r="GL8" s="60"/>
      <c r="GM8" s="60"/>
      <c r="GN8" s="60"/>
      <c r="GO8" s="60"/>
      <c r="GP8" s="60"/>
      <c r="GQ8" s="60"/>
      <c r="GR8" s="60"/>
      <c r="GS8" s="60"/>
      <c r="GT8" s="60"/>
      <c r="GU8" s="60"/>
      <c r="GV8" s="60"/>
      <c r="GW8" s="60"/>
      <c r="GX8" s="60"/>
      <c r="GY8" s="60"/>
      <c r="GZ8" s="60"/>
      <c r="HA8" s="60"/>
      <c r="HB8" s="60"/>
      <c r="HC8" s="60"/>
      <c r="HD8" s="60"/>
      <c r="HE8" s="60"/>
      <c r="HF8" s="60"/>
      <c r="HG8" s="60"/>
      <c r="HH8" s="60"/>
      <c r="HI8" s="7"/>
    </row>
    <row r="9" spans="1:219" s="2" customFormat="1" ht="13.5" x14ac:dyDescent="0.2">
      <c r="A9" s="59" t="str">
        <f>BDD!A6</f>
        <v>DUPONT  Gérard</v>
      </c>
      <c r="B9" s="60"/>
      <c r="C9" s="60"/>
      <c r="D9" s="60"/>
      <c r="E9" s="103" t="s">
        <v>67</v>
      </c>
      <c r="F9" s="60"/>
      <c r="G9" s="60"/>
      <c r="H9" s="103" t="s">
        <v>67</v>
      </c>
      <c r="I9" s="60"/>
      <c r="J9" s="103" t="s">
        <v>67</v>
      </c>
      <c r="K9" s="60"/>
      <c r="L9" s="103" t="s">
        <v>67</v>
      </c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60"/>
      <c r="DQ9" s="60"/>
      <c r="DR9" s="60"/>
      <c r="DS9" s="60"/>
      <c r="DT9" s="60"/>
      <c r="DU9" s="60"/>
      <c r="DV9" s="60"/>
      <c r="DW9" s="60"/>
      <c r="DX9" s="60"/>
      <c r="DY9" s="60"/>
      <c r="DZ9" s="60"/>
      <c r="EA9" s="60"/>
      <c r="EB9" s="60"/>
      <c r="EC9" s="60"/>
      <c r="ED9" s="60"/>
      <c r="EE9" s="60"/>
      <c r="EF9" s="60"/>
      <c r="EG9" s="60"/>
      <c r="EH9" s="60"/>
      <c r="EI9" s="60"/>
      <c r="EJ9" s="60"/>
      <c r="EK9" s="60"/>
      <c r="EL9" s="60"/>
      <c r="EM9" s="60"/>
      <c r="EN9" s="60"/>
      <c r="EO9" s="60"/>
      <c r="EP9" s="60"/>
      <c r="EQ9" s="60"/>
      <c r="ER9" s="60"/>
      <c r="ES9" s="60"/>
      <c r="ET9" s="60"/>
      <c r="EU9" s="60"/>
      <c r="EV9" s="60"/>
      <c r="EW9" s="60"/>
      <c r="EX9" s="60"/>
      <c r="EY9" s="60"/>
      <c r="EZ9" s="60"/>
      <c r="FA9" s="60"/>
      <c r="FB9" s="60"/>
      <c r="FC9" s="60"/>
      <c r="FD9" s="60"/>
      <c r="FE9" s="60"/>
      <c r="FF9" s="60"/>
      <c r="FG9" s="60"/>
      <c r="FH9" s="60"/>
      <c r="FI9" s="60"/>
      <c r="FJ9" s="60"/>
      <c r="FK9" s="60"/>
      <c r="FL9" s="60"/>
      <c r="FM9" s="60"/>
      <c r="FN9" s="60"/>
      <c r="FO9" s="60"/>
      <c r="FP9" s="60"/>
      <c r="FQ9" s="60"/>
      <c r="FR9" s="60"/>
      <c r="FS9" s="60"/>
      <c r="FT9" s="60"/>
      <c r="FU9" s="60"/>
      <c r="FV9" s="60"/>
      <c r="FW9" s="60"/>
      <c r="FX9" s="60"/>
      <c r="FY9" s="60"/>
      <c r="FZ9" s="60"/>
      <c r="GA9" s="60"/>
      <c r="GB9" s="60"/>
      <c r="GC9" s="60"/>
      <c r="GD9" s="60"/>
      <c r="GE9" s="60"/>
      <c r="GF9" s="60"/>
      <c r="GG9" s="60"/>
      <c r="GH9" s="60"/>
      <c r="GI9" s="60"/>
      <c r="GJ9" s="60"/>
      <c r="GK9" s="60"/>
      <c r="GL9" s="60"/>
      <c r="GM9" s="60"/>
      <c r="GN9" s="60"/>
      <c r="GO9" s="60"/>
      <c r="GP9" s="60"/>
      <c r="GQ9" s="60"/>
      <c r="GR9" s="60"/>
      <c r="GS9" s="60"/>
      <c r="GT9" s="60"/>
      <c r="GU9" s="60"/>
      <c r="GV9" s="60"/>
      <c r="GW9" s="60"/>
      <c r="GX9" s="60"/>
      <c r="GY9" s="60"/>
      <c r="GZ9" s="60"/>
      <c r="HA9" s="60"/>
      <c r="HB9" s="60"/>
      <c r="HC9" s="60"/>
      <c r="HD9" s="60"/>
      <c r="HE9" s="60"/>
      <c r="HF9" s="60"/>
      <c r="HG9" s="60"/>
      <c r="HH9" s="60"/>
      <c r="HI9" s="7"/>
    </row>
    <row r="10" spans="1:219" s="2" customFormat="1" ht="13.5" x14ac:dyDescent="0.2">
      <c r="A10" s="59" t="str">
        <f>BDD!A7</f>
        <v>MARTIN Basile</v>
      </c>
      <c r="B10" s="60"/>
      <c r="C10" s="60"/>
      <c r="D10" s="60"/>
      <c r="E10" s="104" t="s">
        <v>78</v>
      </c>
      <c r="F10" s="104" t="s">
        <v>78</v>
      </c>
      <c r="G10" s="104" t="s">
        <v>78</v>
      </c>
      <c r="H10" s="104" t="s">
        <v>78</v>
      </c>
      <c r="I10" s="104" t="s">
        <v>78</v>
      </c>
      <c r="J10" s="104" t="s">
        <v>78</v>
      </c>
      <c r="K10" s="104" t="s">
        <v>78</v>
      </c>
      <c r="L10" s="104" t="s">
        <v>78</v>
      </c>
      <c r="M10" s="104" t="s">
        <v>78</v>
      </c>
      <c r="N10" s="104" t="s">
        <v>78</v>
      </c>
      <c r="O10" s="104" t="s">
        <v>78</v>
      </c>
      <c r="P10" s="104" t="s">
        <v>78</v>
      </c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0"/>
      <c r="BM10" s="60"/>
      <c r="BN10" s="60"/>
      <c r="BO10" s="60"/>
      <c r="BP10" s="60"/>
      <c r="BQ10" s="60"/>
      <c r="BR10" s="60"/>
      <c r="BS10" s="60"/>
      <c r="BT10" s="60"/>
      <c r="BU10" s="60"/>
      <c r="BV10" s="60"/>
      <c r="BW10" s="60"/>
      <c r="BX10" s="60"/>
      <c r="BY10" s="60"/>
      <c r="BZ10" s="60"/>
      <c r="CA10" s="60"/>
      <c r="CB10" s="60"/>
      <c r="CC10" s="60"/>
      <c r="CD10" s="60"/>
      <c r="CE10" s="60"/>
      <c r="CF10" s="60"/>
      <c r="CG10" s="60"/>
      <c r="CH10" s="60"/>
      <c r="CI10" s="60"/>
      <c r="CJ10" s="60"/>
      <c r="CK10" s="60"/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60"/>
      <c r="CW10" s="60"/>
      <c r="CX10" s="60"/>
      <c r="CY10" s="60"/>
      <c r="CZ10" s="60"/>
      <c r="DA10" s="60"/>
      <c r="DB10" s="60"/>
      <c r="DC10" s="60"/>
      <c r="DD10" s="60"/>
      <c r="DE10" s="60"/>
      <c r="DF10" s="60"/>
      <c r="DG10" s="60"/>
      <c r="DH10" s="60"/>
      <c r="DI10" s="60"/>
      <c r="DJ10" s="60"/>
      <c r="DK10" s="60"/>
      <c r="DL10" s="60"/>
      <c r="DM10" s="60"/>
      <c r="DN10" s="60"/>
      <c r="DO10" s="60"/>
      <c r="DP10" s="60"/>
      <c r="DQ10" s="60"/>
      <c r="DR10" s="60"/>
      <c r="DS10" s="60"/>
      <c r="DT10" s="60"/>
      <c r="DU10" s="60"/>
      <c r="DV10" s="60"/>
      <c r="DW10" s="60"/>
      <c r="DX10" s="60"/>
      <c r="DY10" s="60"/>
      <c r="DZ10" s="60"/>
      <c r="EA10" s="60"/>
      <c r="EB10" s="60"/>
      <c r="EC10" s="60"/>
      <c r="ED10" s="60"/>
      <c r="EE10" s="60"/>
      <c r="EF10" s="60"/>
      <c r="EG10" s="60"/>
      <c r="EH10" s="60"/>
      <c r="EI10" s="60"/>
      <c r="EJ10" s="60"/>
      <c r="EK10" s="60"/>
      <c r="EL10" s="60"/>
      <c r="EM10" s="60"/>
      <c r="EN10" s="60"/>
      <c r="EO10" s="60"/>
      <c r="EP10" s="60"/>
      <c r="EQ10" s="60"/>
      <c r="ER10" s="60"/>
      <c r="ES10" s="60"/>
      <c r="ET10" s="60"/>
      <c r="EU10" s="60"/>
      <c r="EV10" s="60"/>
      <c r="EW10" s="60"/>
      <c r="EX10" s="60"/>
      <c r="EY10" s="60"/>
      <c r="EZ10" s="60"/>
      <c r="FA10" s="60"/>
      <c r="FB10" s="60"/>
      <c r="FC10" s="60"/>
      <c r="FD10" s="60"/>
      <c r="FE10" s="60"/>
      <c r="FF10" s="60"/>
      <c r="FG10" s="60"/>
      <c r="FH10" s="60"/>
      <c r="FI10" s="60"/>
      <c r="FJ10" s="60"/>
      <c r="FK10" s="60"/>
      <c r="FL10" s="60"/>
      <c r="FM10" s="60"/>
      <c r="FN10" s="60"/>
      <c r="FO10" s="60"/>
      <c r="FP10" s="60"/>
      <c r="FQ10" s="60"/>
      <c r="FR10" s="60"/>
      <c r="FS10" s="60"/>
      <c r="FT10" s="60"/>
      <c r="FU10" s="60"/>
      <c r="FV10" s="60"/>
      <c r="FW10" s="60"/>
      <c r="FX10" s="60"/>
      <c r="FY10" s="60"/>
      <c r="FZ10" s="60"/>
      <c r="GA10" s="60"/>
      <c r="GB10" s="60"/>
      <c r="GC10" s="60"/>
      <c r="GD10" s="60"/>
      <c r="GE10" s="60"/>
      <c r="GF10" s="60"/>
      <c r="GG10" s="60"/>
      <c r="GH10" s="60"/>
      <c r="GI10" s="60"/>
      <c r="GJ10" s="60"/>
      <c r="GK10" s="60"/>
      <c r="GL10" s="60"/>
      <c r="GM10" s="60"/>
      <c r="GN10" s="60"/>
      <c r="GO10" s="60"/>
      <c r="GP10" s="60"/>
      <c r="GQ10" s="60"/>
      <c r="GR10" s="60"/>
      <c r="GS10" s="60"/>
      <c r="GT10" s="60"/>
      <c r="GU10" s="60"/>
      <c r="GV10" s="60"/>
      <c r="GW10" s="60"/>
      <c r="GX10" s="60"/>
      <c r="GY10" s="60"/>
      <c r="GZ10" s="60"/>
      <c r="HA10" s="60"/>
      <c r="HB10" s="60"/>
      <c r="HC10" s="60"/>
      <c r="HD10" s="60"/>
      <c r="HE10" s="60"/>
      <c r="HF10" s="60"/>
      <c r="HG10" s="60"/>
      <c r="HH10" s="60"/>
      <c r="HI10" s="7"/>
    </row>
    <row r="11" spans="1:219" s="2" customFormat="1" ht="13.5" x14ac:dyDescent="0.2">
      <c r="A11" s="59" t="str">
        <f>BDD!A8</f>
        <v>BERNARD Yves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N11" s="60"/>
      <c r="BO11" s="60"/>
      <c r="BP11" s="60"/>
      <c r="BQ11" s="60"/>
      <c r="BR11" s="60"/>
      <c r="BS11" s="60"/>
      <c r="BT11" s="60"/>
      <c r="BU11" s="60"/>
      <c r="BV11" s="60"/>
      <c r="BW11" s="60"/>
      <c r="BX11" s="60"/>
      <c r="BY11" s="60"/>
      <c r="BZ11" s="98" t="s">
        <v>82</v>
      </c>
      <c r="CA11" s="98" t="s">
        <v>82</v>
      </c>
      <c r="CB11" s="98" t="s">
        <v>82</v>
      </c>
      <c r="CC11" s="98" t="s">
        <v>82</v>
      </c>
      <c r="CD11" s="98" t="s">
        <v>82</v>
      </c>
      <c r="CE11" s="60"/>
      <c r="CF11" s="60"/>
      <c r="CG11" s="98" t="s">
        <v>82</v>
      </c>
      <c r="CH11" s="98" t="s">
        <v>82</v>
      </c>
      <c r="CI11" s="98" t="s">
        <v>82</v>
      </c>
      <c r="CJ11" s="98" t="s">
        <v>82</v>
      </c>
      <c r="CK11" s="98" t="s">
        <v>82</v>
      </c>
      <c r="CL11" s="60"/>
      <c r="CM11" s="60"/>
      <c r="CN11" s="98" t="s">
        <v>82</v>
      </c>
      <c r="CO11" s="98" t="s">
        <v>82</v>
      </c>
      <c r="CP11" s="98" t="s">
        <v>82</v>
      </c>
      <c r="CQ11" s="98" t="s">
        <v>82</v>
      </c>
      <c r="CR11" s="98" t="s">
        <v>82</v>
      </c>
      <c r="CS11" s="60"/>
      <c r="CT11" s="60"/>
      <c r="CU11" s="98" t="s">
        <v>82</v>
      </c>
      <c r="CV11" s="60"/>
      <c r="CW11" s="60"/>
      <c r="CX11" s="60"/>
      <c r="CY11" s="60"/>
      <c r="CZ11" s="60"/>
      <c r="DA11" s="60"/>
      <c r="DB11" s="60"/>
      <c r="DC11" s="60"/>
      <c r="DD11" s="60"/>
      <c r="DE11" s="60"/>
      <c r="DF11" s="60"/>
      <c r="DG11" s="60"/>
      <c r="DH11" s="60"/>
      <c r="DI11" s="60"/>
      <c r="DJ11" s="60"/>
      <c r="DK11" s="60"/>
      <c r="DL11" s="60"/>
      <c r="DM11" s="60"/>
      <c r="DN11" s="60"/>
      <c r="DO11" s="60"/>
      <c r="DP11" s="60"/>
      <c r="DQ11" s="60"/>
      <c r="DR11" s="60"/>
      <c r="DS11" s="60"/>
      <c r="DT11" s="60"/>
      <c r="DU11" s="60"/>
      <c r="DV11" s="60"/>
      <c r="DW11" s="60"/>
      <c r="DX11" s="60"/>
      <c r="DY11" s="60"/>
      <c r="DZ11" s="60"/>
      <c r="EA11" s="60"/>
      <c r="EB11" s="60"/>
      <c r="EC11" s="60"/>
      <c r="ED11" s="60"/>
      <c r="EE11" s="60"/>
      <c r="EF11" s="60"/>
      <c r="EG11" s="60"/>
      <c r="EH11" s="60"/>
      <c r="EI11" s="60"/>
      <c r="EJ11" s="60"/>
      <c r="EK11" s="60"/>
      <c r="EL11" s="60"/>
      <c r="EM11" s="60"/>
      <c r="EN11" s="60"/>
      <c r="EO11" s="60"/>
      <c r="EP11" s="60"/>
      <c r="EQ11" s="60"/>
      <c r="ER11" s="60"/>
      <c r="ES11" s="60"/>
      <c r="ET11" s="60"/>
      <c r="EU11" s="60"/>
      <c r="EV11" s="60"/>
      <c r="EW11" s="60"/>
      <c r="EX11" s="60"/>
      <c r="EY11" s="60"/>
      <c r="EZ11" s="60"/>
      <c r="FA11" s="60"/>
      <c r="FB11" s="60"/>
      <c r="FC11" s="60"/>
      <c r="FD11" s="60"/>
      <c r="FE11" s="60"/>
      <c r="FF11" s="60"/>
      <c r="FG11" s="60"/>
      <c r="FH11" s="60"/>
      <c r="FI11" s="60"/>
      <c r="FJ11" s="60"/>
      <c r="FK11" s="60"/>
      <c r="FL11" s="60"/>
      <c r="FM11" s="60"/>
      <c r="FN11" s="60"/>
      <c r="FO11" s="60"/>
      <c r="FP11" s="60"/>
      <c r="FQ11" s="60"/>
      <c r="FR11" s="60"/>
      <c r="FS11" s="60"/>
      <c r="FT11" s="60"/>
      <c r="FU11" s="60"/>
      <c r="FV11" s="60"/>
      <c r="FW11" s="60"/>
      <c r="FX11" s="60"/>
      <c r="FY11" s="60"/>
      <c r="FZ11" s="60"/>
      <c r="GA11" s="60"/>
      <c r="GB11" s="60"/>
      <c r="GC11" s="60"/>
      <c r="GD11" s="60"/>
      <c r="GE11" s="60"/>
      <c r="GF11" s="60"/>
      <c r="GG11" s="60"/>
      <c r="GH11" s="60"/>
      <c r="GI11" s="60"/>
      <c r="GJ11" s="60"/>
      <c r="GK11" s="60"/>
      <c r="GL11" s="60"/>
      <c r="GM11" s="60"/>
      <c r="GN11" s="60"/>
      <c r="GO11" s="60"/>
      <c r="GP11" s="60"/>
      <c r="GQ11" s="60"/>
      <c r="GR11" s="60"/>
      <c r="GS11" s="60"/>
      <c r="GT11" s="60"/>
      <c r="GU11" s="60"/>
      <c r="GV11" s="60"/>
      <c r="GW11" s="60"/>
      <c r="GX11" s="60"/>
      <c r="GY11" s="60"/>
      <c r="GZ11" s="60"/>
      <c r="HA11" s="60"/>
      <c r="HB11" s="60"/>
      <c r="HC11" s="60"/>
      <c r="HD11" s="60"/>
      <c r="HE11" s="60"/>
      <c r="HF11" s="60"/>
      <c r="HG11" s="60"/>
      <c r="HH11" s="60"/>
      <c r="HI11" s="7"/>
    </row>
    <row r="12" spans="1:219" s="2" customFormat="1" ht="13.5" x14ac:dyDescent="0.2">
      <c r="A12" s="59" t="str">
        <f>BDD!A9</f>
        <v>PINOT Paul</v>
      </c>
      <c r="B12" s="60"/>
      <c r="C12" s="60"/>
      <c r="D12" s="60"/>
      <c r="E12" s="99" t="s">
        <v>92</v>
      </c>
      <c r="F12" s="99" t="s">
        <v>92</v>
      </c>
      <c r="G12" s="99" t="s">
        <v>92</v>
      </c>
      <c r="H12" s="99" t="s">
        <v>92</v>
      </c>
      <c r="I12" s="99" t="s">
        <v>92</v>
      </c>
      <c r="J12" s="99" t="s">
        <v>92</v>
      </c>
      <c r="K12" s="99" t="s">
        <v>92</v>
      </c>
      <c r="L12" s="99" t="s">
        <v>92</v>
      </c>
      <c r="M12" s="99" t="s">
        <v>92</v>
      </c>
      <c r="N12" s="99" t="s">
        <v>92</v>
      </c>
      <c r="O12" s="99" t="s">
        <v>92</v>
      </c>
      <c r="P12" s="99" t="s">
        <v>92</v>
      </c>
      <c r="Q12" s="99" t="s">
        <v>92</v>
      </c>
      <c r="R12" s="99" t="s">
        <v>92</v>
      </c>
      <c r="S12" s="99" t="s">
        <v>92</v>
      </c>
      <c r="T12" s="99" t="s">
        <v>92</v>
      </c>
      <c r="U12" s="99" t="s">
        <v>92</v>
      </c>
      <c r="V12" s="99" t="s">
        <v>92</v>
      </c>
      <c r="W12" s="99" t="s">
        <v>92</v>
      </c>
      <c r="X12" s="99" t="s">
        <v>92</v>
      </c>
      <c r="Y12" s="99" t="s">
        <v>92</v>
      </c>
      <c r="Z12" s="99" t="s">
        <v>92</v>
      </c>
      <c r="AA12" s="99" t="s">
        <v>92</v>
      </c>
      <c r="AB12" s="99" t="s">
        <v>92</v>
      </c>
      <c r="AC12" s="99" t="s">
        <v>92</v>
      </c>
      <c r="AD12" s="99" t="s">
        <v>92</v>
      </c>
      <c r="AE12" s="99" t="s">
        <v>92</v>
      </c>
      <c r="AF12" s="99" t="s">
        <v>92</v>
      </c>
      <c r="AG12" s="99" t="s">
        <v>92</v>
      </c>
      <c r="AH12" s="99" t="s">
        <v>92</v>
      </c>
      <c r="AI12" s="99" t="s">
        <v>92</v>
      </c>
      <c r="AJ12" s="99" t="s">
        <v>92</v>
      </c>
      <c r="AK12" s="99" t="s">
        <v>92</v>
      </c>
      <c r="AL12" s="99" t="s">
        <v>92</v>
      </c>
      <c r="AM12" s="99" t="s">
        <v>92</v>
      </c>
      <c r="AN12" s="99" t="s">
        <v>92</v>
      </c>
      <c r="AO12" s="99" t="s">
        <v>92</v>
      </c>
      <c r="AP12" s="99" t="s">
        <v>92</v>
      </c>
      <c r="AQ12" s="99" t="s">
        <v>92</v>
      </c>
      <c r="AR12" s="99" t="s">
        <v>92</v>
      </c>
      <c r="AS12" s="99" t="s">
        <v>92</v>
      </c>
      <c r="AT12" s="99" t="s">
        <v>92</v>
      </c>
      <c r="AU12" s="99" t="s">
        <v>92</v>
      </c>
      <c r="AV12" s="99" t="s">
        <v>92</v>
      </c>
      <c r="AW12" s="99" t="s">
        <v>92</v>
      </c>
      <c r="AX12" s="99" t="s">
        <v>92</v>
      </c>
      <c r="AY12" s="99" t="s">
        <v>92</v>
      </c>
      <c r="AZ12" s="99" t="s">
        <v>92</v>
      </c>
      <c r="BA12" s="99" t="s">
        <v>92</v>
      </c>
      <c r="BB12" s="99" t="s">
        <v>92</v>
      </c>
      <c r="BC12" s="99" t="s">
        <v>92</v>
      </c>
      <c r="BD12" s="99" t="s">
        <v>92</v>
      </c>
      <c r="BE12" s="99" t="s">
        <v>92</v>
      </c>
      <c r="BF12" s="99" t="s">
        <v>92</v>
      </c>
      <c r="BG12" s="99" t="s">
        <v>92</v>
      </c>
      <c r="BH12" s="99" t="s">
        <v>92</v>
      </c>
      <c r="BI12" s="99" t="s">
        <v>92</v>
      </c>
      <c r="BJ12" s="99" t="s">
        <v>92</v>
      </c>
      <c r="BK12" s="99" t="s">
        <v>92</v>
      </c>
      <c r="BL12" s="99" t="s">
        <v>92</v>
      </c>
      <c r="BM12" s="99" t="s">
        <v>92</v>
      </c>
      <c r="BN12" s="99" t="s">
        <v>92</v>
      </c>
      <c r="BO12" s="99" t="s">
        <v>92</v>
      </c>
      <c r="BP12" s="99" t="s">
        <v>92</v>
      </c>
      <c r="BQ12" s="99" t="s">
        <v>92</v>
      </c>
      <c r="BR12" s="99" t="s">
        <v>92</v>
      </c>
      <c r="BS12" s="99" t="s">
        <v>92</v>
      </c>
      <c r="BT12" s="99" t="s">
        <v>92</v>
      </c>
      <c r="BU12" s="99" t="s">
        <v>92</v>
      </c>
      <c r="BV12" s="99" t="s">
        <v>92</v>
      </c>
      <c r="BW12" s="99" t="s">
        <v>92</v>
      </c>
      <c r="BX12" s="99" t="s">
        <v>92</v>
      </c>
      <c r="BY12" s="99" t="s">
        <v>92</v>
      </c>
      <c r="BZ12" s="99" t="s">
        <v>92</v>
      </c>
      <c r="CA12" s="99" t="s">
        <v>92</v>
      </c>
      <c r="CB12" s="99" t="s">
        <v>92</v>
      </c>
      <c r="CC12" s="99" t="s">
        <v>92</v>
      </c>
      <c r="CD12" s="99" t="s">
        <v>92</v>
      </c>
      <c r="CE12" s="99" t="s">
        <v>92</v>
      </c>
      <c r="CF12" s="99" t="s">
        <v>92</v>
      </c>
      <c r="CG12" s="99" t="s">
        <v>92</v>
      </c>
      <c r="CH12" s="99" t="s">
        <v>92</v>
      </c>
      <c r="CI12" s="99" t="s">
        <v>92</v>
      </c>
      <c r="CJ12" s="99" t="s">
        <v>92</v>
      </c>
      <c r="CK12" s="99" t="s">
        <v>92</v>
      </c>
      <c r="CL12" s="99" t="s">
        <v>92</v>
      </c>
      <c r="CM12" s="99" t="s">
        <v>92</v>
      </c>
      <c r="CN12" s="99" t="s">
        <v>92</v>
      </c>
      <c r="CO12" s="99" t="s">
        <v>92</v>
      </c>
      <c r="CP12" s="99" t="s">
        <v>92</v>
      </c>
      <c r="CQ12" s="99" t="s">
        <v>92</v>
      </c>
      <c r="CR12" s="99" t="s">
        <v>92</v>
      </c>
      <c r="CS12" s="99" t="s">
        <v>92</v>
      </c>
      <c r="CT12" s="99" t="s">
        <v>92</v>
      </c>
      <c r="CU12" s="99" t="s">
        <v>92</v>
      </c>
      <c r="CV12" s="99" t="s">
        <v>92</v>
      </c>
      <c r="CW12" s="99" t="s">
        <v>92</v>
      </c>
      <c r="CX12" s="99" t="s">
        <v>92</v>
      </c>
      <c r="CY12" s="99" t="s">
        <v>92</v>
      </c>
      <c r="CZ12" s="99" t="s">
        <v>92</v>
      </c>
      <c r="DA12" s="99" t="s">
        <v>92</v>
      </c>
      <c r="DB12" s="99" t="s">
        <v>92</v>
      </c>
      <c r="DC12" s="99" t="s">
        <v>92</v>
      </c>
      <c r="DD12" s="99" t="s">
        <v>92</v>
      </c>
      <c r="DE12" s="99" t="s">
        <v>92</v>
      </c>
      <c r="DF12" s="99" t="s">
        <v>92</v>
      </c>
      <c r="DG12" s="99" t="s">
        <v>92</v>
      </c>
      <c r="DH12" s="99" t="s">
        <v>92</v>
      </c>
      <c r="DI12" s="99" t="s">
        <v>92</v>
      </c>
      <c r="DJ12" s="99" t="s">
        <v>92</v>
      </c>
      <c r="DK12" s="99" t="s">
        <v>92</v>
      </c>
      <c r="DL12" s="99" t="s">
        <v>92</v>
      </c>
      <c r="DM12" s="99" t="s">
        <v>92</v>
      </c>
      <c r="DN12" s="99" t="s">
        <v>92</v>
      </c>
      <c r="DO12" s="99" t="s">
        <v>92</v>
      </c>
      <c r="DP12" s="99" t="s">
        <v>92</v>
      </c>
      <c r="DQ12" s="99" t="s">
        <v>92</v>
      </c>
      <c r="DR12" s="99" t="s">
        <v>92</v>
      </c>
      <c r="DS12" s="99" t="s">
        <v>92</v>
      </c>
      <c r="DT12" s="99" t="s">
        <v>92</v>
      </c>
      <c r="DU12" s="99" t="s">
        <v>92</v>
      </c>
      <c r="DV12" s="99" t="s">
        <v>92</v>
      </c>
      <c r="DW12" s="99" t="s">
        <v>92</v>
      </c>
      <c r="DX12" s="99" t="s">
        <v>92</v>
      </c>
      <c r="DY12" s="99" t="s">
        <v>92</v>
      </c>
      <c r="DZ12" s="99" t="s">
        <v>92</v>
      </c>
      <c r="EA12" s="99" t="s">
        <v>92</v>
      </c>
      <c r="EB12" s="99" t="s">
        <v>92</v>
      </c>
      <c r="EC12" s="99" t="s">
        <v>92</v>
      </c>
      <c r="ED12" s="99" t="s">
        <v>92</v>
      </c>
      <c r="EE12" s="99" t="s">
        <v>92</v>
      </c>
      <c r="EF12" s="99" t="s">
        <v>92</v>
      </c>
      <c r="EG12" s="99" t="s">
        <v>92</v>
      </c>
      <c r="EH12" s="99" t="s">
        <v>92</v>
      </c>
      <c r="EI12" s="99" t="s">
        <v>92</v>
      </c>
      <c r="EJ12" s="99" t="s">
        <v>92</v>
      </c>
      <c r="EK12" s="99" t="s">
        <v>92</v>
      </c>
      <c r="EL12" s="99" t="s">
        <v>92</v>
      </c>
      <c r="EM12" s="99" t="s">
        <v>92</v>
      </c>
      <c r="EN12" s="99" t="s">
        <v>92</v>
      </c>
      <c r="EO12" s="99" t="s">
        <v>92</v>
      </c>
      <c r="EP12" s="99" t="s">
        <v>92</v>
      </c>
      <c r="EQ12" s="99" t="s">
        <v>92</v>
      </c>
      <c r="ER12" s="99" t="s">
        <v>92</v>
      </c>
      <c r="ES12" s="99" t="s">
        <v>92</v>
      </c>
      <c r="ET12" s="99" t="s">
        <v>92</v>
      </c>
      <c r="EU12" s="99" t="s">
        <v>92</v>
      </c>
      <c r="EV12" s="99" t="s">
        <v>92</v>
      </c>
      <c r="EW12" s="99" t="s">
        <v>92</v>
      </c>
      <c r="EX12" s="99" t="s">
        <v>92</v>
      </c>
      <c r="EY12" s="99" t="s">
        <v>92</v>
      </c>
      <c r="EZ12" s="99" t="s">
        <v>92</v>
      </c>
      <c r="FA12" s="99" t="s">
        <v>92</v>
      </c>
      <c r="FB12" s="99" t="s">
        <v>92</v>
      </c>
      <c r="FC12" s="99" t="s">
        <v>92</v>
      </c>
      <c r="FD12" s="99" t="s">
        <v>92</v>
      </c>
      <c r="FE12" s="99" t="s">
        <v>92</v>
      </c>
      <c r="FF12" s="99" t="s">
        <v>92</v>
      </c>
      <c r="FG12" s="99" t="s">
        <v>92</v>
      </c>
      <c r="FH12" s="99" t="s">
        <v>92</v>
      </c>
      <c r="FI12" s="99" t="s">
        <v>92</v>
      </c>
      <c r="FJ12" s="60"/>
      <c r="FK12" s="60"/>
      <c r="FL12" s="60"/>
      <c r="FM12" s="60"/>
      <c r="FN12" s="60"/>
      <c r="FO12" s="60"/>
      <c r="FP12" s="60"/>
      <c r="FQ12" s="60"/>
      <c r="FR12" s="60"/>
      <c r="FS12" s="60"/>
      <c r="FT12" s="60"/>
      <c r="FU12" s="60"/>
      <c r="FV12" s="60"/>
      <c r="FW12" s="60"/>
      <c r="FX12" s="60"/>
      <c r="FY12" s="60"/>
      <c r="FZ12" s="60"/>
      <c r="GA12" s="60"/>
      <c r="GB12" s="60"/>
      <c r="GC12" s="60"/>
      <c r="GD12" s="60"/>
      <c r="GE12" s="60"/>
      <c r="GF12" s="60"/>
      <c r="GG12" s="60"/>
      <c r="GH12" s="60"/>
      <c r="GI12" s="60"/>
      <c r="GJ12" s="60"/>
      <c r="GK12" s="60"/>
      <c r="GL12" s="60"/>
      <c r="GM12" s="60"/>
      <c r="GN12" s="60"/>
      <c r="GO12" s="60"/>
      <c r="GP12" s="60"/>
      <c r="GQ12" s="60"/>
      <c r="GR12" s="60"/>
      <c r="GS12" s="60"/>
      <c r="GT12" s="60"/>
      <c r="GU12" s="60"/>
      <c r="GV12" s="60"/>
      <c r="GW12" s="60"/>
      <c r="GX12" s="60"/>
      <c r="GY12" s="60"/>
      <c r="GZ12" s="60"/>
      <c r="HA12" s="60"/>
      <c r="HB12" s="60"/>
      <c r="HC12" s="60"/>
      <c r="HD12" s="60"/>
      <c r="HE12" s="60"/>
      <c r="HF12" s="60"/>
      <c r="HG12" s="60"/>
      <c r="HH12" s="60"/>
      <c r="HI12" s="7"/>
    </row>
    <row r="13" spans="1:219" s="2" customFormat="1" ht="13.5" x14ac:dyDescent="0.2">
      <c r="A13" s="59">
        <f>BDD!A10</f>
        <v>0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60"/>
      <c r="EC13" s="60"/>
      <c r="ED13" s="60"/>
      <c r="EE13" s="60"/>
      <c r="EF13" s="60"/>
      <c r="EG13" s="60"/>
      <c r="EH13" s="60"/>
      <c r="EI13" s="60"/>
      <c r="EJ13" s="60"/>
      <c r="EK13" s="60"/>
      <c r="EL13" s="60"/>
      <c r="EM13" s="60"/>
      <c r="EN13" s="60"/>
      <c r="EO13" s="60"/>
      <c r="EP13" s="60"/>
      <c r="EQ13" s="60"/>
      <c r="ER13" s="60"/>
      <c r="ES13" s="60"/>
      <c r="ET13" s="60"/>
      <c r="EU13" s="60"/>
      <c r="EV13" s="60"/>
      <c r="EW13" s="60"/>
      <c r="EX13" s="60"/>
      <c r="EY13" s="60"/>
      <c r="EZ13" s="60"/>
      <c r="FA13" s="60"/>
      <c r="FB13" s="60"/>
      <c r="FC13" s="60"/>
      <c r="FD13" s="60"/>
      <c r="FE13" s="60"/>
      <c r="FF13" s="60"/>
      <c r="FG13" s="60"/>
      <c r="FH13" s="60"/>
      <c r="FI13" s="60"/>
      <c r="FJ13" s="60"/>
      <c r="FK13" s="60"/>
      <c r="FL13" s="60"/>
      <c r="FM13" s="60"/>
      <c r="FN13" s="60"/>
      <c r="FO13" s="60"/>
      <c r="FP13" s="60"/>
      <c r="FQ13" s="60"/>
      <c r="FR13" s="60"/>
      <c r="FS13" s="60"/>
      <c r="FT13" s="60"/>
      <c r="FU13" s="60"/>
      <c r="FV13" s="60"/>
      <c r="FW13" s="60"/>
      <c r="FX13" s="60"/>
      <c r="FY13" s="60"/>
      <c r="FZ13" s="60"/>
      <c r="GA13" s="60"/>
      <c r="GB13" s="60"/>
      <c r="GC13" s="60"/>
      <c r="GD13" s="60"/>
      <c r="GE13" s="60"/>
      <c r="GF13" s="60"/>
      <c r="GG13" s="60"/>
      <c r="GH13" s="60"/>
      <c r="GI13" s="60"/>
      <c r="GJ13" s="60"/>
      <c r="GK13" s="60"/>
      <c r="GL13" s="60"/>
      <c r="GM13" s="60"/>
      <c r="GN13" s="60"/>
      <c r="GO13" s="60"/>
      <c r="GP13" s="60"/>
      <c r="GQ13" s="60"/>
      <c r="GR13" s="60"/>
      <c r="GS13" s="60"/>
      <c r="GT13" s="60"/>
      <c r="GU13" s="60"/>
      <c r="GV13" s="60"/>
      <c r="GW13" s="60"/>
      <c r="GX13" s="60"/>
      <c r="GY13" s="60"/>
      <c r="GZ13" s="60"/>
      <c r="HA13" s="60"/>
      <c r="HB13" s="60"/>
      <c r="HC13" s="60"/>
      <c r="HD13" s="60"/>
      <c r="HE13" s="60"/>
      <c r="HF13" s="60"/>
      <c r="HG13" s="60"/>
      <c r="HH13" s="60"/>
      <c r="HI13" s="7"/>
    </row>
    <row r="14" spans="1:219" s="2" customFormat="1" ht="13.5" x14ac:dyDescent="0.2">
      <c r="A14" s="59">
        <f>BDD!A11</f>
        <v>0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0"/>
      <c r="CA14" s="60"/>
      <c r="CB14" s="60"/>
      <c r="CC14" s="60"/>
      <c r="CD14" s="60"/>
      <c r="CE14" s="60"/>
      <c r="CF14" s="60"/>
      <c r="CG14" s="60"/>
      <c r="CH14" s="60"/>
      <c r="CI14" s="6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60"/>
      <c r="DH14" s="60"/>
      <c r="DI14" s="60"/>
      <c r="DJ14" s="60"/>
      <c r="DK14" s="60"/>
      <c r="DL14" s="60"/>
      <c r="DM14" s="60"/>
      <c r="DN14" s="60"/>
      <c r="DO14" s="60"/>
      <c r="DP14" s="60"/>
      <c r="DQ14" s="60"/>
      <c r="DR14" s="60"/>
      <c r="DS14" s="60"/>
      <c r="DT14" s="60"/>
      <c r="DU14" s="60"/>
      <c r="DV14" s="60"/>
      <c r="DW14" s="60"/>
      <c r="DX14" s="60"/>
      <c r="DY14" s="60"/>
      <c r="DZ14" s="60"/>
      <c r="EA14" s="60"/>
      <c r="EB14" s="60"/>
      <c r="EC14" s="60"/>
      <c r="ED14" s="60"/>
      <c r="EE14" s="60"/>
      <c r="EF14" s="60"/>
      <c r="EG14" s="60"/>
      <c r="EH14" s="60"/>
      <c r="EI14" s="60"/>
      <c r="EJ14" s="60"/>
      <c r="EK14" s="60"/>
      <c r="EL14" s="60"/>
      <c r="EM14" s="60"/>
      <c r="EN14" s="60"/>
      <c r="EO14" s="60"/>
      <c r="EP14" s="60"/>
      <c r="EQ14" s="60"/>
      <c r="ER14" s="60"/>
      <c r="ES14" s="60"/>
      <c r="ET14" s="60"/>
      <c r="EU14" s="60"/>
      <c r="EV14" s="60"/>
      <c r="EW14" s="60"/>
      <c r="EX14" s="60"/>
      <c r="EY14" s="60"/>
      <c r="EZ14" s="60"/>
      <c r="FA14" s="60"/>
      <c r="FB14" s="60"/>
      <c r="FC14" s="60"/>
      <c r="FD14" s="60"/>
      <c r="FE14" s="60"/>
      <c r="FF14" s="60"/>
      <c r="FG14" s="60"/>
      <c r="FH14" s="60"/>
      <c r="FI14" s="60"/>
      <c r="FJ14" s="60"/>
      <c r="FK14" s="60"/>
      <c r="FL14" s="60"/>
      <c r="FM14" s="60"/>
      <c r="FN14" s="60"/>
      <c r="FO14" s="60"/>
      <c r="FP14" s="60"/>
      <c r="FQ14" s="60"/>
      <c r="FR14" s="60"/>
      <c r="FS14" s="60"/>
      <c r="FT14" s="60"/>
      <c r="FU14" s="60"/>
      <c r="FV14" s="60"/>
      <c r="FW14" s="60"/>
      <c r="FX14" s="60"/>
      <c r="FY14" s="60"/>
      <c r="FZ14" s="60"/>
      <c r="GA14" s="60"/>
      <c r="GB14" s="60"/>
      <c r="GC14" s="60"/>
      <c r="GD14" s="60"/>
      <c r="GE14" s="60"/>
      <c r="GF14" s="60"/>
      <c r="GG14" s="60"/>
      <c r="GH14" s="60"/>
      <c r="GI14" s="60"/>
      <c r="GJ14" s="60"/>
      <c r="GK14" s="60"/>
      <c r="GL14" s="60"/>
      <c r="GM14" s="60"/>
      <c r="GN14" s="60"/>
      <c r="GO14" s="60"/>
      <c r="GP14" s="60"/>
      <c r="GQ14" s="60"/>
      <c r="GR14" s="60"/>
      <c r="GS14" s="60"/>
      <c r="GT14" s="60"/>
      <c r="GU14" s="60"/>
      <c r="GV14" s="60"/>
      <c r="GW14" s="60"/>
      <c r="GX14" s="60"/>
      <c r="GY14" s="60"/>
      <c r="GZ14" s="60"/>
      <c r="HA14" s="60"/>
      <c r="HB14" s="60"/>
      <c r="HC14" s="60"/>
      <c r="HD14" s="60"/>
      <c r="HE14" s="60"/>
      <c r="HF14" s="60"/>
      <c r="HG14" s="60"/>
      <c r="HH14" s="60"/>
      <c r="HI14" s="7"/>
    </row>
    <row r="15" spans="1:219" s="2" customFormat="1" ht="13.5" x14ac:dyDescent="0.2">
      <c r="A15" s="59">
        <f>BDD!A12</f>
        <v>0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0"/>
      <c r="DD15" s="60"/>
      <c r="DE15" s="60"/>
      <c r="DF15" s="60"/>
      <c r="DG15" s="60"/>
      <c r="DH15" s="60"/>
      <c r="DI15" s="60"/>
      <c r="DJ15" s="60"/>
      <c r="DK15" s="60"/>
      <c r="DL15" s="60"/>
      <c r="DM15" s="60"/>
      <c r="DN15" s="60"/>
      <c r="DO15" s="60"/>
      <c r="DP15" s="60"/>
      <c r="DQ15" s="60"/>
      <c r="DR15" s="60"/>
      <c r="DS15" s="60"/>
      <c r="DT15" s="60"/>
      <c r="DU15" s="60"/>
      <c r="DV15" s="60"/>
      <c r="DW15" s="60"/>
      <c r="DX15" s="60"/>
      <c r="DY15" s="60"/>
      <c r="DZ15" s="60"/>
      <c r="EA15" s="60"/>
      <c r="EB15" s="60"/>
      <c r="EC15" s="60"/>
      <c r="ED15" s="60"/>
      <c r="EE15" s="60"/>
      <c r="EF15" s="60"/>
      <c r="EG15" s="60"/>
      <c r="EH15" s="60"/>
      <c r="EI15" s="60"/>
      <c r="EJ15" s="60"/>
      <c r="EK15" s="60"/>
      <c r="EL15" s="60"/>
      <c r="EM15" s="60"/>
      <c r="EN15" s="60"/>
      <c r="EO15" s="60"/>
      <c r="EP15" s="60"/>
      <c r="EQ15" s="60"/>
      <c r="ER15" s="60"/>
      <c r="ES15" s="60"/>
      <c r="ET15" s="60"/>
      <c r="EU15" s="60"/>
      <c r="EV15" s="60"/>
      <c r="EW15" s="60"/>
      <c r="EX15" s="60"/>
      <c r="EY15" s="60"/>
      <c r="EZ15" s="60"/>
      <c r="FA15" s="60"/>
      <c r="FB15" s="60"/>
      <c r="FC15" s="60"/>
      <c r="FD15" s="60"/>
      <c r="FE15" s="60"/>
      <c r="FF15" s="60"/>
      <c r="FG15" s="60"/>
      <c r="FH15" s="60"/>
      <c r="FI15" s="60"/>
      <c r="FJ15" s="60"/>
      <c r="FK15" s="60"/>
      <c r="FL15" s="60"/>
      <c r="FM15" s="60"/>
      <c r="FN15" s="60"/>
      <c r="FO15" s="60"/>
      <c r="FP15" s="60"/>
      <c r="FQ15" s="60"/>
      <c r="FR15" s="60"/>
      <c r="FS15" s="60"/>
      <c r="FT15" s="60"/>
      <c r="FU15" s="60"/>
      <c r="FV15" s="60"/>
      <c r="FW15" s="60"/>
      <c r="FX15" s="60"/>
      <c r="FY15" s="60"/>
      <c r="FZ15" s="60"/>
      <c r="GA15" s="60"/>
      <c r="GB15" s="60"/>
      <c r="GC15" s="60"/>
      <c r="GD15" s="60"/>
      <c r="GE15" s="60"/>
      <c r="GF15" s="60"/>
      <c r="GG15" s="60"/>
      <c r="GH15" s="60"/>
      <c r="GI15" s="60"/>
      <c r="GJ15" s="60"/>
      <c r="GK15" s="60"/>
      <c r="GL15" s="60"/>
      <c r="GM15" s="60"/>
      <c r="GN15" s="60"/>
      <c r="GO15" s="60"/>
      <c r="GP15" s="60"/>
      <c r="GQ15" s="60"/>
      <c r="GR15" s="60"/>
      <c r="GS15" s="60"/>
      <c r="GT15" s="60"/>
      <c r="GU15" s="60"/>
      <c r="GV15" s="60"/>
      <c r="GW15" s="60"/>
      <c r="GX15" s="60"/>
      <c r="GY15" s="60"/>
      <c r="GZ15" s="60"/>
      <c r="HA15" s="60"/>
      <c r="HB15" s="60"/>
      <c r="HC15" s="60"/>
      <c r="HD15" s="60"/>
      <c r="HE15" s="60"/>
      <c r="HF15" s="60"/>
      <c r="HG15" s="60"/>
      <c r="HH15" s="60"/>
      <c r="HI15" s="7"/>
    </row>
    <row r="16" spans="1:219" s="2" customFormat="1" ht="13.5" x14ac:dyDescent="0.2">
      <c r="A16" s="59">
        <f>BDD!A13</f>
        <v>0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60"/>
      <c r="BO16" s="60"/>
      <c r="BP16" s="60"/>
      <c r="BQ16" s="60"/>
      <c r="BR16" s="60"/>
      <c r="BS16" s="60"/>
      <c r="BT16" s="60"/>
      <c r="BU16" s="60"/>
      <c r="BV16" s="60"/>
      <c r="BW16" s="60"/>
      <c r="BX16" s="60"/>
      <c r="BY16" s="60"/>
      <c r="BZ16" s="60"/>
      <c r="CA16" s="60"/>
      <c r="CB16" s="60"/>
      <c r="CC16" s="60"/>
      <c r="CD16" s="60"/>
      <c r="CE16" s="60"/>
      <c r="CF16" s="60"/>
      <c r="CG16" s="60"/>
      <c r="CH16" s="60"/>
      <c r="CI16" s="60"/>
      <c r="CJ16" s="60"/>
      <c r="CK16" s="60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60"/>
      <c r="DH16" s="60"/>
      <c r="DI16" s="60"/>
      <c r="DJ16" s="60"/>
      <c r="DK16" s="60"/>
      <c r="DL16" s="60"/>
      <c r="DM16" s="60"/>
      <c r="DN16" s="60"/>
      <c r="DO16" s="60"/>
      <c r="DP16" s="60"/>
      <c r="DQ16" s="60"/>
      <c r="DR16" s="60"/>
      <c r="DS16" s="60"/>
      <c r="DT16" s="60"/>
      <c r="DU16" s="60"/>
      <c r="DV16" s="60"/>
      <c r="DW16" s="60"/>
      <c r="DX16" s="60"/>
      <c r="DY16" s="60"/>
      <c r="DZ16" s="60"/>
      <c r="EA16" s="60"/>
      <c r="EB16" s="60"/>
      <c r="EC16" s="60"/>
      <c r="ED16" s="60"/>
      <c r="EE16" s="60"/>
      <c r="EF16" s="60"/>
      <c r="EG16" s="60"/>
      <c r="EH16" s="60"/>
      <c r="EI16" s="60"/>
      <c r="EJ16" s="60"/>
      <c r="EK16" s="60"/>
      <c r="EL16" s="60"/>
      <c r="EM16" s="60"/>
      <c r="EN16" s="60"/>
      <c r="EO16" s="60"/>
      <c r="EP16" s="60"/>
      <c r="EQ16" s="60"/>
      <c r="ER16" s="60"/>
      <c r="ES16" s="60"/>
      <c r="ET16" s="60"/>
      <c r="EU16" s="60"/>
      <c r="EV16" s="60"/>
      <c r="EW16" s="60"/>
      <c r="EX16" s="60"/>
      <c r="EY16" s="60"/>
      <c r="EZ16" s="60"/>
      <c r="FA16" s="60"/>
      <c r="FB16" s="60"/>
      <c r="FC16" s="60"/>
      <c r="FD16" s="60"/>
      <c r="FE16" s="60"/>
      <c r="FF16" s="60"/>
      <c r="FG16" s="60"/>
      <c r="FH16" s="60"/>
      <c r="FI16" s="60"/>
      <c r="FJ16" s="60"/>
      <c r="FK16" s="60"/>
      <c r="FL16" s="60"/>
      <c r="FM16" s="60"/>
      <c r="FN16" s="60"/>
      <c r="FO16" s="60"/>
      <c r="FP16" s="60"/>
      <c r="FQ16" s="60"/>
      <c r="FR16" s="60"/>
      <c r="FS16" s="60"/>
      <c r="FT16" s="60"/>
      <c r="FU16" s="60"/>
      <c r="FV16" s="60"/>
      <c r="FW16" s="60"/>
      <c r="FX16" s="60"/>
      <c r="FY16" s="60"/>
      <c r="FZ16" s="60"/>
      <c r="GA16" s="60"/>
      <c r="GB16" s="60"/>
      <c r="GC16" s="60"/>
      <c r="GD16" s="60"/>
      <c r="GE16" s="60"/>
      <c r="GF16" s="60"/>
      <c r="GG16" s="60"/>
      <c r="GH16" s="60"/>
      <c r="GI16" s="60"/>
      <c r="GJ16" s="60"/>
      <c r="GK16" s="60"/>
      <c r="GL16" s="60"/>
      <c r="GM16" s="60"/>
      <c r="GN16" s="60"/>
      <c r="GO16" s="60"/>
      <c r="GP16" s="60"/>
      <c r="GQ16" s="60"/>
      <c r="GR16" s="60"/>
      <c r="GS16" s="60"/>
      <c r="GT16" s="60"/>
      <c r="GU16" s="60"/>
      <c r="GV16" s="60"/>
      <c r="GW16" s="60"/>
      <c r="GX16" s="60"/>
      <c r="GY16" s="60"/>
      <c r="GZ16" s="60"/>
      <c r="HA16" s="60"/>
      <c r="HB16" s="60"/>
      <c r="HC16" s="60"/>
      <c r="HD16" s="60"/>
      <c r="HE16" s="60"/>
      <c r="HF16" s="60"/>
      <c r="HG16" s="60"/>
      <c r="HH16" s="60"/>
      <c r="HI16" s="7"/>
    </row>
    <row r="17" spans="1:219" s="2" customFormat="1" ht="13.5" x14ac:dyDescent="0.2">
      <c r="A17" s="59">
        <f>BDD!A14</f>
        <v>0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G17" s="60"/>
      <c r="DH17" s="60"/>
      <c r="DI17" s="60"/>
      <c r="DJ17" s="60"/>
      <c r="DK17" s="60"/>
      <c r="DL17" s="60"/>
      <c r="DM17" s="60"/>
      <c r="DN17" s="60"/>
      <c r="DO17" s="60"/>
      <c r="DP17" s="60"/>
      <c r="DQ17" s="60"/>
      <c r="DR17" s="60"/>
      <c r="DS17" s="60"/>
      <c r="DT17" s="60"/>
      <c r="DU17" s="60"/>
      <c r="DV17" s="60"/>
      <c r="DW17" s="60"/>
      <c r="DX17" s="60"/>
      <c r="DY17" s="60"/>
      <c r="DZ17" s="60"/>
      <c r="EA17" s="60"/>
      <c r="EB17" s="60"/>
      <c r="EC17" s="60"/>
      <c r="ED17" s="60"/>
      <c r="EE17" s="60"/>
      <c r="EF17" s="60"/>
      <c r="EG17" s="60"/>
      <c r="EH17" s="60"/>
      <c r="EI17" s="60"/>
      <c r="EJ17" s="60"/>
      <c r="EK17" s="60"/>
      <c r="EL17" s="60"/>
      <c r="EM17" s="60"/>
      <c r="EN17" s="60"/>
      <c r="EO17" s="60"/>
      <c r="EP17" s="60"/>
      <c r="EQ17" s="60"/>
      <c r="ER17" s="60"/>
      <c r="ES17" s="60"/>
      <c r="ET17" s="60"/>
      <c r="EU17" s="60"/>
      <c r="EV17" s="60"/>
      <c r="EW17" s="60"/>
      <c r="EX17" s="60"/>
      <c r="EY17" s="60"/>
      <c r="EZ17" s="60"/>
      <c r="FA17" s="60"/>
      <c r="FB17" s="60"/>
      <c r="FC17" s="60"/>
      <c r="FD17" s="60"/>
      <c r="FE17" s="60"/>
      <c r="FF17" s="60"/>
      <c r="FG17" s="60"/>
      <c r="FH17" s="60"/>
      <c r="FI17" s="60"/>
      <c r="FJ17" s="60"/>
      <c r="FK17" s="60"/>
      <c r="FL17" s="60"/>
      <c r="FM17" s="60"/>
      <c r="FN17" s="60"/>
      <c r="FO17" s="60"/>
      <c r="FP17" s="60"/>
      <c r="FQ17" s="60"/>
      <c r="FR17" s="60"/>
      <c r="FS17" s="60"/>
      <c r="FT17" s="60"/>
      <c r="FU17" s="60"/>
      <c r="FV17" s="60"/>
      <c r="FW17" s="60"/>
      <c r="FX17" s="60"/>
      <c r="FY17" s="60"/>
      <c r="FZ17" s="60"/>
      <c r="GA17" s="60"/>
      <c r="GB17" s="60"/>
      <c r="GC17" s="60"/>
      <c r="GD17" s="60"/>
      <c r="GE17" s="60"/>
      <c r="GF17" s="60"/>
      <c r="GG17" s="60"/>
      <c r="GH17" s="60"/>
      <c r="GI17" s="60"/>
      <c r="GJ17" s="60"/>
      <c r="GK17" s="60"/>
      <c r="GL17" s="60"/>
      <c r="GM17" s="60"/>
      <c r="GN17" s="60"/>
      <c r="GO17" s="60"/>
      <c r="GP17" s="60"/>
      <c r="GQ17" s="60"/>
      <c r="GR17" s="60"/>
      <c r="GS17" s="60"/>
      <c r="GT17" s="60"/>
      <c r="GU17" s="60"/>
      <c r="GV17" s="60"/>
      <c r="GW17" s="60"/>
      <c r="GX17" s="60"/>
      <c r="GY17" s="60"/>
      <c r="GZ17" s="60"/>
      <c r="HA17" s="60"/>
      <c r="HB17" s="60"/>
      <c r="HC17" s="60"/>
      <c r="HD17" s="60"/>
      <c r="HE17" s="60"/>
      <c r="HF17" s="60"/>
      <c r="HG17" s="60"/>
      <c r="HH17" s="60"/>
      <c r="HI17" s="7"/>
    </row>
    <row r="18" spans="1:219" s="2" customFormat="1" ht="13.5" x14ac:dyDescent="0.2">
      <c r="A18" s="59">
        <f>BDD!A15</f>
        <v>0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  <c r="DE18" s="60"/>
      <c r="DF18" s="60"/>
      <c r="DG18" s="60"/>
      <c r="DH18" s="60"/>
      <c r="DI18" s="60"/>
      <c r="DJ18" s="60"/>
      <c r="DK18" s="60"/>
      <c r="DL18" s="60"/>
      <c r="DM18" s="60"/>
      <c r="DN18" s="60"/>
      <c r="DO18" s="60"/>
      <c r="DP18" s="60"/>
      <c r="DQ18" s="60"/>
      <c r="DR18" s="60"/>
      <c r="DS18" s="60"/>
      <c r="DT18" s="60"/>
      <c r="DU18" s="60"/>
      <c r="DV18" s="60"/>
      <c r="DW18" s="60"/>
      <c r="DX18" s="60"/>
      <c r="DY18" s="60"/>
      <c r="DZ18" s="60"/>
      <c r="EA18" s="60"/>
      <c r="EB18" s="60"/>
      <c r="EC18" s="60"/>
      <c r="ED18" s="60"/>
      <c r="EE18" s="60"/>
      <c r="EF18" s="60"/>
      <c r="EG18" s="60"/>
      <c r="EH18" s="60"/>
      <c r="EI18" s="60"/>
      <c r="EJ18" s="60"/>
      <c r="EK18" s="60"/>
      <c r="EL18" s="60"/>
      <c r="EM18" s="60"/>
      <c r="EN18" s="60"/>
      <c r="EO18" s="60"/>
      <c r="EP18" s="60"/>
      <c r="EQ18" s="60"/>
      <c r="ER18" s="60"/>
      <c r="ES18" s="60"/>
      <c r="ET18" s="60"/>
      <c r="EU18" s="60"/>
      <c r="EV18" s="60"/>
      <c r="EW18" s="60"/>
      <c r="EX18" s="60"/>
      <c r="EY18" s="60"/>
      <c r="EZ18" s="60"/>
      <c r="FA18" s="60"/>
      <c r="FB18" s="60"/>
      <c r="FC18" s="60"/>
      <c r="FD18" s="60"/>
      <c r="FE18" s="60"/>
      <c r="FF18" s="60"/>
      <c r="FG18" s="60"/>
      <c r="FH18" s="60"/>
      <c r="FI18" s="60"/>
      <c r="FJ18" s="60"/>
      <c r="FK18" s="60"/>
      <c r="FL18" s="60"/>
      <c r="FM18" s="60"/>
      <c r="FN18" s="60"/>
      <c r="FO18" s="60"/>
      <c r="FP18" s="60"/>
      <c r="FQ18" s="60"/>
      <c r="FR18" s="60"/>
      <c r="FS18" s="60"/>
      <c r="FT18" s="60"/>
      <c r="FU18" s="60"/>
      <c r="FV18" s="60"/>
      <c r="FW18" s="60"/>
      <c r="FX18" s="60"/>
      <c r="FY18" s="60"/>
      <c r="FZ18" s="60"/>
      <c r="GA18" s="60"/>
      <c r="GB18" s="60"/>
      <c r="GC18" s="60"/>
      <c r="GD18" s="60"/>
      <c r="GE18" s="60"/>
      <c r="GF18" s="60"/>
      <c r="GG18" s="60"/>
      <c r="GH18" s="60"/>
      <c r="GI18" s="60"/>
      <c r="GJ18" s="60"/>
      <c r="GK18" s="60"/>
      <c r="GL18" s="60"/>
      <c r="GM18" s="60"/>
      <c r="GN18" s="60"/>
      <c r="GO18" s="60"/>
      <c r="GP18" s="60"/>
      <c r="GQ18" s="60"/>
      <c r="GR18" s="60"/>
      <c r="GS18" s="60"/>
      <c r="GT18" s="60"/>
      <c r="GU18" s="60"/>
      <c r="GV18" s="60"/>
      <c r="GW18" s="60"/>
      <c r="GX18" s="60"/>
      <c r="GY18" s="60"/>
      <c r="GZ18" s="60"/>
      <c r="HA18" s="60"/>
      <c r="HB18" s="60"/>
      <c r="HC18" s="60"/>
      <c r="HD18" s="60"/>
      <c r="HE18" s="60"/>
      <c r="HF18" s="60"/>
      <c r="HG18" s="60"/>
      <c r="HH18" s="60"/>
      <c r="HI18" s="7"/>
    </row>
    <row r="19" spans="1:219" s="2" customFormat="1" ht="13.5" x14ac:dyDescent="0.2">
      <c r="A19" s="59">
        <f>BDD!A16</f>
        <v>0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0"/>
      <c r="DL19" s="60"/>
      <c r="DM19" s="60"/>
      <c r="DN19" s="60"/>
      <c r="DO19" s="60"/>
      <c r="DP19" s="60"/>
      <c r="DQ19" s="60"/>
      <c r="DR19" s="60"/>
      <c r="DS19" s="60"/>
      <c r="DT19" s="60"/>
      <c r="DU19" s="60"/>
      <c r="DV19" s="60"/>
      <c r="DW19" s="60"/>
      <c r="DX19" s="60"/>
      <c r="DY19" s="60"/>
      <c r="DZ19" s="60"/>
      <c r="EA19" s="60"/>
      <c r="EB19" s="60"/>
      <c r="EC19" s="60"/>
      <c r="ED19" s="60"/>
      <c r="EE19" s="60"/>
      <c r="EF19" s="60"/>
      <c r="EG19" s="60"/>
      <c r="EH19" s="60"/>
      <c r="EI19" s="60"/>
      <c r="EJ19" s="60"/>
      <c r="EK19" s="60"/>
      <c r="EL19" s="60"/>
      <c r="EM19" s="60"/>
      <c r="EN19" s="60"/>
      <c r="EO19" s="60"/>
      <c r="EP19" s="60"/>
      <c r="EQ19" s="60"/>
      <c r="ER19" s="60"/>
      <c r="ES19" s="60"/>
      <c r="ET19" s="60"/>
      <c r="EU19" s="60"/>
      <c r="EV19" s="60"/>
      <c r="EW19" s="60"/>
      <c r="EX19" s="60"/>
      <c r="EY19" s="60"/>
      <c r="EZ19" s="60"/>
      <c r="FA19" s="60"/>
      <c r="FB19" s="60"/>
      <c r="FC19" s="60"/>
      <c r="FD19" s="60"/>
      <c r="FE19" s="60"/>
      <c r="FF19" s="60"/>
      <c r="FG19" s="60"/>
      <c r="FH19" s="60"/>
      <c r="FI19" s="60"/>
      <c r="FJ19" s="60"/>
      <c r="FK19" s="60"/>
      <c r="FL19" s="60"/>
      <c r="FM19" s="60"/>
      <c r="FN19" s="60"/>
      <c r="FO19" s="60"/>
      <c r="FP19" s="60"/>
      <c r="FQ19" s="60"/>
      <c r="FR19" s="60"/>
      <c r="FS19" s="60"/>
      <c r="FT19" s="60"/>
      <c r="FU19" s="60"/>
      <c r="FV19" s="60"/>
      <c r="FW19" s="60"/>
      <c r="FX19" s="60"/>
      <c r="FY19" s="60"/>
      <c r="FZ19" s="60"/>
      <c r="GA19" s="60"/>
      <c r="GB19" s="60"/>
      <c r="GC19" s="60"/>
      <c r="GD19" s="60"/>
      <c r="GE19" s="60"/>
      <c r="GF19" s="60"/>
      <c r="GG19" s="60"/>
      <c r="GH19" s="60"/>
      <c r="GI19" s="60"/>
      <c r="GJ19" s="60"/>
      <c r="GK19" s="60"/>
      <c r="GL19" s="60"/>
      <c r="GM19" s="60"/>
      <c r="GN19" s="60"/>
      <c r="GO19" s="60"/>
      <c r="GP19" s="60"/>
      <c r="GQ19" s="60"/>
      <c r="GR19" s="60"/>
      <c r="GS19" s="60"/>
      <c r="GT19" s="60"/>
      <c r="GU19" s="60"/>
      <c r="GV19" s="60"/>
      <c r="GW19" s="60"/>
      <c r="GX19" s="60"/>
      <c r="GY19" s="60"/>
      <c r="GZ19" s="60"/>
      <c r="HA19" s="60"/>
      <c r="HB19" s="60"/>
      <c r="HC19" s="60"/>
      <c r="HD19" s="60"/>
      <c r="HE19" s="60"/>
      <c r="HF19" s="60"/>
      <c r="HG19" s="60"/>
      <c r="HH19" s="60"/>
      <c r="HI19" s="7"/>
    </row>
    <row r="20" spans="1:219" s="2" customFormat="1" ht="13.5" x14ac:dyDescent="0.2">
      <c r="A20" s="59">
        <f>BDD!A17</f>
        <v>0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60"/>
      <c r="CA20" s="60"/>
      <c r="CB20" s="60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60"/>
      <c r="CZ20" s="60"/>
      <c r="DA20" s="60"/>
      <c r="DB20" s="60"/>
      <c r="DC20" s="60"/>
      <c r="DD20" s="60"/>
      <c r="DE20" s="60"/>
      <c r="DF20" s="60"/>
      <c r="DG20" s="60"/>
      <c r="DH20" s="60"/>
      <c r="DI20" s="60"/>
      <c r="DJ20" s="60"/>
      <c r="DK20" s="60"/>
      <c r="DL20" s="60"/>
      <c r="DM20" s="60"/>
      <c r="DN20" s="60"/>
      <c r="DO20" s="60"/>
      <c r="DP20" s="60"/>
      <c r="DQ20" s="60"/>
      <c r="DR20" s="60"/>
      <c r="DS20" s="60"/>
      <c r="DT20" s="60"/>
      <c r="DU20" s="60"/>
      <c r="DV20" s="60"/>
      <c r="DW20" s="60"/>
      <c r="DX20" s="60"/>
      <c r="DY20" s="60"/>
      <c r="DZ20" s="60"/>
      <c r="EA20" s="60"/>
      <c r="EB20" s="60"/>
      <c r="EC20" s="60"/>
      <c r="ED20" s="60"/>
      <c r="EE20" s="60"/>
      <c r="EF20" s="60"/>
      <c r="EG20" s="60"/>
      <c r="EH20" s="60"/>
      <c r="EI20" s="60"/>
      <c r="EJ20" s="60"/>
      <c r="EK20" s="60"/>
      <c r="EL20" s="60"/>
      <c r="EM20" s="60"/>
      <c r="EN20" s="60"/>
      <c r="EO20" s="60"/>
      <c r="EP20" s="60"/>
      <c r="EQ20" s="60"/>
      <c r="ER20" s="60"/>
      <c r="ES20" s="60"/>
      <c r="ET20" s="60"/>
      <c r="EU20" s="60"/>
      <c r="EV20" s="60"/>
      <c r="EW20" s="60"/>
      <c r="EX20" s="60"/>
      <c r="EY20" s="60"/>
      <c r="EZ20" s="60"/>
      <c r="FA20" s="60"/>
      <c r="FB20" s="60"/>
      <c r="FC20" s="60"/>
      <c r="FD20" s="60"/>
      <c r="FE20" s="60"/>
      <c r="FF20" s="60"/>
      <c r="FG20" s="60"/>
      <c r="FH20" s="60"/>
      <c r="FI20" s="60"/>
      <c r="FJ20" s="60"/>
      <c r="FK20" s="60"/>
      <c r="FL20" s="60"/>
      <c r="FM20" s="60"/>
      <c r="FN20" s="60"/>
      <c r="FO20" s="60"/>
      <c r="FP20" s="60"/>
      <c r="FQ20" s="60"/>
      <c r="FR20" s="60"/>
      <c r="FS20" s="60"/>
      <c r="FT20" s="60"/>
      <c r="FU20" s="60"/>
      <c r="FV20" s="60"/>
      <c r="FW20" s="60"/>
      <c r="FX20" s="60"/>
      <c r="FY20" s="60"/>
      <c r="FZ20" s="60"/>
      <c r="GA20" s="60"/>
      <c r="GB20" s="60"/>
      <c r="GC20" s="60"/>
      <c r="GD20" s="60"/>
      <c r="GE20" s="60"/>
      <c r="GF20" s="60"/>
      <c r="GG20" s="60"/>
      <c r="GH20" s="60"/>
      <c r="GI20" s="60"/>
      <c r="GJ20" s="60"/>
      <c r="GK20" s="60"/>
      <c r="GL20" s="60"/>
      <c r="GM20" s="60"/>
      <c r="GN20" s="60"/>
      <c r="GO20" s="60"/>
      <c r="GP20" s="60"/>
      <c r="GQ20" s="60"/>
      <c r="GR20" s="60"/>
      <c r="GS20" s="60"/>
      <c r="GT20" s="60"/>
      <c r="GU20" s="60"/>
      <c r="GV20" s="60"/>
      <c r="GW20" s="60"/>
      <c r="GX20" s="60"/>
      <c r="GY20" s="60"/>
      <c r="GZ20" s="60"/>
      <c r="HA20" s="60"/>
      <c r="HB20" s="60"/>
      <c r="HC20" s="60"/>
      <c r="HD20" s="60"/>
      <c r="HE20" s="60"/>
      <c r="HF20" s="60"/>
      <c r="HG20" s="60"/>
      <c r="HH20" s="60"/>
      <c r="HI20" s="7"/>
    </row>
    <row r="21" spans="1:219" s="2" customFormat="1" ht="13.5" x14ac:dyDescent="0.2">
      <c r="A21" s="59">
        <f>BDD!A18</f>
        <v>0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60"/>
      <c r="DH21" s="60"/>
      <c r="DI21" s="60"/>
      <c r="DJ21" s="60"/>
      <c r="DK21" s="60"/>
      <c r="DL21" s="60"/>
      <c r="DM21" s="60"/>
      <c r="DN21" s="60"/>
      <c r="DO21" s="60"/>
      <c r="DP21" s="60"/>
      <c r="DQ21" s="60"/>
      <c r="DR21" s="60"/>
      <c r="DS21" s="60"/>
      <c r="DT21" s="60"/>
      <c r="DU21" s="60"/>
      <c r="DV21" s="60"/>
      <c r="DW21" s="60"/>
      <c r="DX21" s="60"/>
      <c r="DY21" s="60"/>
      <c r="DZ21" s="60"/>
      <c r="EA21" s="60"/>
      <c r="EB21" s="60"/>
      <c r="EC21" s="60"/>
      <c r="ED21" s="60"/>
      <c r="EE21" s="60"/>
      <c r="EF21" s="60"/>
      <c r="EG21" s="60"/>
      <c r="EH21" s="60"/>
      <c r="EI21" s="60"/>
      <c r="EJ21" s="60"/>
      <c r="EK21" s="60"/>
      <c r="EL21" s="60"/>
      <c r="EM21" s="60"/>
      <c r="EN21" s="60"/>
      <c r="EO21" s="60"/>
      <c r="EP21" s="60"/>
      <c r="EQ21" s="60"/>
      <c r="ER21" s="60"/>
      <c r="ES21" s="60"/>
      <c r="ET21" s="60"/>
      <c r="EU21" s="60"/>
      <c r="EV21" s="60"/>
      <c r="EW21" s="60"/>
      <c r="EX21" s="60"/>
      <c r="EY21" s="60"/>
      <c r="EZ21" s="60"/>
      <c r="FA21" s="60"/>
      <c r="FB21" s="60"/>
      <c r="FC21" s="60"/>
      <c r="FD21" s="60"/>
      <c r="FE21" s="60"/>
      <c r="FF21" s="60"/>
      <c r="FG21" s="60"/>
      <c r="FH21" s="60"/>
      <c r="FI21" s="60"/>
      <c r="FJ21" s="60"/>
      <c r="FK21" s="60"/>
      <c r="FL21" s="60"/>
      <c r="FM21" s="60"/>
      <c r="FN21" s="60"/>
      <c r="FO21" s="60"/>
      <c r="FP21" s="60"/>
      <c r="FQ21" s="60"/>
      <c r="FR21" s="60"/>
      <c r="FS21" s="60"/>
      <c r="FT21" s="60"/>
      <c r="FU21" s="60"/>
      <c r="FV21" s="60"/>
      <c r="FW21" s="60"/>
      <c r="FX21" s="60"/>
      <c r="FY21" s="60"/>
      <c r="FZ21" s="60"/>
      <c r="GA21" s="60"/>
      <c r="GB21" s="60"/>
      <c r="GC21" s="60"/>
      <c r="GD21" s="60"/>
      <c r="GE21" s="60"/>
      <c r="GF21" s="60"/>
      <c r="GG21" s="60"/>
      <c r="GH21" s="60"/>
      <c r="GI21" s="60"/>
      <c r="GJ21" s="60"/>
      <c r="GK21" s="60"/>
      <c r="GL21" s="60"/>
      <c r="GM21" s="60"/>
      <c r="GN21" s="60"/>
      <c r="GO21" s="60"/>
      <c r="GP21" s="60"/>
      <c r="GQ21" s="60"/>
      <c r="GR21" s="60"/>
      <c r="GS21" s="60"/>
      <c r="GT21" s="60"/>
      <c r="GU21" s="60"/>
      <c r="GV21" s="60"/>
      <c r="GW21" s="60"/>
      <c r="GX21" s="60"/>
      <c r="GY21" s="60"/>
      <c r="GZ21" s="60"/>
      <c r="HA21" s="60"/>
      <c r="HB21" s="60"/>
      <c r="HC21" s="60"/>
      <c r="HD21" s="60"/>
      <c r="HE21" s="60"/>
      <c r="HF21" s="60"/>
      <c r="HG21" s="60"/>
      <c r="HH21" s="60"/>
      <c r="HI21" s="7"/>
    </row>
    <row r="22" spans="1:219" s="2" customFormat="1" ht="13.5" x14ac:dyDescent="0.2">
      <c r="A22" s="59">
        <f>BDD!A19</f>
        <v>0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  <c r="GA22" s="60"/>
      <c r="GB22" s="60"/>
      <c r="GC22" s="60"/>
      <c r="GD22" s="60"/>
      <c r="GE22" s="60"/>
      <c r="GF22" s="60"/>
      <c r="GG22" s="60"/>
      <c r="GH22" s="60"/>
      <c r="GI22" s="60"/>
      <c r="GJ22" s="60"/>
      <c r="GK22" s="60"/>
      <c r="GL22" s="60"/>
      <c r="GM22" s="60"/>
      <c r="GN22" s="60"/>
      <c r="GO22" s="60"/>
      <c r="GP22" s="60"/>
      <c r="GQ22" s="60"/>
      <c r="GR22" s="60"/>
      <c r="GS22" s="60"/>
      <c r="GT22" s="60"/>
      <c r="GU22" s="60"/>
      <c r="GV22" s="60"/>
      <c r="GW22" s="60"/>
      <c r="GX22" s="60"/>
      <c r="GY22" s="60"/>
      <c r="GZ22" s="60"/>
      <c r="HA22" s="60"/>
      <c r="HB22" s="60"/>
      <c r="HC22" s="60"/>
      <c r="HD22" s="60"/>
      <c r="HE22" s="60"/>
      <c r="HF22" s="60"/>
      <c r="HG22" s="60"/>
      <c r="HH22" s="60"/>
      <c r="HI22" s="7"/>
    </row>
    <row r="23" spans="1:219" s="2" customFormat="1" ht="13.5" x14ac:dyDescent="0.2">
      <c r="A23" s="59">
        <f>BDD!A20</f>
        <v>0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60"/>
      <c r="BO23" s="60"/>
      <c r="BP23" s="60"/>
      <c r="BQ23" s="60"/>
      <c r="BR23" s="60"/>
      <c r="BS23" s="60"/>
      <c r="BT23" s="60"/>
      <c r="BU23" s="60"/>
      <c r="BV23" s="60"/>
      <c r="BW23" s="60"/>
      <c r="BX23" s="60"/>
      <c r="BY23" s="60"/>
      <c r="BZ23" s="60"/>
      <c r="CA23" s="60"/>
      <c r="CB23" s="60"/>
      <c r="CC23" s="60"/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E23" s="60"/>
      <c r="DF23" s="60"/>
      <c r="DG23" s="60"/>
      <c r="DH23" s="60"/>
      <c r="DI23" s="60"/>
      <c r="DJ23" s="60"/>
      <c r="DK23" s="60"/>
      <c r="DL23" s="60"/>
      <c r="DM23" s="60"/>
      <c r="DN23" s="60"/>
      <c r="DO23" s="60"/>
      <c r="DP23" s="60"/>
      <c r="DQ23" s="60"/>
      <c r="DR23" s="60"/>
      <c r="DS23" s="60"/>
      <c r="DT23" s="60"/>
      <c r="DU23" s="60"/>
      <c r="DV23" s="60"/>
      <c r="DW23" s="60"/>
      <c r="DX23" s="60"/>
      <c r="DY23" s="60"/>
      <c r="DZ23" s="60"/>
      <c r="EA23" s="60"/>
      <c r="EB23" s="60"/>
      <c r="EC23" s="60"/>
      <c r="ED23" s="60"/>
      <c r="EE23" s="60"/>
      <c r="EF23" s="60"/>
      <c r="EG23" s="60"/>
      <c r="EH23" s="60"/>
      <c r="EI23" s="60"/>
      <c r="EJ23" s="60"/>
      <c r="EK23" s="60"/>
      <c r="EL23" s="60"/>
      <c r="EM23" s="60"/>
      <c r="EN23" s="60"/>
      <c r="EO23" s="60"/>
      <c r="EP23" s="60"/>
      <c r="EQ23" s="60"/>
      <c r="ER23" s="60"/>
      <c r="ES23" s="60"/>
      <c r="ET23" s="60"/>
      <c r="EU23" s="60"/>
      <c r="EV23" s="60"/>
      <c r="EW23" s="60"/>
      <c r="EX23" s="60"/>
      <c r="EY23" s="60"/>
      <c r="EZ23" s="60"/>
      <c r="FA23" s="60"/>
      <c r="FB23" s="60"/>
      <c r="FC23" s="60"/>
      <c r="FD23" s="60"/>
      <c r="FE23" s="60"/>
      <c r="FF23" s="60"/>
      <c r="FG23" s="60"/>
      <c r="FH23" s="60"/>
      <c r="FI23" s="60"/>
      <c r="FJ23" s="60"/>
      <c r="FK23" s="60"/>
      <c r="FL23" s="60"/>
      <c r="FM23" s="60"/>
      <c r="FN23" s="60"/>
      <c r="FO23" s="60"/>
      <c r="FP23" s="60"/>
      <c r="FQ23" s="60"/>
      <c r="FR23" s="60"/>
      <c r="FS23" s="60"/>
      <c r="FT23" s="60"/>
      <c r="FU23" s="60"/>
      <c r="FV23" s="60"/>
      <c r="FW23" s="60"/>
      <c r="FX23" s="60"/>
      <c r="FY23" s="60"/>
      <c r="FZ23" s="60"/>
      <c r="GA23" s="60"/>
      <c r="GB23" s="60"/>
      <c r="GC23" s="60"/>
      <c r="GD23" s="60"/>
      <c r="GE23" s="60"/>
      <c r="GF23" s="60"/>
      <c r="GG23" s="60"/>
      <c r="GH23" s="60"/>
      <c r="GI23" s="60"/>
      <c r="GJ23" s="60"/>
      <c r="GK23" s="60"/>
      <c r="GL23" s="60"/>
      <c r="GM23" s="60"/>
      <c r="GN23" s="60"/>
      <c r="GO23" s="60"/>
      <c r="GP23" s="60"/>
      <c r="GQ23" s="60"/>
      <c r="GR23" s="60"/>
      <c r="GS23" s="60"/>
      <c r="GT23" s="60"/>
      <c r="GU23" s="60"/>
      <c r="GV23" s="60"/>
      <c r="GW23" s="60"/>
      <c r="GX23" s="60"/>
      <c r="GY23" s="60"/>
      <c r="GZ23" s="60"/>
      <c r="HA23" s="60"/>
      <c r="HB23" s="60"/>
      <c r="HC23" s="60"/>
      <c r="HD23" s="60"/>
      <c r="HE23" s="60"/>
      <c r="HF23" s="60"/>
      <c r="HG23" s="60"/>
      <c r="HH23" s="60"/>
      <c r="HI23" s="7">
        <f>COUNTIF(A23:AC23,"1")</f>
        <v>0</v>
      </c>
    </row>
    <row r="24" spans="1:219" s="2" customFormat="1" ht="13.5" x14ac:dyDescent="0.2">
      <c r="A24" s="59">
        <f>BDD!A21</f>
        <v>0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  <c r="BO24" s="60"/>
      <c r="BP24" s="60"/>
      <c r="BQ24" s="60"/>
      <c r="BR24" s="60"/>
      <c r="BS24" s="60"/>
      <c r="BT24" s="60"/>
      <c r="BU24" s="60"/>
      <c r="BV24" s="60"/>
      <c r="BW24" s="60"/>
      <c r="BX24" s="60"/>
      <c r="BY24" s="60"/>
      <c r="BZ24" s="60"/>
      <c r="CA24" s="60"/>
      <c r="CB24" s="60"/>
      <c r="CC24" s="60"/>
      <c r="CD24" s="60"/>
      <c r="CE24" s="60"/>
      <c r="CF24" s="60"/>
      <c r="CG24" s="60"/>
      <c r="CH24" s="60"/>
      <c r="CI24" s="60"/>
      <c r="CJ24" s="60"/>
      <c r="CK24" s="60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60"/>
      <c r="CW24" s="60"/>
      <c r="CX24" s="60"/>
      <c r="CY24" s="60"/>
      <c r="CZ24" s="60"/>
      <c r="DA24" s="60"/>
      <c r="DB24" s="60"/>
      <c r="DC24" s="60"/>
      <c r="DD24" s="60"/>
      <c r="DE24" s="60"/>
      <c r="DF24" s="60"/>
      <c r="DG24" s="60"/>
      <c r="DH24" s="60"/>
      <c r="DI24" s="60"/>
      <c r="DJ24" s="60"/>
      <c r="DK24" s="60"/>
      <c r="DL24" s="60"/>
      <c r="DM24" s="60"/>
      <c r="DN24" s="60"/>
      <c r="DO24" s="60"/>
      <c r="DP24" s="60"/>
      <c r="DQ24" s="60"/>
      <c r="DR24" s="60"/>
      <c r="DS24" s="60"/>
      <c r="DT24" s="60"/>
      <c r="DU24" s="60"/>
      <c r="DV24" s="60"/>
      <c r="DW24" s="60"/>
      <c r="DX24" s="60"/>
      <c r="DY24" s="60"/>
      <c r="DZ24" s="60"/>
      <c r="EA24" s="60"/>
      <c r="EB24" s="60"/>
      <c r="EC24" s="60"/>
      <c r="ED24" s="60"/>
      <c r="EE24" s="60"/>
      <c r="EF24" s="60"/>
      <c r="EG24" s="60"/>
      <c r="EH24" s="60"/>
      <c r="EI24" s="60"/>
      <c r="EJ24" s="60"/>
      <c r="EK24" s="60"/>
      <c r="EL24" s="60"/>
      <c r="EM24" s="60"/>
      <c r="EN24" s="60"/>
      <c r="EO24" s="60"/>
      <c r="EP24" s="60"/>
      <c r="EQ24" s="60"/>
      <c r="ER24" s="60"/>
      <c r="ES24" s="60"/>
      <c r="ET24" s="60"/>
      <c r="EU24" s="60"/>
      <c r="EV24" s="60"/>
      <c r="EW24" s="60"/>
      <c r="EX24" s="60"/>
      <c r="EY24" s="60"/>
      <c r="EZ24" s="60"/>
      <c r="FA24" s="60"/>
      <c r="FB24" s="60"/>
      <c r="FC24" s="60"/>
      <c r="FD24" s="60"/>
      <c r="FE24" s="60"/>
      <c r="FF24" s="60"/>
      <c r="FG24" s="60"/>
      <c r="FH24" s="60"/>
      <c r="FI24" s="60"/>
      <c r="FJ24" s="60"/>
      <c r="FK24" s="60"/>
      <c r="FL24" s="60"/>
      <c r="FM24" s="60"/>
      <c r="FN24" s="60"/>
      <c r="FO24" s="60"/>
      <c r="FP24" s="60"/>
      <c r="FQ24" s="60"/>
      <c r="FR24" s="60"/>
      <c r="FS24" s="60"/>
      <c r="FT24" s="60"/>
      <c r="FU24" s="60"/>
      <c r="FV24" s="60"/>
      <c r="FW24" s="60"/>
      <c r="FX24" s="60"/>
      <c r="FY24" s="60"/>
      <c r="FZ24" s="60"/>
      <c r="GA24" s="60"/>
      <c r="GB24" s="60"/>
      <c r="GC24" s="60"/>
      <c r="GD24" s="60"/>
      <c r="GE24" s="60"/>
      <c r="GF24" s="60"/>
      <c r="GG24" s="60"/>
      <c r="GH24" s="60"/>
      <c r="GI24" s="60"/>
      <c r="GJ24" s="60"/>
      <c r="GK24" s="60"/>
      <c r="GL24" s="60"/>
      <c r="GM24" s="60"/>
      <c r="GN24" s="60"/>
      <c r="GO24" s="60"/>
      <c r="GP24" s="60"/>
      <c r="GQ24" s="60"/>
      <c r="GR24" s="60"/>
      <c r="GS24" s="60"/>
      <c r="GT24" s="60"/>
      <c r="GU24" s="60"/>
      <c r="GV24" s="60"/>
      <c r="GW24" s="60"/>
      <c r="GX24" s="60"/>
      <c r="GY24" s="60"/>
      <c r="GZ24" s="60"/>
      <c r="HA24" s="60"/>
      <c r="HB24" s="60"/>
      <c r="HC24" s="60"/>
      <c r="HD24" s="60"/>
      <c r="HE24" s="60"/>
      <c r="HF24" s="60"/>
      <c r="HG24" s="60"/>
      <c r="HH24" s="60"/>
      <c r="HI24" s="7">
        <f>COUNTIF(A24:AC24,"1")</f>
        <v>0</v>
      </c>
    </row>
    <row r="25" spans="1:219" s="2" customFormat="1" ht="13.5" x14ac:dyDescent="0.2">
      <c r="A25" s="59">
        <f>BDD!A22</f>
        <v>0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60"/>
      <c r="BO25" s="60"/>
      <c r="BP25" s="60"/>
      <c r="BQ25" s="60"/>
      <c r="BR25" s="60"/>
      <c r="BS25" s="60"/>
      <c r="BT25" s="60"/>
      <c r="BU25" s="60"/>
      <c r="BV25" s="60"/>
      <c r="BW25" s="60"/>
      <c r="BX25" s="60"/>
      <c r="BY25" s="60"/>
      <c r="BZ25" s="60"/>
      <c r="CA25" s="60"/>
      <c r="CB25" s="60"/>
      <c r="CC25" s="60"/>
      <c r="CD25" s="60"/>
      <c r="CE25" s="60"/>
      <c r="CF25" s="60"/>
      <c r="CG25" s="60"/>
      <c r="CH25" s="60"/>
      <c r="CI25" s="60"/>
      <c r="CJ25" s="60"/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60"/>
      <c r="DP25" s="60"/>
      <c r="DQ25" s="60"/>
      <c r="DR25" s="60"/>
      <c r="DS25" s="60"/>
      <c r="DT25" s="60"/>
      <c r="DU25" s="60"/>
      <c r="DV25" s="60"/>
      <c r="DW25" s="60"/>
      <c r="DX25" s="60"/>
      <c r="DY25" s="60"/>
      <c r="DZ25" s="60"/>
      <c r="EA25" s="60"/>
      <c r="EB25" s="60"/>
      <c r="EC25" s="60"/>
      <c r="ED25" s="60"/>
      <c r="EE25" s="60"/>
      <c r="EF25" s="60"/>
      <c r="EG25" s="60"/>
      <c r="EH25" s="60"/>
      <c r="EI25" s="60"/>
      <c r="EJ25" s="60"/>
      <c r="EK25" s="60"/>
      <c r="EL25" s="60"/>
      <c r="EM25" s="60"/>
      <c r="EN25" s="60"/>
      <c r="EO25" s="60"/>
      <c r="EP25" s="60"/>
      <c r="EQ25" s="60"/>
      <c r="ER25" s="60"/>
      <c r="ES25" s="60"/>
      <c r="ET25" s="60"/>
      <c r="EU25" s="60"/>
      <c r="EV25" s="60"/>
      <c r="EW25" s="60"/>
      <c r="EX25" s="60"/>
      <c r="EY25" s="60"/>
      <c r="EZ25" s="60"/>
      <c r="FA25" s="60"/>
      <c r="FB25" s="60"/>
      <c r="FC25" s="60"/>
      <c r="FD25" s="60"/>
      <c r="FE25" s="60"/>
      <c r="FF25" s="60"/>
      <c r="FG25" s="60"/>
      <c r="FH25" s="60"/>
      <c r="FI25" s="60"/>
      <c r="FJ25" s="60"/>
      <c r="FK25" s="60"/>
      <c r="FL25" s="60"/>
      <c r="FM25" s="60"/>
      <c r="FN25" s="60"/>
      <c r="FO25" s="60"/>
      <c r="FP25" s="60"/>
      <c r="FQ25" s="60"/>
      <c r="FR25" s="60"/>
      <c r="FS25" s="60"/>
      <c r="FT25" s="60"/>
      <c r="FU25" s="60"/>
      <c r="FV25" s="60"/>
      <c r="FW25" s="60"/>
      <c r="FX25" s="60"/>
      <c r="FY25" s="60"/>
      <c r="FZ25" s="60"/>
      <c r="GA25" s="60"/>
      <c r="GB25" s="60"/>
      <c r="GC25" s="60"/>
      <c r="GD25" s="60"/>
      <c r="GE25" s="60"/>
      <c r="GF25" s="60"/>
      <c r="GG25" s="60"/>
      <c r="GH25" s="60"/>
      <c r="GI25" s="60"/>
      <c r="GJ25" s="60"/>
      <c r="GK25" s="60"/>
      <c r="GL25" s="60"/>
      <c r="GM25" s="60"/>
      <c r="GN25" s="60"/>
      <c r="GO25" s="60"/>
      <c r="GP25" s="60"/>
      <c r="GQ25" s="60"/>
      <c r="GR25" s="60"/>
      <c r="GS25" s="60"/>
      <c r="GT25" s="60"/>
      <c r="GU25" s="60"/>
      <c r="GV25" s="60"/>
      <c r="GW25" s="60"/>
      <c r="GX25" s="60"/>
      <c r="GY25" s="60"/>
      <c r="GZ25" s="60"/>
      <c r="HA25" s="60"/>
      <c r="HB25" s="60"/>
      <c r="HC25" s="60"/>
      <c r="HD25" s="60"/>
      <c r="HE25" s="60"/>
      <c r="HF25" s="60"/>
      <c r="HG25" s="60"/>
      <c r="HH25" s="60"/>
      <c r="HI25" s="7">
        <f>COUNTIF(A25:AC25,"1")</f>
        <v>0</v>
      </c>
    </row>
    <row r="26" spans="1:219" s="2" customFormat="1" ht="13.5" x14ac:dyDescent="0.2">
      <c r="A26" s="59">
        <f>BDD!A23</f>
        <v>0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60"/>
      <c r="BW26" s="60"/>
      <c r="BX26" s="60"/>
      <c r="BY26" s="60"/>
      <c r="BZ26" s="60"/>
      <c r="CA26" s="60"/>
      <c r="CB26" s="60"/>
      <c r="CC26" s="60"/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0"/>
      <c r="DG26" s="60"/>
      <c r="DH26" s="60"/>
      <c r="DI26" s="60"/>
      <c r="DJ26" s="60"/>
      <c r="DK26" s="60"/>
      <c r="DL26" s="60"/>
      <c r="DM26" s="60"/>
      <c r="DN26" s="60"/>
      <c r="DO26" s="60"/>
      <c r="DP26" s="60"/>
      <c r="DQ26" s="60"/>
      <c r="DR26" s="60"/>
      <c r="DS26" s="60"/>
      <c r="DT26" s="60"/>
      <c r="DU26" s="60"/>
      <c r="DV26" s="60"/>
      <c r="DW26" s="60"/>
      <c r="DX26" s="60"/>
      <c r="DY26" s="60"/>
      <c r="DZ26" s="60"/>
      <c r="EA26" s="60"/>
      <c r="EB26" s="60"/>
      <c r="EC26" s="60"/>
      <c r="ED26" s="60"/>
      <c r="EE26" s="60"/>
      <c r="EF26" s="60"/>
      <c r="EG26" s="60"/>
      <c r="EH26" s="60"/>
      <c r="EI26" s="60"/>
      <c r="EJ26" s="60"/>
      <c r="EK26" s="60"/>
      <c r="EL26" s="60"/>
      <c r="EM26" s="60"/>
      <c r="EN26" s="60"/>
      <c r="EO26" s="60"/>
      <c r="EP26" s="60"/>
      <c r="EQ26" s="60"/>
      <c r="ER26" s="60"/>
      <c r="ES26" s="60"/>
      <c r="ET26" s="60"/>
      <c r="EU26" s="60"/>
      <c r="EV26" s="60"/>
      <c r="EW26" s="60"/>
      <c r="EX26" s="60"/>
      <c r="EY26" s="60"/>
      <c r="EZ26" s="60"/>
      <c r="FA26" s="60"/>
      <c r="FB26" s="60"/>
      <c r="FC26" s="60"/>
      <c r="FD26" s="60"/>
      <c r="FE26" s="60"/>
      <c r="FF26" s="60"/>
      <c r="FG26" s="60"/>
      <c r="FH26" s="60"/>
      <c r="FI26" s="60"/>
      <c r="FJ26" s="60"/>
      <c r="FK26" s="60"/>
      <c r="FL26" s="60"/>
      <c r="FM26" s="60"/>
      <c r="FN26" s="60"/>
      <c r="FO26" s="60"/>
      <c r="FP26" s="60"/>
      <c r="FQ26" s="60"/>
      <c r="FR26" s="60"/>
      <c r="FS26" s="60"/>
      <c r="FT26" s="60"/>
      <c r="FU26" s="60"/>
      <c r="FV26" s="60"/>
      <c r="FW26" s="60"/>
      <c r="FX26" s="60"/>
      <c r="FY26" s="60"/>
      <c r="FZ26" s="60"/>
      <c r="GA26" s="60"/>
      <c r="GB26" s="60"/>
      <c r="GC26" s="60"/>
      <c r="GD26" s="60"/>
      <c r="GE26" s="60"/>
      <c r="GF26" s="60"/>
      <c r="GG26" s="60"/>
      <c r="GH26" s="60"/>
      <c r="GI26" s="60"/>
      <c r="GJ26" s="60"/>
      <c r="GK26" s="60"/>
      <c r="GL26" s="60"/>
      <c r="GM26" s="60"/>
      <c r="GN26" s="60"/>
      <c r="GO26" s="60"/>
      <c r="GP26" s="60"/>
      <c r="GQ26" s="60"/>
      <c r="GR26" s="60"/>
      <c r="GS26" s="60"/>
      <c r="GT26" s="60"/>
      <c r="GU26" s="60"/>
      <c r="GV26" s="60"/>
      <c r="GW26" s="60"/>
      <c r="GX26" s="60"/>
      <c r="GY26" s="60"/>
      <c r="GZ26" s="60"/>
      <c r="HA26" s="60"/>
      <c r="HB26" s="60"/>
      <c r="HC26" s="60"/>
      <c r="HD26" s="60"/>
      <c r="HE26" s="60"/>
      <c r="HF26" s="60"/>
      <c r="HG26" s="60"/>
      <c r="HH26" s="60"/>
      <c r="HI26" s="7"/>
    </row>
    <row r="27" spans="1:219" ht="13.5" x14ac:dyDescent="0.2">
      <c r="A27" s="59">
        <f>BDD!A24</f>
        <v>0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60"/>
      <c r="BP27" s="60"/>
      <c r="BQ27" s="60"/>
      <c r="BR27" s="60"/>
      <c r="BS27" s="60"/>
      <c r="BT27" s="60"/>
      <c r="BU27" s="60"/>
      <c r="BV27" s="60"/>
      <c r="BW27" s="60"/>
      <c r="BX27" s="60"/>
      <c r="BY27" s="60"/>
      <c r="BZ27" s="60"/>
      <c r="CA27" s="60"/>
      <c r="CB27" s="60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60"/>
      <c r="CW27" s="60"/>
      <c r="CX27" s="60"/>
      <c r="CY27" s="60"/>
      <c r="CZ27" s="60"/>
      <c r="DA27" s="60"/>
      <c r="DB27" s="60"/>
      <c r="DC27" s="60"/>
      <c r="DD27" s="60"/>
      <c r="DE27" s="60"/>
      <c r="DF27" s="60"/>
      <c r="DG27" s="60"/>
      <c r="DH27" s="60"/>
      <c r="DI27" s="60"/>
      <c r="DJ27" s="60"/>
      <c r="DK27" s="60"/>
      <c r="DL27" s="60"/>
      <c r="DM27" s="60"/>
      <c r="DN27" s="60"/>
      <c r="DO27" s="60"/>
      <c r="DP27" s="60"/>
      <c r="DQ27" s="60"/>
      <c r="DR27" s="60"/>
      <c r="DS27" s="60"/>
      <c r="DT27" s="60"/>
      <c r="DU27" s="60"/>
      <c r="DV27" s="60"/>
      <c r="DW27" s="60"/>
      <c r="DX27" s="60"/>
      <c r="DY27" s="60"/>
      <c r="DZ27" s="60"/>
      <c r="EA27" s="60"/>
      <c r="EB27" s="60"/>
      <c r="EC27" s="60"/>
      <c r="ED27" s="60"/>
      <c r="EE27" s="60"/>
      <c r="EF27" s="60"/>
      <c r="EG27" s="60"/>
      <c r="EH27" s="60"/>
      <c r="EI27" s="60"/>
      <c r="EJ27" s="60"/>
      <c r="EK27" s="60"/>
      <c r="EL27" s="60"/>
      <c r="EM27" s="60"/>
      <c r="EN27" s="60"/>
      <c r="EO27" s="60"/>
      <c r="EP27" s="60"/>
      <c r="EQ27" s="60"/>
      <c r="ER27" s="60"/>
      <c r="ES27" s="60"/>
      <c r="ET27" s="60"/>
      <c r="EU27" s="60"/>
      <c r="EV27" s="60"/>
      <c r="EW27" s="60"/>
      <c r="EX27" s="60"/>
      <c r="EY27" s="60"/>
      <c r="EZ27" s="60"/>
      <c r="FA27" s="60"/>
      <c r="FB27" s="60"/>
      <c r="FC27" s="60"/>
      <c r="FD27" s="60"/>
      <c r="FE27" s="60"/>
      <c r="FF27" s="60"/>
      <c r="FG27" s="60"/>
      <c r="FH27" s="60"/>
      <c r="FI27" s="60"/>
      <c r="FJ27" s="60"/>
      <c r="FK27" s="60"/>
      <c r="FL27" s="60"/>
      <c r="FM27" s="60"/>
      <c r="FN27" s="60"/>
      <c r="FO27" s="60"/>
      <c r="FP27" s="60"/>
      <c r="FQ27" s="60"/>
      <c r="FR27" s="60"/>
      <c r="FS27" s="60"/>
      <c r="FT27" s="60"/>
      <c r="FU27" s="60"/>
      <c r="FV27" s="60"/>
      <c r="FW27" s="60"/>
      <c r="FX27" s="60"/>
      <c r="FY27" s="60"/>
      <c r="FZ27" s="60"/>
      <c r="GA27" s="60"/>
      <c r="GB27" s="60"/>
      <c r="GC27" s="60"/>
      <c r="GD27" s="60"/>
      <c r="GE27" s="60"/>
      <c r="GF27" s="60"/>
      <c r="GG27" s="60"/>
      <c r="GH27" s="60"/>
      <c r="GI27" s="60"/>
      <c r="GJ27" s="60"/>
      <c r="GK27" s="60"/>
      <c r="GL27" s="60"/>
      <c r="GM27" s="60"/>
      <c r="GN27" s="60"/>
      <c r="GO27" s="60"/>
      <c r="GP27" s="60"/>
      <c r="GQ27" s="60"/>
      <c r="GR27" s="60"/>
      <c r="GS27" s="60"/>
      <c r="GT27" s="60"/>
      <c r="GU27" s="60"/>
      <c r="GV27" s="60"/>
      <c r="GW27" s="60"/>
      <c r="GX27" s="60"/>
      <c r="GY27" s="60"/>
      <c r="GZ27" s="60"/>
      <c r="HA27" s="60"/>
      <c r="HB27" s="60"/>
      <c r="HC27" s="60"/>
      <c r="HD27" s="60"/>
      <c r="HE27" s="60"/>
      <c r="HF27" s="60"/>
      <c r="HG27" s="60"/>
      <c r="HH27" s="60"/>
      <c r="HI27" s="7">
        <f>COUNTIF(A27:AC27,"1")</f>
        <v>0</v>
      </c>
      <c r="HJ27" s="2"/>
      <c r="HK27" s="5"/>
    </row>
    <row r="28" spans="1:219" ht="13.5" x14ac:dyDescent="0.2">
      <c r="A28" s="59">
        <f>BDD!A25</f>
        <v>0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60"/>
      <c r="CW28" s="60"/>
      <c r="CX28" s="60"/>
      <c r="CY28" s="60"/>
      <c r="CZ28" s="60"/>
      <c r="DA28" s="60"/>
      <c r="DB28" s="60"/>
      <c r="DC28" s="60"/>
      <c r="DD28" s="60"/>
      <c r="DE28" s="60"/>
      <c r="DF28" s="60"/>
      <c r="DG28" s="60"/>
      <c r="DH28" s="60"/>
      <c r="DI28" s="60"/>
      <c r="DJ28" s="60"/>
      <c r="DK28" s="60"/>
      <c r="DL28" s="60"/>
      <c r="DM28" s="60"/>
      <c r="DN28" s="60"/>
      <c r="DO28" s="60"/>
      <c r="DP28" s="60"/>
      <c r="DQ28" s="60"/>
      <c r="DR28" s="60"/>
      <c r="DS28" s="60"/>
      <c r="DT28" s="60"/>
      <c r="DU28" s="60"/>
      <c r="DV28" s="60"/>
      <c r="DW28" s="60"/>
      <c r="DX28" s="60"/>
      <c r="DY28" s="60"/>
      <c r="DZ28" s="60"/>
      <c r="EA28" s="60"/>
      <c r="EB28" s="60"/>
      <c r="EC28" s="60"/>
      <c r="ED28" s="60"/>
      <c r="EE28" s="60"/>
      <c r="EF28" s="60"/>
      <c r="EG28" s="60"/>
      <c r="EH28" s="60"/>
      <c r="EI28" s="60"/>
      <c r="EJ28" s="60"/>
      <c r="EK28" s="60"/>
      <c r="EL28" s="60"/>
      <c r="EM28" s="60"/>
      <c r="EN28" s="60"/>
      <c r="EO28" s="60"/>
      <c r="EP28" s="60"/>
      <c r="EQ28" s="60"/>
      <c r="ER28" s="60"/>
      <c r="ES28" s="60"/>
      <c r="ET28" s="60"/>
      <c r="EU28" s="60"/>
      <c r="EV28" s="60"/>
      <c r="EW28" s="60"/>
      <c r="EX28" s="60"/>
      <c r="EY28" s="60"/>
      <c r="EZ28" s="60"/>
      <c r="FA28" s="60"/>
      <c r="FB28" s="60"/>
      <c r="FC28" s="60"/>
      <c r="FD28" s="60"/>
      <c r="FE28" s="60"/>
      <c r="FF28" s="60"/>
      <c r="FG28" s="60"/>
      <c r="FH28" s="60"/>
      <c r="FI28" s="60"/>
      <c r="FJ28" s="60"/>
      <c r="FK28" s="60"/>
      <c r="FL28" s="60"/>
      <c r="FM28" s="60"/>
      <c r="FN28" s="60"/>
      <c r="FO28" s="60"/>
      <c r="FP28" s="60"/>
      <c r="FQ28" s="60"/>
      <c r="FR28" s="60"/>
      <c r="FS28" s="60"/>
      <c r="FT28" s="60"/>
      <c r="FU28" s="60"/>
      <c r="FV28" s="60"/>
      <c r="FW28" s="60"/>
      <c r="FX28" s="60"/>
      <c r="FY28" s="60"/>
      <c r="FZ28" s="60"/>
      <c r="GA28" s="60"/>
      <c r="GB28" s="60"/>
      <c r="GC28" s="60"/>
      <c r="GD28" s="60"/>
      <c r="GE28" s="60"/>
      <c r="GF28" s="60"/>
      <c r="GG28" s="60"/>
      <c r="GH28" s="60"/>
      <c r="GI28" s="60"/>
      <c r="GJ28" s="60"/>
      <c r="GK28" s="60"/>
      <c r="GL28" s="60"/>
      <c r="GM28" s="60"/>
      <c r="GN28" s="60"/>
      <c r="GO28" s="60"/>
      <c r="GP28" s="60"/>
      <c r="GQ28" s="60"/>
      <c r="GR28" s="60"/>
      <c r="GS28" s="60"/>
      <c r="GT28" s="60"/>
      <c r="GU28" s="60"/>
      <c r="GV28" s="60"/>
      <c r="GW28" s="60"/>
      <c r="GX28" s="60"/>
      <c r="GY28" s="60"/>
      <c r="GZ28" s="60"/>
      <c r="HA28" s="60"/>
      <c r="HB28" s="60"/>
      <c r="HC28" s="60"/>
      <c r="HD28" s="60"/>
      <c r="HE28" s="60"/>
      <c r="HF28" s="60"/>
      <c r="HG28" s="60"/>
      <c r="HH28" s="60"/>
      <c r="HI28" s="7">
        <f>COUNTIF(A28:AC28,"1")</f>
        <v>0</v>
      </c>
      <c r="HJ28" s="2"/>
    </row>
    <row r="29" spans="1:219" ht="13.5" x14ac:dyDescent="0.2">
      <c r="A29" s="59">
        <f>BDD!A26</f>
        <v>0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0"/>
      <c r="BW29" s="60"/>
      <c r="BX29" s="60"/>
      <c r="BY29" s="60"/>
      <c r="BZ29" s="60"/>
      <c r="CA29" s="60"/>
      <c r="CB29" s="60"/>
      <c r="CC29" s="60"/>
      <c r="CD29" s="60"/>
      <c r="CE29" s="60"/>
      <c r="CF29" s="60"/>
      <c r="CG29" s="60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60"/>
      <c r="CW29" s="60"/>
      <c r="CX29" s="60"/>
      <c r="CY29" s="60"/>
      <c r="CZ29" s="60"/>
      <c r="DA29" s="60"/>
      <c r="DB29" s="60"/>
      <c r="DC29" s="60"/>
      <c r="DD29" s="60"/>
      <c r="DE29" s="60"/>
      <c r="DF29" s="60"/>
      <c r="DG29" s="60"/>
      <c r="DH29" s="60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0"/>
      <c r="DT29" s="60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EI29" s="60"/>
      <c r="EJ29" s="60"/>
      <c r="EK29" s="60"/>
      <c r="EL29" s="60"/>
      <c r="EM29" s="60"/>
      <c r="EN29" s="60"/>
      <c r="EO29" s="60"/>
      <c r="EP29" s="60"/>
      <c r="EQ29" s="60"/>
      <c r="ER29" s="60"/>
      <c r="ES29" s="60"/>
      <c r="ET29" s="60"/>
      <c r="EU29" s="60"/>
      <c r="EV29" s="60"/>
      <c r="EW29" s="60"/>
      <c r="EX29" s="60"/>
      <c r="EY29" s="60"/>
      <c r="EZ29" s="60"/>
      <c r="FA29" s="60"/>
      <c r="FB29" s="60"/>
      <c r="FC29" s="60"/>
      <c r="FD29" s="60"/>
      <c r="FE29" s="60"/>
      <c r="FF29" s="60"/>
      <c r="FG29" s="60"/>
      <c r="FH29" s="60"/>
      <c r="FI29" s="60"/>
      <c r="FJ29" s="60"/>
      <c r="FK29" s="60"/>
      <c r="FL29" s="60"/>
      <c r="FM29" s="60"/>
      <c r="FN29" s="60"/>
      <c r="FO29" s="60"/>
      <c r="FP29" s="60"/>
      <c r="FQ29" s="60"/>
      <c r="FR29" s="60"/>
      <c r="FS29" s="60"/>
      <c r="FT29" s="60"/>
      <c r="FU29" s="60"/>
      <c r="FV29" s="60"/>
      <c r="FW29" s="60"/>
      <c r="FX29" s="60"/>
      <c r="FY29" s="60"/>
      <c r="FZ29" s="60"/>
      <c r="GA29" s="60"/>
      <c r="GB29" s="60"/>
      <c r="GC29" s="60"/>
      <c r="GD29" s="60"/>
      <c r="GE29" s="60"/>
      <c r="GF29" s="60"/>
      <c r="GG29" s="60"/>
      <c r="GH29" s="60"/>
      <c r="GI29" s="60"/>
      <c r="GJ29" s="60"/>
      <c r="GK29" s="60"/>
      <c r="GL29" s="60"/>
      <c r="GM29" s="60"/>
      <c r="GN29" s="60"/>
      <c r="GO29" s="60"/>
      <c r="GP29" s="60"/>
      <c r="GQ29" s="60"/>
      <c r="GR29" s="60"/>
      <c r="GS29" s="60"/>
      <c r="GT29" s="60"/>
      <c r="GU29" s="60"/>
      <c r="GV29" s="60"/>
      <c r="GW29" s="60"/>
      <c r="GX29" s="60"/>
      <c r="GY29" s="60"/>
      <c r="GZ29" s="60"/>
      <c r="HA29" s="60"/>
      <c r="HB29" s="60"/>
      <c r="HC29" s="60"/>
      <c r="HD29" s="60"/>
      <c r="HE29" s="60"/>
      <c r="HF29" s="60"/>
      <c r="HG29" s="60"/>
      <c r="HH29" s="60"/>
      <c r="HI29" s="7">
        <f>COUNTIF(A29:AC29,"1")</f>
        <v>0</v>
      </c>
      <c r="HJ29" s="2"/>
    </row>
    <row r="30" spans="1:219" ht="13.5" x14ac:dyDescent="0.2">
      <c r="A30" s="59">
        <f>BDD!A27</f>
        <v>0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  <c r="CA30" s="60"/>
      <c r="CB30" s="60"/>
      <c r="CC30" s="60"/>
      <c r="CD30" s="60"/>
      <c r="CE30" s="60"/>
      <c r="CF30" s="60"/>
      <c r="CG30" s="60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60"/>
      <c r="DD30" s="60"/>
      <c r="DE30" s="60"/>
      <c r="DF30" s="60"/>
      <c r="DG30" s="60"/>
      <c r="DH30" s="60"/>
      <c r="DI30" s="60"/>
      <c r="DJ30" s="60"/>
      <c r="DK30" s="60"/>
      <c r="DL30" s="60"/>
      <c r="DM30" s="60"/>
      <c r="DN30" s="60"/>
      <c r="DO30" s="60"/>
      <c r="DP30" s="60"/>
      <c r="DQ30" s="60"/>
      <c r="DR30" s="60"/>
      <c r="DS30" s="60"/>
      <c r="DT30" s="60"/>
      <c r="DU30" s="60"/>
      <c r="DV30" s="60"/>
      <c r="DW30" s="60"/>
      <c r="DX30" s="60"/>
      <c r="DY30" s="60"/>
      <c r="DZ30" s="60"/>
      <c r="EA30" s="60"/>
      <c r="EB30" s="60"/>
      <c r="EC30" s="60"/>
      <c r="ED30" s="60"/>
      <c r="EE30" s="60"/>
      <c r="EF30" s="60"/>
      <c r="EG30" s="60"/>
      <c r="EH30" s="60"/>
      <c r="EI30" s="60"/>
      <c r="EJ30" s="60"/>
      <c r="EK30" s="60"/>
      <c r="EL30" s="60"/>
      <c r="EM30" s="60"/>
      <c r="EN30" s="60"/>
      <c r="EO30" s="60"/>
      <c r="EP30" s="60"/>
      <c r="EQ30" s="60"/>
      <c r="ER30" s="60"/>
      <c r="ES30" s="60"/>
      <c r="ET30" s="60"/>
      <c r="EU30" s="60"/>
      <c r="EV30" s="60"/>
      <c r="EW30" s="60"/>
      <c r="EX30" s="60"/>
      <c r="EY30" s="60"/>
      <c r="EZ30" s="60"/>
      <c r="FA30" s="60"/>
      <c r="FB30" s="60"/>
      <c r="FC30" s="60"/>
      <c r="FD30" s="60"/>
      <c r="FE30" s="60"/>
      <c r="FF30" s="60"/>
      <c r="FG30" s="60"/>
      <c r="FH30" s="60"/>
      <c r="FI30" s="60"/>
      <c r="FJ30" s="60"/>
      <c r="FK30" s="60"/>
      <c r="FL30" s="60"/>
      <c r="FM30" s="60"/>
      <c r="FN30" s="60"/>
      <c r="FO30" s="60"/>
      <c r="FP30" s="60"/>
      <c r="FQ30" s="60"/>
      <c r="FR30" s="60"/>
      <c r="FS30" s="60"/>
      <c r="FT30" s="60"/>
      <c r="FU30" s="60"/>
      <c r="FV30" s="60"/>
      <c r="FW30" s="60"/>
      <c r="FX30" s="60"/>
      <c r="FY30" s="60"/>
      <c r="FZ30" s="60"/>
      <c r="GA30" s="60"/>
      <c r="GB30" s="60"/>
      <c r="GC30" s="60"/>
      <c r="GD30" s="60"/>
      <c r="GE30" s="60"/>
      <c r="GF30" s="60"/>
      <c r="GG30" s="60"/>
      <c r="GH30" s="60"/>
      <c r="GI30" s="60"/>
      <c r="GJ30" s="60"/>
      <c r="GK30" s="60"/>
      <c r="GL30" s="60"/>
      <c r="GM30" s="60"/>
      <c r="GN30" s="60"/>
      <c r="GO30" s="60"/>
      <c r="GP30" s="60"/>
      <c r="GQ30" s="60"/>
      <c r="GR30" s="60"/>
      <c r="GS30" s="60"/>
      <c r="GT30" s="60"/>
      <c r="GU30" s="60"/>
      <c r="GV30" s="60"/>
      <c r="GW30" s="60"/>
      <c r="GX30" s="60"/>
      <c r="GY30" s="60"/>
      <c r="GZ30" s="60"/>
      <c r="HA30" s="60"/>
      <c r="HB30" s="60"/>
      <c r="HC30" s="60"/>
      <c r="HD30" s="60"/>
      <c r="HE30" s="60"/>
      <c r="HF30" s="60"/>
      <c r="HG30" s="60"/>
      <c r="HH30" s="60"/>
      <c r="HI30" s="7"/>
      <c r="HJ30" s="2"/>
    </row>
    <row r="31" spans="1:219" ht="13.5" x14ac:dyDescent="0.2">
      <c r="A31" s="59">
        <f>BDD!A28</f>
        <v>0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60"/>
      <c r="BY31" s="60"/>
      <c r="BZ31" s="60"/>
      <c r="CA31" s="60"/>
      <c r="CB31" s="60"/>
      <c r="CC31" s="60"/>
      <c r="CD31" s="60"/>
      <c r="CE31" s="60"/>
      <c r="CF31" s="60"/>
      <c r="CG31" s="60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60"/>
      <c r="CS31" s="60"/>
      <c r="CT31" s="60"/>
      <c r="CU31" s="60"/>
      <c r="CV31" s="60"/>
      <c r="CW31" s="60"/>
      <c r="CX31" s="60"/>
      <c r="CY31" s="60"/>
      <c r="CZ31" s="60"/>
      <c r="DA31" s="60"/>
      <c r="DB31" s="60"/>
      <c r="DC31" s="60"/>
      <c r="DD31" s="60"/>
      <c r="DE31" s="60"/>
      <c r="DF31" s="60"/>
      <c r="DG31" s="60"/>
      <c r="DH31" s="60"/>
      <c r="DI31" s="60"/>
      <c r="DJ31" s="60"/>
      <c r="DK31" s="60"/>
      <c r="DL31" s="60"/>
      <c r="DM31" s="60"/>
      <c r="DN31" s="60"/>
      <c r="DO31" s="60"/>
      <c r="DP31" s="60"/>
      <c r="DQ31" s="60"/>
      <c r="DR31" s="60"/>
      <c r="DS31" s="60"/>
      <c r="DT31" s="60"/>
      <c r="DU31" s="60"/>
      <c r="DV31" s="60"/>
      <c r="DW31" s="60"/>
      <c r="DX31" s="60"/>
      <c r="DY31" s="60"/>
      <c r="DZ31" s="60"/>
      <c r="EA31" s="60"/>
      <c r="EB31" s="60"/>
      <c r="EC31" s="60"/>
      <c r="ED31" s="60"/>
      <c r="EE31" s="60"/>
      <c r="EF31" s="60"/>
      <c r="EG31" s="60"/>
      <c r="EH31" s="60"/>
      <c r="EI31" s="60"/>
      <c r="EJ31" s="60"/>
      <c r="EK31" s="60"/>
      <c r="EL31" s="60"/>
      <c r="EM31" s="60"/>
      <c r="EN31" s="60"/>
      <c r="EO31" s="60"/>
      <c r="EP31" s="60"/>
      <c r="EQ31" s="60"/>
      <c r="ER31" s="60"/>
      <c r="ES31" s="60"/>
      <c r="ET31" s="60"/>
      <c r="EU31" s="60"/>
      <c r="EV31" s="60"/>
      <c r="EW31" s="60"/>
      <c r="EX31" s="60"/>
      <c r="EY31" s="60"/>
      <c r="EZ31" s="60"/>
      <c r="FA31" s="60"/>
      <c r="FB31" s="60"/>
      <c r="FC31" s="60"/>
      <c r="FD31" s="60"/>
      <c r="FE31" s="60"/>
      <c r="FF31" s="60"/>
      <c r="FG31" s="60"/>
      <c r="FH31" s="60"/>
      <c r="FI31" s="60"/>
      <c r="FJ31" s="60"/>
      <c r="FK31" s="60"/>
      <c r="FL31" s="60"/>
      <c r="FM31" s="60"/>
      <c r="FN31" s="60"/>
      <c r="FO31" s="60"/>
      <c r="FP31" s="60"/>
      <c r="FQ31" s="60"/>
      <c r="FR31" s="60"/>
      <c r="FS31" s="60"/>
      <c r="FT31" s="60"/>
      <c r="FU31" s="60"/>
      <c r="FV31" s="60"/>
      <c r="FW31" s="60"/>
      <c r="FX31" s="60"/>
      <c r="FY31" s="60"/>
      <c r="FZ31" s="60"/>
      <c r="GA31" s="60"/>
      <c r="GB31" s="60"/>
      <c r="GC31" s="60"/>
      <c r="GD31" s="60"/>
      <c r="GE31" s="60"/>
      <c r="GF31" s="60"/>
      <c r="GG31" s="60"/>
      <c r="GH31" s="60"/>
      <c r="GI31" s="60"/>
      <c r="GJ31" s="60"/>
      <c r="GK31" s="60"/>
      <c r="GL31" s="60"/>
      <c r="GM31" s="60"/>
      <c r="GN31" s="60"/>
      <c r="GO31" s="60"/>
      <c r="GP31" s="60"/>
      <c r="GQ31" s="60"/>
      <c r="GR31" s="60"/>
      <c r="GS31" s="60"/>
      <c r="GT31" s="60"/>
      <c r="GU31" s="60"/>
      <c r="GV31" s="60"/>
      <c r="GW31" s="60"/>
      <c r="GX31" s="60"/>
      <c r="GY31" s="60"/>
      <c r="GZ31" s="60"/>
      <c r="HA31" s="60"/>
      <c r="HB31" s="60"/>
      <c r="HC31" s="60"/>
      <c r="HD31" s="60"/>
      <c r="HE31" s="60"/>
      <c r="HF31" s="60"/>
      <c r="HG31" s="60"/>
      <c r="HH31" s="60"/>
      <c r="HI31" s="7">
        <f>COUNTIF(A31:AC31,"1")</f>
        <v>0</v>
      </c>
      <c r="HJ31" s="2"/>
    </row>
    <row r="32" spans="1:219" ht="13.5" x14ac:dyDescent="0.2">
      <c r="A32" s="59">
        <f>BDD!A29</f>
        <v>0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  <c r="BS32" s="60"/>
      <c r="BT32" s="60"/>
      <c r="BU32" s="60"/>
      <c r="BV32" s="60"/>
      <c r="BW32" s="60"/>
      <c r="BX32" s="60"/>
      <c r="BY32" s="60"/>
      <c r="BZ32" s="60"/>
      <c r="CA32" s="60"/>
      <c r="CB32" s="60"/>
      <c r="CC32" s="60"/>
      <c r="CD32" s="60"/>
      <c r="CE32" s="60"/>
      <c r="CF32" s="60"/>
      <c r="CG32" s="60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  <c r="DI32" s="60"/>
      <c r="DJ32" s="60"/>
      <c r="DK32" s="60"/>
      <c r="DL32" s="60"/>
      <c r="DM32" s="60"/>
      <c r="DN32" s="60"/>
      <c r="DO32" s="60"/>
      <c r="DP32" s="60"/>
      <c r="DQ32" s="60"/>
      <c r="DR32" s="60"/>
      <c r="DS32" s="60"/>
      <c r="DT32" s="60"/>
      <c r="DU32" s="60"/>
      <c r="DV32" s="60"/>
      <c r="DW32" s="60"/>
      <c r="DX32" s="60"/>
      <c r="DY32" s="60"/>
      <c r="DZ32" s="60"/>
      <c r="EA32" s="60"/>
      <c r="EB32" s="60"/>
      <c r="EC32" s="60"/>
      <c r="ED32" s="60"/>
      <c r="EE32" s="60"/>
      <c r="EF32" s="60"/>
      <c r="EG32" s="60"/>
      <c r="EH32" s="60"/>
      <c r="EI32" s="60"/>
      <c r="EJ32" s="60"/>
      <c r="EK32" s="60"/>
      <c r="EL32" s="60"/>
      <c r="EM32" s="60"/>
      <c r="EN32" s="60"/>
      <c r="EO32" s="60"/>
      <c r="EP32" s="60"/>
      <c r="EQ32" s="60"/>
      <c r="ER32" s="60"/>
      <c r="ES32" s="60"/>
      <c r="ET32" s="60"/>
      <c r="EU32" s="60"/>
      <c r="EV32" s="60"/>
      <c r="EW32" s="60"/>
      <c r="EX32" s="60"/>
      <c r="EY32" s="60"/>
      <c r="EZ32" s="60"/>
      <c r="FA32" s="60"/>
      <c r="FB32" s="60"/>
      <c r="FC32" s="60"/>
      <c r="FD32" s="60"/>
      <c r="FE32" s="60"/>
      <c r="FF32" s="60"/>
      <c r="FG32" s="60"/>
      <c r="FH32" s="60"/>
      <c r="FI32" s="60"/>
      <c r="FJ32" s="60"/>
      <c r="FK32" s="60"/>
      <c r="FL32" s="60"/>
      <c r="FM32" s="60"/>
      <c r="FN32" s="60"/>
      <c r="FO32" s="60"/>
      <c r="FP32" s="60"/>
      <c r="FQ32" s="60"/>
      <c r="FR32" s="60"/>
      <c r="FS32" s="60"/>
      <c r="FT32" s="60"/>
      <c r="FU32" s="60"/>
      <c r="FV32" s="60"/>
      <c r="FW32" s="60"/>
      <c r="FX32" s="60"/>
      <c r="FY32" s="60"/>
      <c r="FZ32" s="60"/>
      <c r="GA32" s="60"/>
      <c r="GB32" s="60"/>
      <c r="GC32" s="60"/>
      <c r="GD32" s="60"/>
      <c r="GE32" s="60"/>
      <c r="GF32" s="60"/>
      <c r="GG32" s="60"/>
      <c r="GH32" s="60"/>
      <c r="GI32" s="60"/>
      <c r="GJ32" s="60"/>
      <c r="GK32" s="60"/>
      <c r="GL32" s="60"/>
      <c r="GM32" s="60"/>
      <c r="GN32" s="60"/>
      <c r="GO32" s="60"/>
      <c r="GP32" s="60"/>
      <c r="GQ32" s="60"/>
      <c r="GR32" s="60"/>
      <c r="GS32" s="60"/>
      <c r="GT32" s="60"/>
      <c r="GU32" s="60"/>
      <c r="GV32" s="60"/>
      <c r="GW32" s="60"/>
      <c r="GX32" s="60"/>
      <c r="GY32" s="60"/>
      <c r="GZ32" s="60"/>
      <c r="HA32" s="60"/>
      <c r="HB32" s="60"/>
      <c r="HC32" s="60"/>
      <c r="HD32" s="60"/>
      <c r="HE32" s="60"/>
      <c r="HF32" s="60"/>
      <c r="HG32" s="60"/>
      <c r="HH32" s="60"/>
      <c r="HI32" s="7">
        <f>COUNTIF(A32:AC32,"1")</f>
        <v>0</v>
      </c>
      <c r="HJ32" s="2"/>
    </row>
    <row r="33" spans="1:218" ht="13.5" x14ac:dyDescent="0.2">
      <c r="A33" s="59">
        <f>BDD!A30</f>
        <v>0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60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  <c r="DI33" s="60"/>
      <c r="DJ33" s="60"/>
      <c r="DK33" s="60"/>
      <c r="DL33" s="60"/>
      <c r="DM33" s="60"/>
      <c r="DN33" s="60"/>
      <c r="DO33" s="60"/>
      <c r="DP33" s="60"/>
      <c r="DQ33" s="60"/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60"/>
      <c r="EC33" s="60"/>
      <c r="ED33" s="60"/>
      <c r="EE33" s="60"/>
      <c r="EF33" s="60"/>
      <c r="EG33" s="60"/>
      <c r="EH33" s="60"/>
      <c r="EI33" s="60"/>
      <c r="EJ33" s="60"/>
      <c r="EK33" s="60"/>
      <c r="EL33" s="60"/>
      <c r="EM33" s="60"/>
      <c r="EN33" s="60"/>
      <c r="EO33" s="60"/>
      <c r="EP33" s="60"/>
      <c r="EQ33" s="60"/>
      <c r="ER33" s="60"/>
      <c r="ES33" s="60"/>
      <c r="ET33" s="60"/>
      <c r="EU33" s="60"/>
      <c r="EV33" s="60"/>
      <c r="EW33" s="60"/>
      <c r="EX33" s="60"/>
      <c r="EY33" s="60"/>
      <c r="EZ33" s="60"/>
      <c r="FA33" s="60"/>
      <c r="FB33" s="60"/>
      <c r="FC33" s="60"/>
      <c r="FD33" s="60"/>
      <c r="FE33" s="60"/>
      <c r="FF33" s="60"/>
      <c r="FG33" s="60"/>
      <c r="FH33" s="60"/>
      <c r="FI33" s="60"/>
      <c r="FJ33" s="60"/>
      <c r="FK33" s="60"/>
      <c r="FL33" s="60"/>
      <c r="FM33" s="60"/>
      <c r="FN33" s="60"/>
      <c r="FO33" s="60"/>
      <c r="FP33" s="60"/>
      <c r="FQ33" s="60"/>
      <c r="FR33" s="60"/>
      <c r="FS33" s="60"/>
      <c r="FT33" s="60"/>
      <c r="FU33" s="60"/>
      <c r="FV33" s="60"/>
      <c r="FW33" s="60"/>
      <c r="FX33" s="60"/>
      <c r="FY33" s="60"/>
      <c r="FZ33" s="60"/>
      <c r="GA33" s="60"/>
      <c r="GB33" s="60"/>
      <c r="GC33" s="60"/>
      <c r="GD33" s="60"/>
      <c r="GE33" s="60"/>
      <c r="GF33" s="60"/>
      <c r="GG33" s="60"/>
      <c r="GH33" s="60"/>
      <c r="GI33" s="60"/>
      <c r="GJ33" s="60"/>
      <c r="GK33" s="60"/>
      <c r="GL33" s="60"/>
      <c r="GM33" s="60"/>
      <c r="GN33" s="60"/>
      <c r="GO33" s="60"/>
      <c r="GP33" s="60"/>
      <c r="GQ33" s="60"/>
      <c r="GR33" s="60"/>
      <c r="GS33" s="60"/>
      <c r="GT33" s="60"/>
      <c r="GU33" s="60"/>
      <c r="GV33" s="60"/>
      <c r="GW33" s="60"/>
      <c r="GX33" s="60"/>
      <c r="GY33" s="60"/>
      <c r="GZ33" s="60"/>
      <c r="HA33" s="60"/>
      <c r="HB33" s="60"/>
      <c r="HC33" s="60"/>
      <c r="HD33" s="60"/>
      <c r="HE33" s="60"/>
      <c r="HF33" s="60"/>
      <c r="HG33" s="60"/>
      <c r="HH33" s="60"/>
      <c r="HI33" s="7">
        <f>COUNTIF(A33:AC33,"1")</f>
        <v>0</v>
      </c>
      <c r="HJ33" s="2"/>
    </row>
    <row r="34" spans="1:218" ht="13.5" x14ac:dyDescent="0.2">
      <c r="A34" s="59">
        <f>BDD!A31</f>
        <v>0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60"/>
      <c r="BO34" s="60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  <c r="CA34" s="60"/>
      <c r="CB34" s="60"/>
      <c r="CC34" s="60"/>
      <c r="CD34" s="60"/>
      <c r="CE34" s="60"/>
      <c r="CF34" s="60"/>
      <c r="CG34" s="60"/>
      <c r="CH34" s="60"/>
      <c r="CI34" s="60"/>
      <c r="CJ34" s="60"/>
      <c r="CK34" s="60"/>
      <c r="CL34" s="60"/>
      <c r="CM34" s="60"/>
      <c r="CN34" s="60"/>
      <c r="CO34" s="60"/>
      <c r="CP34" s="60"/>
      <c r="CQ34" s="60"/>
      <c r="CR34" s="60"/>
      <c r="CS34" s="60"/>
      <c r="CT34" s="60"/>
      <c r="CU34" s="60"/>
      <c r="CV34" s="60"/>
      <c r="CW34" s="60"/>
      <c r="CX34" s="60"/>
      <c r="CY34" s="60"/>
      <c r="CZ34" s="60"/>
      <c r="DA34" s="60"/>
      <c r="DB34" s="60"/>
      <c r="DC34" s="60"/>
      <c r="DD34" s="60"/>
      <c r="DE34" s="60"/>
      <c r="DF34" s="60"/>
      <c r="DG34" s="60"/>
      <c r="DH34" s="60"/>
      <c r="DI34" s="60"/>
      <c r="DJ34" s="60"/>
      <c r="DK34" s="60"/>
      <c r="DL34" s="60"/>
      <c r="DM34" s="60"/>
      <c r="DN34" s="60"/>
      <c r="DO34" s="60"/>
      <c r="DP34" s="60"/>
      <c r="DQ34" s="60"/>
      <c r="DR34" s="60"/>
      <c r="DS34" s="60"/>
      <c r="DT34" s="60"/>
      <c r="DU34" s="60"/>
      <c r="DV34" s="60"/>
      <c r="DW34" s="60"/>
      <c r="DX34" s="60"/>
      <c r="DY34" s="60"/>
      <c r="DZ34" s="60"/>
      <c r="EA34" s="60"/>
      <c r="EB34" s="60"/>
      <c r="EC34" s="60"/>
      <c r="ED34" s="60"/>
      <c r="EE34" s="60"/>
      <c r="EF34" s="60"/>
      <c r="EG34" s="60"/>
      <c r="EH34" s="60"/>
      <c r="EI34" s="60"/>
      <c r="EJ34" s="60"/>
      <c r="EK34" s="60"/>
      <c r="EL34" s="60"/>
      <c r="EM34" s="60"/>
      <c r="EN34" s="60"/>
      <c r="EO34" s="60"/>
      <c r="EP34" s="60"/>
      <c r="EQ34" s="60"/>
      <c r="ER34" s="60"/>
      <c r="ES34" s="60"/>
      <c r="ET34" s="60"/>
      <c r="EU34" s="60"/>
      <c r="EV34" s="60"/>
      <c r="EW34" s="60"/>
      <c r="EX34" s="60"/>
      <c r="EY34" s="60"/>
      <c r="EZ34" s="60"/>
      <c r="FA34" s="60"/>
      <c r="FB34" s="60"/>
      <c r="FC34" s="60"/>
      <c r="FD34" s="60"/>
      <c r="FE34" s="60"/>
      <c r="FF34" s="60"/>
      <c r="FG34" s="60"/>
      <c r="FH34" s="60"/>
      <c r="FI34" s="60"/>
      <c r="FJ34" s="60"/>
      <c r="FK34" s="60"/>
      <c r="FL34" s="60"/>
      <c r="FM34" s="60"/>
      <c r="FN34" s="60"/>
      <c r="FO34" s="60"/>
      <c r="FP34" s="60"/>
      <c r="FQ34" s="60"/>
      <c r="FR34" s="60"/>
      <c r="FS34" s="60"/>
      <c r="FT34" s="60"/>
      <c r="FU34" s="60"/>
      <c r="FV34" s="60"/>
      <c r="FW34" s="60"/>
      <c r="FX34" s="60"/>
      <c r="FY34" s="60"/>
      <c r="FZ34" s="60"/>
      <c r="GA34" s="60"/>
      <c r="GB34" s="60"/>
      <c r="GC34" s="60"/>
      <c r="GD34" s="60"/>
      <c r="GE34" s="60"/>
      <c r="GF34" s="60"/>
      <c r="GG34" s="60"/>
      <c r="GH34" s="60"/>
      <c r="GI34" s="60"/>
      <c r="GJ34" s="60"/>
      <c r="GK34" s="60"/>
      <c r="GL34" s="60"/>
      <c r="GM34" s="60"/>
      <c r="GN34" s="60"/>
      <c r="GO34" s="60"/>
      <c r="GP34" s="60"/>
      <c r="GQ34" s="60"/>
      <c r="GR34" s="60"/>
      <c r="GS34" s="60"/>
      <c r="GT34" s="60"/>
      <c r="GU34" s="60"/>
      <c r="GV34" s="60"/>
      <c r="GW34" s="60"/>
      <c r="GX34" s="60"/>
      <c r="GY34" s="60"/>
      <c r="GZ34" s="60"/>
      <c r="HA34" s="60"/>
      <c r="HB34" s="60"/>
      <c r="HC34" s="60"/>
      <c r="HD34" s="60"/>
      <c r="HE34" s="60"/>
      <c r="HF34" s="60"/>
      <c r="HG34" s="60"/>
      <c r="HH34" s="60"/>
      <c r="HI34" s="7"/>
      <c r="HJ34" s="2"/>
    </row>
    <row r="35" spans="1:218" ht="13.5" x14ac:dyDescent="0.2">
      <c r="A35" s="59">
        <f>BDD!A32</f>
        <v>0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  <c r="CA35" s="60"/>
      <c r="CB35" s="60"/>
      <c r="CC35" s="60"/>
      <c r="CD35" s="60"/>
      <c r="CE35" s="60"/>
      <c r="CF35" s="60"/>
      <c r="CG35" s="60"/>
      <c r="CH35" s="60"/>
      <c r="CI35" s="60"/>
      <c r="CJ35" s="60"/>
      <c r="CK35" s="60"/>
      <c r="CL35" s="60"/>
      <c r="CM35" s="60"/>
      <c r="CN35" s="60"/>
      <c r="CO35" s="60"/>
      <c r="CP35" s="60"/>
      <c r="CQ35" s="60"/>
      <c r="CR35" s="60"/>
      <c r="CS35" s="60"/>
      <c r="CT35" s="60"/>
      <c r="CU35" s="60"/>
      <c r="CV35" s="60"/>
      <c r="CW35" s="60"/>
      <c r="CX35" s="60"/>
      <c r="CY35" s="60"/>
      <c r="CZ35" s="60"/>
      <c r="DA35" s="60"/>
      <c r="DB35" s="60"/>
      <c r="DC35" s="60"/>
      <c r="DD35" s="60"/>
      <c r="DE35" s="60"/>
      <c r="DF35" s="60"/>
      <c r="DG35" s="60"/>
      <c r="DH35" s="60"/>
      <c r="DI35" s="60"/>
      <c r="DJ35" s="60"/>
      <c r="DK35" s="60"/>
      <c r="DL35" s="60"/>
      <c r="DM35" s="60"/>
      <c r="DN35" s="60"/>
      <c r="DO35" s="60"/>
      <c r="DP35" s="60"/>
      <c r="DQ35" s="60"/>
      <c r="DR35" s="60"/>
      <c r="DS35" s="60"/>
      <c r="DT35" s="60"/>
      <c r="DU35" s="60"/>
      <c r="DV35" s="60"/>
      <c r="DW35" s="60"/>
      <c r="DX35" s="60"/>
      <c r="DY35" s="60"/>
      <c r="DZ35" s="60"/>
      <c r="EA35" s="60"/>
      <c r="EB35" s="60"/>
      <c r="EC35" s="60"/>
      <c r="ED35" s="60"/>
      <c r="EE35" s="60"/>
      <c r="EF35" s="60"/>
      <c r="EG35" s="60"/>
      <c r="EH35" s="60"/>
      <c r="EI35" s="60"/>
      <c r="EJ35" s="60"/>
      <c r="EK35" s="60"/>
      <c r="EL35" s="60"/>
      <c r="EM35" s="60"/>
      <c r="EN35" s="60"/>
      <c r="EO35" s="60"/>
      <c r="EP35" s="60"/>
      <c r="EQ35" s="60"/>
      <c r="ER35" s="60"/>
      <c r="ES35" s="60"/>
      <c r="ET35" s="60"/>
      <c r="EU35" s="60"/>
      <c r="EV35" s="60"/>
      <c r="EW35" s="60"/>
      <c r="EX35" s="60"/>
      <c r="EY35" s="60"/>
      <c r="EZ35" s="60"/>
      <c r="FA35" s="60"/>
      <c r="FB35" s="60"/>
      <c r="FC35" s="60"/>
      <c r="FD35" s="60"/>
      <c r="FE35" s="60"/>
      <c r="FF35" s="60"/>
      <c r="FG35" s="60"/>
      <c r="FH35" s="60"/>
      <c r="FI35" s="60"/>
      <c r="FJ35" s="60"/>
      <c r="FK35" s="60"/>
      <c r="FL35" s="60"/>
      <c r="FM35" s="60"/>
      <c r="FN35" s="60"/>
      <c r="FO35" s="60"/>
      <c r="FP35" s="60"/>
      <c r="FQ35" s="60"/>
      <c r="FR35" s="60"/>
      <c r="FS35" s="60"/>
      <c r="FT35" s="60"/>
      <c r="FU35" s="60"/>
      <c r="FV35" s="60"/>
      <c r="FW35" s="60"/>
      <c r="FX35" s="60"/>
      <c r="FY35" s="60"/>
      <c r="FZ35" s="60"/>
      <c r="GA35" s="60"/>
      <c r="GB35" s="60"/>
      <c r="GC35" s="60"/>
      <c r="GD35" s="60"/>
      <c r="GE35" s="60"/>
      <c r="GF35" s="60"/>
      <c r="GG35" s="60"/>
      <c r="GH35" s="60"/>
      <c r="GI35" s="60"/>
      <c r="GJ35" s="60"/>
      <c r="GK35" s="60"/>
      <c r="GL35" s="60"/>
      <c r="GM35" s="60"/>
      <c r="GN35" s="60"/>
      <c r="GO35" s="60"/>
      <c r="GP35" s="60"/>
      <c r="GQ35" s="60"/>
      <c r="GR35" s="60"/>
      <c r="GS35" s="60"/>
      <c r="GT35" s="60"/>
      <c r="GU35" s="60"/>
      <c r="GV35" s="60"/>
      <c r="GW35" s="60"/>
      <c r="GX35" s="60"/>
      <c r="GY35" s="60"/>
      <c r="GZ35" s="60"/>
      <c r="HA35" s="60"/>
      <c r="HB35" s="60"/>
      <c r="HC35" s="60"/>
      <c r="HD35" s="60"/>
      <c r="HE35" s="60"/>
      <c r="HF35" s="60"/>
      <c r="HG35" s="60"/>
      <c r="HH35" s="60"/>
      <c r="HI35" s="7">
        <f>COUNTIF(A35:AC35,"1")</f>
        <v>0</v>
      </c>
      <c r="HJ35" s="2"/>
    </row>
    <row r="36" spans="1:218" ht="13.5" x14ac:dyDescent="0.2">
      <c r="A36" s="59">
        <f>BDD!A33</f>
        <v>0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60"/>
      <c r="DH36" s="60"/>
      <c r="DI36" s="60"/>
      <c r="DJ36" s="60"/>
      <c r="DK36" s="60"/>
      <c r="DL36" s="60"/>
      <c r="DM36" s="60"/>
      <c r="DN36" s="60"/>
      <c r="DO36" s="60"/>
      <c r="DP36" s="60"/>
      <c r="DQ36" s="60"/>
      <c r="DR36" s="60"/>
      <c r="DS36" s="60"/>
      <c r="DT36" s="60"/>
      <c r="DU36" s="60"/>
      <c r="DV36" s="60"/>
      <c r="DW36" s="60"/>
      <c r="DX36" s="60"/>
      <c r="DY36" s="60"/>
      <c r="DZ36" s="60"/>
      <c r="EA36" s="60"/>
      <c r="EB36" s="60"/>
      <c r="EC36" s="60"/>
      <c r="ED36" s="60"/>
      <c r="EE36" s="60"/>
      <c r="EF36" s="60"/>
      <c r="EG36" s="60"/>
      <c r="EH36" s="60"/>
      <c r="EI36" s="60"/>
      <c r="EJ36" s="60"/>
      <c r="EK36" s="60"/>
      <c r="EL36" s="60"/>
      <c r="EM36" s="60"/>
      <c r="EN36" s="60"/>
      <c r="EO36" s="60"/>
      <c r="EP36" s="60"/>
      <c r="EQ36" s="60"/>
      <c r="ER36" s="60"/>
      <c r="ES36" s="60"/>
      <c r="ET36" s="60"/>
      <c r="EU36" s="60"/>
      <c r="EV36" s="60"/>
      <c r="EW36" s="60"/>
      <c r="EX36" s="60"/>
      <c r="EY36" s="60"/>
      <c r="EZ36" s="60"/>
      <c r="FA36" s="60"/>
      <c r="FB36" s="60"/>
      <c r="FC36" s="60"/>
      <c r="FD36" s="60"/>
      <c r="FE36" s="60"/>
      <c r="FF36" s="60"/>
      <c r="FG36" s="60"/>
      <c r="FH36" s="60"/>
      <c r="FI36" s="60"/>
      <c r="FJ36" s="60"/>
      <c r="FK36" s="60"/>
      <c r="FL36" s="60"/>
      <c r="FM36" s="60"/>
      <c r="FN36" s="60"/>
      <c r="FO36" s="60"/>
      <c r="FP36" s="60"/>
      <c r="FQ36" s="60"/>
      <c r="FR36" s="60"/>
      <c r="FS36" s="60"/>
      <c r="FT36" s="60"/>
      <c r="FU36" s="60"/>
      <c r="FV36" s="60"/>
      <c r="FW36" s="60"/>
      <c r="FX36" s="60"/>
      <c r="FY36" s="60"/>
      <c r="FZ36" s="60"/>
      <c r="GA36" s="60"/>
      <c r="GB36" s="60"/>
      <c r="GC36" s="60"/>
      <c r="GD36" s="60"/>
      <c r="GE36" s="60"/>
      <c r="GF36" s="60"/>
      <c r="GG36" s="60"/>
      <c r="GH36" s="60"/>
      <c r="GI36" s="60"/>
      <c r="GJ36" s="60"/>
      <c r="GK36" s="60"/>
      <c r="GL36" s="60"/>
      <c r="GM36" s="60"/>
      <c r="GN36" s="60"/>
      <c r="GO36" s="60"/>
      <c r="GP36" s="60"/>
      <c r="GQ36" s="60"/>
      <c r="GR36" s="60"/>
      <c r="GS36" s="60"/>
      <c r="GT36" s="60"/>
      <c r="GU36" s="60"/>
      <c r="GV36" s="60"/>
      <c r="GW36" s="60"/>
      <c r="GX36" s="60"/>
      <c r="GY36" s="60"/>
      <c r="GZ36" s="60"/>
      <c r="HA36" s="60"/>
      <c r="HB36" s="60"/>
      <c r="HC36" s="60"/>
      <c r="HD36" s="60"/>
      <c r="HE36" s="60"/>
      <c r="HF36" s="60"/>
      <c r="HG36" s="60"/>
      <c r="HH36" s="60"/>
      <c r="HI36" s="7">
        <f>COUNTIF(A36:AC36,"1")</f>
        <v>0</v>
      </c>
      <c r="HJ36" s="2"/>
    </row>
    <row r="37" spans="1:218" ht="13.5" x14ac:dyDescent="0.2">
      <c r="A37" s="59">
        <f>BDD!A34</f>
        <v>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  <c r="BR37" s="60"/>
      <c r="BS37" s="60"/>
      <c r="BT37" s="60"/>
      <c r="BU37" s="60"/>
      <c r="BV37" s="60"/>
      <c r="BW37" s="60"/>
      <c r="BX37" s="60"/>
      <c r="BY37" s="60"/>
      <c r="BZ37" s="60"/>
      <c r="CA37" s="60"/>
      <c r="CB37" s="60"/>
      <c r="CC37" s="60"/>
      <c r="CD37" s="60"/>
      <c r="CE37" s="60"/>
      <c r="CF37" s="60"/>
      <c r="CG37" s="60"/>
      <c r="CH37" s="60"/>
      <c r="CI37" s="60"/>
      <c r="CJ37" s="60"/>
      <c r="CK37" s="60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60"/>
      <c r="CW37" s="60"/>
      <c r="CX37" s="60"/>
      <c r="CY37" s="60"/>
      <c r="CZ37" s="60"/>
      <c r="DA37" s="60"/>
      <c r="DB37" s="60"/>
      <c r="DC37" s="60"/>
      <c r="DD37" s="60"/>
      <c r="DE37" s="60"/>
      <c r="DF37" s="60"/>
      <c r="DG37" s="60"/>
      <c r="DH37" s="60"/>
      <c r="DI37" s="60"/>
      <c r="DJ37" s="60"/>
      <c r="DK37" s="60"/>
      <c r="DL37" s="60"/>
      <c r="DM37" s="60"/>
      <c r="DN37" s="60"/>
      <c r="DO37" s="60"/>
      <c r="DP37" s="60"/>
      <c r="DQ37" s="60"/>
      <c r="DR37" s="60"/>
      <c r="DS37" s="60"/>
      <c r="DT37" s="60"/>
      <c r="DU37" s="60"/>
      <c r="DV37" s="60"/>
      <c r="DW37" s="60"/>
      <c r="DX37" s="60"/>
      <c r="DY37" s="60"/>
      <c r="DZ37" s="60"/>
      <c r="EA37" s="60"/>
      <c r="EB37" s="60"/>
      <c r="EC37" s="60"/>
      <c r="ED37" s="60"/>
      <c r="EE37" s="60"/>
      <c r="EF37" s="60"/>
      <c r="EG37" s="60"/>
      <c r="EH37" s="60"/>
      <c r="EI37" s="60"/>
      <c r="EJ37" s="60"/>
      <c r="EK37" s="60"/>
      <c r="EL37" s="60"/>
      <c r="EM37" s="60"/>
      <c r="EN37" s="60"/>
      <c r="EO37" s="60"/>
      <c r="EP37" s="60"/>
      <c r="EQ37" s="60"/>
      <c r="ER37" s="60"/>
      <c r="ES37" s="60"/>
      <c r="ET37" s="60"/>
      <c r="EU37" s="60"/>
      <c r="EV37" s="60"/>
      <c r="EW37" s="60"/>
      <c r="EX37" s="60"/>
      <c r="EY37" s="60"/>
      <c r="EZ37" s="60"/>
      <c r="FA37" s="60"/>
      <c r="FB37" s="60"/>
      <c r="FC37" s="60"/>
      <c r="FD37" s="60"/>
      <c r="FE37" s="60"/>
      <c r="FF37" s="60"/>
      <c r="FG37" s="60"/>
      <c r="FH37" s="60"/>
      <c r="FI37" s="60"/>
      <c r="FJ37" s="60"/>
      <c r="FK37" s="60"/>
      <c r="FL37" s="60"/>
      <c r="FM37" s="60"/>
      <c r="FN37" s="60"/>
      <c r="FO37" s="60"/>
      <c r="FP37" s="60"/>
      <c r="FQ37" s="60"/>
      <c r="FR37" s="60"/>
      <c r="FS37" s="60"/>
      <c r="FT37" s="60"/>
      <c r="FU37" s="60"/>
      <c r="FV37" s="60"/>
      <c r="FW37" s="60"/>
      <c r="FX37" s="60"/>
      <c r="FY37" s="60"/>
      <c r="FZ37" s="60"/>
      <c r="GA37" s="60"/>
      <c r="GB37" s="60"/>
      <c r="GC37" s="60"/>
      <c r="GD37" s="60"/>
      <c r="GE37" s="60"/>
      <c r="GF37" s="60"/>
      <c r="GG37" s="60"/>
      <c r="GH37" s="60"/>
      <c r="GI37" s="60"/>
      <c r="GJ37" s="60"/>
      <c r="GK37" s="60"/>
      <c r="GL37" s="60"/>
      <c r="GM37" s="60"/>
      <c r="GN37" s="60"/>
      <c r="GO37" s="60"/>
      <c r="GP37" s="60"/>
      <c r="GQ37" s="60"/>
      <c r="GR37" s="60"/>
      <c r="GS37" s="60"/>
      <c r="GT37" s="60"/>
      <c r="GU37" s="60"/>
      <c r="GV37" s="60"/>
      <c r="GW37" s="60"/>
      <c r="GX37" s="60"/>
      <c r="GY37" s="60"/>
      <c r="GZ37" s="60"/>
      <c r="HA37" s="60"/>
      <c r="HB37" s="60"/>
      <c r="HC37" s="60"/>
      <c r="HD37" s="60"/>
      <c r="HE37" s="60"/>
      <c r="HF37" s="60"/>
      <c r="HG37" s="60"/>
      <c r="HH37" s="60"/>
      <c r="HI37" s="7"/>
      <c r="HJ37" s="2"/>
    </row>
    <row r="38" spans="1:218" ht="13.5" x14ac:dyDescent="0.2">
      <c r="A38" s="59">
        <f>BDD!A35</f>
        <v>0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  <c r="BR38" s="60"/>
      <c r="BS38" s="60"/>
      <c r="BT38" s="60"/>
      <c r="BU38" s="60"/>
      <c r="BV38" s="60"/>
      <c r="BW38" s="60"/>
      <c r="BX38" s="60"/>
      <c r="BY38" s="60"/>
      <c r="BZ38" s="60"/>
      <c r="CA38" s="60"/>
      <c r="CB38" s="60"/>
      <c r="CC38" s="60"/>
      <c r="CD38" s="60"/>
      <c r="CE38" s="60"/>
      <c r="CF38" s="60"/>
      <c r="CG38" s="60"/>
      <c r="CH38" s="60"/>
      <c r="CI38" s="60"/>
      <c r="CJ38" s="60"/>
      <c r="CK38" s="60"/>
      <c r="CL38" s="60"/>
      <c r="CM38" s="60"/>
      <c r="CN38" s="60"/>
      <c r="CO38" s="60"/>
      <c r="CP38" s="60"/>
      <c r="CQ38" s="60"/>
      <c r="CR38" s="60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60"/>
      <c r="DH38" s="60"/>
      <c r="DI38" s="60"/>
      <c r="DJ38" s="60"/>
      <c r="DK38" s="60"/>
      <c r="DL38" s="60"/>
      <c r="DM38" s="60"/>
      <c r="DN38" s="60"/>
      <c r="DO38" s="60"/>
      <c r="DP38" s="60"/>
      <c r="DQ38" s="60"/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EB38" s="60"/>
      <c r="EC38" s="60"/>
      <c r="ED38" s="60"/>
      <c r="EE38" s="60"/>
      <c r="EF38" s="60"/>
      <c r="EG38" s="60"/>
      <c r="EH38" s="60"/>
      <c r="EI38" s="60"/>
      <c r="EJ38" s="60"/>
      <c r="EK38" s="60"/>
      <c r="EL38" s="60"/>
      <c r="EM38" s="60"/>
      <c r="EN38" s="60"/>
      <c r="EO38" s="60"/>
      <c r="EP38" s="60"/>
      <c r="EQ38" s="60"/>
      <c r="ER38" s="60"/>
      <c r="ES38" s="60"/>
      <c r="ET38" s="60"/>
      <c r="EU38" s="60"/>
      <c r="EV38" s="60"/>
      <c r="EW38" s="60"/>
      <c r="EX38" s="60"/>
      <c r="EY38" s="60"/>
      <c r="EZ38" s="60"/>
      <c r="FA38" s="60"/>
      <c r="FB38" s="60"/>
      <c r="FC38" s="60"/>
      <c r="FD38" s="60"/>
      <c r="FE38" s="60"/>
      <c r="FF38" s="60"/>
      <c r="FG38" s="60"/>
      <c r="FH38" s="60"/>
      <c r="FI38" s="60"/>
      <c r="FJ38" s="60"/>
      <c r="FK38" s="60"/>
      <c r="FL38" s="60"/>
      <c r="FM38" s="60"/>
      <c r="FN38" s="60"/>
      <c r="FO38" s="60"/>
      <c r="FP38" s="60"/>
      <c r="FQ38" s="60"/>
      <c r="FR38" s="60"/>
      <c r="FS38" s="60"/>
      <c r="FT38" s="60"/>
      <c r="FU38" s="60"/>
      <c r="FV38" s="60"/>
      <c r="FW38" s="60"/>
      <c r="FX38" s="60"/>
      <c r="FY38" s="60"/>
      <c r="FZ38" s="60"/>
      <c r="GA38" s="60"/>
      <c r="GB38" s="60"/>
      <c r="GC38" s="60"/>
      <c r="GD38" s="60"/>
      <c r="GE38" s="60"/>
      <c r="GF38" s="60"/>
      <c r="GG38" s="60"/>
      <c r="GH38" s="60"/>
      <c r="GI38" s="60"/>
      <c r="GJ38" s="60"/>
      <c r="GK38" s="60"/>
      <c r="GL38" s="60"/>
      <c r="GM38" s="60"/>
      <c r="GN38" s="60"/>
      <c r="GO38" s="60"/>
      <c r="GP38" s="60"/>
      <c r="GQ38" s="60"/>
      <c r="GR38" s="60"/>
      <c r="GS38" s="60"/>
      <c r="GT38" s="60"/>
      <c r="GU38" s="60"/>
      <c r="GV38" s="60"/>
      <c r="GW38" s="60"/>
      <c r="GX38" s="60"/>
      <c r="GY38" s="60"/>
      <c r="GZ38" s="60"/>
      <c r="HA38" s="60"/>
      <c r="HB38" s="60"/>
      <c r="HC38" s="60"/>
      <c r="HD38" s="60"/>
      <c r="HE38" s="60"/>
      <c r="HF38" s="60"/>
      <c r="HG38" s="60"/>
      <c r="HH38" s="60"/>
      <c r="HI38" s="7"/>
      <c r="HJ38" s="2"/>
    </row>
    <row r="39" spans="1:218" ht="13.5" x14ac:dyDescent="0.2">
      <c r="A39" s="59">
        <f>BDD!A36</f>
        <v>0</v>
      </c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60"/>
      <c r="BN39" s="60"/>
      <c r="BO39" s="60"/>
      <c r="BP39" s="60"/>
      <c r="BQ39" s="60"/>
      <c r="BR39" s="60"/>
      <c r="BS39" s="60"/>
      <c r="BT39" s="60"/>
      <c r="BU39" s="60"/>
      <c r="BV39" s="60"/>
      <c r="BW39" s="60"/>
      <c r="BX39" s="60"/>
      <c r="BY39" s="60"/>
      <c r="BZ39" s="60"/>
      <c r="CA39" s="60"/>
      <c r="CB39" s="60"/>
      <c r="CC39" s="60"/>
      <c r="CD39" s="60"/>
      <c r="CE39" s="60"/>
      <c r="CF39" s="60"/>
      <c r="CG39" s="60"/>
      <c r="CH39" s="60"/>
      <c r="CI39" s="60"/>
      <c r="CJ39" s="60"/>
      <c r="CK39" s="60"/>
      <c r="CL39" s="60"/>
      <c r="CM39" s="60"/>
      <c r="CN39" s="60"/>
      <c r="CO39" s="60"/>
      <c r="CP39" s="60"/>
      <c r="CQ39" s="60"/>
      <c r="CR39" s="60"/>
      <c r="CS39" s="60"/>
      <c r="CT39" s="60"/>
      <c r="CU39" s="60"/>
      <c r="CV39" s="60"/>
      <c r="CW39" s="60"/>
      <c r="CX39" s="60"/>
      <c r="CY39" s="60"/>
      <c r="CZ39" s="60"/>
      <c r="DA39" s="60"/>
      <c r="DB39" s="60"/>
      <c r="DC39" s="60"/>
      <c r="DD39" s="60"/>
      <c r="DE39" s="60"/>
      <c r="DF39" s="60"/>
      <c r="DG39" s="60"/>
      <c r="DH39" s="60"/>
      <c r="DI39" s="60"/>
      <c r="DJ39" s="60"/>
      <c r="DK39" s="60"/>
      <c r="DL39" s="60"/>
      <c r="DM39" s="60"/>
      <c r="DN39" s="60"/>
      <c r="DO39" s="60"/>
      <c r="DP39" s="60"/>
      <c r="DQ39" s="60"/>
      <c r="DR39" s="60"/>
      <c r="DS39" s="60"/>
      <c r="DT39" s="60"/>
      <c r="DU39" s="60"/>
      <c r="DV39" s="60"/>
      <c r="DW39" s="60"/>
      <c r="DX39" s="60"/>
      <c r="DY39" s="60"/>
      <c r="DZ39" s="60"/>
      <c r="EA39" s="60"/>
      <c r="EB39" s="60"/>
      <c r="EC39" s="60"/>
      <c r="ED39" s="60"/>
      <c r="EE39" s="60"/>
      <c r="EF39" s="60"/>
      <c r="EG39" s="60"/>
      <c r="EH39" s="60"/>
      <c r="EI39" s="60"/>
      <c r="EJ39" s="60"/>
      <c r="EK39" s="60"/>
      <c r="EL39" s="60"/>
      <c r="EM39" s="60"/>
      <c r="EN39" s="60"/>
      <c r="EO39" s="60"/>
      <c r="EP39" s="60"/>
      <c r="EQ39" s="60"/>
      <c r="ER39" s="60"/>
      <c r="ES39" s="60"/>
      <c r="ET39" s="60"/>
      <c r="EU39" s="60"/>
      <c r="EV39" s="60"/>
      <c r="EW39" s="60"/>
      <c r="EX39" s="60"/>
      <c r="EY39" s="60"/>
      <c r="EZ39" s="60"/>
      <c r="FA39" s="60"/>
      <c r="FB39" s="60"/>
      <c r="FC39" s="60"/>
      <c r="FD39" s="60"/>
      <c r="FE39" s="60"/>
      <c r="FF39" s="60"/>
      <c r="FG39" s="60"/>
      <c r="FH39" s="60"/>
      <c r="FI39" s="60"/>
      <c r="FJ39" s="60"/>
      <c r="FK39" s="60"/>
      <c r="FL39" s="60"/>
      <c r="FM39" s="60"/>
      <c r="FN39" s="60"/>
      <c r="FO39" s="60"/>
      <c r="FP39" s="60"/>
      <c r="FQ39" s="60"/>
      <c r="FR39" s="60"/>
      <c r="FS39" s="60"/>
      <c r="FT39" s="60"/>
      <c r="FU39" s="60"/>
      <c r="FV39" s="60"/>
      <c r="FW39" s="60"/>
      <c r="FX39" s="60"/>
      <c r="FY39" s="60"/>
      <c r="FZ39" s="60"/>
      <c r="GA39" s="60"/>
      <c r="GB39" s="60"/>
      <c r="GC39" s="60"/>
      <c r="GD39" s="60"/>
      <c r="GE39" s="60"/>
      <c r="GF39" s="60"/>
      <c r="GG39" s="60"/>
      <c r="GH39" s="60"/>
      <c r="GI39" s="60"/>
      <c r="GJ39" s="60"/>
      <c r="GK39" s="60"/>
      <c r="GL39" s="60"/>
      <c r="GM39" s="60"/>
      <c r="GN39" s="60"/>
      <c r="GO39" s="60"/>
      <c r="GP39" s="60"/>
      <c r="GQ39" s="60"/>
      <c r="GR39" s="60"/>
      <c r="GS39" s="60"/>
      <c r="GT39" s="60"/>
      <c r="GU39" s="60"/>
      <c r="GV39" s="60"/>
      <c r="GW39" s="60"/>
      <c r="GX39" s="60"/>
      <c r="GY39" s="60"/>
      <c r="GZ39" s="60"/>
      <c r="HA39" s="60"/>
      <c r="HB39" s="60"/>
      <c r="HC39" s="60"/>
      <c r="HD39" s="60"/>
      <c r="HE39" s="60"/>
      <c r="HF39" s="60"/>
      <c r="HG39" s="60"/>
      <c r="HH39" s="60"/>
      <c r="HI39" s="7"/>
      <c r="HJ39" s="2"/>
    </row>
    <row r="40" spans="1:218" ht="13.5" x14ac:dyDescent="0.2">
      <c r="A40" s="59">
        <f>BDD!A37</f>
        <v>0</v>
      </c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0"/>
      <c r="BM40" s="60"/>
      <c r="BN40" s="60"/>
      <c r="BO40" s="60"/>
      <c r="BP40" s="60"/>
      <c r="BQ40" s="60"/>
      <c r="BR40" s="60"/>
      <c r="BS40" s="60"/>
      <c r="BT40" s="60"/>
      <c r="BU40" s="60"/>
      <c r="BV40" s="60"/>
      <c r="BW40" s="60"/>
      <c r="BX40" s="60"/>
      <c r="BY40" s="60"/>
      <c r="BZ40" s="60"/>
      <c r="CA40" s="60"/>
      <c r="CB40" s="60"/>
      <c r="CC40" s="60"/>
      <c r="CD40" s="60"/>
      <c r="CE40" s="60"/>
      <c r="CF40" s="60"/>
      <c r="CG40" s="60"/>
      <c r="CH40" s="60"/>
      <c r="CI40" s="60"/>
      <c r="CJ40" s="60"/>
      <c r="CK40" s="60"/>
      <c r="CL40" s="60"/>
      <c r="CM40" s="60"/>
      <c r="CN40" s="60"/>
      <c r="CO40" s="60"/>
      <c r="CP40" s="60"/>
      <c r="CQ40" s="60"/>
      <c r="CR40" s="60"/>
      <c r="CS40" s="60"/>
      <c r="CT40" s="60"/>
      <c r="CU40" s="60"/>
      <c r="CV40" s="60"/>
      <c r="CW40" s="60"/>
      <c r="CX40" s="60"/>
      <c r="CY40" s="60"/>
      <c r="CZ40" s="60"/>
      <c r="DA40" s="60"/>
      <c r="DB40" s="60"/>
      <c r="DC40" s="60"/>
      <c r="DD40" s="60"/>
      <c r="DE40" s="60"/>
      <c r="DF40" s="60"/>
      <c r="DG40" s="60"/>
      <c r="DH40" s="60"/>
      <c r="DI40" s="60"/>
      <c r="DJ40" s="60"/>
      <c r="DK40" s="60"/>
      <c r="DL40" s="60"/>
      <c r="DM40" s="60"/>
      <c r="DN40" s="60"/>
      <c r="DO40" s="60"/>
      <c r="DP40" s="60"/>
      <c r="DQ40" s="60"/>
      <c r="DR40" s="60"/>
      <c r="DS40" s="60"/>
      <c r="DT40" s="60"/>
      <c r="DU40" s="60"/>
      <c r="DV40" s="60"/>
      <c r="DW40" s="60"/>
      <c r="DX40" s="60"/>
      <c r="DY40" s="60"/>
      <c r="DZ40" s="60"/>
      <c r="EA40" s="60"/>
      <c r="EB40" s="60"/>
      <c r="EC40" s="60"/>
      <c r="ED40" s="60"/>
      <c r="EE40" s="60"/>
      <c r="EF40" s="60"/>
      <c r="EG40" s="60"/>
      <c r="EH40" s="60"/>
      <c r="EI40" s="60"/>
      <c r="EJ40" s="60"/>
      <c r="EK40" s="60"/>
      <c r="EL40" s="60"/>
      <c r="EM40" s="60"/>
      <c r="EN40" s="60"/>
      <c r="EO40" s="60"/>
      <c r="EP40" s="60"/>
      <c r="EQ40" s="60"/>
      <c r="ER40" s="60"/>
      <c r="ES40" s="60"/>
      <c r="ET40" s="60"/>
      <c r="EU40" s="60"/>
      <c r="EV40" s="60"/>
      <c r="EW40" s="60"/>
      <c r="EX40" s="60"/>
      <c r="EY40" s="60"/>
      <c r="EZ40" s="60"/>
      <c r="FA40" s="60"/>
      <c r="FB40" s="60"/>
      <c r="FC40" s="60"/>
      <c r="FD40" s="60"/>
      <c r="FE40" s="60"/>
      <c r="FF40" s="60"/>
      <c r="FG40" s="60"/>
      <c r="FH40" s="60"/>
      <c r="FI40" s="60"/>
      <c r="FJ40" s="60"/>
      <c r="FK40" s="60"/>
      <c r="FL40" s="60"/>
      <c r="FM40" s="60"/>
      <c r="FN40" s="60"/>
      <c r="FO40" s="60"/>
      <c r="FP40" s="60"/>
      <c r="FQ40" s="60"/>
      <c r="FR40" s="60"/>
      <c r="FS40" s="60"/>
      <c r="FT40" s="60"/>
      <c r="FU40" s="60"/>
      <c r="FV40" s="60"/>
      <c r="FW40" s="60"/>
      <c r="FX40" s="60"/>
      <c r="FY40" s="60"/>
      <c r="FZ40" s="60"/>
      <c r="GA40" s="60"/>
      <c r="GB40" s="60"/>
      <c r="GC40" s="60"/>
      <c r="GD40" s="60"/>
      <c r="GE40" s="60"/>
      <c r="GF40" s="60"/>
      <c r="GG40" s="60"/>
      <c r="GH40" s="60"/>
      <c r="GI40" s="60"/>
      <c r="GJ40" s="60"/>
      <c r="GK40" s="60"/>
      <c r="GL40" s="60"/>
      <c r="GM40" s="60"/>
      <c r="GN40" s="60"/>
      <c r="GO40" s="60"/>
      <c r="GP40" s="60"/>
      <c r="GQ40" s="60"/>
      <c r="GR40" s="60"/>
      <c r="GS40" s="60"/>
      <c r="GT40" s="60"/>
      <c r="GU40" s="60"/>
      <c r="GV40" s="60"/>
      <c r="GW40" s="60"/>
      <c r="GX40" s="60"/>
      <c r="GY40" s="60"/>
      <c r="GZ40" s="60"/>
      <c r="HA40" s="60"/>
      <c r="HB40" s="60"/>
      <c r="HC40" s="60"/>
      <c r="HD40" s="60"/>
      <c r="HE40" s="60"/>
      <c r="HF40" s="60"/>
      <c r="HG40" s="60"/>
      <c r="HH40" s="60"/>
      <c r="HI40" s="7">
        <f>COUNTIF(A40:AC40,"1")</f>
        <v>0</v>
      </c>
      <c r="HJ40" s="2"/>
    </row>
    <row r="41" spans="1:218" ht="13.5" x14ac:dyDescent="0.2">
      <c r="A41" s="59">
        <f>BDD!A38</f>
        <v>0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1"/>
      <c r="DQ41" s="61"/>
      <c r="DR41" s="61"/>
      <c r="DS41" s="61"/>
      <c r="DT41" s="61"/>
      <c r="DU41" s="61"/>
      <c r="DV41" s="61"/>
      <c r="DW41" s="61"/>
      <c r="DX41" s="61"/>
      <c r="DY41" s="61"/>
      <c r="DZ41" s="61"/>
      <c r="EA41" s="61"/>
      <c r="EB41" s="61"/>
      <c r="EC41" s="61"/>
      <c r="ED41" s="61"/>
      <c r="EE41" s="61"/>
      <c r="EF41" s="61"/>
      <c r="EG41" s="61"/>
      <c r="EH41" s="61"/>
      <c r="EI41" s="61"/>
      <c r="EJ41" s="61"/>
      <c r="EK41" s="61"/>
      <c r="EL41" s="61"/>
      <c r="EM41" s="61"/>
      <c r="EN41" s="61"/>
      <c r="EO41" s="61"/>
      <c r="EP41" s="61"/>
      <c r="EQ41" s="61"/>
      <c r="ER41" s="61"/>
      <c r="ES41" s="61"/>
      <c r="ET41" s="61"/>
      <c r="EU41" s="61"/>
      <c r="EV41" s="61"/>
      <c r="EW41" s="61"/>
      <c r="EX41" s="61"/>
      <c r="EY41" s="61"/>
      <c r="EZ41" s="61"/>
      <c r="FA41" s="61"/>
      <c r="FB41" s="61"/>
      <c r="FC41" s="61"/>
      <c r="FD41" s="61"/>
      <c r="FE41" s="61"/>
      <c r="FF41" s="61"/>
      <c r="FG41" s="61"/>
      <c r="FH41" s="61"/>
      <c r="FI41" s="61"/>
      <c r="FJ41" s="61"/>
      <c r="FK41" s="61"/>
      <c r="FL41" s="61"/>
      <c r="FM41" s="61"/>
      <c r="FN41" s="61"/>
      <c r="FO41" s="61"/>
      <c r="FP41" s="61"/>
      <c r="FQ41" s="61"/>
      <c r="FR41" s="61"/>
      <c r="FS41" s="61"/>
      <c r="FT41" s="61"/>
      <c r="FU41" s="61"/>
      <c r="FV41" s="61"/>
      <c r="FW41" s="61"/>
      <c r="FX41" s="61"/>
      <c r="FY41" s="61"/>
      <c r="FZ41" s="61"/>
      <c r="GA41" s="61"/>
      <c r="GB41" s="61"/>
      <c r="GC41" s="61"/>
      <c r="GD41" s="61"/>
      <c r="GE41" s="61"/>
      <c r="GF41" s="61"/>
      <c r="GG41" s="61"/>
      <c r="GH41" s="61"/>
      <c r="GI41" s="61"/>
      <c r="GJ41" s="61"/>
      <c r="GK41" s="61"/>
      <c r="GL41" s="61"/>
      <c r="GM41" s="61"/>
      <c r="GN41" s="61"/>
      <c r="GO41" s="61"/>
      <c r="GP41" s="61"/>
      <c r="GQ41" s="61"/>
      <c r="GR41" s="61"/>
      <c r="GS41" s="61"/>
      <c r="GT41" s="61"/>
      <c r="GU41" s="61"/>
      <c r="GV41" s="61"/>
      <c r="GW41" s="61"/>
      <c r="GX41" s="61"/>
      <c r="GY41" s="61"/>
      <c r="GZ41" s="61"/>
      <c r="HA41" s="61"/>
      <c r="HB41" s="61"/>
      <c r="HC41" s="61"/>
      <c r="HD41" s="61"/>
      <c r="HE41" s="61"/>
      <c r="HF41" s="61"/>
      <c r="HG41" s="61"/>
      <c r="HH41" s="61"/>
      <c r="HI41" s="7"/>
      <c r="HJ41" s="2"/>
    </row>
    <row r="42" spans="1:218" ht="13.5" x14ac:dyDescent="0.2">
      <c r="A42" s="15" t="s">
        <v>31</v>
      </c>
      <c r="B42" s="16">
        <f t="shared" ref="B42:BM42" si="220">COUNTIF(B$5:B$41,"1")</f>
        <v>0</v>
      </c>
      <c r="C42" s="16">
        <f t="shared" si="220"/>
        <v>0</v>
      </c>
      <c r="D42" s="16">
        <f t="shared" si="220"/>
        <v>0</v>
      </c>
      <c r="E42" s="16">
        <f t="shared" si="220"/>
        <v>0</v>
      </c>
      <c r="F42" s="16">
        <f t="shared" si="220"/>
        <v>0</v>
      </c>
      <c r="G42" s="16">
        <f t="shared" si="220"/>
        <v>0</v>
      </c>
      <c r="H42" s="16">
        <f t="shared" si="220"/>
        <v>0</v>
      </c>
      <c r="I42" s="16">
        <f t="shared" si="220"/>
        <v>0</v>
      </c>
      <c r="J42" s="16">
        <f t="shared" si="220"/>
        <v>0</v>
      </c>
      <c r="K42" s="16">
        <f t="shared" si="220"/>
        <v>0</v>
      </c>
      <c r="L42" s="16">
        <f t="shared" si="220"/>
        <v>0</v>
      </c>
      <c r="M42" s="16">
        <f t="shared" si="220"/>
        <v>0</v>
      </c>
      <c r="N42" s="16">
        <f t="shared" si="220"/>
        <v>0</v>
      </c>
      <c r="O42" s="16">
        <f t="shared" si="220"/>
        <v>0</v>
      </c>
      <c r="P42" s="16">
        <f t="shared" si="220"/>
        <v>0</v>
      </c>
      <c r="Q42" s="16">
        <f t="shared" si="220"/>
        <v>0</v>
      </c>
      <c r="R42" s="16">
        <f t="shared" si="220"/>
        <v>0</v>
      </c>
      <c r="S42" s="16">
        <f t="shared" si="220"/>
        <v>0</v>
      </c>
      <c r="T42" s="16">
        <f t="shared" si="220"/>
        <v>0</v>
      </c>
      <c r="U42" s="16">
        <f t="shared" si="220"/>
        <v>0</v>
      </c>
      <c r="V42" s="16">
        <f t="shared" si="220"/>
        <v>0</v>
      </c>
      <c r="W42" s="16">
        <f t="shared" si="220"/>
        <v>0</v>
      </c>
      <c r="X42" s="16">
        <f t="shared" si="220"/>
        <v>0</v>
      </c>
      <c r="Y42" s="16">
        <f t="shared" si="220"/>
        <v>0</v>
      </c>
      <c r="Z42" s="16">
        <f t="shared" si="220"/>
        <v>0</v>
      </c>
      <c r="AA42" s="16">
        <f t="shared" si="220"/>
        <v>0</v>
      </c>
      <c r="AB42" s="16">
        <f t="shared" si="220"/>
        <v>0</v>
      </c>
      <c r="AC42" s="16">
        <f t="shared" si="220"/>
        <v>0</v>
      </c>
      <c r="AD42" s="16">
        <f t="shared" si="220"/>
        <v>0</v>
      </c>
      <c r="AE42" s="16">
        <f t="shared" si="220"/>
        <v>0</v>
      </c>
      <c r="AF42" s="16">
        <f t="shared" si="220"/>
        <v>0</v>
      </c>
      <c r="AG42" s="16">
        <f t="shared" si="220"/>
        <v>0</v>
      </c>
      <c r="AH42" s="16">
        <f t="shared" si="220"/>
        <v>0</v>
      </c>
      <c r="AI42" s="16">
        <f t="shared" si="220"/>
        <v>0</v>
      </c>
      <c r="AJ42" s="16">
        <f t="shared" si="220"/>
        <v>0</v>
      </c>
      <c r="AK42" s="16">
        <f t="shared" si="220"/>
        <v>0</v>
      </c>
      <c r="AL42" s="16">
        <f t="shared" si="220"/>
        <v>0</v>
      </c>
      <c r="AM42" s="16">
        <f t="shared" si="220"/>
        <v>0</v>
      </c>
      <c r="AN42" s="16">
        <f t="shared" si="220"/>
        <v>0</v>
      </c>
      <c r="AO42" s="16">
        <f t="shared" si="220"/>
        <v>0</v>
      </c>
      <c r="AP42" s="16">
        <f t="shared" si="220"/>
        <v>0</v>
      </c>
      <c r="AQ42" s="16">
        <f t="shared" si="220"/>
        <v>0</v>
      </c>
      <c r="AR42" s="16">
        <f t="shared" si="220"/>
        <v>0</v>
      </c>
      <c r="AS42" s="16">
        <f t="shared" si="220"/>
        <v>0</v>
      </c>
      <c r="AT42" s="16">
        <f t="shared" si="220"/>
        <v>0</v>
      </c>
      <c r="AU42" s="16">
        <f t="shared" si="220"/>
        <v>0</v>
      </c>
      <c r="AV42" s="16">
        <f t="shared" si="220"/>
        <v>0</v>
      </c>
      <c r="AW42" s="16">
        <f t="shared" si="220"/>
        <v>0</v>
      </c>
      <c r="AX42" s="16">
        <f t="shared" si="220"/>
        <v>0</v>
      </c>
      <c r="AY42" s="16">
        <f t="shared" si="220"/>
        <v>0</v>
      </c>
      <c r="AZ42" s="16">
        <f t="shared" si="220"/>
        <v>0</v>
      </c>
      <c r="BA42" s="16">
        <f t="shared" si="220"/>
        <v>0</v>
      </c>
      <c r="BB42" s="16">
        <f t="shared" si="220"/>
        <v>0</v>
      </c>
      <c r="BC42" s="16">
        <f t="shared" si="220"/>
        <v>0</v>
      </c>
      <c r="BD42" s="16">
        <f t="shared" si="220"/>
        <v>0</v>
      </c>
      <c r="BE42" s="16">
        <f t="shared" si="220"/>
        <v>0</v>
      </c>
      <c r="BF42" s="16">
        <f t="shared" si="220"/>
        <v>0</v>
      </c>
      <c r="BG42" s="16">
        <f t="shared" si="220"/>
        <v>0</v>
      </c>
      <c r="BH42" s="16">
        <f t="shared" si="220"/>
        <v>0</v>
      </c>
      <c r="BI42" s="16">
        <f t="shared" si="220"/>
        <v>0</v>
      </c>
      <c r="BJ42" s="16">
        <f t="shared" si="220"/>
        <v>0</v>
      </c>
      <c r="BK42" s="16">
        <f t="shared" si="220"/>
        <v>0</v>
      </c>
      <c r="BL42" s="16">
        <f t="shared" si="220"/>
        <v>0</v>
      </c>
      <c r="BM42" s="16">
        <f t="shared" si="220"/>
        <v>0</v>
      </c>
      <c r="BN42" s="16">
        <f t="shared" ref="BN42:DY42" si="221">COUNTIF(BN$5:BN$41,"1")</f>
        <v>0</v>
      </c>
      <c r="BO42" s="16">
        <f t="shared" si="221"/>
        <v>0</v>
      </c>
      <c r="BP42" s="16">
        <f t="shared" si="221"/>
        <v>0</v>
      </c>
      <c r="BQ42" s="16">
        <f t="shared" si="221"/>
        <v>0</v>
      </c>
      <c r="BR42" s="16">
        <f t="shared" si="221"/>
        <v>0</v>
      </c>
      <c r="BS42" s="16">
        <f t="shared" si="221"/>
        <v>0</v>
      </c>
      <c r="BT42" s="16">
        <f t="shared" si="221"/>
        <v>0</v>
      </c>
      <c r="BU42" s="16">
        <f t="shared" si="221"/>
        <v>0</v>
      </c>
      <c r="BV42" s="16">
        <f t="shared" si="221"/>
        <v>0</v>
      </c>
      <c r="BW42" s="16">
        <f t="shared" si="221"/>
        <v>0</v>
      </c>
      <c r="BX42" s="16">
        <f t="shared" si="221"/>
        <v>0</v>
      </c>
      <c r="BY42" s="16">
        <f t="shared" si="221"/>
        <v>0</v>
      </c>
      <c r="BZ42" s="16">
        <f t="shared" si="221"/>
        <v>0</v>
      </c>
      <c r="CA42" s="16">
        <f t="shared" si="221"/>
        <v>0</v>
      </c>
      <c r="CB42" s="16">
        <f t="shared" si="221"/>
        <v>0</v>
      </c>
      <c r="CC42" s="16">
        <f t="shared" si="221"/>
        <v>0</v>
      </c>
      <c r="CD42" s="16">
        <f t="shared" si="221"/>
        <v>0</v>
      </c>
      <c r="CE42" s="16">
        <f t="shared" si="221"/>
        <v>0</v>
      </c>
      <c r="CF42" s="16">
        <f t="shared" si="221"/>
        <v>0</v>
      </c>
      <c r="CG42" s="16">
        <f t="shared" si="221"/>
        <v>0</v>
      </c>
      <c r="CH42" s="16">
        <f t="shared" si="221"/>
        <v>0</v>
      </c>
      <c r="CI42" s="16">
        <f t="shared" si="221"/>
        <v>0</v>
      </c>
      <c r="CJ42" s="16">
        <f t="shared" si="221"/>
        <v>0</v>
      </c>
      <c r="CK42" s="16">
        <f t="shared" si="221"/>
        <v>0</v>
      </c>
      <c r="CL42" s="16">
        <f t="shared" si="221"/>
        <v>0</v>
      </c>
      <c r="CM42" s="16">
        <f t="shared" si="221"/>
        <v>0</v>
      </c>
      <c r="CN42" s="16">
        <f t="shared" si="221"/>
        <v>0</v>
      </c>
      <c r="CO42" s="16">
        <f t="shared" si="221"/>
        <v>0</v>
      </c>
      <c r="CP42" s="16">
        <f t="shared" si="221"/>
        <v>0</v>
      </c>
      <c r="CQ42" s="16">
        <f t="shared" si="221"/>
        <v>0</v>
      </c>
      <c r="CR42" s="16">
        <f t="shared" si="221"/>
        <v>0</v>
      </c>
      <c r="CS42" s="16">
        <f t="shared" si="221"/>
        <v>0</v>
      </c>
      <c r="CT42" s="16">
        <f t="shared" si="221"/>
        <v>0</v>
      </c>
      <c r="CU42" s="16">
        <f t="shared" si="221"/>
        <v>0</v>
      </c>
      <c r="CV42" s="16">
        <f t="shared" si="221"/>
        <v>0</v>
      </c>
      <c r="CW42" s="16">
        <f t="shared" si="221"/>
        <v>0</v>
      </c>
      <c r="CX42" s="16">
        <f t="shared" si="221"/>
        <v>0</v>
      </c>
      <c r="CY42" s="16">
        <f t="shared" si="221"/>
        <v>0</v>
      </c>
      <c r="CZ42" s="16">
        <f t="shared" si="221"/>
        <v>0</v>
      </c>
      <c r="DA42" s="16">
        <f t="shared" si="221"/>
        <v>0</v>
      </c>
      <c r="DB42" s="16">
        <f t="shared" si="221"/>
        <v>0</v>
      </c>
      <c r="DC42" s="16">
        <f t="shared" si="221"/>
        <v>0</v>
      </c>
      <c r="DD42" s="16">
        <f t="shared" si="221"/>
        <v>0</v>
      </c>
      <c r="DE42" s="16">
        <f t="shared" si="221"/>
        <v>0</v>
      </c>
      <c r="DF42" s="16">
        <f t="shared" si="221"/>
        <v>0</v>
      </c>
      <c r="DG42" s="16">
        <f t="shared" si="221"/>
        <v>0</v>
      </c>
      <c r="DH42" s="16">
        <f t="shared" si="221"/>
        <v>0</v>
      </c>
      <c r="DI42" s="16">
        <f t="shared" si="221"/>
        <v>0</v>
      </c>
      <c r="DJ42" s="16">
        <f t="shared" si="221"/>
        <v>0</v>
      </c>
      <c r="DK42" s="16">
        <f t="shared" si="221"/>
        <v>0</v>
      </c>
      <c r="DL42" s="16">
        <f t="shared" si="221"/>
        <v>0</v>
      </c>
      <c r="DM42" s="16">
        <f t="shared" si="221"/>
        <v>0</v>
      </c>
      <c r="DN42" s="16">
        <f t="shared" si="221"/>
        <v>0</v>
      </c>
      <c r="DO42" s="16">
        <f t="shared" si="221"/>
        <v>0</v>
      </c>
      <c r="DP42" s="16">
        <f t="shared" si="221"/>
        <v>0</v>
      </c>
      <c r="DQ42" s="16">
        <f t="shared" si="221"/>
        <v>0</v>
      </c>
      <c r="DR42" s="16">
        <f t="shared" si="221"/>
        <v>0</v>
      </c>
      <c r="DS42" s="16">
        <f t="shared" si="221"/>
        <v>0</v>
      </c>
      <c r="DT42" s="16">
        <f t="shared" si="221"/>
        <v>0</v>
      </c>
      <c r="DU42" s="16">
        <f t="shared" si="221"/>
        <v>0</v>
      </c>
      <c r="DV42" s="16">
        <f t="shared" si="221"/>
        <v>0</v>
      </c>
      <c r="DW42" s="16">
        <f t="shared" si="221"/>
        <v>0</v>
      </c>
      <c r="DX42" s="16">
        <f t="shared" si="221"/>
        <v>0</v>
      </c>
      <c r="DY42" s="16">
        <f t="shared" si="221"/>
        <v>0</v>
      </c>
      <c r="DZ42" s="16">
        <f t="shared" ref="DZ42:GK42" si="222">COUNTIF(DZ$5:DZ$41,"1")</f>
        <v>0</v>
      </c>
      <c r="EA42" s="16">
        <f t="shared" si="222"/>
        <v>0</v>
      </c>
      <c r="EB42" s="16">
        <f t="shared" si="222"/>
        <v>0</v>
      </c>
      <c r="EC42" s="16">
        <f t="shared" si="222"/>
        <v>0</v>
      </c>
      <c r="ED42" s="16">
        <f t="shared" si="222"/>
        <v>0</v>
      </c>
      <c r="EE42" s="16">
        <f t="shared" si="222"/>
        <v>0</v>
      </c>
      <c r="EF42" s="16">
        <f t="shared" si="222"/>
        <v>0</v>
      </c>
      <c r="EG42" s="16">
        <f t="shared" si="222"/>
        <v>0</v>
      </c>
      <c r="EH42" s="16">
        <f t="shared" si="222"/>
        <v>0</v>
      </c>
      <c r="EI42" s="16">
        <f t="shared" si="222"/>
        <v>0</v>
      </c>
      <c r="EJ42" s="16">
        <f t="shared" si="222"/>
        <v>0</v>
      </c>
      <c r="EK42" s="16">
        <f t="shared" si="222"/>
        <v>0</v>
      </c>
      <c r="EL42" s="16">
        <f t="shared" si="222"/>
        <v>0</v>
      </c>
      <c r="EM42" s="16">
        <f t="shared" si="222"/>
        <v>0</v>
      </c>
      <c r="EN42" s="16">
        <f t="shared" si="222"/>
        <v>0</v>
      </c>
      <c r="EO42" s="16">
        <f t="shared" si="222"/>
        <v>0</v>
      </c>
      <c r="EP42" s="16">
        <f t="shared" si="222"/>
        <v>0</v>
      </c>
      <c r="EQ42" s="16">
        <f t="shared" si="222"/>
        <v>0</v>
      </c>
      <c r="ER42" s="16">
        <f t="shared" si="222"/>
        <v>0</v>
      </c>
      <c r="ES42" s="16">
        <f t="shared" si="222"/>
        <v>0</v>
      </c>
      <c r="ET42" s="16">
        <f t="shared" si="222"/>
        <v>0</v>
      </c>
      <c r="EU42" s="16">
        <f t="shared" si="222"/>
        <v>0</v>
      </c>
      <c r="EV42" s="16">
        <f t="shared" si="222"/>
        <v>0</v>
      </c>
      <c r="EW42" s="16">
        <f t="shared" si="222"/>
        <v>0</v>
      </c>
      <c r="EX42" s="16">
        <f t="shared" si="222"/>
        <v>0</v>
      </c>
      <c r="EY42" s="16">
        <f t="shared" si="222"/>
        <v>0</v>
      </c>
      <c r="EZ42" s="16">
        <f t="shared" si="222"/>
        <v>0</v>
      </c>
      <c r="FA42" s="16">
        <f t="shared" si="222"/>
        <v>0</v>
      </c>
      <c r="FB42" s="16">
        <f t="shared" si="222"/>
        <v>0</v>
      </c>
      <c r="FC42" s="16">
        <f t="shared" si="222"/>
        <v>0</v>
      </c>
      <c r="FD42" s="16">
        <f t="shared" si="222"/>
        <v>0</v>
      </c>
      <c r="FE42" s="16">
        <f t="shared" si="222"/>
        <v>0</v>
      </c>
      <c r="FF42" s="16">
        <f t="shared" si="222"/>
        <v>0</v>
      </c>
      <c r="FG42" s="16">
        <f t="shared" si="222"/>
        <v>0</v>
      </c>
      <c r="FH42" s="16">
        <f t="shared" si="222"/>
        <v>0</v>
      </c>
      <c r="FI42" s="16">
        <f t="shared" si="222"/>
        <v>0</v>
      </c>
      <c r="FJ42" s="16">
        <f t="shared" si="222"/>
        <v>0</v>
      </c>
      <c r="FK42" s="16">
        <f t="shared" si="222"/>
        <v>0</v>
      </c>
      <c r="FL42" s="16">
        <f t="shared" si="222"/>
        <v>0</v>
      </c>
      <c r="FM42" s="16">
        <f t="shared" si="222"/>
        <v>0</v>
      </c>
      <c r="FN42" s="16">
        <f t="shared" si="222"/>
        <v>0</v>
      </c>
      <c r="FO42" s="16">
        <f t="shared" si="222"/>
        <v>0</v>
      </c>
      <c r="FP42" s="16">
        <f t="shared" si="222"/>
        <v>0</v>
      </c>
      <c r="FQ42" s="16">
        <f t="shared" si="222"/>
        <v>0</v>
      </c>
      <c r="FR42" s="16">
        <f t="shared" si="222"/>
        <v>0</v>
      </c>
      <c r="FS42" s="16">
        <f t="shared" si="222"/>
        <v>0</v>
      </c>
      <c r="FT42" s="16">
        <f t="shared" si="222"/>
        <v>0</v>
      </c>
      <c r="FU42" s="16">
        <f t="shared" si="222"/>
        <v>0</v>
      </c>
      <c r="FV42" s="16">
        <f t="shared" si="222"/>
        <v>0</v>
      </c>
      <c r="FW42" s="16">
        <f t="shared" si="222"/>
        <v>0</v>
      </c>
      <c r="FX42" s="16">
        <f t="shared" si="222"/>
        <v>0</v>
      </c>
      <c r="FY42" s="16">
        <f t="shared" si="222"/>
        <v>0</v>
      </c>
      <c r="FZ42" s="16">
        <f t="shared" si="222"/>
        <v>0</v>
      </c>
      <c r="GA42" s="16">
        <f t="shared" si="222"/>
        <v>0</v>
      </c>
      <c r="GB42" s="16">
        <f t="shared" si="222"/>
        <v>0</v>
      </c>
      <c r="GC42" s="16">
        <f t="shared" si="222"/>
        <v>0</v>
      </c>
      <c r="GD42" s="16">
        <f t="shared" si="222"/>
        <v>0</v>
      </c>
      <c r="GE42" s="16">
        <f t="shared" si="222"/>
        <v>0</v>
      </c>
      <c r="GF42" s="16">
        <f t="shared" si="222"/>
        <v>0</v>
      </c>
      <c r="GG42" s="16">
        <f t="shared" si="222"/>
        <v>0</v>
      </c>
      <c r="GH42" s="16">
        <f t="shared" si="222"/>
        <v>0</v>
      </c>
      <c r="GI42" s="16">
        <f t="shared" si="222"/>
        <v>0</v>
      </c>
      <c r="GJ42" s="16">
        <f t="shared" si="222"/>
        <v>0</v>
      </c>
      <c r="GK42" s="16">
        <f t="shared" si="222"/>
        <v>0</v>
      </c>
      <c r="GL42" s="16">
        <f t="shared" ref="GL42:HH42" si="223">COUNTIF(GL$5:GL$41,"1")</f>
        <v>0</v>
      </c>
      <c r="GM42" s="16">
        <f t="shared" si="223"/>
        <v>0</v>
      </c>
      <c r="GN42" s="16">
        <f t="shared" si="223"/>
        <v>0</v>
      </c>
      <c r="GO42" s="16">
        <f t="shared" si="223"/>
        <v>0</v>
      </c>
      <c r="GP42" s="16">
        <f t="shared" si="223"/>
        <v>0</v>
      </c>
      <c r="GQ42" s="16">
        <f t="shared" si="223"/>
        <v>0</v>
      </c>
      <c r="GR42" s="16">
        <f t="shared" si="223"/>
        <v>0</v>
      </c>
      <c r="GS42" s="16">
        <f t="shared" si="223"/>
        <v>0</v>
      </c>
      <c r="GT42" s="16">
        <f t="shared" si="223"/>
        <v>0</v>
      </c>
      <c r="GU42" s="16">
        <f t="shared" si="223"/>
        <v>0</v>
      </c>
      <c r="GV42" s="16">
        <f t="shared" si="223"/>
        <v>0</v>
      </c>
      <c r="GW42" s="16">
        <f t="shared" si="223"/>
        <v>0</v>
      </c>
      <c r="GX42" s="16">
        <f t="shared" si="223"/>
        <v>0</v>
      </c>
      <c r="GY42" s="16">
        <f t="shared" si="223"/>
        <v>0</v>
      </c>
      <c r="GZ42" s="16">
        <f t="shared" si="223"/>
        <v>0</v>
      </c>
      <c r="HA42" s="16">
        <f t="shared" si="223"/>
        <v>0</v>
      </c>
      <c r="HB42" s="16">
        <f t="shared" si="223"/>
        <v>0</v>
      </c>
      <c r="HC42" s="16">
        <f t="shared" si="223"/>
        <v>0</v>
      </c>
      <c r="HD42" s="16">
        <f t="shared" si="223"/>
        <v>0</v>
      </c>
      <c r="HE42" s="16">
        <f t="shared" si="223"/>
        <v>0</v>
      </c>
      <c r="HF42" s="16">
        <f t="shared" si="223"/>
        <v>0</v>
      </c>
      <c r="HG42" s="16">
        <f t="shared" si="223"/>
        <v>0</v>
      </c>
      <c r="HH42" s="16">
        <f t="shared" si="223"/>
        <v>0</v>
      </c>
      <c r="HI42" s="10">
        <f>SUM(HI5:HJ41)</f>
        <v>0</v>
      </c>
      <c r="HJ42" s="2"/>
    </row>
    <row r="43" spans="1:218" ht="13.5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</row>
  </sheetData>
  <mergeCells count="1">
    <mergeCell ref="A3:A4"/>
  </mergeCells>
  <conditionalFormatting sqref="HK27 B5:AC41 HG5:HG41">
    <cfRule type="cellIs" dxfId="536" priority="576" stopIfTrue="1" operator="equal">
      <formula>1</formula>
    </cfRule>
  </conditionalFormatting>
  <conditionalFormatting sqref="B3:AC42 BJ3 HG3 HF4:HG42">
    <cfRule type="expression" dxfId="535" priority="577" stopIfTrue="1">
      <formula>WEEKDAY(B$3,2)=6</formula>
    </cfRule>
    <cfRule type="expression" dxfId="534" priority="578" stopIfTrue="1">
      <formula>COUNTIF(Ferie,B$3)</formula>
    </cfRule>
    <cfRule type="expression" dxfId="533" priority="579" stopIfTrue="1">
      <formula>WEEKDAY(B$3,2)=7</formula>
    </cfRule>
  </conditionalFormatting>
  <conditionalFormatting sqref="AJ5:AJ41 HH5:HH41 AY5:AY41">
    <cfRule type="cellIs" dxfId="532" priority="572" stopIfTrue="1" operator="equal">
      <formula>1</formula>
    </cfRule>
  </conditionalFormatting>
  <conditionalFormatting sqref="AJ4:AJ42 HH4:HH42 AY4:AY42">
    <cfRule type="expression" dxfId="531" priority="573" stopIfTrue="1">
      <formula>WEEKDAY(AJ$3,2)=6</formula>
    </cfRule>
    <cfRule type="expression" dxfId="530" priority="574" stopIfTrue="1">
      <formula>COUNTIF(Ferie,AJ$3)</formula>
    </cfRule>
    <cfRule type="expression" dxfId="529" priority="575" stopIfTrue="1">
      <formula>WEEKDAY(AJ$3,2)=7</formula>
    </cfRule>
  </conditionalFormatting>
  <conditionalFormatting sqref="AF5:AG41">
    <cfRule type="cellIs" dxfId="528" priority="568" stopIfTrue="1" operator="equal">
      <formula>1</formula>
    </cfRule>
  </conditionalFormatting>
  <conditionalFormatting sqref="AF4:AG42">
    <cfRule type="expression" dxfId="527" priority="569" stopIfTrue="1">
      <formula>WEEKDAY(AF$3,2)=6</formula>
    </cfRule>
    <cfRule type="expression" dxfId="526" priority="570" stopIfTrue="1">
      <formula>COUNTIF(Ferie,AF$3)</formula>
    </cfRule>
    <cfRule type="expression" dxfId="525" priority="571" stopIfTrue="1">
      <formula>WEEKDAY(AF$3,2)=7</formula>
    </cfRule>
  </conditionalFormatting>
  <conditionalFormatting sqref="AD5:AE41">
    <cfRule type="cellIs" dxfId="524" priority="564" stopIfTrue="1" operator="equal">
      <formula>1</formula>
    </cfRule>
  </conditionalFormatting>
  <conditionalFormatting sqref="AD4:AE42 AD3">
    <cfRule type="expression" dxfId="523" priority="565" stopIfTrue="1">
      <formula>WEEKDAY(AD$3,2)=6</formula>
    </cfRule>
    <cfRule type="expression" dxfId="522" priority="566" stopIfTrue="1">
      <formula>COUNTIF(Ferie,AD$3)</formula>
    </cfRule>
    <cfRule type="expression" dxfId="521" priority="567" stopIfTrue="1">
      <formula>WEEKDAY(AD$3,2)=7</formula>
    </cfRule>
  </conditionalFormatting>
  <conditionalFormatting sqref="AE3:AG3">
    <cfRule type="expression" dxfId="520" priority="561" stopIfTrue="1">
      <formula>WEEKDAY(AE$3,2)=6</formula>
    </cfRule>
    <cfRule type="expression" dxfId="519" priority="562" stopIfTrue="1">
      <formula>COUNTIF(Ferie,AE$3)</formula>
    </cfRule>
    <cfRule type="expression" dxfId="518" priority="563" stopIfTrue="1">
      <formula>WEEKDAY(AE$3,2)=7</formula>
    </cfRule>
  </conditionalFormatting>
  <conditionalFormatting sqref="AH5:AI41">
    <cfRule type="cellIs" dxfId="517" priority="557" stopIfTrue="1" operator="equal">
      <formula>1</formula>
    </cfRule>
  </conditionalFormatting>
  <conditionalFormatting sqref="AH4:AI42">
    <cfRule type="expression" dxfId="516" priority="558" stopIfTrue="1">
      <formula>WEEKDAY(AH$3,2)=6</formula>
    </cfRule>
    <cfRule type="expression" dxfId="515" priority="559" stopIfTrue="1">
      <formula>COUNTIF(Ferie,AH$3)</formula>
    </cfRule>
    <cfRule type="expression" dxfId="514" priority="560" stopIfTrue="1">
      <formula>WEEKDAY(AH$3,2)=7</formula>
    </cfRule>
  </conditionalFormatting>
  <conditionalFormatting sqref="BI5:BI7 BI9:BI41">
    <cfRule type="cellIs" dxfId="513" priority="553" stopIfTrue="1" operator="equal">
      <formula>1</formula>
    </cfRule>
  </conditionalFormatting>
  <conditionalFormatting sqref="BI4:BI7 BI9:BI42">
    <cfRule type="expression" dxfId="512" priority="554" stopIfTrue="1">
      <formula>WEEKDAY(BI$3,2)=6</formula>
    </cfRule>
    <cfRule type="expression" dxfId="511" priority="555" stopIfTrue="1">
      <formula>COUNTIF(Ferie,BI$3)</formula>
    </cfRule>
    <cfRule type="expression" dxfId="510" priority="556" stopIfTrue="1">
      <formula>WEEKDAY(BI$3,2)=7</formula>
    </cfRule>
  </conditionalFormatting>
  <conditionalFormatting sqref="AH3:AJ3 HH3 BI3 AY3">
    <cfRule type="expression" dxfId="509" priority="549" stopIfTrue="1">
      <formula>WEEKDAY(AH$3,2)=6</formula>
    </cfRule>
    <cfRule type="expression" dxfId="508" priority="550" stopIfTrue="1">
      <formula>COUNTIF(Ferie,AH$3)</formula>
    </cfRule>
    <cfRule type="expression" dxfId="507" priority="551" stopIfTrue="1">
      <formula>WEEKDAY(AH$3,2)=7</formula>
    </cfRule>
  </conditionalFormatting>
  <conditionalFormatting sqref="BI8">
    <cfRule type="cellIs" dxfId="506" priority="545" stopIfTrue="1" operator="equal">
      <formula>1</formula>
    </cfRule>
  </conditionalFormatting>
  <conditionalFormatting sqref="BI8">
    <cfRule type="expression" dxfId="505" priority="546" stopIfTrue="1">
      <formula>WEEKDAY(BI$3,2)=6</formula>
    </cfRule>
    <cfRule type="expression" dxfId="504" priority="547" stopIfTrue="1">
      <formula>COUNTIF(Ferie,BI$3)</formula>
    </cfRule>
    <cfRule type="expression" dxfId="503" priority="548" stopIfTrue="1">
      <formula>WEEKDAY(BI$3,2)=7</formula>
    </cfRule>
  </conditionalFormatting>
  <conditionalFormatting sqref="BJ5:BJ41">
    <cfRule type="cellIs" dxfId="502" priority="541" stopIfTrue="1" operator="equal">
      <formula>1</formula>
    </cfRule>
  </conditionalFormatting>
  <conditionalFormatting sqref="BJ4:BJ42">
    <cfRule type="expression" dxfId="501" priority="542" stopIfTrue="1">
      <formula>WEEKDAY(BJ$3,2)=6</formula>
    </cfRule>
    <cfRule type="expression" dxfId="500" priority="543" stopIfTrue="1">
      <formula>COUNTIF(Ferie,BJ$3)</formula>
    </cfRule>
    <cfRule type="expression" dxfId="499" priority="544" stopIfTrue="1">
      <formula>WEEKDAY(BJ$3,2)=7</formula>
    </cfRule>
  </conditionalFormatting>
  <conditionalFormatting sqref="AZ5:AZ7 AZ9:AZ41">
    <cfRule type="cellIs" dxfId="498" priority="537" stopIfTrue="1" operator="equal">
      <formula>1</formula>
    </cfRule>
  </conditionalFormatting>
  <conditionalFormatting sqref="AZ4:AZ7 AZ9:AZ42">
    <cfRule type="expression" dxfId="497" priority="538" stopIfTrue="1">
      <formula>WEEKDAY(AZ$3,2)=6</formula>
    </cfRule>
    <cfRule type="expression" dxfId="496" priority="539" stopIfTrue="1">
      <formula>COUNTIF(Ferie,AZ$3)</formula>
    </cfRule>
    <cfRule type="expression" dxfId="495" priority="540" stopIfTrue="1">
      <formula>WEEKDAY(AZ$3,2)=7</formula>
    </cfRule>
  </conditionalFormatting>
  <conditionalFormatting sqref="AZ3">
    <cfRule type="expression" dxfId="494" priority="534" stopIfTrue="1">
      <formula>WEEKDAY(AZ$3,2)=6</formula>
    </cfRule>
    <cfRule type="expression" dxfId="493" priority="535" stopIfTrue="1">
      <formula>COUNTIF(Ferie,AZ$3)</formula>
    </cfRule>
    <cfRule type="expression" dxfId="492" priority="536" stopIfTrue="1">
      <formula>WEEKDAY(AZ$3,2)=7</formula>
    </cfRule>
  </conditionalFormatting>
  <conditionalFormatting sqref="AZ8">
    <cfRule type="cellIs" dxfId="491" priority="530" stopIfTrue="1" operator="equal">
      <formula>1</formula>
    </cfRule>
  </conditionalFormatting>
  <conditionalFormatting sqref="AZ8">
    <cfRule type="expression" dxfId="490" priority="531" stopIfTrue="1">
      <formula>WEEKDAY(AZ$3,2)=6</formula>
    </cfRule>
    <cfRule type="expression" dxfId="489" priority="532" stopIfTrue="1">
      <formula>COUNTIF(Ferie,AZ$3)</formula>
    </cfRule>
    <cfRule type="expression" dxfId="488" priority="533" stopIfTrue="1">
      <formula>WEEKDAY(AZ$3,2)=7</formula>
    </cfRule>
  </conditionalFormatting>
  <conditionalFormatting sqref="BB5:BC41">
    <cfRule type="cellIs" dxfId="487" priority="526" stopIfTrue="1" operator="equal">
      <formula>1</formula>
    </cfRule>
  </conditionalFormatting>
  <conditionalFormatting sqref="BB4:BC42">
    <cfRule type="expression" dxfId="486" priority="527" stopIfTrue="1">
      <formula>WEEKDAY(BB$3,2)=6</formula>
    </cfRule>
    <cfRule type="expression" dxfId="485" priority="528" stopIfTrue="1">
      <formula>COUNTIF(Ferie,BB$3)</formula>
    </cfRule>
    <cfRule type="expression" dxfId="484" priority="529" stopIfTrue="1">
      <formula>WEEKDAY(BB$3,2)=7</formula>
    </cfRule>
  </conditionalFormatting>
  <conditionalFormatting sqref="BA5:BA41">
    <cfRule type="cellIs" dxfId="483" priority="522" stopIfTrue="1" operator="equal">
      <formula>1</formula>
    </cfRule>
  </conditionalFormatting>
  <conditionalFormatting sqref="BA4:BA42">
    <cfRule type="expression" dxfId="482" priority="523" stopIfTrue="1">
      <formula>WEEKDAY(BA$3,2)=6</formula>
    </cfRule>
    <cfRule type="expression" dxfId="481" priority="524" stopIfTrue="1">
      <formula>COUNTIF(Ferie,BA$3)</formula>
    </cfRule>
    <cfRule type="expression" dxfId="480" priority="525" stopIfTrue="1">
      <formula>WEEKDAY(BA$3,2)=7</formula>
    </cfRule>
  </conditionalFormatting>
  <conditionalFormatting sqref="BD5:BD7 BD9:BD41">
    <cfRule type="cellIs" dxfId="479" priority="518" stopIfTrue="1" operator="equal">
      <formula>1</formula>
    </cfRule>
  </conditionalFormatting>
  <conditionalFormatting sqref="BD4:BD7 BD9:BD42">
    <cfRule type="expression" dxfId="478" priority="519" stopIfTrue="1">
      <formula>WEEKDAY(BD$3,2)=6</formula>
    </cfRule>
    <cfRule type="expression" dxfId="477" priority="520" stopIfTrue="1">
      <formula>COUNTIF(Ferie,BD$3)</formula>
    </cfRule>
    <cfRule type="expression" dxfId="476" priority="521" stopIfTrue="1">
      <formula>WEEKDAY(BD$3,2)=7</formula>
    </cfRule>
  </conditionalFormatting>
  <conditionalFormatting sqref="BA3:BD3">
    <cfRule type="expression" dxfId="475" priority="515" stopIfTrue="1">
      <formula>WEEKDAY(BA$3,2)=6</formula>
    </cfRule>
    <cfRule type="expression" dxfId="474" priority="516" stopIfTrue="1">
      <formula>COUNTIF(Ferie,BA$3)</formula>
    </cfRule>
    <cfRule type="expression" dxfId="473" priority="517" stopIfTrue="1">
      <formula>WEEKDAY(BA$3,2)=7</formula>
    </cfRule>
  </conditionalFormatting>
  <conditionalFormatting sqref="BD8">
    <cfRule type="cellIs" dxfId="472" priority="511" stopIfTrue="1" operator="equal">
      <formula>1</formula>
    </cfRule>
  </conditionalFormatting>
  <conditionalFormatting sqref="BD8">
    <cfRule type="expression" dxfId="471" priority="512" stopIfTrue="1">
      <formula>WEEKDAY(BD$3,2)=6</formula>
    </cfRule>
    <cfRule type="expression" dxfId="470" priority="513" stopIfTrue="1">
      <formula>COUNTIF(Ferie,BD$3)</formula>
    </cfRule>
    <cfRule type="expression" dxfId="469" priority="514" stopIfTrue="1">
      <formula>WEEKDAY(BD$3,2)=7</formula>
    </cfRule>
  </conditionalFormatting>
  <conditionalFormatting sqref="BF5:BG41">
    <cfRule type="cellIs" dxfId="468" priority="507" stopIfTrue="1" operator="equal">
      <formula>1</formula>
    </cfRule>
  </conditionalFormatting>
  <conditionalFormatting sqref="BF4:BG42">
    <cfRule type="expression" dxfId="467" priority="508" stopIfTrue="1">
      <formula>WEEKDAY(BF$3,2)=6</formula>
    </cfRule>
    <cfRule type="expression" dxfId="466" priority="509" stopIfTrue="1">
      <formula>COUNTIF(Ferie,BF$3)</formula>
    </cfRule>
    <cfRule type="expression" dxfId="465" priority="510" stopIfTrue="1">
      <formula>WEEKDAY(BF$3,2)=7</formula>
    </cfRule>
  </conditionalFormatting>
  <conditionalFormatting sqref="BE5:BE41">
    <cfRule type="cellIs" dxfId="464" priority="503" stopIfTrue="1" operator="equal">
      <formula>1</formula>
    </cfRule>
  </conditionalFormatting>
  <conditionalFormatting sqref="BE4:BE42">
    <cfRule type="expression" dxfId="463" priority="504" stopIfTrue="1">
      <formula>WEEKDAY(BE$3,2)=6</formula>
    </cfRule>
    <cfRule type="expression" dxfId="462" priority="505" stopIfTrue="1">
      <formula>COUNTIF(Ferie,BE$3)</formula>
    </cfRule>
    <cfRule type="expression" dxfId="461" priority="506" stopIfTrue="1">
      <formula>WEEKDAY(BE$3,2)=7</formula>
    </cfRule>
  </conditionalFormatting>
  <conditionalFormatting sqref="BH5:BH7 BH9:BH41">
    <cfRule type="cellIs" dxfId="460" priority="499" stopIfTrue="1" operator="equal">
      <formula>1</formula>
    </cfRule>
  </conditionalFormatting>
  <conditionalFormatting sqref="BH4:BH7 BH9:BH42">
    <cfRule type="expression" dxfId="459" priority="500" stopIfTrue="1">
      <formula>WEEKDAY(BH$3,2)=6</formula>
    </cfRule>
    <cfRule type="expression" dxfId="458" priority="501" stopIfTrue="1">
      <formula>COUNTIF(Ferie,BH$3)</formula>
    </cfRule>
    <cfRule type="expression" dxfId="457" priority="502" stopIfTrue="1">
      <formula>WEEKDAY(BH$3,2)=7</formula>
    </cfRule>
  </conditionalFormatting>
  <conditionalFormatting sqref="BE3:BH3">
    <cfRule type="expression" dxfId="456" priority="496" stopIfTrue="1">
      <formula>WEEKDAY(BE$3,2)=6</formula>
    </cfRule>
    <cfRule type="expression" dxfId="455" priority="497" stopIfTrue="1">
      <formula>COUNTIF(Ferie,BE$3)</formula>
    </cfRule>
    <cfRule type="expression" dxfId="454" priority="498" stopIfTrue="1">
      <formula>WEEKDAY(BE$3,2)=7</formula>
    </cfRule>
  </conditionalFormatting>
  <conditionalFormatting sqref="BH8">
    <cfRule type="cellIs" dxfId="453" priority="492" stopIfTrue="1" operator="equal">
      <formula>1</formula>
    </cfRule>
  </conditionalFormatting>
  <conditionalFormatting sqref="BH8">
    <cfRule type="expression" dxfId="452" priority="493" stopIfTrue="1">
      <formula>WEEKDAY(BH$3,2)=6</formula>
    </cfRule>
    <cfRule type="expression" dxfId="451" priority="494" stopIfTrue="1">
      <formula>COUNTIF(Ferie,BH$3)</formula>
    </cfRule>
    <cfRule type="expression" dxfId="450" priority="495" stopIfTrue="1">
      <formula>WEEKDAY(BH$3,2)=7</formula>
    </cfRule>
  </conditionalFormatting>
  <conditionalFormatting sqref="AT5:AT7 AT9:AT41">
    <cfRule type="cellIs" dxfId="449" priority="488" stopIfTrue="1" operator="equal">
      <formula>1</formula>
    </cfRule>
  </conditionalFormatting>
  <conditionalFormatting sqref="AT4:AT7 AT9:AT42">
    <cfRule type="expression" dxfId="448" priority="489" stopIfTrue="1">
      <formula>WEEKDAY(AT$3,2)=6</formula>
    </cfRule>
    <cfRule type="expression" dxfId="447" priority="490" stopIfTrue="1">
      <formula>COUNTIF(Ferie,AT$3)</formula>
    </cfRule>
    <cfRule type="expression" dxfId="446" priority="491" stopIfTrue="1">
      <formula>WEEKDAY(AT$3,2)=7</formula>
    </cfRule>
  </conditionalFormatting>
  <conditionalFormatting sqref="AT3">
    <cfRule type="expression" dxfId="445" priority="485" stopIfTrue="1">
      <formula>WEEKDAY(AT$3,2)=6</formula>
    </cfRule>
    <cfRule type="expression" dxfId="444" priority="486" stopIfTrue="1">
      <formula>COUNTIF(Ferie,AT$3)</formula>
    </cfRule>
    <cfRule type="expression" dxfId="443" priority="487" stopIfTrue="1">
      <formula>WEEKDAY(AT$3,2)=7</formula>
    </cfRule>
  </conditionalFormatting>
  <conditionalFormatting sqref="AT8">
    <cfRule type="cellIs" dxfId="442" priority="481" stopIfTrue="1" operator="equal">
      <formula>1</formula>
    </cfRule>
  </conditionalFormatting>
  <conditionalFormatting sqref="AT8">
    <cfRule type="expression" dxfId="441" priority="482" stopIfTrue="1">
      <formula>WEEKDAY(AT$3,2)=6</formula>
    </cfRule>
    <cfRule type="expression" dxfId="440" priority="483" stopIfTrue="1">
      <formula>COUNTIF(Ferie,AT$3)</formula>
    </cfRule>
    <cfRule type="expression" dxfId="439" priority="484" stopIfTrue="1">
      <formula>WEEKDAY(AT$3,2)=7</formula>
    </cfRule>
  </conditionalFormatting>
  <conditionalFormatting sqref="AV5:AW41">
    <cfRule type="cellIs" dxfId="438" priority="477" stopIfTrue="1" operator="equal">
      <formula>1</formula>
    </cfRule>
  </conditionalFormatting>
  <conditionalFormatting sqref="AV4:AW42">
    <cfRule type="expression" dxfId="437" priority="478" stopIfTrue="1">
      <formula>WEEKDAY(AV$3,2)=6</formula>
    </cfRule>
    <cfRule type="expression" dxfId="436" priority="479" stopIfTrue="1">
      <formula>COUNTIF(Ferie,AV$3)</formula>
    </cfRule>
    <cfRule type="expression" dxfId="435" priority="480" stopIfTrue="1">
      <formula>WEEKDAY(AV$3,2)=7</formula>
    </cfRule>
  </conditionalFormatting>
  <conditionalFormatting sqref="AU5:AU41">
    <cfRule type="cellIs" dxfId="434" priority="473" stopIfTrue="1" operator="equal">
      <formula>1</formula>
    </cfRule>
  </conditionalFormatting>
  <conditionalFormatting sqref="AU4:AU42">
    <cfRule type="expression" dxfId="433" priority="474" stopIfTrue="1">
      <formula>WEEKDAY(AU$3,2)=6</formula>
    </cfRule>
    <cfRule type="expression" dxfId="432" priority="475" stopIfTrue="1">
      <formula>COUNTIF(Ferie,AU$3)</formula>
    </cfRule>
    <cfRule type="expression" dxfId="431" priority="476" stopIfTrue="1">
      <formula>WEEKDAY(AU$3,2)=7</formula>
    </cfRule>
  </conditionalFormatting>
  <conditionalFormatting sqref="AX5:AX7 AX9:AX41">
    <cfRule type="cellIs" dxfId="430" priority="469" stopIfTrue="1" operator="equal">
      <formula>1</formula>
    </cfRule>
  </conditionalFormatting>
  <conditionalFormatting sqref="AX4:AX7 AX9:AX42">
    <cfRule type="expression" dxfId="429" priority="470" stopIfTrue="1">
      <formula>WEEKDAY(AX$3,2)=6</formula>
    </cfRule>
    <cfRule type="expression" dxfId="428" priority="471" stopIfTrue="1">
      <formula>COUNTIF(Ferie,AX$3)</formula>
    </cfRule>
    <cfRule type="expression" dxfId="427" priority="472" stopIfTrue="1">
      <formula>WEEKDAY(AX$3,2)=7</formula>
    </cfRule>
  </conditionalFormatting>
  <conditionalFormatting sqref="AU3:AX3">
    <cfRule type="expression" dxfId="426" priority="466" stopIfTrue="1">
      <formula>WEEKDAY(AU$3,2)=6</formula>
    </cfRule>
    <cfRule type="expression" dxfId="425" priority="467" stopIfTrue="1">
      <formula>COUNTIF(Ferie,AU$3)</formula>
    </cfRule>
    <cfRule type="expression" dxfId="424" priority="468" stopIfTrue="1">
      <formula>WEEKDAY(AU$3,2)=7</formula>
    </cfRule>
  </conditionalFormatting>
  <conditionalFormatting sqref="AX8">
    <cfRule type="cellIs" dxfId="423" priority="462" stopIfTrue="1" operator="equal">
      <formula>1</formula>
    </cfRule>
  </conditionalFormatting>
  <conditionalFormatting sqref="AX8">
    <cfRule type="expression" dxfId="422" priority="463" stopIfTrue="1">
      <formula>WEEKDAY(AX$3,2)=6</formula>
    </cfRule>
    <cfRule type="expression" dxfId="421" priority="464" stopIfTrue="1">
      <formula>COUNTIF(Ferie,AX$3)</formula>
    </cfRule>
    <cfRule type="expression" dxfId="420" priority="465" stopIfTrue="1">
      <formula>WEEKDAY(AX$3,2)=7</formula>
    </cfRule>
  </conditionalFormatting>
  <conditionalFormatting sqref="AK5:AK7 AK9:AK41">
    <cfRule type="cellIs" dxfId="419" priority="458" stopIfTrue="1" operator="equal">
      <formula>1</formula>
    </cfRule>
  </conditionalFormatting>
  <conditionalFormatting sqref="AK4:AK7 AK9:AK42">
    <cfRule type="expression" dxfId="418" priority="459" stopIfTrue="1">
      <formula>WEEKDAY(AK$3,2)=6</formula>
    </cfRule>
    <cfRule type="expression" dxfId="417" priority="460" stopIfTrue="1">
      <formula>COUNTIF(Ferie,AK$3)</formula>
    </cfRule>
    <cfRule type="expression" dxfId="416" priority="461" stopIfTrue="1">
      <formula>WEEKDAY(AK$3,2)=7</formula>
    </cfRule>
  </conditionalFormatting>
  <conditionalFormatting sqref="AK3">
    <cfRule type="expression" dxfId="415" priority="455" stopIfTrue="1">
      <formula>WEEKDAY(AK$3,2)=6</formula>
    </cfRule>
    <cfRule type="expression" dxfId="414" priority="456" stopIfTrue="1">
      <formula>COUNTIF(Ferie,AK$3)</formula>
    </cfRule>
    <cfRule type="expression" dxfId="413" priority="457" stopIfTrue="1">
      <formula>WEEKDAY(AK$3,2)=7</formula>
    </cfRule>
  </conditionalFormatting>
  <conditionalFormatting sqref="AK8">
    <cfRule type="cellIs" dxfId="412" priority="451" stopIfTrue="1" operator="equal">
      <formula>1</formula>
    </cfRule>
  </conditionalFormatting>
  <conditionalFormatting sqref="AK8">
    <cfRule type="expression" dxfId="411" priority="452" stopIfTrue="1">
      <formula>WEEKDAY(AK$3,2)=6</formula>
    </cfRule>
    <cfRule type="expression" dxfId="410" priority="453" stopIfTrue="1">
      <formula>COUNTIF(Ferie,AK$3)</formula>
    </cfRule>
    <cfRule type="expression" dxfId="409" priority="454" stopIfTrue="1">
      <formula>WEEKDAY(AK$3,2)=7</formula>
    </cfRule>
  </conditionalFormatting>
  <conditionalFormatting sqref="AM5:AN41">
    <cfRule type="cellIs" dxfId="408" priority="447" stopIfTrue="1" operator="equal">
      <formula>1</formula>
    </cfRule>
  </conditionalFormatting>
  <conditionalFormatting sqref="AM4:AN42">
    <cfRule type="expression" dxfId="407" priority="448" stopIfTrue="1">
      <formula>WEEKDAY(AM$3,2)=6</formula>
    </cfRule>
    <cfRule type="expression" dxfId="406" priority="449" stopIfTrue="1">
      <formula>COUNTIF(Ferie,AM$3)</formula>
    </cfRule>
    <cfRule type="expression" dxfId="405" priority="450" stopIfTrue="1">
      <formula>WEEKDAY(AM$3,2)=7</formula>
    </cfRule>
  </conditionalFormatting>
  <conditionalFormatting sqref="AL5:AL41">
    <cfRule type="cellIs" dxfId="404" priority="443" stopIfTrue="1" operator="equal">
      <formula>1</formula>
    </cfRule>
  </conditionalFormatting>
  <conditionalFormatting sqref="AL4:AL42">
    <cfRule type="expression" dxfId="403" priority="444" stopIfTrue="1">
      <formula>WEEKDAY(AL$3,2)=6</formula>
    </cfRule>
    <cfRule type="expression" dxfId="402" priority="445" stopIfTrue="1">
      <formula>COUNTIF(Ferie,AL$3)</formula>
    </cfRule>
    <cfRule type="expression" dxfId="401" priority="446" stopIfTrue="1">
      <formula>WEEKDAY(AL$3,2)=7</formula>
    </cfRule>
  </conditionalFormatting>
  <conditionalFormatting sqref="AO5:AO7 AO9:AO41">
    <cfRule type="cellIs" dxfId="400" priority="439" stopIfTrue="1" operator="equal">
      <formula>1</formula>
    </cfRule>
  </conditionalFormatting>
  <conditionalFormatting sqref="AO4:AO7 AO9:AO42">
    <cfRule type="expression" dxfId="399" priority="440" stopIfTrue="1">
      <formula>WEEKDAY(AO$3,2)=6</formula>
    </cfRule>
    <cfRule type="expression" dxfId="398" priority="441" stopIfTrue="1">
      <formula>COUNTIF(Ferie,AO$3)</formula>
    </cfRule>
    <cfRule type="expression" dxfId="397" priority="442" stopIfTrue="1">
      <formula>WEEKDAY(AO$3,2)=7</formula>
    </cfRule>
  </conditionalFormatting>
  <conditionalFormatting sqref="AL3:AO3">
    <cfRule type="expression" dxfId="396" priority="436" stopIfTrue="1">
      <formula>WEEKDAY(AL$3,2)=6</formula>
    </cfRule>
    <cfRule type="expression" dxfId="395" priority="437" stopIfTrue="1">
      <formula>COUNTIF(Ferie,AL$3)</formula>
    </cfRule>
    <cfRule type="expression" dxfId="394" priority="438" stopIfTrue="1">
      <formula>WEEKDAY(AL$3,2)=7</formula>
    </cfRule>
  </conditionalFormatting>
  <conditionalFormatting sqref="AO8">
    <cfRule type="cellIs" dxfId="393" priority="432" stopIfTrue="1" operator="equal">
      <formula>1</formula>
    </cfRule>
  </conditionalFormatting>
  <conditionalFormatting sqref="AO8">
    <cfRule type="expression" dxfId="392" priority="433" stopIfTrue="1">
      <formula>WEEKDAY(AO$3,2)=6</formula>
    </cfRule>
    <cfRule type="expression" dxfId="391" priority="434" stopIfTrue="1">
      <formula>COUNTIF(Ferie,AO$3)</formula>
    </cfRule>
    <cfRule type="expression" dxfId="390" priority="435" stopIfTrue="1">
      <formula>WEEKDAY(AO$3,2)=7</formula>
    </cfRule>
  </conditionalFormatting>
  <conditionalFormatting sqref="AQ5:AR41">
    <cfRule type="cellIs" dxfId="389" priority="428" stopIfTrue="1" operator="equal">
      <formula>1</formula>
    </cfRule>
  </conditionalFormatting>
  <conditionalFormatting sqref="AQ4:AR42">
    <cfRule type="expression" dxfId="388" priority="429" stopIfTrue="1">
      <formula>WEEKDAY(AQ$3,2)=6</formula>
    </cfRule>
    <cfRule type="expression" dxfId="387" priority="430" stopIfTrue="1">
      <formula>COUNTIF(Ferie,AQ$3)</formula>
    </cfRule>
    <cfRule type="expression" dxfId="386" priority="431" stopIfTrue="1">
      <formula>WEEKDAY(AQ$3,2)=7</formula>
    </cfRule>
  </conditionalFormatting>
  <conditionalFormatting sqref="AP5:AP41">
    <cfRule type="cellIs" dxfId="385" priority="424" stopIfTrue="1" operator="equal">
      <formula>1</formula>
    </cfRule>
  </conditionalFormatting>
  <conditionalFormatting sqref="AP4:AP42">
    <cfRule type="expression" dxfId="384" priority="425" stopIfTrue="1">
      <formula>WEEKDAY(AP$3,2)=6</formula>
    </cfRule>
    <cfRule type="expression" dxfId="383" priority="426" stopIfTrue="1">
      <formula>COUNTIF(Ferie,AP$3)</formula>
    </cfRule>
    <cfRule type="expression" dxfId="382" priority="427" stopIfTrue="1">
      <formula>WEEKDAY(AP$3,2)=7</formula>
    </cfRule>
  </conditionalFormatting>
  <conditionalFormatting sqref="AS5:AS7 AS9:AS41">
    <cfRule type="cellIs" dxfId="381" priority="420" stopIfTrue="1" operator="equal">
      <formula>1</formula>
    </cfRule>
  </conditionalFormatting>
  <conditionalFormatting sqref="AS4:AS7 AS9:AS42">
    <cfRule type="expression" dxfId="380" priority="421" stopIfTrue="1">
      <formula>WEEKDAY(AS$3,2)=6</formula>
    </cfRule>
    <cfRule type="expression" dxfId="379" priority="422" stopIfTrue="1">
      <formula>COUNTIF(Ferie,AS$3)</formula>
    </cfRule>
    <cfRule type="expression" dxfId="378" priority="423" stopIfTrue="1">
      <formula>WEEKDAY(AS$3,2)=7</formula>
    </cfRule>
  </conditionalFormatting>
  <conditionalFormatting sqref="AP3:AS3">
    <cfRule type="expression" dxfId="377" priority="417" stopIfTrue="1">
      <formula>WEEKDAY(AP$3,2)=6</formula>
    </cfRule>
    <cfRule type="expression" dxfId="376" priority="418" stopIfTrue="1">
      <formula>COUNTIF(Ferie,AP$3)</formula>
    </cfRule>
    <cfRule type="expression" dxfId="375" priority="419" stopIfTrue="1">
      <formula>WEEKDAY(AP$3,2)=7</formula>
    </cfRule>
  </conditionalFormatting>
  <conditionalFormatting sqref="AS8">
    <cfRule type="cellIs" dxfId="374" priority="413" stopIfTrue="1" operator="equal">
      <formula>1</formula>
    </cfRule>
  </conditionalFormatting>
  <conditionalFormatting sqref="AS8">
    <cfRule type="expression" dxfId="373" priority="414" stopIfTrue="1">
      <formula>WEEKDAY(AS$3,2)=6</formula>
    </cfRule>
    <cfRule type="expression" dxfId="372" priority="415" stopIfTrue="1">
      <formula>COUNTIF(Ferie,AS$3)</formula>
    </cfRule>
    <cfRule type="expression" dxfId="371" priority="416" stopIfTrue="1">
      <formula>WEEKDAY(AS$3,2)=7</formula>
    </cfRule>
  </conditionalFormatting>
  <conditionalFormatting sqref="BK5:CL41">
    <cfRule type="cellIs" dxfId="370" priority="404" stopIfTrue="1" operator="equal">
      <formula>1</formula>
    </cfRule>
  </conditionalFormatting>
  <conditionalFormatting sqref="BK3:CL42">
    <cfRule type="expression" dxfId="369" priority="405" stopIfTrue="1">
      <formula>WEEKDAY(BK$3,2)=6</formula>
    </cfRule>
    <cfRule type="expression" dxfId="368" priority="406" stopIfTrue="1">
      <formula>COUNTIF(Ferie,BK$3)</formula>
    </cfRule>
    <cfRule type="expression" dxfId="367" priority="407" stopIfTrue="1">
      <formula>WEEKDAY(BK$3,2)=7</formula>
    </cfRule>
  </conditionalFormatting>
  <conditionalFormatting sqref="CS5:CS41 DH5:DH41">
    <cfRule type="cellIs" dxfId="366" priority="400" stopIfTrue="1" operator="equal">
      <formula>1</formula>
    </cfRule>
  </conditionalFormatting>
  <conditionalFormatting sqref="CS4:CS42 DH4:DH42">
    <cfRule type="expression" dxfId="365" priority="401" stopIfTrue="1">
      <formula>WEEKDAY(CS$3,2)=6</formula>
    </cfRule>
    <cfRule type="expression" dxfId="364" priority="402" stopIfTrue="1">
      <formula>COUNTIF(Ferie,CS$3)</formula>
    </cfRule>
    <cfRule type="expression" dxfId="363" priority="403" stopIfTrue="1">
      <formula>WEEKDAY(CS$3,2)=7</formula>
    </cfRule>
  </conditionalFormatting>
  <conditionalFormatting sqref="CO5:CP41">
    <cfRule type="cellIs" dxfId="362" priority="396" stopIfTrue="1" operator="equal">
      <formula>1</formula>
    </cfRule>
  </conditionalFormatting>
  <conditionalFormatting sqref="CO4:CP42">
    <cfRule type="expression" dxfId="361" priority="397" stopIfTrue="1">
      <formula>WEEKDAY(CO$3,2)=6</formula>
    </cfRule>
    <cfRule type="expression" dxfId="360" priority="398" stopIfTrue="1">
      <formula>COUNTIF(Ferie,CO$3)</formula>
    </cfRule>
    <cfRule type="expression" dxfId="359" priority="399" stopIfTrue="1">
      <formula>WEEKDAY(CO$3,2)=7</formula>
    </cfRule>
  </conditionalFormatting>
  <conditionalFormatting sqref="CM5:CN41">
    <cfRule type="cellIs" dxfId="358" priority="392" stopIfTrue="1" operator="equal">
      <formula>1</formula>
    </cfRule>
  </conditionalFormatting>
  <conditionalFormatting sqref="CM4:CN42 CM3">
    <cfRule type="expression" dxfId="357" priority="393" stopIfTrue="1">
      <formula>WEEKDAY(CM$3,2)=6</formula>
    </cfRule>
    <cfRule type="expression" dxfId="356" priority="394" stopIfTrue="1">
      <formula>COUNTIF(Ferie,CM$3)</formula>
    </cfRule>
    <cfRule type="expression" dxfId="355" priority="395" stopIfTrue="1">
      <formula>WEEKDAY(CM$3,2)=7</formula>
    </cfRule>
  </conditionalFormatting>
  <conditionalFormatting sqref="CN3:CP3">
    <cfRule type="expression" dxfId="354" priority="389" stopIfTrue="1">
      <formula>WEEKDAY(CN$3,2)=6</formula>
    </cfRule>
    <cfRule type="expression" dxfId="353" priority="390" stopIfTrue="1">
      <formula>COUNTIF(Ferie,CN$3)</formula>
    </cfRule>
    <cfRule type="expression" dxfId="352" priority="391" stopIfTrue="1">
      <formula>WEEKDAY(CN$3,2)=7</formula>
    </cfRule>
  </conditionalFormatting>
  <conditionalFormatting sqref="CQ5:CR41">
    <cfRule type="cellIs" dxfId="351" priority="385" stopIfTrue="1" operator="equal">
      <formula>1</formula>
    </cfRule>
  </conditionalFormatting>
  <conditionalFormatting sqref="CQ4:CR42">
    <cfRule type="expression" dxfId="350" priority="386" stopIfTrue="1">
      <formula>WEEKDAY(CQ$3,2)=6</formula>
    </cfRule>
    <cfRule type="expression" dxfId="349" priority="387" stopIfTrue="1">
      <formula>COUNTIF(Ferie,CQ$3)</formula>
    </cfRule>
    <cfRule type="expression" dxfId="348" priority="388" stopIfTrue="1">
      <formula>WEEKDAY(CQ$3,2)=7</formula>
    </cfRule>
  </conditionalFormatting>
  <conditionalFormatting sqref="DS5:DS7 DS9:DS41">
    <cfRule type="cellIs" dxfId="347" priority="381" stopIfTrue="1" operator="equal">
      <formula>1</formula>
    </cfRule>
  </conditionalFormatting>
  <conditionalFormatting sqref="DS4:DS7 DS9:DS42">
    <cfRule type="expression" dxfId="346" priority="382" stopIfTrue="1">
      <formula>WEEKDAY(DS$3,2)=6</formula>
    </cfRule>
    <cfRule type="expression" dxfId="345" priority="383" stopIfTrue="1">
      <formula>COUNTIF(Ferie,DS$3)</formula>
    </cfRule>
    <cfRule type="expression" dxfId="344" priority="384" stopIfTrue="1">
      <formula>WEEKDAY(DS$3,2)=7</formula>
    </cfRule>
  </conditionalFormatting>
  <conditionalFormatting sqref="CQ3:CS3 DH3">
    <cfRule type="expression" dxfId="343" priority="377" stopIfTrue="1">
      <formula>WEEKDAY(CQ$3,2)=6</formula>
    </cfRule>
    <cfRule type="expression" dxfId="342" priority="378" stopIfTrue="1">
      <formula>COUNTIF(Ferie,CQ$3)</formula>
    </cfRule>
    <cfRule type="expression" dxfId="341" priority="379" stopIfTrue="1">
      <formula>WEEKDAY(CQ$3,2)=7</formula>
    </cfRule>
  </conditionalFormatting>
  <conditionalFormatting sqref="DS8">
    <cfRule type="cellIs" dxfId="340" priority="373" stopIfTrue="1" operator="equal">
      <formula>1</formula>
    </cfRule>
  </conditionalFormatting>
  <conditionalFormatting sqref="DS8">
    <cfRule type="expression" dxfId="339" priority="374" stopIfTrue="1">
      <formula>WEEKDAY(DS$3,2)=6</formula>
    </cfRule>
    <cfRule type="expression" dxfId="338" priority="375" stopIfTrue="1">
      <formula>COUNTIF(Ferie,DS$3)</formula>
    </cfRule>
    <cfRule type="expression" dxfId="337" priority="376" stopIfTrue="1">
      <formula>WEEKDAY(DS$3,2)=7</formula>
    </cfRule>
  </conditionalFormatting>
  <conditionalFormatting sqref="DT5:DT41">
    <cfRule type="cellIs" dxfId="336" priority="369" stopIfTrue="1" operator="equal">
      <formula>1</formula>
    </cfRule>
  </conditionalFormatting>
  <conditionalFormatting sqref="DT4:DT42">
    <cfRule type="expression" dxfId="335" priority="370" stopIfTrue="1">
      <formula>WEEKDAY(DT$3,2)=6</formula>
    </cfRule>
    <cfRule type="expression" dxfId="334" priority="371" stopIfTrue="1">
      <formula>COUNTIF(Ferie,DT$3)</formula>
    </cfRule>
    <cfRule type="expression" dxfId="333" priority="372" stopIfTrue="1">
      <formula>WEEKDAY(DT$3,2)=7</formula>
    </cfRule>
  </conditionalFormatting>
  <conditionalFormatting sqref="DI5:DI7 DI9:DI41">
    <cfRule type="cellIs" dxfId="332" priority="365" stopIfTrue="1" operator="equal">
      <formula>1</formula>
    </cfRule>
  </conditionalFormatting>
  <conditionalFormatting sqref="DI4:DI7 DI9:DI42">
    <cfRule type="expression" dxfId="331" priority="366" stopIfTrue="1">
      <formula>WEEKDAY(DI$3,2)=6</formula>
    </cfRule>
    <cfRule type="expression" dxfId="330" priority="367" stopIfTrue="1">
      <formula>COUNTIF(Ferie,DI$3)</formula>
    </cfRule>
    <cfRule type="expression" dxfId="329" priority="368" stopIfTrue="1">
      <formula>WEEKDAY(DI$3,2)=7</formula>
    </cfRule>
  </conditionalFormatting>
  <conditionalFormatting sqref="DI3">
    <cfRule type="expression" dxfId="328" priority="362" stopIfTrue="1">
      <formula>WEEKDAY(DI$3,2)=6</formula>
    </cfRule>
    <cfRule type="expression" dxfId="327" priority="363" stopIfTrue="1">
      <formula>COUNTIF(Ferie,DI$3)</formula>
    </cfRule>
    <cfRule type="expression" dxfId="326" priority="364" stopIfTrue="1">
      <formula>WEEKDAY(DI$3,2)=7</formula>
    </cfRule>
  </conditionalFormatting>
  <conditionalFormatting sqref="DI8">
    <cfRule type="cellIs" dxfId="325" priority="358" stopIfTrue="1" operator="equal">
      <formula>1</formula>
    </cfRule>
  </conditionalFormatting>
  <conditionalFormatting sqref="DI8">
    <cfRule type="expression" dxfId="324" priority="359" stopIfTrue="1">
      <formula>WEEKDAY(DI$3,2)=6</formula>
    </cfRule>
    <cfRule type="expression" dxfId="323" priority="360" stopIfTrue="1">
      <formula>COUNTIF(Ferie,DI$3)</formula>
    </cfRule>
    <cfRule type="expression" dxfId="322" priority="361" stopIfTrue="1">
      <formula>WEEKDAY(DI$3,2)=7</formula>
    </cfRule>
  </conditionalFormatting>
  <conditionalFormatting sqref="DK5:DL41">
    <cfRule type="cellIs" dxfId="321" priority="354" stopIfTrue="1" operator="equal">
      <formula>1</formula>
    </cfRule>
  </conditionalFormatting>
  <conditionalFormatting sqref="DK4:DL42">
    <cfRule type="expression" dxfId="320" priority="355" stopIfTrue="1">
      <formula>WEEKDAY(DK$3,2)=6</formula>
    </cfRule>
    <cfRule type="expression" dxfId="319" priority="356" stopIfTrue="1">
      <formula>COUNTIF(Ferie,DK$3)</formula>
    </cfRule>
    <cfRule type="expression" dxfId="318" priority="357" stopIfTrue="1">
      <formula>WEEKDAY(DK$3,2)=7</formula>
    </cfRule>
  </conditionalFormatting>
  <conditionalFormatting sqref="DJ5:DJ41">
    <cfRule type="cellIs" dxfId="317" priority="350" stopIfTrue="1" operator="equal">
      <formula>1</formula>
    </cfRule>
  </conditionalFormatting>
  <conditionalFormatting sqref="DJ4:DJ42">
    <cfRule type="expression" dxfId="316" priority="351" stopIfTrue="1">
      <formula>WEEKDAY(DJ$3,2)=6</formula>
    </cfRule>
    <cfRule type="expression" dxfId="315" priority="352" stopIfTrue="1">
      <formula>COUNTIF(Ferie,DJ$3)</formula>
    </cfRule>
    <cfRule type="expression" dxfId="314" priority="353" stopIfTrue="1">
      <formula>WEEKDAY(DJ$3,2)=7</formula>
    </cfRule>
  </conditionalFormatting>
  <conditionalFormatting sqref="DM5:DM7 DM9:DM41">
    <cfRule type="cellIs" dxfId="313" priority="346" stopIfTrue="1" operator="equal">
      <formula>1</formula>
    </cfRule>
  </conditionalFormatting>
  <conditionalFormatting sqref="DM4:DM7 DM9:DM42">
    <cfRule type="expression" dxfId="312" priority="347" stopIfTrue="1">
      <formula>WEEKDAY(DM$3,2)=6</formula>
    </cfRule>
    <cfRule type="expression" dxfId="311" priority="348" stopIfTrue="1">
      <formula>COUNTIF(Ferie,DM$3)</formula>
    </cfRule>
    <cfRule type="expression" dxfId="310" priority="349" stopIfTrue="1">
      <formula>WEEKDAY(DM$3,2)=7</formula>
    </cfRule>
  </conditionalFormatting>
  <conditionalFormatting sqref="DJ3:DM3">
    <cfRule type="expression" dxfId="309" priority="343" stopIfTrue="1">
      <formula>WEEKDAY(DJ$3,2)=6</formula>
    </cfRule>
    <cfRule type="expression" dxfId="308" priority="344" stopIfTrue="1">
      <formula>COUNTIF(Ferie,DJ$3)</formula>
    </cfRule>
    <cfRule type="expression" dxfId="307" priority="345" stopIfTrue="1">
      <formula>WEEKDAY(DJ$3,2)=7</formula>
    </cfRule>
  </conditionalFormatting>
  <conditionalFormatting sqref="DM8">
    <cfRule type="cellIs" dxfId="306" priority="339" stopIfTrue="1" operator="equal">
      <formula>1</formula>
    </cfRule>
  </conditionalFormatting>
  <conditionalFormatting sqref="DM8">
    <cfRule type="expression" dxfId="305" priority="340" stopIfTrue="1">
      <formula>WEEKDAY(DM$3,2)=6</formula>
    </cfRule>
    <cfRule type="expression" dxfId="304" priority="341" stopIfTrue="1">
      <formula>COUNTIF(Ferie,DM$3)</formula>
    </cfRule>
    <cfRule type="expression" dxfId="303" priority="342" stopIfTrue="1">
      <formula>WEEKDAY(DM$3,2)=7</formula>
    </cfRule>
  </conditionalFormatting>
  <conditionalFormatting sqref="DO5:DP41">
    <cfRule type="cellIs" dxfId="302" priority="335" stopIfTrue="1" operator="equal">
      <formula>1</formula>
    </cfRule>
  </conditionalFormatting>
  <conditionalFormatting sqref="DO4:DP42">
    <cfRule type="expression" dxfId="301" priority="336" stopIfTrue="1">
      <formula>WEEKDAY(DO$3,2)=6</formula>
    </cfRule>
    <cfRule type="expression" dxfId="300" priority="337" stopIfTrue="1">
      <formula>COUNTIF(Ferie,DO$3)</formula>
    </cfRule>
    <cfRule type="expression" dxfId="299" priority="338" stopIfTrue="1">
      <formula>WEEKDAY(DO$3,2)=7</formula>
    </cfRule>
  </conditionalFormatting>
  <conditionalFormatting sqref="DN5:DN41">
    <cfRule type="cellIs" dxfId="298" priority="331" stopIfTrue="1" operator="equal">
      <formula>1</formula>
    </cfRule>
  </conditionalFormatting>
  <conditionalFormatting sqref="DN4:DN42">
    <cfRule type="expression" dxfId="297" priority="332" stopIfTrue="1">
      <formula>WEEKDAY(DN$3,2)=6</formula>
    </cfRule>
    <cfRule type="expression" dxfId="296" priority="333" stopIfTrue="1">
      <formula>COUNTIF(Ferie,DN$3)</formula>
    </cfRule>
    <cfRule type="expression" dxfId="295" priority="334" stopIfTrue="1">
      <formula>WEEKDAY(DN$3,2)=7</formula>
    </cfRule>
  </conditionalFormatting>
  <conditionalFormatting sqref="DR5:DR7 DR9:DR41">
    <cfRule type="cellIs" dxfId="294" priority="327" stopIfTrue="1" operator="equal">
      <formula>1</formula>
    </cfRule>
  </conditionalFormatting>
  <conditionalFormatting sqref="DR4:DR7 DR9:DR42">
    <cfRule type="expression" dxfId="293" priority="328" stopIfTrue="1">
      <formula>WEEKDAY(DR$3,2)=6</formula>
    </cfRule>
    <cfRule type="expression" dxfId="292" priority="329" stopIfTrue="1">
      <formula>COUNTIF(Ferie,DR$3)</formula>
    </cfRule>
    <cfRule type="expression" dxfId="291" priority="330" stopIfTrue="1">
      <formula>WEEKDAY(DR$3,2)=7</formula>
    </cfRule>
  </conditionalFormatting>
  <conditionalFormatting sqref="DN3:DP3">
    <cfRule type="expression" dxfId="290" priority="324" stopIfTrue="1">
      <formula>WEEKDAY(DN$3,2)=6</formula>
    </cfRule>
    <cfRule type="expression" dxfId="289" priority="325" stopIfTrue="1">
      <formula>COUNTIF(Ferie,DN$3)</formula>
    </cfRule>
    <cfRule type="expression" dxfId="288" priority="326" stopIfTrue="1">
      <formula>WEEKDAY(DN$3,2)=7</formula>
    </cfRule>
  </conditionalFormatting>
  <conditionalFormatting sqref="DR8">
    <cfRule type="cellIs" dxfId="287" priority="320" stopIfTrue="1" operator="equal">
      <formula>1</formula>
    </cfRule>
  </conditionalFormatting>
  <conditionalFormatting sqref="DR8">
    <cfRule type="expression" dxfId="286" priority="321" stopIfTrue="1">
      <formula>WEEKDAY(DR$3,2)=6</formula>
    </cfRule>
    <cfRule type="expression" dxfId="285" priority="322" stopIfTrue="1">
      <formula>COUNTIF(Ferie,DR$3)</formula>
    </cfRule>
    <cfRule type="expression" dxfId="284" priority="323" stopIfTrue="1">
      <formula>WEEKDAY(DR$3,2)=7</formula>
    </cfRule>
  </conditionalFormatting>
  <conditionalFormatting sqref="DC5:DC7 DC9:DC41">
    <cfRule type="cellIs" dxfId="283" priority="316" stopIfTrue="1" operator="equal">
      <formula>1</formula>
    </cfRule>
  </conditionalFormatting>
  <conditionalFormatting sqref="DC4:DC7 DC9:DC42">
    <cfRule type="expression" dxfId="282" priority="317" stopIfTrue="1">
      <formula>WEEKDAY(DC$3,2)=6</formula>
    </cfRule>
    <cfRule type="expression" dxfId="281" priority="318" stopIfTrue="1">
      <formula>COUNTIF(Ferie,DC$3)</formula>
    </cfRule>
    <cfRule type="expression" dxfId="280" priority="319" stopIfTrue="1">
      <formula>WEEKDAY(DC$3,2)=7</formula>
    </cfRule>
  </conditionalFormatting>
  <conditionalFormatting sqref="DC3">
    <cfRule type="expression" dxfId="279" priority="313" stopIfTrue="1">
      <formula>WEEKDAY(DC$3,2)=6</formula>
    </cfRule>
    <cfRule type="expression" dxfId="278" priority="314" stopIfTrue="1">
      <formula>COUNTIF(Ferie,DC$3)</formula>
    </cfRule>
    <cfRule type="expression" dxfId="277" priority="315" stopIfTrue="1">
      <formula>WEEKDAY(DC$3,2)=7</formula>
    </cfRule>
  </conditionalFormatting>
  <conditionalFormatting sqref="DC8">
    <cfRule type="cellIs" dxfId="276" priority="309" stopIfTrue="1" operator="equal">
      <formula>1</formula>
    </cfRule>
  </conditionalFormatting>
  <conditionalFormatting sqref="DC8">
    <cfRule type="expression" dxfId="275" priority="310" stopIfTrue="1">
      <formula>WEEKDAY(DC$3,2)=6</formula>
    </cfRule>
    <cfRule type="expression" dxfId="274" priority="311" stopIfTrue="1">
      <formula>COUNTIF(Ferie,DC$3)</formula>
    </cfRule>
    <cfRule type="expression" dxfId="273" priority="312" stopIfTrue="1">
      <formula>WEEKDAY(DC$3,2)=7</formula>
    </cfRule>
  </conditionalFormatting>
  <conditionalFormatting sqref="DE5:DF41">
    <cfRule type="cellIs" dxfId="272" priority="305" stopIfTrue="1" operator="equal">
      <formula>1</formula>
    </cfRule>
  </conditionalFormatting>
  <conditionalFormatting sqref="DE4:DF42">
    <cfRule type="expression" dxfId="271" priority="306" stopIfTrue="1">
      <formula>WEEKDAY(DE$3,2)=6</formula>
    </cfRule>
    <cfRule type="expression" dxfId="270" priority="307" stopIfTrue="1">
      <formula>COUNTIF(Ferie,DE$3)</formula>
    </cfRule>
    <cfRule type="expression" dxfId="269" priority="308" stopIfTrue="1">
      <formula>WEEKDAY(DE$3,2)=7</formula>
    </cfRule>
  </conditionalFormatting>
  <conditionalFormatting sqref="DD5:DD41">
    <cfRule type="cellIs" dxfId="268" priority="301" stopIfTrue="1" operator="equal">
      <formula>1</formula>
    </cfRule>
  </conditionalFormatting>
  <conditionalFormatting sqref="DD4:DD42">
    <cfRule type="expression" dxfId="267" priority="302" stopIfTrue="1">
      <formula>WEEKDAY(DD$3,2)=6</formula>
    </cfRule>
    <cfRule type="expression" dxfId="266" priority="303" stopIfTrue="1">
      <formula>COUNTIF(Ferie,DD$3)</formula>
    </cfRule>
    <cfRule type="expression" dxfId="265" priority="304" stopIfTrue="1">
      <formula>WEEKDAY(DD$3,2)=7</formula>
    </cfRule>
  </conditionalFormatting>
  <conditionalFormatting sqref="DG5:DG7 DG9:DG41">
    <cfRule type="cellIs" dxfId="264" priority="297" stopIfTrue="1" operator="equal">
      <formula>1</formula>
    </cfRule>
  </conditionalFormatting>
  <conditionalFormatting sqref="DG4:DG7 DG9:DG42">
    <cfRule type="expression" dxfId="263" priority="298" stopIfTrue="1">
      <formula>WEEKDAY(DG$3,2)=6</formula>
    </cfRule>
    <cfRule type="expression" dxfId="262" priority="299" stopIfTrue="1">
      <formula>COUNTIF(Ferie,DG$3)</formula>
    </cfRule>
    <cfRule type="expression" dxfId="261" priority="300" stopIfTrue="1">
      <formula>WEEKDAY(DG$3,2)=7</formula>
    </cfRule>
  </conditionalFormatting>
  <conditionalFormatting sqref="DD3:DG3">
    <cfRule type="expression" dxfId="260" priority="294" stopIfTrue="1">
      <formula>WEEKDAY(DD$3,2)=6</formula>
    </cfRule>
    <cfRule type="expression" dxfId="259" priority="295" stopIfTrue="1">
      <formula>COUNTIF(Ferie,DD$3)</formula>
    </cfRule>
    <cfRule type="expression" dxfId="258" priority="296" stopIfTrue="1">
      <formula>WEEKDAY(DD$3,2)=7</formula>
    </cfRule>
  </conditionalFormatting>
  <conditionalFormatting sqref="DG8">
    <cfRule type="cellIs" dxfId="257" priority="290" stopIfTrue="1" operator="equal">
      <formula>1</formula>
    </cfRule>
  </conditionalFormatting>
  <conditionalFormatting sqref="DG8">
    <cfRule type="expression" dxfId="256" priority="291" stopIfTrue="1">
      <formula>WEEKDAY(DG$3,2)=6</formula>
    </cfRule>
    <cfRule type="expression" dxfId="255" priority="292" stopIfTrue="1">
      <formula>COUNTIF(Ferie,DG$3)</formula>
    </cfRule>
    <cfRule type="expression" dxfId="254" priority="293" stopIfTrue="1">
      <formula>WEEKDAY(DG$3,2)=7</formula>
    </cfRule>
  </conditionalFormatting>
  <conditionalFormatting sqref="CT5:CT7 CT9:CT41">
    <cfRule type="cellIs" dxfId="253" priority="286" stopIfTrue="1" operator="equal">
      <formula>1</formula>
    </cfRule>
  </conditionalFormatting>
  <conditionalFormatting sqref="CT4:CT7 CT9:CT42">
    <cfRule type="expression" dxfId="252" priority="287" stopIfTrue="1">
      <formula>WEEKDAY(CT$3,2)=6</formula>
    </cfRule>
    <cfRule type="expression" dxfId="251" priority="288" stopIfTrue="1">
      <formula>COUNTIF(Ferie,CT$3)</formula>
    </cfRule>
    <cfRule type="expression" dxfId="250" priority="289" stopIfTrue="1">
      <formula>WEEKDAY(CT$3,2)=7</formula>
    </cfRule>
  </conditionalFormatting>
  <conditionalFormatting sqref="CT3">
    <cfRule type="expression" dxfId="249" priority="283" stopIfTrue="1">
      <formula>WEEKDAY(CT$3,2)=6</formula>
    </cfRule>
    <cfRule type="expression" dxfId="248" priority="284" stopIfTrue="1">
      <formula>COUNTIF(Ferie,CT$3)</formula>
    </cfRule>
    <cfRule type="expression" dxfId="247" priority="285" stopIfTrue="1">
      <formula>WEEKDAY(CT$3,2)=7</formula>
    </cfRule>
  </conditionalFormatting>
  <conditionalFormatting sqref="CT8">
    <cfRule type="cellIs" dxfId="246" priority="279" stopIfTrue="1" operator="equal">
      <formula>1</formula>
    </cfRule>
  </conditionalFormatting>
  <conditionalFormatting sqref="CT8">
    <cfRule type="expression" dxfId="245" priority="280" stopIfTrue="1">
      <formula>WEEKDAY(CT$3,2)=6</formula>
    </cfRule>
    <cfRule type="expression" dxfId="244" priority="281" stopIfTrue="1">
      <formula>COUNTIF(Ferie,CT$3)</formula>
    </cfRule>
    <cfRule type="expression" dxfId="243" priority="282" stopIfTrue="1">
      <formula>WEEKDAY(CT$3,2)=7</formula>
    </cfRule>
  </conditionalFormatting>
  <conditionalFormatting sqref="CV5:CW41">
    <cfRule type="cellIs" dxfId="242" priority="275" stopIfTrue="1" operator="equal">
      <formula>1</formula>
    </cfRule>
  </conditionalFormatting>
  <conditionalFormatting sqref="CV4:CW42">
    <cfRule type="expression" dxfId="241" priority="276" stopIfTrue="1">
      <formula>WEEKDAY(CV$3,2)=6</formula>
    </cfRule>
    <cfRule type="expression" dxfId="240" priority="277" stopIfTrue="1">
      <formula>COUNTIF(Ferie,CV$3)</formula>
    </cfRule>
    <cfRule type="expression" dxfId="239" priority="278" stopIfTrue="1">
      <formula>WEEKDAY(CV$3,2)=7</formula>
    </cfRule>
  </conditionalFormatting>
  <conditionalFormatting sqref="CU5:CU41">
    <cfRule type="cellIs" dxfId="238" priority="271" stopIfTrue="1" operator="equal">
      <formula>1</formula>
    </cfRule>
  </conditionalFormatting>
  <conditionalFormatting sqref="CU4:CU42">
    <cfRule type="expression" dxfId="237" priority="272" stopIfTrue="1">
      <formula>WEEKDAY(CU$3,2)=6</formula>
    </cfRule>
    <cfRule type="expression" dxfId="236" priority="273" stopIfTrue="1">
      <formula>COUNTIF(Ferie,CU$3)</formula>
    </cfRule>
    <cfRule type="expression" dxfId="235" priority="274" stopIfTrue="1">
      <formula>WEEKDAY(CU$3,2)=7</formula>
    </cfRule>
  </conditionalFormatting>
  <conditionalFormatting sqref="CX5:CX7 CX9:CX41">
    <cfRule type="cellIs" dxfId="234" priority="267" stopIfTrue="1" operator="equal">
      <formula>1</formula>
    </cfRule>
  </conditionalFormatting>
  <conditionalFormatting sqref="CX4:CX7 CX9:CX42">
    <cfRule type="expression" dxfId="233" priority="268" stopIfTrue="1">
      <formula>WEEKDAY(CX$3,2)=6</formula>
    </cfRule>
    <cfRule type="expression" dxfId="232" priority="269" stopIfTrue="1">
      <formula>COUNTIF(Ferie,CX$3)</formula>
    </cfRule>
    <cfRule type="expression" dxfId="231" priority="270" stopIfTrue="1">
      <formula>WEEKDAY(CX$3,2)=7</formula>
    </cfRule>
  </conditionalFormatting>
  <conditionalFormatting sqref="CU3:CX3">
    <cfRule type="expression" dxfId="230" priority="264" stopIfTrue="1">
      <formula>WEEKDAY(CU$3,2)=6</formula>
    </cfRule>
    <cfRule type="expression" dxfId="229" priority="265" stopIfTrue="1">
      <formula>COUNTIF(Ferie,CU$3)</formula>
    </cfRule>
    <cfRule type="expression" dxfId="228" priority="266" stopIfTrue="1">
      <formula>WEEKDAY(CU$3,2)=7</formula>
    </cfRule>
  </conditionalFormatting>
  <conditionalFormatting sqref="CX8">
    <cfRule type="cellIs" dxfId="227" priority="260" stopIfTrue="1" operator="equal">
      <formula>1</formula>
    </cfRule>
  </conditionalFormatting>
  <conditionalFormatting sqref="CX8">
    <cfRule type="expression" dxfId="226" priority="261" stopIfTrue="1">
      <formula>WEEKDAY(CX$3,2)=6</formula>
    </cfRule>
    <cfRule type="expression" dxfId="225" priority="262" stopIfTrue="1">
      <formula>COUNTIF(Ferie,CX$3)</formula>
    </cfRule>
    <cfRule type="expression" dxfId="224" priority="263" stopIfTrue="1">
      <formula>WEEKDAY(CX$3,2)=7</formula>
    </cfRule>
  </conditionalFormatting>
  <conditionalFormatting sqref="CZ5:DA41">
    <cfRule type="cellIs" dxfId="223" priority="256" stopIfTrue="1" operator="equal">
      <formula>1</formula>
    </cfRule>
  </conditionalFormatting>
  <conditionalFormatting sqref="CZ4:DA42">
    <cfRule type="expression" dxfId="222" priority="257" stopIfTrue="1">
      <formula>WEEKDAY(CZ$3,2)=6</formula>
    </cfRule>
    <cfRule type="expression" dxfId="221" priority="258" stopIfTrue="1">
      <formula>COUNTIF(Ferie,CZ$3)</formula>
    </cfRule>
    <cfRule type="expression" dxfId="220" priority="259" stopIfTrue="1">
      <formula>WEEKDAY(CZ$3,2)=7</formula>
    </cfRule>
  </conditionalFormatting>
  <conditionalFormatting sqref="CY5:CY41">
    <cfRule type="cellIs" dxfId="219" priority="252" stopIfTrue="1" operator="equal">
      <formula>1</formula>
    </cfRule>
  </conditionalFormatting>
  <conditionalFormatting sqref="CY4:CY42">
    <cfRule type="expression" dxfId="218" priority="253" stopIfTrue="1">
      <formula>WEEKDAY(CY$3,2)=6</formula>
    </cfRule>
    <cfRule type="expression" dxfId="217" priority="254" stopIfTrue="1">
      <formula>COUNTIF(Ferie,CY$3)</formula>
    </cfRule>
    <cfRule type="expression" dxfId="216" priority="255" stopIfTrue="1">
      <formula>WEEKDAY(CY$3,2)=7</formula>
    </cfRule>
  </conditionalFormatting>
  <conditionalFormatting sqref="DB5:DB7 DB9:DB41">
    <cfRule type="cellIs" dxfId="215" priority="248" stopIfTrue="1" operator="equal">
      <formula>1</formula>
    </cfRule>
  </conditionalFormatting>
  <conditionalFormatting sqref="DB4:DB7 DB9:DB42">
    <cfRule type="expression" dxfId="214" priority="249" stopIfTrue="1">
      <formula>WEEKDAY(DB$3,2)=6</formula>
    </cfRule>
    <cfRule type="expression" dxfId="213" priority="250" stopIfTrue="1">
      <formula>COUNTIF(Ferie,DB$3)</formula>
    </cfRule>
    <cfRule type="expression" dxfId="212" priority="251" stopIfTrue="1">
      <formula>WEEKDAY(DB$3,2)=7</formula>
    </cfRule>
  </conditionalFormatting>
  <conditionalFormatting sqref="CY3:DB3">
    <cfRule type="expression" dxfId="211" priority="245" stopIfTrue="1">
      <formula>WEEKDAY(CY$3,2)=6</formula>
    </cfRule>
    <cfRule type="expression" dxfId="210" priority="246" stopIfTrue="1">
      <formula>COUNTIF(Ferie,CY$3)</formula>
    </cfRule>
    <cfRule type="expression" dxfId="209" priority="247" stopIfTrue="1">
      <formula>WEEKDAY(CY$3,2)=7</formula>
    </cfRule>
  </conditionalFormatting>
  <conditionalFormatting sqref="DB8">
    <cfRule type="cellIs" dxfId="208" priority="241" stopIfTrue="1" operator="equal">
      <formula>1</formula>
    </cfRule>
  </conditionalFormatting>
  <conditionalFormatting sqref="DB8">
    <cfRule type="expression" dxfId="207" priority="242" stopIfTrue="1">
      <formula>WEEKDAY(DB$3,2)=6</formula>
    </cfRule>
    <cfRule type="expression" dxfId="206" priority="243" stopIfTrue="1">
      <formula>COUNTIF(Ferie,DB$3)</formula>
    </cfRule>
    <cfRule type="expression" dxfId="205" priority="244" stopIfTrue="1">
      <formula>WEEKDAY(DB$3,2)=7</formula>
    </cfRule>
  </conditionalFormatting>
  <conditionalFormatting sqref="DQ5:DQ7 DQ9:DQ41">
    <cfRule type="cellIs" dxfId="204" priority="235" stopIfTrue="1" operator="equal">
      <formula>1</formula>
    </cfRule>
  </conditionalFormatting>
  <conditionalFormatting sqref="DQ4:DQ7 DQ9:DQ42">
    <cfRule type="expression" dxfId="203" priority="236" stopIfTrue="1">
      <formula>WEEKDAY(DQ$3,2)=6</formula>
    </cfRule>
    <cfRule type="expression" dxfId="202" priority="237" stopIfTrue="1">
      <formula>COUNTIF(Ferie,DQ$3)</formula>
    </cfRule>
    <cfRule type="expression" dxfId="201" priority="238" stopIfTrue="1">
      <formula>WEEKDAY(DQ$3,2)=7</formula>
    </cfRule>
  </conditionalFormatting>
  <conditionalFormatting sqref="DQ8">
    <cfRule type="expression" dxfId="200" priority="229" stopIfTrue="1">
      <formula>WEEKDAY(DQ$3,2)=6</formula>
    </cfRule>
    <cfRule type="expression" dxfId="199" priority="230" stopIfTrue="1">
      <formula>COUNTIF(Ferie,DQ$3)</formula>
    </cfRule>
    <cfRule type="expression" dxfId="198" priority="231" stopIfTrue="1">
      <formula>WEEKDAY(DQ$3,2)=7</formula>
    </cfRule>
  </conditionalFormatting>
  <conditionalFormatting sqref="DQ8">
    <cfRule type="cellIs" dxfId="197" priority="228" stopIfTrue="1" operator="equal">
      <formula>1</formula>
    </cfRule>
  </conditionalFormatting>
  <conditionalFormatting sqref="GA8">
    <cfRule type="expression" dxfId="196" priority="42" stopIfTrue="1">
      <formula>WEEKDAY(GA$3,2)=6</formula>
    </cfRule>
    <cfRule type="expression" dxfId="195" priority="43" stopIfTrue="1">
      <formula>COUNTIF(Ferie,GA$3)</formula>
    </cfRule>
    <cfRule type="expression" dxfId="194" priority="44" stopIfTrue="1">
      <formula>WEEKDAY(GA$3,2)=7</formula>
    </cfRule>
  </conditionalFormatting>
  <conditionalFormatting sqref="DQ3:DT3">
    <cfRule type="expression" dxfId="193" priority="225" stopIfTrue="1">
      <formula>WEEKDAY(DQ$3,2)=6</formula>
    </cfRule>
    <cfRule type="expression" dxfId="192" priority="226" stopIfTrue="1">
      <formula>COUNTIF(Ferie,DQ$3)</formula>
    </cfRule>
    <cfRule type="expression" dxfId="191" priority="227" stopIfTrue="1">
      <formula>WEEKDAY(DQ$3,2)=7</formula>
    </cfRule>
  </conditionalFormatting>
  <conditionalFormatting sqref="GA3:GC3">
    <cfRule type="expression" dxfId="190" priority="38" stopIfTrue="1">
      <formula>WEEKDAY(GA$3,2)=6</formula>
    </cfRule>
    <cfRule type="expression" dxfId="189" priority="39" stopIfTrue="1">
      <formula>COUNTIF(Ferie,GA$3)</formula>
    </cfRule>
    <cfRule type="expression" dxfId="188" priority="40" stopIfTrue="1">
      <formula>WEEKDAY(GA$3,2)=7</formula>
    </cfRule>
  </conditionalFormatting>
  <conditionalFormatting sqref="DU5:EV41">
    <cfRule type="cellIs" dxfId="187" priority="213" stopIfTrue="1" operator="equal">
      <formula>1</formula>
    </cfRule>
  </conditionalFormatting>
  <conditionalFormatting sqref="DU3:EV42">
    <cfRule type="expression" dxfId="186" priority="214" stopIfTrue="1">
      <formula>WEEKDAY(DU$3,2)=6</formula>
    </cfRule>
    <cfRule type="expression" dxfId="185" priority="215" stopIfTrue="1">
      <formula>COUNTIF(Ferie,DU$3)</formula>
    </cfRule>
    <cfRule type="expression" dxfId="184" priority="216" stopIfTrue="1">
      <formula>WEEKDAY(DU$3,2)=7</formula>
    </cfRule>
  </conditionalFormatting>
  <conditionalFormatting sqref="FC5:FC41 FR5:FR41">
    <cfRule type="cellIs" dxfId="183" priority="209" stopIfTrue="1" operator="equal">
      <formula>1</formula>
    </cfRule>
  </conditionalFormatting>
  <conditionalFormatting sqref="FC4:FC42 FR4:FR42">
    <cfRule type="expression" dxfId="182" priority="210" stopIfTrue="1">
      <formula>WEEKDAY(FC$3,2)=6</formula>
    </cfRule>
    <cfRule type="expression" dxfId="181" priority="211" stopIfTrue="1">
      <formula>COUNTIF(Ferie,FC$3)</formula>
    </cfRule>
    <cfRule type="expression" dxfId="180" priority="212" stopIfTrue="1">
      <formula>WEEKDAY(FC$3,2)=7</formula>
    </cfRule>
  </conditionalFormatting>
  <conditionalFormatting sqref="EY5:EZ41">
    <cfRule type="cellIs" dxfId="179" priority="205" stopIfTrue="1" operator="equal">
      <formula>1</formula>
    </cfRule>
  </conditionalFormatting>
  <conditionalFormatting sqref="EY4:EZ42">
    <cfRule type="expression" dxfId="178" priority="206" stopIfTrue="1">
      <formula>WEEKDAY(EY$3,2)=6</formula>
    </cfRule>
    <cfRule type="expression" dxfId="177" priority="207" stopIfTrue="1">
      <formula>COUNTIF(Ferie,EY$3)</formula>
    </cfRule>
    <cfRule type="expression" dxfId="176" priority="208" stopIfTrue="1">
      <formula>WEEKDAY(EY$3,2)=7</formula>
    </cfRule>
  </conditionalFormatting>
  <conditionalFormatting sqref="EW5:EX41">
    <cfRule type="cellIs" dxfId="175" priority="201" stopIfTrue="1" operator="equal">
      <formula>1</formula>
    </cfRule>
  </conditionalFormatting>
  <conditionalFormatting sqref="EW4:EX42 EW3">
    <cfRule type="expression" dxfId="174" priority="202" stopIfTrue="1">
      <formula>WEEKDAY(EW$3,2)=6</formula>
    </cfRule>
    <cfRule type="expression" dxfId="173" priority="203" stopIfTrue="1">
      <formula>COUNTIF(Ferie,EW$3)</formula>
    </cfRule>
    <cfRule type="expression" dxfId="172" priority="204" stopIfTrue="1">
      <formula>WEEKDAY(EW$3,2)=7</formula>
    </cfRule>
  </conditionalFormatting>
  <conditionalFormatting sqref="EX3:EZ3">
    <cfRule type="expression" dxfId="171" priority="198" stopIfTrue="1">
      <formula>WEEKDAY(EX$3,2)=6</formula>
    </cfRule>
    <cfRule type="expression" dxfId="170" priority="199" stopIfTrue="1">
      <formula>COUNTIF(Ferie,EX$3)</formula>
    </cfRule>
    <cfRule type="expression" dxfId="169" priority="200" stopIfTrue="1">
      <formula>WEEKDAY(EX$3,2)=7</formula>
    </cfRule>
  </conditionalFormatting>
  <conditionalFormatting sqref="FA5:FB41">
    <cfRule type="cellIs" dxfId="168" priority="194" stopIfTrue="1" operator="equal">
      <formula>1</formula>
    </cfRule>
  </conditionalFormatting>
  <conditionalFormatting sqref="FA4:FB42">
    <cfRule type="expression" dxfId="167" priority="195" stopIfTrue="1">
      <formula>WEEKDAY(FA$3,2)=6</formula>
    </cfRule>
    <cfRule type="expression" dxfId="166" priority="196" stopIfTrue="1">
      <formula>COUNTIF(Ferie,FA$3)</formula>
    </cfRule>
    <cfRule type="expression" dxfId="165" priority="197" stopIfTrue="1">
      <formula>WEEKDAY(FA$3,2)=7</formula>
    </cfRule>
  </conditionalFormatting>
  <conditionalFormatting sqref="GC5:GC7 GC9:GC41">
    <cfRule type="cellIs" dxfId="164" priority="190" stopIfTrue="1" operator="equal">
      <formula>1</formula>
    </cfRule>
  </conditionalFormatting>
  <conditionalFormatting sqref="GC4:GC7 GC9:GC42">
    <cfRule type="expression" dxfId="163" priority="191" stopIfTrue="1">
      <formula>WEEKDAY(GC$3,2)=6</formula>
    </cfRule>
    <cfRule type="expression" dxfId="162" priority="192" stopIfTrue="1">
      <formula>COUNTIF(Ferie,GC$3)</formula>
    </cfRule>
    <cfRule type="expression" dxfId="161" priority="193" stopIfTrue="1">
      <formula>WEEKDAY(GC$3,2)=7</formula>
    </cfRule>
  </conditionalFormatting>
  <conditionalFormatting sqref="FA3:FC3 FR3">
    <cfRule type="expression" dxfId="160" priority="187" stopIfTrue="1">
      <formula>WEEKDAY(FA$3,2)=6</formula>
    </cfRule>
    <cfRule type="expression" dxfId="159" priority="188" stopIfTrue="1">
      <formula>COUNTIF(Ferie,FA$3)</formula>
    </cfRule>
    <cfRule type="expression" dxfId="158" priority="189" stopIfTrue="1">
      <formula>WEEKDAY(FA$3,2)=7</formula>
    </cfRule>
  </conditionalFormatting>
  <conditionalFormatting sqref="GC8">
    <cfRule type="cellIs" dxfId="157" priority="183" stopIfTrue="1" operator="equal">
      <formula>1</formula>
    </cfRule>
  </conditionalFormatting>
  <conditionalFormatting sqref="GC8">
    <cfRule type="expression" dxfId="156" priority="184" stopIfTrue="1">
      <formula>WEEKDAY(GC$3,2)=6</formula>
    </cfRule>
    <cfRule type="expression" dxfId="155" priority="185" stopIfTrue="1">
      <formula>COUNTIF(Ferie,GC$3)</formula>
    </cfRule>
    <cfRule type="expression" dxfId="154" priority="186" stopIfTrue="1">
      <formula>WEEKDAY(GC$3,2)=7</formula>
    </cfRule>
  </conditionalFormatting>
  <conditionalFormatting sqref="FS5:FS7 FS9:FS41">
    <cfRule type="cellIs" dxfId="153" priority="175" stopIfTrue="1" operator="equal">
      <formula>1</formula>
    </cfRule>
  </conditionalFormatting>
  <conditionalFormatting sqref="FS4:FS7 FS9:FS42">
    <cfRule type="expression" dxfId="152" priority="176" stopIfTrue="1">
      <formula>WEEKDAY(FS$3,2)=6</formula>
    </cfRule>
    <cfRule type="expression" dxfId="151" priority="177" stopIfTrue="1">
      <formula>COUNTIF(Ferie,FS$3)</formula>
    </cfRule>
    <cfRule type="expression" dxfId="150" priority="178" stopIfTrue="1">
      <formula>WEEKDAY(FS$3,2)=7</formula>
    </cfRule>
  </conditionalFormatting>
  <conditionalFormatting sqref="FS3">
    <cfRule type="expression" dxfId="149" priority="172" stopIfTrue="1">
      <formula>WEEKDAY(FS$3,2)=6</formula>
    </cfRule>
    <cfRule type="expression" dxfId="148" priority="173" stopIfTrue="1">
      <formula>COUNTIF(Ferie,FS$3)</formula>
    </cfRule>
    <cfRule type="expression" dxfId="147" priority="174" stopIfTrue="1">
      <formula>WEEKDAY(FS$3,2)=7</formula>
    </cfRule>
  </conditionalFormatting>
  <conditionalFormatting sqref="FS8">
    <cfRule type="cellIs" dxfId="146" priority="168" stopIfTrue="1" operator="equal">
      <formula>1</formula>
    </cfRule>
  </conditionalFormatting>
  <conditionalFormatting sqref="FS8">
    <cfRule type="expression" dxfId="145" priority="169" stopIfTrue="1">
      <formula>WEEKDAY(FS$3,2)=6</formula>
    </cfRule>
    <cfRule type="expression" dxfId="144" priority="170" stopIfTrue="1">
      <formula>COUNTIF(Ferie,FS$3)</formula>
    </cfRule>
    <cfRule type="expression" dxfId="143" priority="171" stopIfTrue="1">
      <formula>WEEKDAY(FS$3,2)=7</formula>
    </cfRule>
  </conditionalFormatting>
  <conditionalFormatting sqref="FU5:FV41">
    <cfRule type="cellIs" dxfId="142" priority="164" stopIfTrue="1" operator="equal">
      <formula>1</formula>
    </cfRule>
  </conditionalFormatting>
  <conditionalFormatting sqref="FU4:FV42">
    <cfRule type="expression" dxfId="141" priority="165" stopIfTrue="1">
      <formula>WEEKDAY(FU$3,2)=6</formula>
    </cfRule>
    <cfRule type="expression" dxfId="140" priority="166" stopIfTrue="1">
      <formula>COUNTIF(Ferie,FU$3)</formula>
    </cfRule>
    <cfRule type="expression" dxfId="139" priority="167" stopIfTrue="1">
      <formula>WEEKDAY(FU$3,2)=7</formula>
    </cfRule>
  </conditionalFormatting>
  <conditionalFormatting sqref="FT5:FT41">
    <cfRule type="cellIs" dxfId="138" priority="160" stopIfTrue="1" operator="equal">
      <formula>1</formula>
    </cfRule>
  </conditionalFormatting>
  <conditionalFormatting sqref="FT4:FT42">
    <cfRule type="expression" dxfId="137" priority="161" stopIfTrue="1">
      <formula>WEEKDAY(FT$3,2)=6</formula>
    </cfRule>
    <cfRule type="expression" dxfId="136" priority="162" stopIfTrue="1">
      <formula>COUNTIF(Ferie,FT$3)</formula>
    </cfRule>
    <cfRule type="expression" dxfId="135" priority="163" stopIfTrue="1">
      <formula>WEEKDAY(FT$3,2)=7</formula>
    </cfRule>
  </conditionalFormatting>
  <conditionalFormatting sqref="FW5:FW7 FW9:FW41">
    <cfRule type="cellIs" dxfId="134" priority="156" stopIfTrue="1" operator="equal">
      <formula>1</formula>
    </cfRule>
  </conditionalFormatting>
  <conditionalFormatting sqref="FW4:FW7 FW9:FW42">
    <cfRule type="expression" dxfId="133" priority="157" stopIfTrue="1">
      <formula>WEEKDAY(FW$3,2)=6</formula>
    </cfRule>
    <cfRule type="expression" dxfId="132" priority="158" stopIfTrue="1">
      <formula>COUNTIF(Ferie,FW$3)</formula>
    </cfRule>
    <cfRule type="expression" dxfId="131" priority="159" stopIfTrue="1">
      <formula>WEEKDAY(FW$3,2)=7</formula>
    </cfRule>
  </conditionalFormatting>
  <conditionalFormatting sqref="FT3:FW3">
    <cfRule type="expression" dxfId="130" priority="153" stopIfTrue="1">
      <formula>WEEKDAY(FT$3,2)=6</formula>
    </cfRule>
    <cfRule type="expression" dxfId="129" priority="154" stopIfTrue="1">
      <formula>COUNTIF(Ferie,FT$3)</formula>
    </cfRule>
    <cfRule type="expression" dxfId="128" priority="155" stopIfTrue="1">
      <formula>WEEKDAY(FT$3,2)=7</formula>
    </cfRule>
  </conditionalFormatting>
  <conditionalFormatting sqref="FW8">
    <cfRule type="cellIs" dxfId="127" priority="149" stopIfTrue="1" operator="equal">
      <formula>1</formula>
    </cfRule>
  </conditionalFormatting>
  <conditionalFormatting sqref="FW8">
    <cfRule type="expression" dxfId="126" priority="150" stopIfTrue="1">
      <formula>WEEKDAY(FW$3,2)=6</formula>
    </cfRule>
    <cfRule type="expression" dxfId="125" priority="151" stopIfTrue="1">
      <formula>COUNTIF(Ferie,FW$3)</formula>
    </cfRule>
    <cfRule type="expression" dxfId="124" priority="152" stopIfTrue="1">
      <formula>WEEKDAY(FW$3,2)=7</formula>
    </cfRule>
  </conditionalFormatting>
  <conditionalFormatting sqref="FY5:FZ41">
    <cfRule type="cellIs" dxfId="123" priority="145" stopIfTrue="1" operator="equal">
      <formula>1</formula>
    </cfRule>
  </conditionalFormatting>
  <conditionalFormatting sqref="FY4:FZ42">
    <cfRule type="expression" dxfId="122" priority="146" stopIfTrue="1">
      <formula>WEEKDAY(FY$3,2)=6</formula>
    </cfRule>
    <cfRule type="expression" dxfId="121" priority="147" stopIfTrue="1">
      <formula>COUNTIF(Ferie,FY$3)</formula>
    </cfRule>
    <cfRule type="expression" dxfId="120" priority="148" stopIfTrue="1">
      <formula>WEEKDAY(FY$3,2)=7</formula>
    </cfRule>
  </conditionalFormatting>
  <conditionalFormatting sqref="FX5:FX41">
    <cfRule type="cellIs" dxfId="119" priority="141" stopIfTrue="1" operator="equal">
      <formula>1</formula>
    </cfRule>
  </conditionalFormatting>
  <conditionalFormatting sqref="FX4:FX42">
    <cfRule type="expression" dxfId="118" priority="142" stopIfTrue="1">
      <formula>WEEKDAY(FX$3,2)=6</formula>
    </cfRule>
    <cfRule type="expression" dxfId="117" priority="143" stopIfTrue="1">
      <formula>COUNTIF(Ferie,FX$3)</formula>
    </cfRule>
    <cfRule type="expression" dxfId="116" priority="144" stopIfTrue="1">
      <formula>WEEKDAY(FX$3,2)=7</formula>
    </cfRule>
  </conditionalFormatting>
  <conditionalFormatting sqref="GB5:GB7 GB9:GB41">
    <cfRule type="cellIs" dxfId="115" priority="137" stopIfTrue="1" operator="equal">
      <formula>1</formula>
    </cfRule>
  </conditionalFormatting>
  <conditionalFormatting sqref="GB4:GB7 GB9:GB42">
    <cfRule type="expression" dxfId="114" priority="138" stopIfTrue="1">
      <formula>WEEKDAY(GB$3,2)=6</formula>
    </cfRule>
    <cfRule type="expression" dxfId="113" priority="139" stopIfTrue="1">
      <formula>COUNTIF(Ferie,GB$3)</formula>
    </cfRule>
    <cfRule type="expression" dxfId="112" priority="140" stopIfTrue="1">
      <formula>WEEKDAY(GB$3,2)=7</formula>
    </cfRule>
  </conditionalFormatting>
  <conditionalFormatting sqref="FX3:FZ3">
    <cfRule type="expression" dxfId="111" priority="134" stopIfTrue="1">
      <formula>WEEKDAY(FX$3,2)=6</formula>
    </cfRule>
    <cfRule type="expression" dxfId="110" priority="135" stopIfTrue="1">
      <formula>COUNTIF(Ferie,FX$3)</formula>
    </cfRule>
    <cfRule type="expression" dxfId="109" priority="136" stopIfTrue="1">
      <formula>WEEKDAY(FX$3,2)=7</formula>
    </cfRule>
  </conditionalFormatting>
  <conditionalFormatting sqref="GB8">
    <cfRule type="cellIs" dxfId="108" priority="130" stopIfTrue="1" operator="equal">
      <formula>1</formula>
    </cfRule>
  </conditionalFormatting>
  <conditionalFormatting sqref="GB8">
    <cfRule type="expression" dxfId="107" priority="131" stopIfTrue="1">
      <formula>WEEKDAY(GB$3,2)=6</formula>
    </cfRule>
    <cfRule type="expression" dxfId="106" priority="132" stopIfTrue="1">
      <formula>COUNTIF(Ferie,GB$3)</formula>
    </cfRule>
    <cfRule type="expression" dxfId="105" priority="133" stopIfTrue="1">
      <formula>WEEKDAY(GB$3,2)=7</formula>
    </cfRule>
  </conditionalFormatting>
  <conditionalFormatting sqref="FM5:FM7 FM9:FM41">
    <cfRule type="cellIs" dxfId="104" priority="126" stopIfTrue="1" operator="equal">
      <formula>1</formula>
    </cfRule>
  </conditionalFormatting>
  <conditionalFormatting sqref="FM4:FM7 FM9:FM42">
    <cfRule type="expression" dxfId="103" priority="127" stopIfTrue="1">
      <formula>WEEKDAY(FM$3,2)=6</formula>
    </cfRule>
    <cfRule type="expression" dxfId="102" priority="128" stopIfTrue="1">
      <formula>COUNTIF(Ferie,FM$3)</formula>
    </cfRule>
    <cfRule type="expression" dxfId="101" priority="129" stopIfTrue="1">
      <formula>WEEKDAY(FM$3,2)=7</formula>
    </cfRule>
  </conditionalFormatting>
  <conditionalFormatting sqref="FM3">
    <cfRule type="expression" dxfId="100" priority="123" stopIfTrue="1">
      <formula>WEEKDAY(FM$3,2)=6</formula>
    </cfRule>
    <cfRule type="expression" dxfId="99" priority="124" stopIfTrue="1">
      <formula>COUNTIF(Ferie,FM$3)</formula>
    </cfRule>
    <cfRule type="expression" dxfId="98" priority="125" stopIfTrue="1">
      <formula>WEEKDAY(FM$3,2)=7</formula>
    </cfRule>
  </conditionalFormatting>
  <conditionalFormatting sqref="FM8">
    <cfRule type="cellIs" dxfId="97" priority="119" stopIfTrue="1" operator="equal">
      <formula>1</formula>
    </cfRule>
  </conditionalFormatting>
  <conditionalFormatting sqref="FM8">
    <cfRule type="expression" dxfId="96" priority="120" stopIfTrue="1">
      <formula>WEEKDAY(FM$3,2)=6</formula>
    </cfRule>
    <cfRule type="expression" dxfId="95" priority="121" stopIfTrue="1">
      <formula>COUNTIF(Ferie,FM$3)</formula>
    </cfRule>
    <cfRule type="expression" dxfId="94" priority="122" stopIfTrue="1">
      <formula>WEEKDAY(FM$3,2)=7</formula>
    </cfRule>
  </conditionalFormatting>
  <conditionalFormatting sqref="FO5:FP41">
    <cfRule type="cellIs" dxfId="93" priority="115" stopIfTrue="1" operator="equal">
      <formula>1</formula>
    </cfRule>
  </conditionalFormatting>
  <conditionalFormatting sqref="FO4:FP42">
    <cfRule type="expression" dxfId="92" priority="116" stopIfTrue="1">
      <formula>WEEKDAY(FO$3,2)=6</formula>
    </cfRule>
    <cfRule type="expression" dxfId="91" priority="117" stopIfTrue="1">
      <formula>COUNTIF(Ferie,FO$3)</formula>
    </cfRule>
    <cfRule type="expression" dxfId="90" priority="118" stopIfTrue="1">
      <formula>WEEKDAY(FO$3,2)=7</formula>
    </cfRule>
  </conditionalFormatting>
  <conditionalFormatting sqref="FN5:FN41">
    <cfRule type="cellIs" dxfId="89" priority="111" stopIfTrue="1" operator="equal">
      <formula>1</formula>
    </cfRule>
  </conditionalFormatting>
  <conditionalFormatting sqref="FN4:FN42">
    <cfRule type="expression" dxfId="88" priority="112" stopIfTrue="1">
      <formula>WEEKDAY(FN$3,2)=6</formula>
    </cfRule>
    <cfRule type="expression" dxfId="87" priority="113" stopIfTrue="1">
      <formula>COUNTIF(Ferie,FN$3)</formula>
    </cfRule>
    <cfRule type="expression" dxfId="86" priority="114" stopIfTrue="1">
      <formula>WEEKDAY(FN$3,2)=7</formula>
    </cfRule>
  </conditionalFormatting>
  <conditionalFormatting sqref="FQ5:FQ7 FQ9:FQ41">
    <cfRule type="cellIs" dxfId="85" priority="107" stopIfTrue="1" operator="equal">
      <formula>1</formula>
    </cfRule>
  </conditionalFormatting>
  <conditionalFormatting sqref="FQ4:FQ7 FQ9:FQ42">
    <cfRule type="expression" dxfId="84" priority="108" stopIfTrue="1">
      <formula>WEEKDAY(FQ$3,2)=6</formula>
    </cfRule>
    <cfRule type="expression" dxfId="83" priority="109" stopIfTrue="1">
      <formula>COUNTIF(Ferie,FQ$3)</formula>
    </cfRule>
    <cfRule type="expression" dxfId="82" priority="110" stopIfTrue="1">
      <formula>WEEKDAY(FQ$3,2)=7</formula>
    </cfRule>
  </conditionalFormatting>
  <conditionalFormatting sqref="FN3:FQ3">
    <cfRule type="expression" dxfId="81" priority="104" stopIfTrue="1">
      <formula>WEEKDAY(FN$3,2)=6</formula>
    </cfRule>
    <cfRule type="expression" dxfId="80" priority="105" stopIfTrue="1">
      <formula>COUNTIF(Ferie,FN$3)</formula>
    </cfRule>
    <cfRule type="expression" dxfId="79" priority="106" stopIfTrue="1">
      <formula>WEEKDAY(FN$3,2)=7</formula>
    </cfRule>
  </conditionalFormatting>
  <conditionalFormatting sqref="FQ8">
    <cfRule type="cellIs" dxfId="78" priority="100" stopIfTrue="1" operator="equal">
      <formula>1</formula>
    </cfRule>
  </conditionalFormatting>
  <conditionalFormatting sqref="FQ8">
    <cfRule type="expression" dxfId="77" priority="101" stopIfTrue="1">
      <formula>WEEKDAY(FQ$3,2)=6</formula>
    </cfRule>
    <cfRule type="expression" dxfId="76" priority="102" stopIfTrue="1">
      <formula>COUNTIF(Ferie,FQ$3)</formula>
    </cfRule>
    <cfRule type="expression" dxfId="75" priority="103" stopIfTrue="1">
      <formula>WEEKDAY(FQ$3,2)=7</formula>
    </cfRule>
  </conditionalFormatting>
  <conditionalFormatting sqref="FD5:FD7 FD9:FD41">
    <cfRule type="cellIs" dxfId="74" priority="96" stopIfTrue="1" operator="equal">
      <formula>1</formula>
    </cfRule>
  </conditionalFormatting>
  <conditionalFormatting sqref="FD4:FD7 FD9:FD42">
    <cfRule type="expression" dxfId="73" priority="97" stopIfTrue="1">
      <formula>WEEKDAY(FD$3,2)=6</formula>
    </cfRule>
    <cfRule type="expression" dxfId="72" priority="98" stopIfTrue="1">
      <formula>COUNTIF(Ferie,FD$3)</formula>
    </cfRule>
    <cfRule type="expression" dxfId="71" priority="99" stopIfTrue="1">
      <formula>WEEKDAY(FD$3,2)=7</formula>
    </cfRule>
  </conditionalFormatting>
  <conditionalFormatting sqref="FD3">
    <cfRule type="expression" dxfId="70" priority="93" stopIfTrue="1">
      <formula>WEEKDAY(FD$3,2)=6</formula>
    </cfRule>
    <cfRule type="expression" dxfId="69" priority="94" stopIfTrue="1">
      <formula>COUNTIF(Ferie,FD$3)</formula>
    </cfRule>
    <cfRule type="expression" dxfId="68" priority="95" stopIfTrue="1">
      <formula>WEEKDAY(FD$3,2)=7</formula>
    </cfRule>
  </conditionalFormatting>
  <conditionalFormatting sqref="FD8">
    <cfRule type="cellIs" dxfId="67" priority="89" stopIfTrue="1" operator="equal">
      <formula>1</formula>
    </cfRule>
  </conditionalFormatting>
  <conditionalFormatting sqref="FD8">
    <cfRule type="expression" dxfId="66" priority="90" stopIfTrue="1">
      <formula>WEEKDAY(FD$3,2)=6</formula>
    </cfRule>
    <cfRule type="expression" dxfId="65" priority="91" stopIfTrue="1">
      <formula>COUNTIF(Ferie,FD$3)</formula>
    </cfRule>
    <cfRule type="expression" dxfId="64" priority="92" stopIfTrue="1">
      <formula>WEEKDAY(FD$3,2)=7</formula>
    </cfRule>
  </conditionalFormatting>
  <conditionalFormatting sqref="FF5:FG41">
    <cfRule type="cellIs" dxfId="63" priority="85" stopIfTrue="1" operator="equal">
      <formula>1</formula>
    </cfRule>
  </conditionalFormatting>
  <conditionalFormatting sqref="FF4:FG42">
    <cfRule type="expression" dxfId="62" priority="86" stopIfTrue="1">
      <formula>WEEKDAY(FF$3,2)=6</formula>
    </cfRule>
    <cfRule type="expression" dxfId="61" priority="87" stopIfTrue="1">
      <formula>COUNTIF(Ferie,FF$3)</formula>
    </cfRule>
    <cfRule type="expression" dxfId="60" priority="88" stopIfTrue="1">
      <formula>WEEKDAY(FF$3,2)=7</formula>
    </cfRule>
  </conditionalFormatting>
  <conditionalFormatting sqref="FE5:FE41">
    <cfRule type="cellIs" dxfId="59" priority="81" stopIfTrue="1" operator="equal">
      <formula>1</formula>
    </cfRule>
  </conditionalFormatting>
  <conditionalFormatting sqref="FE4:FE42">
    <cfRule type="expression" dxfId="58" priority="82" stopIfTrue="1">
      <formula>WEEKDAY(FE$3,2)=6</formula>
    </cfRule>
    <cfRule type="expression" dxfId="57" priority="83" stopIfTrue="1">
      <formula>COUNTIF(Ferie,FE$3)</formula>
    </cfRule>
    <cfRule type="expression" dxfId="56" priority="84" stopIfTrue="1">
      <formula>WEEKDAY(FE$3,2)=7</formula>
    </cfRule>
  </conditionalFormatting>
  <conditionalFormatting sqref="FH5:FH7 FH9:FH41">
    <cfRule type="cellIs" dxfId="55" priority="77" stopIfTrue="1" operator="equal">
      <formula>1</formula>
    </cfRule>
  </conditionalFormatting>
  <conditionalFormatting sqref="FH4:FH7 FH9:FH42">
    <cfRule type="expression" dxfId="54" priority="78" stopIfTrue="1">
      <formula>WEEKDAY(FH$3,2)=6</formula>
    </cfRule>
    <cfRule type="expression" dxfId="53" priority="79" stopIfTrue="1">
      <formula>COUNTIF(Ferie,FH$3)</formula>
    </cfRule>
    <cfRule type="expression" dxfId="52" priority="80" stopIfTrue="1">
      <formula>WEEKDAY(FH$3,2)=7</formula>
    </cfRule>
  </conditionalFormatting>
  <conditionalFormatting sqref="FE3:FH3">
    <cfRule type="expression" dxfId="51" priority="74" stopIfTrue="1">
      <formula>WEEKDAY(FE$3,2)=6</formula>
    </cfRule>
    <cfRule type="expression" dxfId="50" priority="75" stopIfTrue="1">
      <formula>COUNTIF(Ferie,FE$3)</formula>
    </cfRule>
    <cfRule type="expression" dxfId="49" priority="76" stopIfTrue="1">
      <formula>WEEKDAY(FE$3,2)=7</formula>
    </cfRule>
  </conditionalFormatting>
  <conditionalFormatting sqref="FH8">
    <cfRule type="cellIs" dxfId="48" priority="70" stopIfTrue="1" operator="equal">
      <formula>1</formula>
    </cfRule>
  </conditionalFormatting>
  <conditionalFormatting sqref="FH8">
    <cfRule type="expression" dxfId="47" priority="71" stopIfTrue="1">
      <formula>WEEKDAY(FH$3,2)=6</formula>
    </cfRule>
    <cfRule type="expression" dxfId="46" priority="72" stopIfTrue="1">
      <formula>COUNTIF(Ferie,FH$3)</formula>
    </cfRule>
    <cfRule type="expression" dxfId="45" priority="73" stopIfTrue="1">
      <formula>WEEKDAY(FH$3,2)=7</formula>
    </cfRule>
  </conditionalFormatting>
  <conditionalFormatting sqref="FJ5:FK41">
    <cfRule type="cellIs" dxfId="44" priority="66" stopIfTrue="1" operator="equal">
      <formula>1</formula>
    </cfRule>
  </conditionalFormatting>
  <conditionalFormatting sqref="FJ4:FK42">
    <cfRule type="expression" dxfId="43" priority="67" stopIfTrue="1">
      <formula>WEEKDAY(FJ$3,2)=6</formula>
    </cfRule>
    <cfRule type="expression" dxfId="42" priority="68" stopIfTrue="1">
      <formula>COUNTIF(Ferie,FJ$3)</formula>
    </cfRule>
    <cfRule type="expression" dxfId="41" priority="69" stopIfTrue="1">
      <formula>WEEKDAY(FJ$3,2)=7</formula>
    </cfRule>
  </conditionalFormatting>
  <conditionalFormatting sqref="FI5:FI41">
    <cfRule type="cellIs" dxfId="40" priority="62" stopIfTrue="1" operator="equal">
      <formula>1</formula>
    </cfRule>
  </conditionalFormatting>
  <conditionalFormatting sqref="FI4:FI42">
    <cfRule type="expression" dxfId="39" priority="63" stopIfTrue="1">
      <formula>WEEKDAY(FI$3,2)=6</formula>
    </cfRule>
    <cfRule type="expression" dxfId="38" priority="64" stopIfTrue="1">
      <formula>COUNTIF(Ferie,FI$3)</formula>
    </cfRule>
    <cfRule type="expression" dxfId="37" priority="65" stopIfTrue="1">
      <formula>WEEKDAY(FI$3,2)=7</formula>
    </cfRule>
  </conditionalFormatting>
  <conditionalFormatting sqref="FL5:FL7 FL9:FL41">
    <cfRule type="cellIs" dxfId="36" priority="58" stopIfTrue="1" operator="equal">
      <formula>1</formula>
    </cfRule>
  </conditionalFormatting>
  <conditionalFormatting sqref="FL4:FL7 FL9:FL42">
    <cfRule type="expression" dxfId="35" priority="59" stopIfTrue="1">
      <formula>WEEKDAY(FL$3,2)=6</formula>
    </cfRule>
    <cfRule type="expression" dxfId="34" priority="60" stopIfTrue="1">
      <formula>COUNTIF(Ferie,FL$3)</formula>
    </cfRule>
    <cfRule type="expression" dxfId="33" priority="61" stopIfTrue="1">
      <formula>WEEKDAY(FL$3,2)=7</formula>
    </cfRule>
  </conditionalFormatting>
  <conditionalFormatting sqref="FI3:FL3">
    <cfRule type="expression" dxfId="32" priority="55" stopIfTrue="1">
      <formula>WEEKDAY(FI$3,2)=6</formula>
    </cfRule>
    <cfRule type="expression" dxfId="31" priority="56" stopIfTrue="1">
      <formula>COUNTIF(Ferie,FI$3)</formula>
    </cfRule>
    <cfRule type="expression" dxfId="30" priority="57" stopIfTrue="1">
      <formula>WEEKDAY(FI$3,2)=7</formula>
    </cfRule>
  </conditionalFormatting>
  <conditionalFormatting sqref="FL8">
    <cfRule type="cellIs" dxfId="29" priority="51" stopIfTrue="1" operator="equal">
      <formula>1</formula>
    </cfRule>
  </conditionalFormatting>
  <conditionalFormatting sqref="FL8">
    <cfRule type="expression" dxfId="28" priority="52" stopIfTrue="1">
      <formula>WEEKDAY(FL$3,2)=6</formula>
    </cfRule>
    <cfRule type="expression" dxfId="27" priority="53" stopIfTrue="1">
      <formula>COUNTIF(Ferie,FL$3)</formula>
    </cfRule>
    <cfRule type="expression" dxfId="26" priority="54" stopIfTrue="1">
      <formula>WEEKDAY(FL$3,2)=7</formula>
    </cfRule>
  </conditionalFormatting>
  <conditionalFormatting sqref="GA5:GA7 GA9:GA41">
    <cfRule type="cellIs" dxfId="25" priority="45" stopIfTrue="1" operator="equal">
      <formula>1</formula>
    </cfRule>
  </conditionalFormatting>
  <conditionalFormatting sqref="GA4:GA7 GA9:GA42">
    <cfRule type="expression" dxfId="24" priority="46" stopIfTrue="1">
      <formula>WEEKDAY(GA$3,2)=6</formula>
    </cfRule>
    <cfRule type="expression" dxfId="23" priority="47" stopIfTrue="1">
      <formula>COUNTIF(Ferie,GA$3)</formula>
    </cfRule>
    <cfRule type="expression" dxfId="22" priority="48" stopIfTrue="1">
      <formula>WEEKDAY(GA$3,2)=7</formula>
    </cfRule>
  </conditionalFormatting>
  <conditionalFormatting sqref="GA8">
    <cfRule type="cellIs" dxfId="21" priority="41" stopIfTrue="1" operator="equal">
      <formula>1</formula>
    </cfRule>
  </conditionalFormatting>
  <conditionalFormatting sqref="GD5:HE41">
    <cfRule type="cellIs" dxfId="20" priority="33" stopIfTrue="1" operator="equal">
      <formula>1</formula>
    </cfRule>
  </conditionalFormatting>
  <conditionalFormatting sqref="GD3:HE42">
    <cfRule type="expression" dxfId="19" priority="34" stopIfTrue="1">
      <formula>WEEKDAY(GD$3,2)=6</formula>
    </cfRule>
    <cfRule type="expression" dxfId="18" priority="35" stopIfTrue="1">
      <formula>COUNTIF(Ferie,GD$3)</formula>
    </cfRule>
    <cfRule type="expression" dxfId="17" priority="36" stopIfTrue="1">
      <formula>WEEKDAY(GD$3,2)=7</formula>
    </cfRule>
  </conditionalFormatting>
  <conditionalFormatting sqref="B2:HH2">
    <cfRule type="expression" dxfId="16" priority="1">
      <formula>IF(MONTH(B$3)=MONTH(EDATE($B$3,0)),1,0)</formula>
    </cfRule>
    <cfRule type="expression" dxfId="15" priority="2">
      <formula>IF(MONTH(B$3)=MONTH(EDATE($B$3,1)),1,0)</formula>
    </cfRule>
    <cfRule type="expression" dxfId="14" priority="3">
      <formula>IF(MONTH(B$3)=MONTH(EDATE($B$3,2)),1,0)</formula>
    </cfRule>
    <cfRule type="expression" dxfId="13" priority="4">
      <formula>IF(MONTH(B$3)=MONTH(EDATE($B$3,3)),1,0)</formula>
    </cfRule>
    <cfRule type="expression" dxfId="12" priority="5">
      <formula>IF(MONTH(B$3)=MONTH(EDATE($B$3,4)),1,0)</formula>
    </cfRule>
    <cfRule type="expression" dxfId="11" priority="6">
      <formula>IF(MONTH(B$3)=MONTH(EDATE($B$3,5)),1,0)</formula>
    </cfRule>
    <cfRule type="expression" dxfId="10" priority="653">
      <formula>IF(MONTH(B$3)=MONTH(EDATE($B$3,6)),1,0)</formula>
    </cfRule>
  </conditionalFormatting>
  <conditionalFormatting sqref="HF5:HF41">
    <cfRule type="cellIs" dxfId="9" priority="7" stopIfTrue="1" operator="equal">
      <formula>1</formula>
    </cfRule>
  </conditionalFormatting>
  <conditionalFormatting sqref="HF3">
    <cfRule type="expression" dxfId="8" priority="8" stopIfTrue="1">
      <formula>WEEKDAY(HF$3,2)=6</formula>
    </cfRule>
    <cfRule type="expression" dxfId="7" priority="9" stopIfTrue="1">
      <formula>COUNTIF(Ferie,HF$3)</formula>
    </cfRule>
    <cfRule type="expression" dxfId="6" priority="10" stopIfTrue="1">
      <formula>WEEKDAY(HF$3,2)=7</formula>
    </cfRule>
  </conditionalFormatting>
  <dataValidations count="2">
    <dataValidation type="list" allowBlank="1" showInputMessage="1" showErrorMessage="1" sqref="A1">
      <formula1>Années</formula1>
    </dataValidation>
    <dataValidation type="list" allowBlank="1" showInputMessage="1" showErrorMessage="1" sqref="A2">
      <formula1>Mois_BDD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Enreg_PDF">
                <anchor moveWithCells="1" sizeWithCells="1">
                  <from>
                    <xdr:col>217</xdr:col>
                    <xdr:colOff>314325</xdr:colOff>
                    <xdr:row>0</xdr:row>
                    <xdr:rowOff>104775</xdr:rowOff>
                  </from>
                  <to>
                    <xdr:col>219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J10"/>
  <sheetViews>
    <sheetView showGridLines="0" zoomScaleNormal="100" workbookViewId="0">
      <pane ySplit="2" topLeftCell="A3" activePane="bottomLeft" state="frozen"/>
      <selection pane="bottomLeft" sqref="A1:J1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90" customWidth="1"/>
    <col min="4" max="10" width="13.83203125" style="91" customWidth="1"/>
  </cols>
  <sheetData>
    <row r="1" spans="1:10" ht="35.1" customHeight="1" thickBot="1" x14ac:dyDescent="0.25">
      <c r="A1" s="110" t="s">
        <v>76</v>
      </c>
      <c r="B1" s="111"/>
      <c r="C1" s="111"/>
      <c r="D1" s="111"/>
      <c r="E1" s="111"/>
      <c r="F1" s="111"/>
      <c r="G1" s="111"/>
      <c r="H1" s="111"/>
      <c r="I1" s="112"/>
      <c r="J1" s="112"/>
    </row>
    <row r="2" spans="1:10" ht="24.95" customHeight="1" x14ac:dyDescent="0.2">
      <c r="A2" s="52" t="s">
        <v>47</v>
      </c>
      <c r="B2" s="53" t="s">
        <v>29</v>
      </c>
      <c r="C2" s="88" t="s">
        <v>77</v>
      </c>
      <c r="D2" s="88" t="s">
        <v>67</v>
      </c>
      <c r="E2" s="88" t="s">
        <v>92</v>
      </c>
      <c r="F2" s="88" t="s">
        <v>78</v>
      </c>
      <c r="G2" s="88" t="s">
        <v>79</v>
      </c>
      <c r="H2" s="88" t="s">
        <v>80</v>
      </c>
      <c r="I2" s="88" t="s">
        <v>84</v>
      </c>
      <c r="J2" s="88" t="s">
        <v>81</v>
      </c>
    </row>
    <row r="3" spans="1:10" ht="20.100000000000001" customHeight="1" x14ac:dyDescent="0.3">
      <c r="A3" s="43" t="s">
        <v>101</v>
      </c>
      <c r="B3" s="38" t="s">
        <v>62</v>
      </c>
      <c r="C3" s="89">
        <f t="array" ref="C3">SUMPRODUCT(IF(congés_absences[NOMS &amp; Prénoms]=$A3,1,0),IF(congés_absences[TYPE CONGE/ABSENCE]=C$2,1,0),congés_absences[Nombre de jours])</f>
        <v>0</v>
      </c>
      <c r="D3" s="89">
        <f t="array" ref="D3">SUMPRODUCT(IF(congés_absences[NOMS &amp; Prénoms]=$A3,1,0),IF(congés_absences[TYPE CONGE/ABSENCE]=D$2,1,0),congés_absences[Nombre de jours])</f>
        <v>0</v>
      </c>
      <c r="E3" s="89">
        <f t="array" ref="E3">SUMPRODUCT(IF(congés_absences[NOMS &amp; Prénoms]=$A3,1,0),IF(congés_absences[TYPE CONGE/ABSENCE]=E$2,1,0),congés_absences[Nombre de jours])</f>
        <v>0</v>
      </c>
      <c r="F3" s="89">
        <f t="array" ref="F3">SUMPRODUCT(IF(congés_absences[NOMS &amp; Prénoms]=$A3,1,0),IF(congés_absences[TYPE CONGE/ABSENCE]=F$2,1,0),congés_absences[Nombre de jours])</f>
        <v>0</v>
      </c>
      <c r="G3" s="89">
        <f t="array" ref="G3">SUMPRODUCT(IF(congés_absences[NOMS &amp; Prénoms]=$A3,1,0),IF(congés_absences[TYPE CONGE/ABSENCE]=G$2,1,0),congés_absences[Nombre de jours])</f>
        <v>0</v>
      </c>
      <c r="H3" s="89">
        <f t="array" ref="H3">SUMPRODUCT(IF(congés_absences[NOMS &amp; Prénoms]=$A3,1,0),IF(congés_absences[TYPE CONGE/ABSENCE]=H$2,1,0),congés_absences[Nombre de jours])</f>
        <v>0</v>
      </c>
      <c r="I3" s="89">
        <f t="array" ref="I3">SUMPRODUCT(IF(congés_absences[NOMS &amp; Prénoms]=$A3,1,0),IF(congés_absences[TYPE CONGE/ABSENCE]=I$2,1,0),congés_absences[Nombre de jours])</f>
        <v>0</v>
      </c>
      <c r="J3" s="89">
        <f t="array" ref="J3">SUMPRODUCT(IF(congés_absences[NOMS &amp; Prénoms]=$A3,1,0),IF(congés_absences[TYPE CONGE/ABSENCE]=J$2,1,0),congés_absences[Nombre de jours])</f>
        <v>0</v>
      </c>
    </row>
    <row r="4" spans="1:10" ht="20.100000000000001" customHeight="1" x14ac:dyDescent="0.3">
      <c r="A4" s="43" t="s">
        <v>98</v>
      </c>
      <c r="B4" s="38" t="s">
        <v>62</v>
      </c>
      <c r="C4" s="89">
        <f t="array" ref="C4">SUMPRODUCT(IF(congés_absences[NOMS &amp; Prénoms]=$A4,1,0),IF(congés_absences[TYPE CONGE/ABSENCE]=C$2,1,0),congés_absences[Nombre de jours])</f>
        <v>0</v>
      </c>
      <c r="D4" s="89">
        <f t="array" ref="D4">SUMPRODUCT(IF(congés_absences[NOMS &amp; Prénoms]=$A4,1,0),IF(congés_absences[TYPE CONGE/ABSENCE]=D$2,1,0),congés_absences[Nombre de jours])</f>
        <v>0</v>
      </c>
      <c r="E4" s="89">
        <f t="array" ref="E4">SUMPRODUCT(IF(congés_absences[NOMS &amp; Prénoms]=$A4,1,0),IF(congés_absences[TYPE CONGE/ABSENCE]=E$2,1,0),congés_absences[Nombre de jours])</f>
        <v>0</v>
      </c>
      <c r="F4" s="89">
        <f t="array" ref="F4">SUMPRODUCT(IF(congés_absences[NOMS &amp; Prénoms]=$A4,1,0),IF(congés_absences[TYPE CONGE/ABSENCE]=F$2,1,0),congés_absences[Nombre de jours])</f>
        <v>0</v>
      </c>
      <c r="G4" s="89">
        <f t="array" ref="G4">SUMPRODUCT(IF(congés_absences[NOMS &amp; Prénoms]=$A4,1,0),IF(congés_absences[TYPE CONGE/ABSENCE]=G$2,1,0),congés_absences[Nombre de jours])</f>
        <v>0</v>
      </c>
      <c r="H4" s="89">
        <f t="array" ref="H4">SUMPRODUCT(IF(congés_absences[NOMS &amp; Prénoms]=$A4,1,0),IF(congés_absences[TYPE CONGE/ABSENCE]=H$2,1,0),congés_absences[Nombre de jours])</f>
        <v>0</v>
      </c>
      <c r="I4" s="89">
        <f t="array" ref="I4">SUMPRODUCT(IF(congés_absences[NOMS &amp; Prénoms]=$A4,1,0),IF(congés_absences[TYPE CONGE/ABSENCE]=I$2,1,0),congés_absences[Nombre de jours])</f>
        <v>0</v>
      </c>
      <c r="J4" s="89">
        <f t="array" ref="J4">SUMPRODUCT(IF(congés_absences[NOMS &amp; Prénoms]=$A4,1,0),IF(congés_absences[TYPE CONGE/ABSENCE]=J$2,1,0),congés_absences[Nombre de jours])</f>
        <v>0</v>
      </c>
    </row>
    <row r="5" spans="1:10" ht="20.100000000000001" customHeight="1" x14ac:dyDescent="0.3">
      <c r="A5" s="43" t="s">
        <v>99</v>
      </c>
      <c r="B5" s="38" t="s">
        <v>62</v>
      </c>
      <c r="C5" s="89">
        <f t="array" ref="C5">SUMPRODUCT(IF(congés_absences[NOMS &amp; Prénoms]=$A5,1,0),IF(congés_absences[TYPE CONGE/ABSENCE]=C$2,1,0),congés_absences[Nombre de jours])</f>
        <v>7</v>
      </c>
      <c r="D5" s="89">
        <f t="array" ref="D5">SUMPRODUCT(IF(congés_absences[NOMS &amp; Prénoms]=$A5,1,0),IF(congés_absences[TYPE CONGE/ABSENCE]=D$2,1,0),congés_absences[Nombre de jours])</f>
        <v>0</v>
      </c>
      <c r="E5" s="89">
        <f t="array" ref="E5">SUMPRODUCT(IF(congés_absences[NOMS &amp; Prénoms]=$A5,1,0),IF(congés_absences[TYPE CONGE/ABSENCE]=E$2,1,0),congés_absences[Nombre de jours])</f>
        <v>0</v>
      </c>
      <c r="F5" s="89">
        <f t="array" ref="F5">SUMPRODUCT(IF(congés_absences[NOMS &amp; Prénoms]=$A5,1,0),IF(congés_absences[TYPE CONGE/ABSENCE]=F$2,1,0),congés_absences[Nombre de jours])</f>
        <v>0</v>
      </c>
      <c r="G5" s="89">
        <f t="array" ref="G5">SUMPRODUCT(IF(congés_absences[NOMS &amp; Prénoms]=$A5,1,0),IF(congés_absences[TYPE CONGE/ABSENCE]=G$2,1,0),congés_absences[Nombre de jours])</f>
        <v>0</v>
      </c>
      <c r="H5" s="89">
        <f t="array" ref="H5">SUMPRODUCT(IF(congés_absences[NOMS &amp; Prénoms]=$A5,1,0),IF(congés_absences[TYPE CONGE/ABSENCE]=H$2,1,0),congés_absences[Nombre de jours])</f>
        <v>0</v>
      </c>
      <c r="I5" s="89">
        <f t="array" ref="I5">SUMPRODUCT(IF(congés_absences[NOMS &amp; Prénoms]=$A5,1,0),IF(congés_absences[TYPE CONGE/ABSENCE]=I$2,1,0),congés_absences[Nombre de jours])</f>
        <v>0</v>
      </c>
      <c r="J5" s="89">
        <f t="array" ref="J5">SUMPRODUCT(IF(congés_absences[NOMS &amp; Prénoms]=$A5,1,0),IF(congés_absences[TYPE CONGE/ABSENCE]=J$2,1,0),congés_absences[Nombre de jours])</f>
        <v>0</v>
      </c>
    </row>
    <row r="6" spans="1:10" ht="20.100000000000001" customHeight="1" x14ac:dyDescent="0.3">
      <c r="A6" s="43" t="s">
        <v>100</v>
      </c>
      <c r="B6" s="38" t="s">
        <v>62</v>
      </c>
      <c r="C6" s="89">
        <f t="array" ref="C6">SUMPRODUCT(IF(congés_absences[NOMS &amp; Prénoms]=$A6,1,0),IF(congés_absences[TYPE CONGE/ABSENCE]=C$2,1,0),congés_absences[Nombre de jours])</f>
        <v>0</v>
      </c>
      <c r="D6" s="89">
        <f t="array" ref="D6">SUMPRODUCT(IF(congés_absences[NOMS &amp; Prénoms]=$A6,1,0),IF(congés_absences[TYPE CONGE/ABSENCE]=D$2,1,0),congés_absences[Nombre de jours])</f>
        <v>0</v>
      </c>
      <c r="E6" s="89">
        <f t="array" ref="E6">SUMPRODUCT(IF(congés_absences[NOMS &amp; Prénoms]=$A6,1,0),IF(congés_absences[TYPE CONGE/ABSENCE]=E$2,1,0),congés_absences[Nombre de jours])</f>
        <v>0</v>
      </c>
      <c r="F6" s="89">
        <f t="array" ref="F6">SUMPRODUCT(IF(congés_absences[NOMS &amp; Prénoms]=$A6,1,0),IF(congés_absences[TYPE CONGE/ABSENCE]=F$2,1,0),congés_absences[Nombre de jours])</f>
        <v>0</v>
      </c>
      <c r="G6" s="89">
        <f t="array" ref="G6">SUMPRODUCT(IF(congés_absences[NOMS &amp; Prénoms]=$A6,1,0),IF(congés_absences[TYPE CONGE/ABSENCE]=G$2,1,0),congés_absences[Nombre de jours])</f>
        <v>0</v>
      </c>
      <c r="H6" s="89">
        <f t="array" ref="H6">SUMPRODUCT(IF(congés_absences[NOMS &amp; Prénoms]=$A6,1,0),IF(congés_absences[TYPE CONGE/ABSENCE]=H$2,1,0),congés_absences[Nombre de jours])</f>
        <v>0</v>
      </c>
      <c r="I6" s="89">
        <f t="array" ref="I6">SUMPRODUCT(IF(congés_absences[NOMS &amp; Prénoms]=$A6,1,0),IF(congés_absences[TYPE CONGE/ABSENCE]=I$2,1,0),congés_absences[Nombre de jours])</f>
        <v>0</v>
      </c>
      <c r="J6" s="89">
        <f t="array" ref="J6">SUMPRODUCT(IF(congés_absences[NOMS &amp; Prénoms]=$A6,1,0),IF(congés_absences[TYPE CONGE/ABSENCE]=J$2,1,0),congés_absences[Nombre de jours])</f>
        <v>0</v>
      </c>
    </row>
    <row r="7" spans="1:10" ht="20.100000000000001" customHeight="1" x14ac:dyDescent="0.3">
      <c r="A7" s="43" t="s">
        <v>102</v>
      </c>
      <c r="B7" s="38" t="s">
        <v>62</v>
      </c>
      <c r="C7" s="89">
        <f t="array" ref="C7">SUMPRODUCT(IF(congés_absences[NOMS &amp; Prénoms]=$A7,1,0),IF(congés_absences[TYPE CONGE/ABSENCE]=C$2,1,0),congés_absences[Nombre de jours])</f>
        <v>0</v>
      </c>
      <c r="D7" s="89">
        <f t="array" ref="D7">SUMPRODUCT(IF(congés_absences[NOMS &amp; Prénoms]=$A7,1,0),IF(congés_absences[TYPE CONGE/ABSENCE]=D$2,1,0),congés_absences[Nombre de jours])</f>
        <v>4</v>
      </c>
      <c r="E7" s="89">
        <f t="array" ref="E7">SUMPRODUCT(IF(congés_absences[NOMS &amp; Prénoms]=$A7,1,0),IF(congés_absences[TYPE CONGE/ABSENCE]=E$2,1,0),congés_absences[Nombre de jours])</f>
        <v>0</v>
      </c>
      <c r="F7" s="89">
        <f t="array" ref="F7">SUMPRODUCT(IF(congés_absences[NOMS &amp; Prénoms]=$A7,1,0),IF(congés_absences[TYPE CONGE/ABSENCE]=F$2,1,0),congés_absences[Nombre de jours])</f>
        <v>0</v>
      </c>
      <c r="G7" s="89">
        <f t="array" ref="G7">SUMPRODUCT(IF(congés_absences[NOMS &amp; Prénoms]=$A7,1,0),IF(congés_absences[TYPE CONGE/ABSENCE]=G$2,1,0),congés_absences[Nombre de jours])</f>
        <v>0</v>
      </c>
      <c r="H7" s="89">
        <f t="array" ref="H7">SUMPRODUCT(IF(congés_absences[NOMS &amp; Prénoms]=$A7,1,0),IF(congés_absences[TYPE CONGE/ABSENCE]=H$2,1,0),congés_absences[Nombre de jours])</f>
        <v>0</v>
      </c>
      <c r="I7" s="89">
        <f t="array" ref="I7">SUMPRODUCT(IF(congés_absences[NOMS &amp; Prénoms]=$A7,1,0),IF(congés_absences[TYPE CONGE/ABSENCE]=I$2,1,0),congés_absences[Nombre de jours])</f>
        <v>0</v>
      </c>
      <c r="J7" s="89">
        <f t="array" ref="J7">SUMPRODUCT(IF(congés_absences[NOMS &amp; Prénoms]=$A7,1,0),IF(congés_absences[TYPE CONGE/ABSENCE]=J$2,1,0),congés_absences[Nombre de jours])</f>
        <v>0</v>
      </c>
    </row>
    <row r="8" spans="1:10" ht="20.100000000000001" customHeight="1" x14ac:dyDescent="0.3">
      <c r="A8" s="43" t="s">
        <v>105</v>
      </c>
      <c r="B8" s="38" t="s">
        <v>62</v>
      </c>
      <c r="C8" s="89">
        <f t="array" ref="C8">SUMPRODUCT(IF(congés_absences[NOMS &amp; Prénoms]=$A8,1,0),IF(congés_absences[TYPE CONGE/ABSENCE]=C$2,1,0),congés_absences[Nombre de jours])</f>
        <v>0</v>
      </c>
      <c r="D8" s="89">
        <f t="array" ref="D8">SUMPRODUCT(IF(congés_absences[NOMS &amp; Prénoms]=$A8,1,0),IF(congés_absences[TYPE CONGE/ABSENCE]=D$2,1,0),congés_absences[Nombre de jours])</f>
        <v>0</v>
      </c>
      <c r="E8" s="89">
        <f t="array" ref="E8">SUMPRODUCT(IF(congés_absences[NOMS &amp; Prénoms]=$A8,1,0),IF(congés_absences[TYPE CONGE/ABSENCE]=E$2,1,0),congés_absences[Nombre de jours])</f>
        <v>0</v>
      </c>
      <c r="F8" s="89">
        <f t="array" ref="F8">SUMPRODUCT(IF(congés_absences[NOMS &amp; Prénoms]=$A8,1,0),IF(congés_absences[TYPE CONGE/ABSENCE]=F$2,1,0),congés_absences[Nombre de jours])</f>
        <v>12</v>
      </c>
      <c r="G8" s="89">
        <f t="array" ref="G8">SUMPRODUCT(IF(congés_absences[NOMS &amp; Prénoms]=$A8,1,0),IF(congés_absences[TYPE CONGE/ABSENCE]=G$2,1,0),congés_absences[Nombre de jours])</f>
        <v>0</v>
      </c>
      <c r="H8" s="89">
        <f t="array" ref="H8">SUMPRODUCT(IF(congés_absences[NOMS &amp; Prénoms]=$A8,1,0),IF(congés_absences[TYPE CONGE/ABSENCE]=H$2,1,0),congés_absences[Nombre de jours])</f>
        <v>0</v>
      </c>
      <c r="I8" s="89">
        <f t="array" ref="I8">SUMPRODUCT(IF(congés_absences[NOMS &amp; Prénoms]=$A8,1,0),IF(congés_absences[TYPE CONGE/ABSENCE]=I$2,1,0),congés_absences[Nombre de jours])</f>
        <v>0</v>
      </c>
      <c r="J8" s="89">
        <f t="array" ref="J8">SUMPRODUCT(IF(congés_absences[NOMS &amp; Prénoms]=$A8,1,0),IF(congés_absences[TYPE CONGE/ABSENCE]=J$2,1,0),congés_absences[Nombre de jours])</f>
        <v>0</v>
      </c>
    </row>
    <row r="9" spans="1:10" ht="20.100000000000001" customHeight="1" x14ac:dyDescent="0.3">
      <c r="A9" s="43" t="s">
        <v>103</v>
      </c>
      <c r="B9" s="38" t="s">
        <v>62</v>
      </c>
      <c r="C9" s="89">
        <f t="array" ref="C9">SUMPRODUCT(IF(congés_absences[NOMS &amp; Prénoms]=$A9,1,0),IF(congés_absences[TYPE CONGE/ABSENCE]=C$2,1,0),congés_absences[Nombre de jours])</f>
        <v>0</v>
      </c>
      <c r="D9" s="89">
        <f t="array" ref="D9">SUMPRODUCT(IF(congés_absences[NOMS &amp; Prénoms]=$A9,1,0),IF(congés_absences[TYPE CONGE/ABSENCE]=D$2,1,0),congés_absences[Nombre de jours])</f>
        <v>0</v>
      </c>
      <c r="E9" s="89">
        <f t="array" ref="E9">SUMPRODUCT(IF(congés_absences[NOMS &amp; Prénoms]=$A9,1,0),IF(congés_absences[TYPE CONGE/ABSENCE]=E$2,1,0),congés_absences[Nombre de jours])</f>
        <v>0</v>
      </c>
      <c r="F9" s="89">
        <f t="array" ref="F9">SUMPRODUCT(IF(congés_absences[NOMS &amp; Prénoms]=$A9,1,0),IF(congés_absences[TYPE CONGE/ABSENCE]=F$2,1,0),congés_absences[Nombre de jours])</f>
        <v>0</v>
      </c>
      <c r="G9" s="89">
        <f t="array" ref="G9">SUMPRODUCT(IF(congés_absences[NOMS &amp; Prénoms]=$A9,1,0),IF(congés_absences[TYPE CONGE/ABSENCE]=G$2,1,0),congés_absences[Nombre de jours])</f>
        <v>0</v>
      </c>
      <c r="H9" s="89">
        <f t="array" ref="H9">SUMPRODUCT(IF(congés_absences[NOMS &amp; Prénoms]=$A9,1,0),IF(congés_absences[TYPE CONGE/ABSENCE]=H$2,1,0),congés_absences[Nombre de jours])</f>
        <v>0</v>
      </c>
      <c r="I9" s="89">
        <f t="array" ref="I9">SUMPRODUCT(IF(congés_absences[NOMS &amp; Prénoms]=$A9,1,0),IF(congés_absences[TYPE CONGE/ABSENCE]=I$2,1,0),congés_absences[Nombre de jours])</f>
        <v>0</v>
      </c>
      <c r="J9" s="89">
        <f t="array" ref="J9">SUMPRODUCT(IF(congés_absences[NOMS &amp; Prénoms]=$A9,1,0),IF(congés_absences[TYPE CONGE/ABSENCE]=J$2,1,0),congés_absences[Nombre de jours])</f>
        <v>0</v>
      </c>
    </row>
    <row r="10" spans="1:10" ht="20.100000000000001" customHeight="1" x14ac:dyDescent="0.3">
      <c r="A10" s="43" t="s">
        <v>104</v>
      </c>
      <c r="B10" s="38" t="s">
        <v>62</v>
      </c>
      <c r="C10" s="89">
        <f t="array" ref="C10">SUMPRODUCT(IF(congés_absences[NOMS &amp; Prénoms]=$A10,1,0),IF(congés_absences[TYPE CONGE/ABSENCE]=C$2,1,0),congés_absences[Nombre de jours])</f>
        <v>0</v>
      </c>
      <c r="D10" s="89">
        <f t="array" ref="D10">SUMPRODUCT(IF(congés_absences[NOMS &amp; Prénoms]=$A10,1,0),IF(congés_absences[TYPE CONGE/ABSENCE]=D$2,1,0),congés_absences[Nombre de jours])</f>
        <v>0</v>
      </c>
      <c r="E10" s="89">
        <f t="array" ref="E10">SUMPRODUCT(IF(congés_absences[NOMS &amp; Prénoms]=$A10,1,0),IF(congés_absences[TYPE CONGE/ABSENCE]=E$2,1,0),congés_absences[Nombre de jours])</f>
        <v>161</v>
      </c>
      <c r="F10" s="89">
        <f t="array" ref="F10">SUMPRODUCT(IF(congés_absences[NOMS &amp; Prénoms]=$A10,1,0),IF(congés_absences[TYPE CONGE/ABSENCE]=F$2,1,0),congés_absences[Nombre de jours])</f>
        <v>0</v>
      </c>
      <c r="G10" s="89">
        <f t="array" ref="G10">SUMPRODUCT(IF(congés_absences[NOMS &amp; Prénoms]=$A10,1,0),IF(congés_absences[TYPE CONGE/ABSENCE]=G$2,1,0),congés_absences[Nombre de jours])</f>
        <v>0</v>
      </c>
      <c r="H10" s="89">
        <f t="array" ref="H10">SUMPRODUCT(IF(congés_absences[NOMS &amp; Prénoms]=$A10,1,0),IF(congés_absences[TYPE CONGE/ABSENCE]=H$2,1,0),congés_absences[Nombre de jours])</f>
        <v>0</v>
      </c>
      <c r="I10" s="89">
        <f t="array" ref="I10">SUMPRODUCT(IF(congés_absences[NOMS &amp; Prénoms]=$A10,1,0),IF(congés_absences[TYPE CONGE/ABSENCE]=I$2,1,0),congés_absences[Nombre de jours])</f>
        <v>0</v>
      </c>
      <c r="J10" s="89">
        <f t="array" ref="J10">SUMPRODUCT(IF(congés_absences[NOMS &amp; Prénoms]=$A10,1,0),IF(congés_absences[TYPE CONGE/ABSENCE]=J$2,1,0),congés_absences[Nombre de jours])</f>
        <v>0</v>
      </c>
    </row>
  </sheetData>
  <autoFilter ref="A2:J6"/>
  <mergeCells count="1">
    <mergeCell ref="A1:J1"/>
  </mergeCells>
  <dataValidations count="1">
    <dataValidation type="list" allowBlank="1" showInputMessage="1" showErrorMessage="1" sqref="B3:B10">
      <formula1>Profil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17"/>
  <sheetViews>
    <sheetView showGridLines="0" zoomScaleNormal="100" workbookViewId="0">
      <pane ySplit="2" topLeftCell="A3" activePane="bottomLeft" state="frozen"/>
      <selection pane="bottomLeft" sqref="A1:I1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6" customWidth="1"/>
    <col min="4" max="8" width="13.83203125" style="4" customWidth="1"/>
    <col min="9" max="9" width="13.83203125" customWidth="1"/>
  </cols>
  <sheetData>
    <row r="1" spans="1:9" ht="35.1" customHeight="1" thickBot="1" x14ac:dyDescent="0.25">
      <c r="A1" s="110" t="s">
        <v>50</v>
      </c>
      <c r="B1" s="111"/>
      <c r="C1" s="111"/>
      <c r="D1" s="111"/>
      <c r="E1" s="111"/>
      <c r="F1" s="111"/>
      <c r="G1" s="111"/>
      <c r="H1" s="111"/>
      <c r="I1" s="113"/>
    </row>
    <row r="2" spans="1:9" ht="24.95" customHeight="1" x14ac:dyDescent="0.2">
      <c r="A2" s="52" t="s">
        <v>47</v>
      </c>
      <c r="B2" s="53" t="s">
        <v>29</v>
      </c>
      <c r="C2" s="53" t="s">
        <v>41</v>
      </c>
      <c r="D2" s="53" t="s">
        <v>42</v>
      </c>
      <c r="E2" s="53" t="s">
        <v>30</v>
      </c>
      <c r="F2" s="53" t="s">
        <v>46</v>
      </c>
      <c r="G2" s="53" t="s">
        <v>44</v>
      </c>
      <c r="H2" s="53" t="s">
        <v>45</v>
      </c>
      <c r="I2" s="53" t="s">
        <v>43</v>
      </c>
    </row>
    <row r="3" spans="1:9" ht="20.100000000000001" customHeight="1" x14ac:dyDescent="0.3">
      <c r="A3" s="43" t="s">
        <v>101</v>
      </c>
      <c r="B3" s="38" t="s">
        <v>62</v>
      </c>
      <c r="C3" s="39"/>
      <c r="D3" s="40"/>
      <c r="E3" s="41">
        <f t="shared" ref="E3:E10" si="0">IF($B3="","",30)</f>
        <v>30</v>
      </c>
      <c r="F3" s="41">
        <f ca="1">IF($B3="","",IF($B3="Chantier",IF(AND(TODAY()&gt;=DATE(An,6,1),TODAY()&lt;=DATE(An+1,5,31)),DATEDIF(DATE(An,6,1),TODAY(),"D")*(30/364),0)))</f>
        <v>0</v>
      </c>
      <c r="G3" s="42">
        <f t="shared" ref="G3:G10" ca="1" si="1">IF($B3="","",IF($B3="Embauché",$E3,$E3+$F3))</f>
        <v>30</v>
      </c>
      <c r="H3" s="89">
        <f t="array" ref="H3">SUMPRODUCT(IF(congés_absences[NOMS &amp; Prénoms]=$A3,1,0),IF(congés_absences[TYPE CONGE/ABSENCE]=LEFT(H$2,2),1,0),congés_absences[Nombre de jours])</f>
        <v>1</v>
      </c>
      <c r="I3" s="42">
        <f t="shared" ref="I3:I10" ca="1" si="2">IF($B3="","",$G3-$H3)</f>
        <v>29</v>
      </c>
    </row>
    <row r="4" spans="1:9" ht="20.100000000000001" customHeight="1" x14ac:dyDescent="0.3">
      <c r="A4" s="43" t="s">
        <v>98</v>
      </c>
      <c r="B4" s="38" t="s">
        <v>62</v>
      </c>
      <c r="C4" s="39"/>
      <c r="D4" s="40"/>
      <c r="E4" s="41">
        <f t="shared" si="0"/>
        <v>30</v>
      </c>
      <c r="F4" s="41">
        <f t="shared" ref="F4:F10" ca="1" si="3">IF($B4="","",IF($B4="Chantier",IF(AND(TODAY()&gt;=DATE(An,6,1),TODAY()&lt;=DATE(An+1,5,31)),DATEDIF(DATE(An,6,1),TODAY(),"D")*(30/364),0)))</f>
        <v>0</v>
      </c>
      <c r="G4" s="42">
        <f t="shared" ca="1" si="1"/>
        <v>30</v>
      </c>
      <c r="H4" s="89">
        <f t="array" ref="H4">SUMPRODUCT(IF(congés_absences[NOMS &amp; Prénoms]=$A4,1,0),IF(congés_absences[TYPE CONGE/ABSENCE]=LEFT(H$2,2),1,0),congés_absences[Nombre de jours])</f>
        <v>1</v>
      </c>
      <c r="I4" s="42">
        <f t="shared" ca="1" si="2"/>
        <v>29</v>
      </c>
    </row>
    <row r="5" spans="1:9" ht="20.100000000000001" customHeight="1" x14ac:dyDescent="0.3">
      <c r="A5" s="43" t="s">
        <v>99</v>
      </c>
      <c r="B5" s="38" t="s">
        <v>62</v>
      </c>
      <c r="C5" s="39"/>
      <c r="D5" s="40"/>
      <c r="E5" s="41">
        <f t="shared" si="0"/>
        <v>30</v>
      </c>
      <c r="F5" s="41">
        <f t="shared" ca="1" si="3"/>
        <v>0</v>
      </c>
      <c r="G5" s="42">
        <f t="shared" ca="1" si="1"/>
        <v>30</v>
      </c>
      <c r="H5" s="89">
        <f t="array" ref="H5">SUMPRODUCT(IF(congés_absences[NOMS &amp; Prénoms]=$A5,1,0),IF(congés_absences[TYPE CONGE/ABSENCE]=LEFT(H$2,2),1,0),congés_absences[Nombre de jours])</f>
        <v>0</v>
      </c>
      <c r="I5" s="42">
        <f t="shared" ca="1" si="2"/>
        <v>30</v>
      </c>
    </row>
    <row r="6" spans="1:9" ht="20.100000000000001" customHeight="1" x14ac:dyDescent="0.3">
      <c r="A6" s="43" t="s">
        <v>100</v>
      </c>
      <c r="B6" s="38" t="s">
        <v>62</v>
      </c>
      <c r="C6" s="39"/>
      <c r="D6" s="40"/>
      <c r="E6" s="41">
        <f t="shared" si="0"/>
        <v>30</v>
      </c>
      <c r="F6" s="41">
        <f t="shared" ca="1" si="3"/>
        <v>0</v>
      </c>
      <c r="G6" s="42">
        <f t="shared" ca="1" si="1"/>
        <v>30</v>
      </c>
      <c r="H6" s="89">
        <f t="array" ref="H6">SUMPRODUCT(IF(congés_absences[NOMS &amp; Prénoms]=$A6,1,0),IF(congés_absences[TYPE CONGE/ABSENCE]=LEFT(H$2,2),1,0),congés_absences[Nombre de jours])</f>
        <v>3</v>
      </c>
      <c r="I6" s="42">
        <f t="shared" ca="1" si="2"/>
        <v>27</v>
      </c>
    </row>
    <row r="7" spans="1:9" ht="20.100000000000001" customHeight="1" x14ac:dyDescent="0.3">
      <c r="A7" s="43" t="s">
        <v>102</v>
      </c>
      <c r="B7" s="38" t="s">
        <v>62</v>
      </c>
      <c r="C7" s="39"/>
      <c r="D7" s="40"/>
      <c r="E7" s="41">
        <f t="shared" si="0"/>
        <v>30</v>
      </c>
      <c r="F7" s="41">
        <f t="shared" ca="1" si="3"/>
        <v>0</v>
      </c>
      <c r="G7" s="42">
        <f t="shared" ca="1" si="1"/>
        <v>30</v>
      </c>
      <c r="H7" s="89">
        <f t="array" ref="H7">SUMPRODUCT(IF(congés_absences[NOMS &amp; Prénoms]=$A7,1,0),IF(congés_absences[TYPE CONGE/ABSENCE]=LEFT(H$2,2),1,0),congés_absences[Nombre de jours])</f>
        <v>0</v>
      </c>
      <c r="I7" s="42">
        <f t="shared" ca="1" si="2"/>
        <v>30</v>
      </c>
    </row>
    <row r="8" spans="1:9" ht="20.100000000000001" customHeight="1" x14ac:dyDescent="0.3">
      <c r="A8" s="43" t="s">
        <v>105</v>
      </c>
      <c r="B8" s="38" t="s">
        <v>62</v>
      </c>
      <c r="C8" s="39"/>
      <c r="D8" s="40"/>
      <c r="E8" s="41">
        <f t="shared" si="0"/>
        <v>30</v>
      </c>
      <c r="F8" s="41">
        <f t="shared" ca="1" si="3"/>
        <v>0</v>
      </c>
      <c r="G8" s="42">
        <f t="shared" ca="1" si="1"/>
        <v>30</v>
      </c>
      <c r="H8" s="89">
        <f t="array" ref="H8">SUMPRODUCT(IF(congés_absences[NOMS &amp; Prénoms]=$A8,1,0),IF(congés_absences[TYPE CONGE/ABSENCE]=LEFT(H$2,2),1,0),congés_absences[Nombre de jours])</f>
        <v>0</v>
      </c>
      <c r="I8" s="42">
        <f t="shared" ca="1" si="2"/>
        <v>30</v>
      </c>
    </row>
    <row r="9" spans="1:9" ht="20.100000000000001" customHeight="1" x14ac:dyDescent="0.3">
      <c r="A9" s="43" t="s">
        <v>103</v>
      </c>
      <c r="B9" s="38" t="s">
        <v>62</v>
      </c>
      <c r="C9" s="39"/>
      <c r="D9" s="40"/>
      <c r="E9" s="41">
        <f t="shared" si="0"/>
        <v>30</v>
      </c>
      <c r="F9" s="41">
        <f t="shared" ca="1" si="3"/>
        <v>0</v>
      </c>
      <c r="G9" s="42">
        <f t="shared" ca="1" si="1"/>
        <v>30</v>
      </c>
      <c r="H9" s="89">
        <f t="array" ref="H9">SUMPRODUCT(IF(congés_absences[NOMS &amp; Prénoms]=$A9,1,0),IF(congés_absences[TYPE CONGE/ABSENCE]=LEFT(H$2,2),1,0),congés_absences[Nombre de jours])</f>
        <v>16</v>
      </c>
      <c r="I9" s="42">
        <f t="shared" ca="1" si="2"/>
        <v>14</v>
      </c>
    </row>
    <row r="10" spans="1:9" ht="20.100000000000001" customHeight="1" x14ac:dyDescent="0.3">
      <c r="A10" s="43" t="s">
        <v>104</v>
      </c>
      <c r="B10" s="38" t="s">
        <v>62</v>
      </c>
      <c r="C10" s="39"/>
      <c r="D10" s="40"/>
      <c r="E10" s="41">
        <f t="shared" si="0"/>
        <v>30</v>
      </c>
      <c r="F10" s="41">
        <f t="shared" ca="1" si="3"/>
        <v>0</v>
      </c>
      <c r="G10" s="42">
        <f t="shared" ca="1" si="1"/>
        <v>30</v>
      </c>
      <c r="H10" s="89">
        <f t="array" ref="H10">SUMPRODUCT(IF(congés_absences[NOMS &amp; Prénoms]=$A10,1,0),IF(congés_absences[TYPE CONGE/ABSENCE]=LEFT(H$2,2),1,0),congés_absences[Nombre de jours])</f>
        <v>0</v>
      </c>
      <c r="I10" s="42">
        <f t="shared" ca="1" si="2"/>
        <v>30</v>
      </c>
    </row>
    <row r="11" spans="1:9" hidden="1" x14ac:dyDescent="0.2"/>
    <row r="12" spans="1:9" hidden="1" x14ac:dyDescent="0.2"/>
    <row r="13" spans="1:9" hidden="1" x14ac:dyDescent="0.2"/>
    <row r="14" spans="1:9" hidden="1" x14ac:dyDescent="0.2"/>
    <row r="15" spans="1:9" hidden="1" x14ac:dyDescent="0.2"/>
    <row r="16" spans="1:9" hidden="1" x14ac:dyDescent="0.2"/>
    <row r="17" hidden="1" x14ac:dyDescent="0.2"/>
  </sheetData>
  <autoFilter ref="A2:I2"/>
  <mergeCells count="1">
    <mergeCell ref="A1:I1"/>
  </mergeCells>
  <conditionalFormatting sqref="I3">
    <cfRule type="cellIs" dxfId="5" priority="7" stopIfTrue="1" operator="greaterThan">
      <formula>0</formula>
    </cfRule>
    <cfRule type="cellIs" dxfId="4" priority="8" stopIfTrue="1" operator="equal">
      <formula>0</formula>
    </cfRule>
    <cfRule type="cellIs" dxfId="3" priority="9" stopIfTrue="1" operator="lessThan">
      <formula>0</formula>
    </cfRule>
  </conditionalFormatting>
  <conditionalFormatting sqref="I4:I10">
    <cfRule type="cellIs" dxfId="2" priority="1" stopIfTrue="1" operator="greaterThan">
      <formula>0</formula>
    </cfRule>
    <cfRule type="cellIs" dxfId="1" priority="2" stopIfTrue="1" operator="equal">
      <formula>0</formula>
    </cfRule>
    <cfRule type="cellIs" dxfId="0" priority="3" stopIfTrue="1" operator="lessThan">
      <formula>0</formula>
    </cfRule>
  </conditionalFormatting>
  <dataValidations count="2">
    <dataValidation type="list" allowBlank="1" showInputMessage="1" showErrorMessage="1" sqref="B3:B10">
      <formula1>Profil</formula1>
    </dataValidation>
    <dataValidation type="list" allowBlank="1" showInputMessage="1" showErrorMessage="1" sqref="A1:I1">
      <formula1>Bilan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44"/>
  <sheetViews>
    <sheetView showGridLines="0" zoomScale="90" zoomScaleNormal="90" workbookViewId="0">
      <selection activeCell="E1" sqref="E1:F1"/>
    </sheetView>
  </sheetViews>
  <sheetFormatPr baseColWidth="10" defaultColWidth="13.33203125" defaultRowHeight="17.25" x14ac:dyDescent="0.3"/>
  <cols>
    <col min="1" max="1" width="32.33203125" style="23" bestFit="1" customWidth="1"/>
    <col min="2" max="2" width="5.83203125" style="23" customWidth="1"/>
    <col min="3" max="3" width="16.33203125" style="19" bestFit="1" customWidth="1"/>
    <col min="4" max="4" width="5.83203125" style="19" customWidth="1"/>
    <col min="5" max="5" width="18.33203125" style="19" bestFit="1" customWidth="1"/>
    <col min="6" max="6" width="26.5" style="19" bestFit="1" customWidth="1"/>
    <col min="7" max="7" width="15.83203125" style="19" customWidth="1"/>
    <col min="8" max="8" width="13.6640625" style="19" bestFit="1" customWidth="1"/>
    <col min="9" max="9" width="7.1640625" style="19" customWidth="1"/>
    <col min="10" max="10" width="25.83203125" style="19" customWidth="1"/>
    <col min="11" max="11" width="80" style="19" customWidth="1"/>
    <col min="12" max="12" width="5.83203125" style="19" customWidth="1"/>
    <col min="13" max="13" width="25.83203125" style="19" customWidth="1"/>
    <col min="14" max="14" width="13.33203125" style="19"/>
    <col min="15" max="15" width="19.5" style="19" bestFit="1" customWidth="1"/>
    <col min="16" max="17" width="13.33203125" style="19"/>
    <col min="18" max="18" width="39.5" style="19" bestFit="1" customWidth="1"/>
    <col min="19" max="16384" width="13.33203125" style="19"/>
  </cols>
  <sheetData>
    <row r="1" spans="1:18" ht="20.100000000000001" customHeight="1" thickBot="1" x14ac:dyDescent="0.35">
      <c r="A1" s="24" t="s">
        <v>47</v>
      </c>
      <c r="B1" s="18"/>
      <c r="C1" s="24" t="s">
        <v>0</v>
      </c>
      <c r="D1" s="18"/>
      <c r="E1" s="114" t="s">
        <v>75</v>
      </c>
      <c r="F1" s="115"/>
      <c r="H1" s="101" t="s">
        <v>10</v>
      </c>
      <c r="J1" s="114" t="s">
        <v>20</v>
      </c>
      <c r="K1" s="115"/>
      <c r="L1" s="20"/>
      <c r="M1" s="46" t="s">
        <v>94</v>
      </c>
      <c r="O1" s="46" t="s">
        <v>49</v>
      </c>
      <c r="Q1" s="46" t="s">
        <v>83</v>
      </c>
      <c r="R1" s="46" t="s">
        <v>74</v>
      </c>
    </row>
    <row r="2" spans="1:18" x14ac:dyDescent="0.3">
      <c r="A2" s="43" t="s">
        <v>101</v>
      </c>
      <c r="B2" s="21"/>
      <c r="C2" s="28" t="s">
        <v>40</v>
      </c>
      <c r="D2" s="21"/>
      <c r="E2" s="31">
        <f>DATE('Planning CP'!An,1,1)</f>
        <v>43101</v>
      </c>
      <c r="F2" s="47" t="s">
        <v>25</v>
      </c>
      <c r="H2" s="25">
        <v>2017</v>
      </c>
      <c r="J2" s="100" t="s">
        <v>11</v>
      </c>
      <c r="K2" s="65" t="s">
        <v>95</v>
      </c>
      <c r="M2" s="25" t="s">
        <v>51</v>
      </c>
      <c r="O2" s="28" t="s">
        <v>61</v>
      </c>
      <c r="Q2" s="63" t="s">
        <v>82</v>
      </c>
      <c r="R2" s="28" t="s">
        <v>65</v>
      </c>
    </row>
    <row r="3" spans="1:18" x14ac:dyDescent="0.3">
      <c r="A3" s="43" t="s">
        <v>98</v>
      </c>
      <c r="B3" s="21"/>
      <c r="C3" s="29" t="s">
        <v>32</v>
      </c>
      <c r="D3" s="21"/>
      <c r="E3" s="32">
        <f>Paques('Planning CP'!An)</f>
        <v>43191</v>
      </c>
      <c r="F3" s="48" t="s">
        <v>1</v>
      </c>
      <c r="H3" s="26">
        <v>2018</v>
      </c>
      <c r="J3" s="44" t="s">
        <v>10</v>
      </c>
      <c r="K3" s="64" t="s">
        <v>12</v>
      </c>
      <c r="M3" s="26" t="s">
        <v>50</v>
      </c>
      <c r="O3" s="29" t="s">
        <v>62</v>
      </c>
      <c r="Q3" s="68" t="s">
        <v>77</v>
      </c>
      <c r="R3" s="29" t="s">
        <v>66</v>
      </c>
    </row>
    <row r="4" spans="1:18" x14ac:dyDescent="0.3">
      <c r="A4" s="43" t="s">
        <v>99</v>
      </c>
      <c r="B4" s="21"/>
      <c r="C4" s="29" t="s">
        <v>33</v>
      </c>
      <c r="D4" s="21"/>
      <c r="E4" s="32">
        <f>E3+1</f>
        <v>43192</v>
      </c>
      <c r="F4" s="48" t="s">
        <v>2</v>
      </c>
      <c r="H4" s="26">
        <v>2019</v>
      </c>
      <c r="J4" s="44" t="s">
        <v>8</v>
      </c>
      <c r="K4" s="64" t="s">
        <v>13</v>
      </c>
      <c r="M4" s="26" t="s">
        <v>52</v>
      </c>
      <c r="O4" s="29" t="s">
        <v>63</v>
      </c>
      <c r="Q4" s="73" t="s">
        <v>67</v>
      </c>
      <c r="R4" s="29" t="s">
        <v>67</v>
      </c>
    </row>
    <row r="5" spans="1:18" x14ac:dyDescent="0.3">
      <c r="A5" s="43" t="s">
        <v>100</v>
      </c>
      <c r="B5" s="21"/>
      <c r="C5" s="29" t="s">
        <v>89</v>
      </c>
      <c r="D5" s="21"/>
      <c r="E5" s="32">
        <f>DATE('Planning CP'!An,5,1)</f>
        <v>43221</v>
      </c>
      <c r="F5" s="48" t="s">
        <v>24</v>
      </c>
      <c r="H5" s="26">
        <v>2020</v>
      </c>
      <c r="J5" s="44" t="s">
        <v>14</v>
      </c>
      <c r="K5" s="64" t="s">
        <v>15</v>
      </c>
      <c r="M5" s="26" t="s">
        <v>53</v>
      </c>
      <c r="O5" s="30" t="s">
        <v>64</v>
      </c>
      <c r="Q5" s="71" t="s">
        <v>92</v>
      </c>
      <c r="R5" s="29" t="s">
        <v>68</v>
      </c>
    </row>
    <row r="6" spans="1:18" x14ac:dyDescent="0.3">
      <c r="A6" s="43" t="s">
        <v>102</v>
      </c>
      <c r="B6" s="21"/>
      <c r="C6" s="29" t="s">
        <v>34</v>
      </c>
      <c r="D6" s="21"/>
      <c r="E6" s="32">
        <f>DATE('Planning CP'!An,5,8)</f>
        <v>43228</v>
      </c>
      <c r="F6" s="48" t="s">
        <v>26</v>
      </c>
      <c r="H6" s="26">
        <v>2021</v>
      </c>
      <c r="J6" s="44" t="s">
        <v>9</v>
      </c>
      <c r="K6" s="64" t="s">
        <v>16</v>
      </c>
      <c r="M6" s="26" t="s">
        <v>54</v>
      </c>
      <c r="Q6" s="72" t="s">
        <v>78</v>
      </c>
      <c r="R6" s="29" t="s">
        <v>69</v>
      </c>
    </row>
    <row r="7" spans="1:18" x14ac:dyDescent="0.3">
      <c r="A7" s="43" t="s">
        <v>105</v>
      </c>
      <c r="B7" s="21"/>
      <c r="C7" s="29" t="s">
        <v>35</v>
      </c>
      <c r="D7" s="21"/>
      <c r="E7" s="32">
        <f>E3+39</f>
        <v>43230</v>
      </c>
      <c r="F7" s="48" t="s">
        <v>3</v>
      </c>
      <c r="H7" s="26">
        <v>2022</v>
      </c>
      <c r="J7" s="44" t="s">
        <v>0</v>
      </c>
      <c r="K7" s="64" t="s">
        <v>17</v>
      </c>
      <c r="M7" s="26" t="s">
        <v>55</v>
      </c>
      <c r="Q7" s="70" t="s">
        <v>80</v>
      </c>
      <c r="R7" s="29" t="s">
        <v>70</v>
      </c>
    </row>
    <row r="8" spans="1:18" x14ac:dyDescent="0.3">
      <c r="A8" s="43" t="s">
        <v>103</v>
      </c>
      <c r="B8" s="21"/>
      <c r="C8" s="29" t="s">
        <v>36</v>
      </c>
      <c r="D8" s="21"/>
      <c r="E8" s="32">
        <f>E3+49</f>
        <v>43240</v>
      </c>
      <c r="F8" s="48" t="s">
        <v>4</v>
      </c>
      <c r="H8" s="26">
        <v>2023</v>
      </c>
      <c r="J8" s="44" t="s">
        <v>18</v>
      </c>
      <c r="K8" s="64" t="s">
        <v>19</v>
      </c>
      <c r="M8" s="26" t="s">
        <v>56</v>
      </c>
      <c r="Q8" s="69" t="s">
        <v>79</v>
      </c>
      <c r="R8" s="29" t="s">
        <v>71</v>
      </c>
    </row>
    <row r="9" spans="1:18" x14ac:dyDescent="0.3">
      <c r="A9" s="43" t="s">
        <v>104</v>
      </c>
      <c r="B9" s="21"/>
      <c r="C9" s="29" t="s">
        <v>90</v>
      </c>
      <c r="D9" s="21"/>
      <c r="E9" s="32">
        <f>E8+1</f>
        <v>43241</v>
      </c>
      <c r="F9" s="48" t="s">
        <v>27</v>
      </c>
      <c r="H9" s="26">
        <v>2024</v>
      </c>
      <c r="J9" s="44" t="s">
        <v>86</v>
      </c>
      <c r="K9" s="64" t="s">
        <v>85</v>
      </c>
      <c r="M9" s="26" t="s">
        <v>57</v>
      </c>
      <c r="Q9" s="67" t="s">
        <v>84</v>
      </c>
      <c r="R9" s="29" t="s">
        <v>72</v>
      </c>
    </row>
    <row r="10" spans="1:18" x14ac:dyDescent="0.3">
      <c r="B10" s="21"/>
      <c r="C10" s="29" t="s">
        <v>37</v>
      </c>
      <c r="D10" s="21"/>
      <c r="E10" s="32">
        <f>DATE('Planning CP'!An,7,14)</f>
        <v>43295</v>
      </c>
      <c r="F10" s="48" t="s">
        <v>23</v>
      </c>
      <c r="H10" s="26">
        <v>2025</v>
      </c>
      <c r="J10" s="44" t="s">
        <v>87</v>
      </c>
      <c r="K10" s="64" t="s">
        <v>96</v>
      </c>
      <c r="M10" s="26" t="s">
        <v>58</v>
      </c>
      <c r="Q10" s="74" t="s">
        <v>81</v>
      </c>
      <c r="R10" s="30" t="s">
        <v>73</v>
      </c>
    </row>
    <row r="11" spans="1:18" ht="18" thickBot="1" x14ac:dyDescent="0.35">
      <c r="B11" s="21"/>
      <c r="C11" s="29" t="s">
        <v>91</v>
      </c>
      <c r="D11" s="21"/>
      <c r="E11" s="32">
        <f>DATE('Planning CP'!An,8,15)</f>
        <v>43327</v>
      </c>
      <c r="F11" s="48" t="s">
        <v>5</v>
      </c>
      <c r="H11" s="26">
        <v>2026</v>
      </c>
      <c r="J11" s="45" t="s">
        <v>88</v>
      </c>
      <c r="K11" s="66" t="s">
        <v>97</v>
      </c>
      <c r="M11" s="26" t="s">
        <v>59</v>
      </c>
    </row>
    <row r="12" spans="1:18" x14ac:dyDescent="0.3">
      <c r="B12" s="21"/>
      <c r="C12" s="29" t="s">
        <v>38</v>
      </c>
      <c r="D12" s="21"/>
      <c r="E12" s="32">
        <f>DATE('Planning CP'!An,11,1)</f>
        <v>43405</v>
      </c>
      <c r="F12" s="48" t="s">
        <v>6</v>
      </c>
      <c r="H12" s="27">
        <v>2027</v>
      </c>
      <c r="M12" s="27" t="s">
        <v>60</v>
      </c>
    </row>
    <row r="13" spans="1:18" x14ac:dyDescent="0.3">
      <c r="B13" s="21"/>
      <c r="C13" s="30" t="s">
        <v>39</v>
      </c>
      <c r="D13" s="21"/>
      <c r="E13" s="32">
        <f>DATE('Planning CP'!An,11,11)</f>
        <v>43415</v>
      </c>
      <c r="F13" s="48" t="s">
        <v>28</v>
      </c>
    </row>
    <row r="14" spans="1:18" ht="18" thickBot="1" x14ac:dyDescent="0.35">
      <c r="B14" s="21"/>
      <c r="C14" s="21"/>
      <c r="D14" s="21"/>
      <c r="E14" s="33">
        <f>DATE('Planning CP'!An,12,25)</f>
        <v>43459</v>
      </c>
      <c r="F14" s="49" t="s">
        <v>22</v>
      </c>
    </row>
    <row r="15" spans="1:18" x14ac:dyDescent="0.3">
      <c r="B15" s="21"/>
      <c r="C15" s="21"/>
      <c r="D15" s="21"/>
      <c r="E15" s="34">
        <f>DATE('Planning CP'!An+1,1,1)</f>
        <v>43466</v>
      </c>
      <c r="F15" s="50" t="s">
        <v>25</v>
      </c>
    </row>
    <row r="16" spans="1:18" x14ac:dyDescent="0.3">
      <c r="B16" s="21"/>
      <c r="C16" s="21"/>
      <c r="D16" s="21"/>
      <c r="E16" s="35">
        <f>Paques('Planning CP'!An+1)</f>
        <v>43576</v>
      </c>
      <c r="F16" s="50" t="s">
        <v>1</v>
      </c>
    </row>
    <row r="17" spans="2:9" x14ac:dyDescent="0.3">
      <c r="B17" s="21"/>
      <c r="C17" s="21"/>
      <c r="D17" s="21"/>
      <c r="E17" s="35">
        <f>E16+1</f>
        <v>43577</v>
      </c>
      <c r="F17" s="50" t="s">
        <v>2</v>
      </c>
    </row>
    <row r="18" spans="2:9" x14ac:dyDescent="0.3">
      <c r="B18" s="21"/>
      <c r="C18" s="21"/>
      <c r="D18" s="21"/>
      <c r="E18" s="35">
        <f>DATE('Planning CP'!An+1,5,1)</f>
        <v>43586</v>
      </c>
      <c r="F18" s="50" t="s">
        <v>24</v>
      </c>
      <c r="I18" s="37"/>
    </row>
    <row r="19" spans="2:9" x14ac:dyDescent="0.3">
      <c r="B19" s="21"/>
      <c r="C19" s="21"/>
      <c r="D19" s="21"/>
      <c r="E19" s="35">
        <f>DATE('Planning CP'!An+1,5,8)</f>
        <v>43593</v>
      </c>
      <c r="F19" s="50" t="s">
        <v>26</v>
      </c>
    </row>
    <row r="20" spans="2:9" x14ac:dyDescent="0.3">
      <c r="B20" s="21"/>
      <c r="C20" s="21"/>
      <c r="D20" s="21"/>
      <c r="E20" s="35">
        <f>E16+39</f>
        <v>43615</v>
      </c>
      <c r="F20" s="50" t="s">
        <v>3</v>
      </c>
    </row>
    <row r="21" spans="2:9" x14ac:dyDescent="0.3">
      <c r="B21" s="21"/>
      <c r="C21" s="21"/>
      <c r="D21" s="21"/>
      <c r="E21" s="35">
        <f>E16+49</f>
        <v>43625</v>
      </c>
      <c r="F21" s="50" t="s">
        <v>4</v>
      </c>
    </row>
    <row r="22" spans="2:9" x14ac:dyDescent="0.3">
      <c r="B22" s="21"/>
      <c r="C22" s="21"/>
      <c r="D22" s="21"/>
      <c r="E22" s="35">
        <f>E21+1</f>
        <v>43626</v>
      </c>
      <c r="F22" s="50" t="s">
        <v>27</v>
      </c>
    </row>
    <row r="23" spans="2:9" x14ac:dyDescent="0.3">
      <c r="B23" s="21"/>
      <c r="C23" s="21"/>
      <c r="D23" s="21"/>
      <c r="E23" s="35">
        <f>DATE('Planning CP'!An+1,7,14)</f>
        <v>43660</v>
      </c>
      <c r="F23" s="50" t="s">
        <v>23</v>
      </c>
    </row>
    <row r="24" spans="2:9" x14ac:dyDescent="0.3">
      <c r="B24" s="21"/>
      <c r="C24" s="21"/>
      <c r="D24" s="21"/>
      <c r="E24" s="35">
        <f>DATE('Planning CP'!An+1,8,15)</f>
        <v>43692</v>
      </c>
      <c r="F24" s="50" t="s">
        <v>5</v>
      </c>
    </row>
    <row r="25" spans="2:9" x14ac:dyDescent="0.3">
      <c r="B25" s="21"/>
      <c r="C25" s="21"/>
      <c r="D25" s="21"/>
      <c r="E25" s="35">
        <f>DATE('Planning CP'!An+1,11,1)</f>
        <v>43770</v>
      </c>
      <c r="F25" s="50" t="s">
        <v>6</v>
      </c>
    </row>
    <row r="26" spans="2:9" x14ac:dyDescent="0.3">
      <c r="B26" s="21"/>
      <c r="C26" s="21"/>
      <c r="D26" s="21"/>
      <c r="E26" s="35">
        <f>DATE('Planning CP'!An+1,11,11)</f>
        <v>43780</v>
      </c>
      <c r="F26" s="50" t="s">
        <v>7</v>
      </c>
    </row>
    <row r="27" spans="2:9" ht="18" thickBot="1" x14ac:dyDescent="0.35">
      <c r="B27" s="21"/>
      <c r="C27" s="21"/>
      <c r="D27" s="21"/>
      <c r="E27" s="36">
        <f>DATE('Planning CP'!An+1,12,25)</f>
        <v>43824</v>
      </c>
      <c r="F27" s="51" t="s">
        <v>22</v>
      </c>
    </row>
    <row r="28" spans="2:9" x14ac:dyDescent="0.3">
      <c r="B28" s="21"/>
      <c r="C28" s="21"/>
      <c r="D28" s="21"/>
      <c r="E28" s="22"/>
    </row>
    <row r="29" spans="2:9" x14ac:dyDescent="0.3">
      <c r="B29" s="21"/>
      <c r="C29" s="21"/>
      <c r="D29" s="21"/>
      <c r="E29" s="22"/>
    </row>
    <row r="30" spans="2:9" x14ac:dyDescent="0.3">
      <c r="B30" s="21"/>
      <c r="C30" s="21"/>
      <c r="D30" s="21"/>
      <c r="E30" s="22"/>
    </row>
    <row r="31" spans="2:9" x14ac:dyDescent="0.3">
      <c r="B31" s="21"/>
      <c r="C31" s="21"/>
      <c r="D31" s="21"/>
      <c r="E31" s="22"/>
    </row>
    <row r="32" spans="2:9" x14ac:dyDescent="0.3">
      <c r="B32" s="21"/>
      <c r="C32" s="21"/>
      <c r="D32" s="21"/>
      <c r="E32" s="22"/>
    </row>
    <row r="33" spans="2:5" x14ac:dyDescent="0.3">
      <c r="B33" s="21"/>
      <c r="C33" s="21"/>
      <c r="D33" s="21"/>
      <c r="E33" s="22"/>
    </row>
    <row r="34" spans="2:5" x14ac:dyDescent="0.3">
      <c r="B34" s="21"/>
      <c r="D34" s="21"/>
      <c r="E34" s="22"/>
    </row>
    <row r="35" spans="2:5" x14ac:dyDescent="0.3">
      <c r="B35" s="19"/>
      <c r="E35" s="22"/>
    </row>
    <row r="36" spans="2:5" x14ac:dyDescent="0.3">
      <c r="B36" s="19"/>
      <c r="E36" s="22"/>
    </row>
    <row r="37" spans="2:5" x14ac:dyDescent="0.3">
      <c r="B37" s="19"/>
      <c r="E37" s="22"/>
    </row>
    <row r="38" spans="2:5" x14ac:dyDescent="0.3">
      <c r="B38" s="19"/>
      <c r="E38" s="22"/>
    </row>
    <row r="39" spans="2:5" x14ac:dyDescent="0.3">
      <c r="B39" s="19"/>
      <c r="E39" s="22"/>
    </row>
    <row r="40" spans="2:5" x14ac:dyDescent="0.3">
      <c r="B40" s="19"/>
      <c r="E40" s="22"/>
    </row>
    <row r="41" spans="2:5" x14ac:dyDescent="0.3">
      <c r="E41" s="22"/>
    </row>
    <row r="42" spans="2:5" x14ac:dyDescent="0.3">
      <c r="E42" s="22"/>
    </row>
    <row r="43" spans="2:5" x14ac:dyDescent="0.3">
      <c r="E43" s="22"/>
    </row>
    <row r="44" spans="2:5" x14ac:dyDescent="0.3">
      <c r="E44" s="22"/>
    </row>
  </sheetData>
  <mergeCells count="2">
    <mergeCell ref="E1:F1"/>
    <mergeCell ref="J1:K1"/>
  </mergeCells>
  <phoneticPr fontId="0" type="noConversion"/>
  <pageMargins left="0.7" right="0.7" top="0.75" bottom="0.75" header="0.3" footer="0.3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21</vt:i4>
      </vt:variant>
    </vt:vector>
  </HeadingPairs>
  <TitlesOfParts>
    <vt:vector size="27" baseType="lpstr">
      <vt:lpstr>Saisie CP</vt:lpstr>
      <vt:lpstr>Planning CP</vt:lpstr>
      <vt:lpstr>Planning CP6</vt:lpstr>
      <vt:lpstr>Bilan ABSENCE</vt:lpstr>
      <vt:lpstr>Bilan CP</vt:lpstr>
      <vt:lpstr>BDD</vt:lpstr>
      <vt:lpstr>'Planning CP'!An</vt:lpstr>
      <vt:lpstr>'Planning CP6'!An</vt:lpstr>
      <vt:lpstr>An</vt:lpstr>
      <vt:lpstr>Années</vt:lpstr>
      <vt:lpstr>Bilan</vt:lpstr>
      <vt:lpstr>codes</vt:lpstr>
      <vt:lpstr>ColA</vt:lpstr>
      <vt:lpstr>'Planning CP'!dates_planning</vt:lpstr>
      <vt:lpstr>'Planning CP6'!dates_planning</vt:lpstr>
      <vt:lpstr>'Planning CP'!Mois</vt:lpstr>
      <vt:lpstr>'Planning CP6'!Mois</vt:lpstr>
      <vt:lpstr>Mois_BDD</vt:lpstr>
      <vt:lpstr>'Planning CP'!Mois_fin</vt:lpstr>
      <vt:lpstr>'Planning CP6'!Mois_fin</vt:lpstr>
      <vt:lpstr>'Planning CP'!mois_planning</vt:lpstr>
      <vt:lpstr>'Planning CP6'!mois_planning</vt:lpstr>
      <vt:lpstr>Profil</vt:lpstr>
      <vt:lpstr>Type</vt:lpstr>
      <vt:lpstr>'Planning CP'!Zone_d_impression</vt:lpstr>
      <vt:lpstr>'Planning CP6'!Zone_d_impression</vt:lpstr>
      <vt:lpstr>'Saisie CP'!Zone_d_impression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</dc:creator>
  <cp:lastModifiedBy>patrice phishert</cp:lastModifiedBy>
  <cp:lastPrinted>2018-04-26T12:55:27Z</cp:lastPrinted>
  <dcterms:created xsi:type="dcterms:W3CDTF">2009-05-19T05:49:18Z</dcterms:created>
  <dcterms:modified xsi:type="dcterms:W3CDTF">2018-05-17T20:16:32Z</dcterms:modified>
</cp:coreProperties>
</file>