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240" yWindow="105" windowWidth="8955" windowHeight="3960"/>
  </bookViews>
  <sheets>
    <sheet name="Coordonnées et recherche" sheetId="1" r:id="rId1"/>
    <sheet name="Suivi de contrat" sheetId="2" r:id="rId2"/>
  </sheets>
  <definedNames>
    <definedName name="_xlnm._FilterDatabase" localSheetId="1" hidden="1">'Suivi de contrat'!$B$1:$B$2</definedName>
  </definedNames>
  <calcPr calcId="152511"/>
</workbook>
</file>

<file path=xl/calcChain.xml><?xml version="1.0" encoding="utf-8"?>
<calcChain xmlns="http://schemas.openxmlformats.org/spreadsheetml/2006/main">
  <c r="O3" i="2" l="1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2" i="2"/>
  <c r="M3" i="2" l="1"/>
  <c r="B3" i="2" s="1"/>
  <c r="M4" i="2"/>
  <c r="B4" i="2" s="1"/>
  <c r="M5" i="2"/>
  <c r="B5" i="2" s="1"/>
  <c r="M6" i="2"/>
  <c r="B6" i="2" s="1"/>
  <c r="M7" i="2"/>
  <c r="B7" i="2" s="1"/>
  <c r="M8" i="2"/>
  <c r="B8" i="2" s="1"/>
  <c r="M9" i="2"/>
  <c r="B9" i="2" s="1"/>
  <c r="M10" i="2"/>
  <c r="B10" i="2" s="1"/>
  <c r="M11" i="2"/>
  <c r="B11" i="2" s="1"/>
  <c r="M12" i="2"/>
  <c r="B12" i="2" s="1"/>
  <c r="M13" i="2"/>
  <c r="B13" i="2" s="1"/>
  <c r="M14" i="2"/>
  <c r="B14" i="2" s="1"/>
  <c r="M15" i="2"/>
  <c r="B15" i="2" s="1"/>
  <c r="M16" i="2"/>
  <c r="B16" i="2" s="1"/>
  <c r="M17" i="2"/>
  <c r="B17" i="2" s="1"/>
  <c r="M18" i="2"/>
  <c r="B18" i="2" s="1"/>
  <c r="M19" i="2"/>
  <c r="B19" i="2" s="1"/>
  <c r="M20" i="2"/>
  <c r="B20" i="2" s="1"/>
  <c r="M21" i="2"/>
  <c r="B21" i="2" s="1"/>
  <c r="M22" i="2"/>
  <c r="B22" i="2" s="1"/>
  <c r="M23" i="2"/>
  <c r="B23" i="2" s="1"/>
  <c r="M24" i="2"/>
  <c r="B24" i="2" s="1"/>
  <c r="M25" i="2"/>
  <c r="B25" i="2" s="1"/>
  <c r="M26" i="2"/>
  <c r="B26" i="2" s="1"/>
  <c r="M27" i="2"/>
  <c r="B27" i="2" s="1"/>
  <c r="M28" i="2"/>
  <c r="B28" i="2" s="1"/>
  <c r="M29" i="2"/>
  <c r="B29" i="2" s="1"/>
  <c r="M30" i="2"/>
  <c r="B30" i="2" s="1"/>
  <c r="M31" i="2"/>
  <c r="B31" i="2" s="1"/>
  <c r="M32" i="2"/>
  <c r="B32" i="2" s="1"/>
  <c r="M33" i="2"/>
  <c r="B33" i="2" s="1"/>
  <c r="M34" i="2"/>
  <c r="B34" i="2" s="1"/>
  <c r="M35" i="2"/>
  <c r="B35" i="2" s="1"/>
  <c r="M36" i="2"/>
  <c r="B36" i="2" s="1"/>
  <c r="M37" i="2"/>
  <c r="B37" i="2" s="1"/>
  <c r="M38" i="2"/>
  <c r="B38" i="2" s="1"/>
  <c r="M39" i="2"/>
  <c r="B39" i="2" s="1"/>
  <c r="M40" i="2"/>
  <c r="B40" i="2" s="1"/>
  <c r="M41" i="2"/>
  <c r="B41" i="2" s="1"/>
  <c r="M42" i="2"/>
  <c r="B42" i="2" s="1"/>
  <c r="M43" i="2"/>
  <c r="B43" i="2" s="1"/>
  <c r="M44" i="2"/>
  <c r="B44" i="2" s="1"/>
  <c r="M45" i="2"/>
  <c r="B45" i="2" s="1"/>
  <c r="M46" i="2"/>
  <c r="B46" i="2" s="1"/>
  <c r="M47" i="2"/>
  <c r="B47" i="2" s="1"/>
  <c r="M48" i="2"/>
  <c r="B48" i="2" s="1"/>
  <c r="M49" i="2"/>
  <c r="B49" i="2" s="1"/>
  <c r="M50" i="2"/>
  <c r="B50" i="2" s="1"/>
  <c r="M51" i="2"/>
  <c r="B51" i="2" s="1"/>
  <c r="M52" i="2"/>
  <c r="B52" i="2" s="1"/>
  <c r="M53" i="2"/>
  <c r="B53" i="2" s="1"/>
  <c r="M54" i="2"/>
  <c r="B54" i="2" s="1"/>
  <c r="M55" i="2"/>
  <c r="B55" i="2" s="1"/>
  <c r="M56" i="2"/>
  <c r="B56" i="2" s="1"/>
  <c r="M57" i="2"/>
  <c r="B57" i="2" s="1"/>
  <c r="M58" i="2"/>
  <c r="B58" i="2" s="1"/>
  <c r="M59" i="2"/>
  <c r="B59" i="2" s="1"/>
  <c r="M60" i="2"/>
  <c r="B60" i="2" s="1"/>
  <c r="M61" i="2"/>
  <c r="B61" i="2" s="1"/>
  <c r="M62" i="2"/>
  <c r="B62" i="2" s="1"/>
  <c r="M63" i="2"/>
  <c r="B63" i="2" s="1"/>
  <c r="M64" i="2"/>
  <c r="B64" i="2" s="1"/>
  <c r="M65" i="2"/>
  <c r="B65" i="2" s="1"/>
  <c r="M66" i="2"/>
  <c r="B66" i="2" s="1"/>
  <c r="M67" i="2"/>
  <c r="B67" i="2" s="1"/>
  <c r="M68" i="2"/>
  <c r="B68" i="2" s="1"/>
  <c r="M69" i="2"/>
  <c r="B69" i="2" s="1"/>
  <c r="M2" i="2"/>
  <c r="B2" i="2" s="1"/>
</calcChain>
</file>

<file path=xl/sharedStrings.xml><?xml version="1.0" encoding="utf-8"?>
<sst xmlns="http://schemas.openxmlformats.org/spreadsheetml/2006/main" count="27" uniqueCount="21">
  <si>
    <t>NOM</t>
  </si>
  <si>
    <t>PRENOM</t>
  </si>
  <si>
    <t>CLASSE</t>
  </si>
  <si>
    <t>PROMESSE</t>
  </si>
  <si>
    <t>TELEPHONE</t>
  </si>
  <si>
    <t>COURRIEL</t>
  </si>
  <si>
    <t>VILLE</t>
  </si>
  <si>
    <t>DATE NAISSANCE</t>
  </si>
  <si>
    <t>STATUT HANDICAPE</t>
  </si>
  <si>
    <t>COURRIEL INFO</t>
  </si>
  <si>
    <t>CV</t>
  </si>
  <si>
    <t>REUNION</t>
  </si>
  <si>
    <t>N° Contrat</t>
  </si>
  <si>
    <t>ENTREPRISE</t>
  </si>
  <si>
    <t>Type entreprise</t>
  </si>
  <si>
    <t xml:space="preserve">N° convention </t>
  </si>
  <si>
    <t>CCI</t>
  </si>
  <si>
    <t>classe2</t>
  </si>
  <si>
    <t xml:space="preserve">année </t>
  </si>
  <si>
    <t>P</t>
  </si>
  <si>
    <t>IDENTIFIANT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</si>
</sst>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2">
    <dxf>
      <numFmt numFmtId="164" formatCode="#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523875</xdr:colOff>
          <xdr:row>0</xdr:row>
          <xdr:rowOff>19050</xdr:rowOff>
        </xdr:from>
        <xdr:to>
          <xdr:col>15</xdr:col>
          <xdr:colOff>295275</xdr:colOff>
          <xdr:row>2</xdr:row>
          <xdr:rowOff>47625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657225</xdr:colOff>
          <xdr:row>3</xdr:row>
          <xdr:rowOff>0</xdr:rowOff>
        </xdr:from>
        <xdr:to>
          <xdr:col>15</xdr:col>
          <xdr:colOff>561975</xdr:colOff>
          <xdr:row>4</xdr:row>
          <xdr:rowOff>161925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tableau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9525</xdr:rowOff>
        </xdr:from>
        <xdr:to>
          <xdr:col>0</xdr:col>
          <xdr:colOff>895350</xdr:colOff>
          <xdr:row>1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tableau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1" displayName="Tableau1" ref="A1:M2" insertRow="1" totalsRowShown="0">
  <autoFilter ref="A1:M2"/>
  <sortState ref="B2:M3">
    <sortCondition ref="B1:B3"/>
  </sortState>
  <tableColumns count="13">
    <tableColumn id="5" name="IDENTIFIANT"/>
    <tableColumn id="1" name="NOM"/>
    <tableColumn id="2" name="PRENOM"/>
    <tableColumn id="3" name="CLASSE"/>
    <tableColumn id="4" name="PROMESSE"/>
    <tableColumn id="13" name="TELEPHONE"/>
    <tableColumn id="14" name="COURRIEL"/>
    <tableColumn id="15" name="VILLE"/>
    <tableColumn id="16" name="DATE NAISSANCE" dataDxfId="1"/>
    <tableColumn id="17" name="STATUT HANDICAPE"/>
    <tableColumn id="18" name="COURRIEL INFO"/>
    <tableColumn id="19" name="CV"/>
    <tableColumn id="20" name="REUN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2" displayName="Tableau2" ref="C1:L2" insertRow="1" totalsRowShown="0">
  <autoFilter ref="C1:L2"/>
  <tableColumns count="10">
    <tableColumn id="1" name="IDENTIFIANT"/>
    <tableColumn id="2" name="NOM">
      <calculatedColumnFormula>VLOOKUP(Tableau2[IDENTIFIANT],Tableau1[],COLUMN(Tableau1[NOM]),FALSE)</calculatedColumnFormula>
    </tableColumn>
    <tableColumn id="3" name="PRENOM">
      <calculatedColumnFormula>VLOOKUP(Tableau2[IDENTIFIANT],Tableau1[],COLUMN(Tableau1[PRENOM]),FALSE)</calculatedColumnFormula>
    </tableColumn>
    <tableColumn id="4" name="CLASSE">
      <calculatedColumnFormula>VLOOKUP(Tableau2[IDENTIFIANT],Tableau1[],COLUMN(Tableau1[CLASSE]),FALSE)</calculatedColumnFormula>
    </tableColumn>
    <tableColumn id="5" name="COURRIEL" dataDxfId="0">
      <calculatedColumnFormula>VLOOKUP(Tableau2[IDENTIFIANT],Tableau1[],COLUMN(Tableau1[COURRIEL]),FALSE)</calculatedColumnFormula>
    </tableColumn>
    <tableColumn id="6" name="ENTREPRISE"/>
    <tableColumn id="7" name="VILLE"/>
    <tableColumn id="8" name="Type entreprise"/>
    <tableColumn id="9" name="N° convention "/>
    <tableColumn id="10" name="CCI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4"/>
  <sheetViews>
    <sheetView tabSelected="1" workbookViewId="0">
      <selection activeCell="A2" sqref="A2"/>
    </sheetView>
  </sheetViews>
  <sheetFormatPr baseColWidth="10" defaultRowHeight="15" x14ac:dyDescent="0.25"/>
  <cols>
    <col min="1" max="1" width="15.85546875" customWidth="1"/>
    <col min="2" max="2" width="10.85546875" customWidth="1"/>
    <col min="3" max="3" width="11.28515625" bestFit="1" customWidth="1"/>
    <col min="4" max="4" width="9.5703125" bestFit="1" customWidth="1"/>
    <col min="5" max="5" width="12.85546875" bestFit="1" customWidth="1"/>
    <col min="6" max="6" width="13.42578125" bestFit="1" customWidth="1"/>
    <col min="7" max="7" width="13.85546875" customWidth="1"/>
    <col min="8" max="8" width="7.85546875" bestFit="1" customWidth="1"/>
    <col min="9" max="9" width="18.5703125" bestFit="1" customWidth="1"/>
    <col min="10" max="10" width="21" bestFit="1" customWidth="1"/>
    <col min="11" max="11" width="16.85546875" bestFit="1" customWidth="1"/>
    <col min="12" max="12" width="5.7109375" bestFit="1" customWidth="1"/>
    <col min="13" max="13" width="11.7109375" bestFit="1" customWidth="1"/>
  </cols>
  <sheetData>
    <row r="1" spans="1:13" x14ac:dyDescent="0.25">
      <c r="A1" t="s">
        <v>20</v>
      </c>
      <c r="B1" t="s">
        <v>0</v>
      </c>
      <c r="C1" t="s">
        <v>1</v>
      </c>
      <c r="D1" s="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</row>
    <row r="2" spans="1:13" x14ac:dyDescent="0.25">
      <c r="D2" s="1"/>
      <c r="I2" s="1"/>
    </row>
    <row r="3" spans="1:13" x14ac:dyDescent="0.25">
      <c r="D3" s="1"/>
      <c r="I3" s="1"/>
    </row>
    <row r="4" spans="1:13" x14ac:dyDescent="0.25">
      <c r="D4" s="1"/>
      <c r="I4" s="1"/>
    </row>
    <row r="5" spans="1:13" x14ac:dyDescent="0.25">
      <c r="D5" s="1"/>
      <c r="I5" s="1"/>
    </row>
    <row r="6" spans="1:13" x14ac:dyDescent="0.25">
      <c r="D6" s="1"/>
      <c r="I6" s="1"/>
    </row>
    <row r="7" spans="1:13" x14ac:dyDescent="0.25">
      <c r="D7" s="1"/>
      <c r="I7" s="1"/>
    </row>
    <row r="8" spans="1:13" x14ac:dyDescent="0.25">
      <c r="D8" s="1"/>
      <c r="I8" s="1"/>
    </row>
    <row r="9" spans="1:13" x14ac:dyDescent="0.25">
      <c r="D9" s="1"/>
      <c r="I9" s="1"/>
    </row>
    <row r="10" spans="1:13" x14ac:dyDescent="0.25">
      <c r="D10" s="1"/>
      <c r="I10" s="1"/>
    </row>
    <row r="11" spans="1:13" x14ac:dyDescent="0.25">
      <c r="D11" s="1"/>
      <c r="I11" s="1"/>
    </row>
    <row r="12" spans="1:13" x14ac:dyDescent="0.25">
      <c r="D12" s="1"/>
      <c r="I12" s="1"/>
    </row>
    <row r="13" spans="1:13" x14ac:dyDescent="0.25">
      <c r="D13" s="1"/>
      <c r="I13" s="1"/>
    </row>
    <row r="14" spans="1:13" x14ac:dyDescent="0.25">
      <c r="D14" s="1"/>
      <c r="I14" s="1"/>
    </row>
    <row r="15" spans="1:13" x14ac:dyDescent="0.25">
      <c r="D15" s="1"/>
      <c r="I15" s="1"/>
    </row>
    <row r="16" spans="1:13" x14ac:dyDescent="0.25">
      <c r="D16" s="1"/>
      <c r="I16" s="1"/>
    </row>
    <row r="17" spans="4:9" x14ac:dyDescent="0.25">
      <c r="D17" s="1"/>
      <c r="I17" s="1"/>
    </row>
    <row r="18" spans="4:9" x14ac:dyDescent="0.25">
      <c r="D18" s="1"/>
      <c r="I18" s="1"/>
    </row>
    <row r="19" spans="4:9" x14ac:dyDescent="0.25">
      <c r="D19" s="1"/>
      <c r="I19" s="1"/>
    </row>
    <row r="20" spans="4:9" x14ac:dyDescent="0.25">
      <c r="D20" s="1"/>
      <c r="I20" s="1"/>
    </row>
    <row r="21" spans="4:9" x14ac:dyDescent="0.25">
      <c r="D21" s="1"/>
    </row>
    <row r="22" spans="4:9" x14ac:dyDescent="0.25">
      <c r="D22" s="1"/>
    </row>
    <row r="23" spans="4:9" x14ac:dyDescent="0.25">
      <c r="D23" s="1"/>
    </row>
    <row r="24" spans="4:9" x14ac:dyDescent="0.25">
      <c r="D24" s="1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13</xdr:col>
                <xdr:colOff>523875</xdr:colOff>
                <xdr:row>0</xdr:row>
                <xdr:rowOff>19050</xdr:rowOff>
              </from>
              <to>
                <xdr:col>15</xdr:col>
                <xdr:colOff>295275</xdr:colOff>
                <xdr:row>2</xdr:row>
                <xdr:rowOff>47625</xdr:rowOff>
              </to>
            </anchor>
          </controlPr>
        </control>
      </mc:Choice>
      <mc:Fallback>
        <control shapeId="1027" r:id="rId4" name="CommandButton1"/>
      </mc:Fallback>
    </mc:AlternateContent>
    <mc:AlternateContent xmlns:mc="http://schemas.openxmlformats.org/markup-compatibility/2006">
      <mc:Choice Requires="x14">
        <control shapeId="1028" r:id="rId6" name="Button 4">
          <controlPr defaultSize="0" print="0" autoFill="0" autoPict="0" macro="[0]!raz_tableau">
            <anchor moveWithCells="1" sizeWithCells="1">
              <from>
                <xdr:col>13</xdr:col>
                <xdr:colOff>657225</xdr:colOff>
                <xdr:row>3</xdr:row>
                <xdr:rowOff>0</xdr:rowOff>
              </from>
              <to>
                <xdr:col>15</xdr:col>
                <xdr:colOff>561975</xdr:colOff>
                <xdr:row>4</xdr:row>
                <xdr:rowOff>161925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O69"/>
  <sheetViews>
    <sheetView workbookViewId="0">
      <selection activeCell="C1" sqref="C1"/>
    </sheetView>
  </sheetViews>
  <sheetFormatPr baseColWidth="10" defaultRowHeight="15" x14ac:dyDescent="0.25"/>
  <cols>
    <col min="1" max="1" width="15.42578125" customWidth="1"/>
    <col min="2" max="2" width="18.7109375" customWidth="1"/>
    <col min="3" max="3" width="16" customWidth="1"/>
    <col min="7" max="7" width="16.140625" style="2" customWidth="1"/>
    <col min="8" max="8" width="17" customWidth="1"/>
    <col min="10" max="10" width="17.140625" customWidth="1"/>
    <col min="11" max="11" width="16.140625" customWidth="1"/>
    <col min="12" max="12" width="6.140625" bestFit="1" customWidth="1"/>
    <col min="13" max="13" width="17.28515625" customWidth="1"/>
    <col min="14" max="14" width="10.85546875" customWidth="1"/>
  </cols>
  <sheetData>
    <row r="1" spans="2:15" x14ac:dyDescent="0.25">
      <c r="B1" t="s">
        <v>12</v>
      </c>
      <c r="C1" t="s">
        <v>20</v>
      </c>
      <c r="D1" t="s">
        <v>0</v>
      </c>
      <c r="E1" t="s">
        <v>1</v>
      </c>
      <c r="F1" t="s">
        <v>2</v>
      </c>
      <c r="G1" s="2" t="s">
        <v>5</v>
      </c>
      <c r="H1" t="s">
        <v>13</v>
      </c>
      <c r="I1" t="s">
        <v>6</v>
      </c>
      <c r="J1" t="s">
        <v>14</v>
      </c>
      <c r="K1" t="s">
        <v>15</v>
      </c>
      <c r="L1" t="s">
        <v>16</v>
      </c>
      <c r="M1" t="s">
        <v>17</v>
      </c>
      <c r="N1" t="s">
        <v>18</v>
      </c>
      <c r="O1" t="s">
        <v>19</v>
      </c>
    </row>
    <row r="2" spans="2:15" x14ac:dyDescent="0.25">
      <c r="B2" t="e">
        <f>CONCATENATE("E/ENSIAME/",LEFT(M2,LEN(M2)-1),"/",O2,"/",$N$2,"/",LEFT(#REF!,3),LEFT(#REF!,1))</f>
        <v>#REF!</v>
      </c>
      <c r="M2" t="e">
        <f>VLOOKUP(#REF!,'Coordonnées et recherche'!B3:D1005,3)</f>
        <v>#REF!</v>
      </c>
      <c r="N2">
        <v>2018</v>
      </c>
      <c r="O2" t="e">
        <f>IF(#REF!="Master2","P11",IF(#REF!="Master1","P12",IF(#REF!="GI1","P26",IF(#REF!="GI2","P25",IF(#REF!="GI3","P24",IF(#REF!="GEII1","P12",IF(#REF!="GEII2","P11","P10")))))))</f>
        <v>#REF!</v>
      </c>
    </row>
    <row r="3" spans="2:15" x14ac:dyDescent="0.25">
      <c r="B3" t="e">
        <f>CONCATENATE("E/ENSIAME/",LEFT(M3,LEN(M3)-1),"/",O3,"/",$N$2,"/",LEFT(D3,3),LEFT(E3,1))</f>
        <v>#N/A</v>
      </c>
      <c r="M3" t="e">
        <f>VLOOKUP(D3,'Coordonnées et recherche'!B3:D1006,3)</f>
        <v>#N/A</v>
      </c>
      <c r="N3">
        <v>2018</v>
      </c>
      <c r="O3" t="str">
        <f>IF(F3="Master2","P11",IF(F3="Master1","P12",IF(F3="GI1","P26",IF(F3="GI2","P25",IF(F3="GI3","P24",IF(F3="GEII1","P12",IF(F3="GEII2","P11","P10")))))))</f>
        <v>P10</v>
      </c>
    </row>
    <row r="4" spans="2:15" x14ac:dyDescent="0.25">
      <c r="B4" t="e">
        <f>CONCATENATE("E/ENSIAME/",LEFT(M4,LEN(M4)-1),"/",O4,"/",$N$2,"/",LEFT(D9,3),LEFT(E9,1))</f>
        <v>#N/A</v>
      </c>
      <c r="M4" t="e">
        <f>VLOOKUP(D9,'Coordonnées et recherche'!B9:D1007,3)</f>
        <v>#N/A</v>
      </c>
      <c r="N4">
        <v>2018</v>
      </c>
      <c r="O4" t="str">
        <f>IF(F9="Master2","P11",IF(F9="Master1","P12",IF(F9="GI1","P26",IF(F9="GI2","P25",IF(F9="GI3","P24",IF(F9="GEII1","P12",IF(F9="GEII2","P11","P10")))))))</f>
        <v>P10</v>
      </c>
    </row>
    <row r="5" spans="2:15" x14ac:dyDescent="0.25">
      <c r="B5" t="e">
        <f>CONCATENATE("E/ENSIAME/",LEFT(M5,LEN(M5)-1),"/",O5,"/",$N$2,"/",LEFT(D10,3),LEFT(E10,1))</f>
        <v>#N/A</v>
      </c>
      <c r="M5" t="e">
        <f>VLOOKUP(D10,'Coordonnées et recherche'!B10:D1008,3)</f>
        <v>#N/A</v>
      </c>
      <c r="N5">
        <v>2018</v>
      </c>
      <c r="O5" t="str">
        <f>IF(F10="Master2","P11",IF(F10="Master1","P12",IF(F10="GI1","P26",IF(F10="GI2","P25",IF(F10="GI3","P24",IF(F10="GEII1","P12",IF(F10="GEII2","P11","P10")))))))</f>
        <v>P10</v>
      </c>
    </row>
    <row r="6" spans="2:15" x14ac:dyDescent="0.25">
      <c r="B6" t="e">
        <f>CONCATENATE("E/ENSIAME/",LEFT(M6,LEN(M6)-1),"/",O6,"/",$N$2,"/",LEFT(D11,3),LEFT(E11,1))</f>
        <v>#N/A</v>
      </c>
      <c r="M6" t="e">
        <f>VLOOKUP(D11,'Coordonnées et recherche'!B11:D1009,3)</f>
        <v>#N/A</v>
      </c>
      <c r="N6">
        <v>2018</v>
      </c>
      <c r="O6" t="str">
        <f>IF(F11="Master2","P11",IF(F11="Master1","P12",IF(F11="GI1","P26",IF(F11="GI2","P25",IF(F11="GI3","P24",IF(F11="GEII1","P12",IF(F11="GEII2","P11","P10")))))))</f>
        <v>P10</v>
      </c>
    </row>
    <row r="7" spans="2:15" x14ac:dyDescent="0.25">
      <c r="B7" t="e">
        <f>CONCATENATE("E/ENSIAME/",LEFT(M7,LEN(M7)-1),"/",O7,"/",$N$2,"/",LEFT(D12,3),LEFT(E12,1))</f>
        <v>#N/A</v>
      </c>
      <c r="M7" t="e">
        <f>VLOOKUP(D12,'Coordonnées et recherche'!B12:D1010,3)</f>
        <v>#N/A</v>
      </c>
      <c r="N7">
        <v>2018</v>
      </c>
      <c r="O7" t="str">
        <f>IF(F12="Master2","P11",IF(F12="Master1","P12",IF(F12="GI1","P26",IF(F12="GI2","P25",IF(F12="GI3","P24",IF(F12="GEII1","P12",IF(F12="GEII2","P11","P10")))))))</f>
        <v>P10</v>
      </c>
    </row>
    <row r="8" spans="2:15" x14ac:dyDescent="0.25">
      <c r="B8" t="e">
        <f>CONCATENATE("E/ENSIAME/",LEFT(M8,LEN(M8)-1),"/",O8,"/",$N$2,"/",LEFT(D13,3),LEFT(E13,1))</f>
        <v>#N/A</v>
      </c>
      <c r="M8" t="e">
        <f>VLOOKUP(D13,'Coordonnées et recherche'!B13:D1011,3)</f>
        <v>#N/A</v>
      </c>
      <c r="N8">
        <v>2018</v>
      </c>
      <c r="O8" t="str">
        <f>IF(F13="Master2","P11",IF(F13="Master1","P12",IF(F13="GI1","P26",IF(F13="GI2","P25",IF(F13="GI3","P24",IF(F13="GEII1","P12",IF(F13="GEII2","P11","P10")))))))</f>
        <v>P10</v>
      </c>
    </row>
    <row r="9" spans="2:15" x14ac:dyDescent="0.25">
      <c r="B9" t="e">
        <f>CONCATENATE("E/ENSIAME/",LEFT(M9,LEN(M9)-1),"/",O9,"/",$N$2,"/",LEFT(D14,3),LEFT(E14,1))</f>
        <v>#N/A</v>
      </c>
      <c r="M9" t="e">
        <f>VLOOKUP(D14,'Coordonnées et recherche'!B14:D1012,3)</f>
        <v>#N/A</v>
      </c>
      <c r="N9">
        <v>2018</v>
      </c>
      <c r="O9" t="str">
        <f>IF(F14="Master2","P11",IF(F14="Master1","P12",IF(F14="GI1","P26",IF(F14="GI2","P25",IF(F14="GI3","P24",IF(F14="GEII1","P12",IF(F14="GEII2","P11","P10")))))))</f>
        <v>P10</v>
      </c>
    </row>
    <row r="10" spans="2:15" x14ac:dyDescent="0.25">
      <c r="B10" t="e">
        <f>CONCATENATE("E/ENSIAME/",LEFT(M10,LEN(M10)-1),"/",O10,"/",$N$2,"/",LEFT(D15,3),LEFT(E15,1))</f>
        <v>#N/A</v>
      </c>
      <c r="M10" t="e">
        <f>VLOOKUP(D15,'Coordonnées et recherche'!B15:D1013,3)</f>
        <v>#N/A</v>
      </c>
      <c r="N10">
        <v>2018</v>
      </c>
      <c r="O10" t="str">
        <f>IF(F15="Master2","P11",IF(F15="Master1","P12",IF(F15="GI1","P26",IF(F15="GI2","P25",IF(F15="GI3","P24",IF(F15="GEII1","P12",IF(F15="GEII2","P11","P10")))))))</f>
        <v>P10</v>
      </c>
    </row>
    <row r="11" spans="2:15" x14ac:dyDescent="0.25">
      <c r="B11" t="e">
        <f>CONCATENATE("E/ENSIAME/",LEFT(M11,LEN(M11)-1),"/",O11,"/",$N$2,"/",LEFT(D16,3),LEFT(E16,1))</f>
        <v>#N/A</v>
      </c>
      <c r="M11" t="e">
        <f>VLOOKUP(D16,'Coordonnées et recherche'!B16:D1014,3)</f>
        <v>#N/A</v>
      </c>
      <c r="N11">
        <v>2018</v>
      </c>
      <c r="O11" t="str">
        <f>IF(F16="Master2","P11",IF(F16="Master1","P12",IF(F16="GI1","P26",IF(F16="GI2","P25",IF(F16="GI3","P24",IF(F16="GEII1","P12",IF(F16="GEII2","P11","P10")))))))</f>
        <v>P10</v>
      </c>
    </row>
    <row r="12" spans="2:15" x14ac:dyDescent="0.25">
      <c r="B12" t="e">
        <f>CONCATENATE("E/ENSIAME/",LEFT(M12,LEN(M12)-1),"/",O12,"/",$N$2,"/",LEFT(D17,3),LEFT(E17,1))</f>
        <v>#N/A</v>
      </c>
      <c r="M12" t="e">
        <f>VLOOKUP(D17,'Coordonnées et recherche'!B17:D1015,3)</f>
        <v>#N/A</v>
      </c>
      <c r="N12">
        <v>2018</v>
      </c>
      <c r="O12" t="str">
        <f>IF(F17="Master2","P11",IF(F17="Master1","P12",IF(F17="GI1","P26",IF(F17="GI2","P25",IF(F17="GI3","P24",IF(F17="GEII1","P12",IF(F17="GEII2","P11","P10")))))))</f>
        <v>P10</v>
      </c>
    </row>
    <row r="13" spans="2:15" x14ac:dyDescent="0.25">
      <c r="B13" t="e">
        <f>CONCATENATE("E/ENSIAME/",LEFT(M13,LEN(M13)-1),"/",O13,"/",$N$2,"/",LEFT(D18,3),LEFT(E18,1))</f>
        <v>#N/A</v>
      </c>
      <c r="M13" t="e">
        <f>VLOOKUP(D18,'Coordonnées et recherche'!B18:D1016,3)</f>
        <v>#N/A</v>
      </c>
      <c r="N13">
        <v>2018</v>
      </c>
      <c r="O13" t="str">
        <f>IF(F18="Master2","P11",IF(F18="Master1","P12",IF(F18="GI1","P26",IF(F18="GI2","P25",IF(F18="GI3","P24",IF(F18="GEII1","P12",IF(F18="GEII2","P11","P10")))))))</f>
        <v>P10</v>
      </c>
    </row>
    <row r="14" spans="2:15" x14ac:dyDescent="0.25">
      <c r="B14" t="e">
        <f>CONCATENATE("E/ENSIAME/",LEFT(M14,LEN(M14)-1),"/",O14,"/",$N$2,"/",LEFT(D19,3),LEFT(E19,1))</f>
        <v>#N/A</v>
      </c>
      <c r="M14" t="e">
        <f>VLOOKUP(D19,'Coordonnées et recherche'!B19:D1017,3)</f>
        <v>#N/A</v>
      </c>
      <c r="N14">
        <v>2018</v>
      </c>
      <c r="O14" t="str">
        <f>IF(F19="Master2","P11",IF(F19="Master1","P12",IF(F19="GI1","P26",IF(F19="GI2","P25",IF(F19="GI3","P24",IF(F19="GEII1","P12",IF(F19="GEII2","P11","P10")))))))</f>
        <v>P10</v>
      </c>
    </row>
    <row r="15" spans="2:15" x14ac:dyDescent="0.25">
      <c r="B15" t="e">
        <f>CONCATENATE("E/ENSIAME/",LEFT(M15,LEN(M15)-1),"/",O15,"/",$N$2,"/",LEFT(D20,3),LEFT(E20,1))</f>
        <v>#N/A</v>
      </c>
      <c r="M15" t="e">
        <f>VLOOKUP(D20,'Coordonnées et recherche'!B20:D1018,3)</f>
        <v>#N/A</v>
      </c>
      <c r="N15">
        <v>2018</v>
      </c>
      <c r="O15" t="str">
        <f>IF(F20="Master2","P11",IF(F20="Master1","P12",IF(F20="GI1","P26",IF(F20="GI2","P25",IF(F20="GI3","P24",IF(F20="GEII1","P12",IF(F20="GEII2","P11","P10")))))))</f>
        <v>P10</v>
      </c>
    </row>
    <row r="16" spans="2:15" x14ac:dyDescent="0.25">
      <c r="B16" t="e">
        <f>CONCATENATE("E/ENSIAME/",LEFT(M16,LEN(M16)-1),"/",O16,"/",$N$2,"/",LEFT(D21,3),LEFT(E21,1))</f>
        <v>#N/A</v>
      </c>
      <c r="M16" t="e">
        <f>VLOOKUP(D21,'Coordonnées et recherche'!B21:D1019,3)</f>
        <v>#N/A</v>
      </c>
      <c r="N16">
        <v>2018</v>
      </c>
      <c r="O16" t="str">
        <f>IF(F21="Master2","P11",IF(F21="Master1","P12",IF(F21="GI1","P26",IF(F21="GI2","P25",IF(F21="GI3","P24",IF(F21="GEII1","P12",IF(F21="GEII2","P11","P10")))))))</f>
        <v>P10</v>
      </c>
    </row>
    <row r="17" spans="2:15" x14ac:dyDescent="0.25">
      <c r="B17" t="e">
        <f>CONCATENATE("E/ENSIAME/",LEFT(M17,LEN(M17)-1),"/",O17,"/",$N$2,"/",LEFT(D22,3),LEFT(E22,1))</f>
        <v>#N/A</v>
      </c>
      <c r="M17" t="e">
        <f>VLOOKUP(D22,'Coordonnées et recherche'!B22:D1020,3)</f>
        <v>#N/A</v>
      </c>
      <c r="N17">
        <v>2018</v>
      </c>
      <c r="O17" t="str">
        <f>IF(F22="Master2","P11",IF(F22="Master1","P12",IF(F22="GI1","P26",IF(F22="GI2","P25",IF(F22="GI3","P24",IF(F22="GEII1","P12",IF(F22="GEII2","P11","P10")))))))</f>
        <v>P10</v>
      </c>
    </row>
    <row r="18" spans="2:15" x14ac:dyDescent="0.25">
      <c r="B18" t="e">
        <f>CONCATENATE("E/ENSIAME/",LEFT(M18,LEN(M18)-1),"/",O18,"/",$N$2,"/",LEFT(D23,3),LEFT(E23,1))</f>
        <v>#N/A</v>
      </c>
      <c r="M18" t="e">
        <f>VLOOKUP(D23,'Coordonnées et recherche'!B23:D1021,3)</f>
        <v>#N/A</v>
      </c>
      <c r="N18">
        <v>2018</v>
      </c>
      <c r="O18" t="str">
        <f>IF(F23="Master2","P11",IF(F23="Master1","P12",IF(F23="GI1","P26",IF(F23="GI2","P25",IF(F23="GI3","P24",IF(F23="GEII1","P12",IF(F23="GEII2","P11","P10")))))))</f>
        <v>P10</v>
      </c>
    </row>
    <row r="19" spans="2:15" x14ac:dyDescent="0.25">
      <c r="B19" t="e">
        <f>CONCATENATE("E/ENSIAME/",LEFT(M19,LEN(M19)-1),"/",O19,"/",$N$2,"/",LEFT(D24,3),LEFT(E24,1))</f>
        <v>#N/A</v>
      </c>
      <c r="M19" t="e">
        <f>VLOOKUP(D24,'Coordonnées et recherche'!B24:D1022,3)</f>
        <v>#N/A</v>
      </c>
      <c r="N19">
        <v>2018</v>
      </c>
      <c r="O19" t="str">
        <f>IF(F24="Master2","P11",IF(F24="Master1","P12",IF(F24="GI1","P26",IF(F24="GI2","P25",IF(F24="GI3","P24",IF(F24="GEII1","P12",IF(F24="GEII2","P11","P10")))))))</f>
        <v>P10</v>
      </c>
    </row>
    <row r="20" spans="2:15" x14ac:dyDescent="0.25">
      <c r="B20" t="e">
        <f>CONCATENATE("E/ENSIAME/",LEFT(M20,LEN(M20)-1),"/",O20,"/",$N$2,"/",LEFT(D25,3),LEFT(E25,1))</f>
        <v>#N/A</v>
      </c>
      <c r="M20" t="e">
        <f>VLOOKUP(D25,'Coordonnées et recherche'!B25:D1023,3)</f>
        <v>#N/A</v>
      </c>
      <c r="N20">
        <v>2018</v>
      </c>
      <c r="O20" t="str">
        <f>IF(F25="Master2","P11",IF(F25="Master1","P12",IF(F25="GI1","P26",IF(F25="GI2","P25",IF(F25="GI3","P24",IF(F25="GEII1","P12",IF(F25="GEII2","P11","P10")))))))</f>
        <v>P10</v>
      </c>
    </row>
    <row r="21" spans="2:15" x14ac:dyDescent="0.25">
      <c r="B21" t="e">
        <f>CONCATENATE("E/ENSIAME/",LEFT(M21,LEN(M21)-1),"/",O21,"/",$N$2,"/",LEFT(D26,3),LEFT(E26,1))</f>
        <v>#N/A</v>
      </c>
      <c r="M21" t="e">
        <f>VLOOKUP(D26,'Coordonnées et recherche'!B26:D1024,3)</f>
        <v>#N/A</v>
      </c>
      <c r="N21">
        <v>2018</v>
      </c>
      <c r="O21" t="str">
        <f>IF(F26="Master2","P11",IF(F26="Master1","P12",IF(F26="GI1","P26",IF(F26="GI2","P25",IF(F26="GI3","P24",IF(F26="GEII1","P12",IF(F26="GEII2","P11","P10")))))))</f>
        <v>P10</v>
      </c>
    </row>
    <row r="22" spans="2:15" x14ac:dyDescent="0.25">
      <c r="B22" t="e">
        <f>CONCATENATE("E/ENSIAME/",LEFT(M22,LEN(M22)-1),"/",O22,"/",$N$2,"/",LEFT(D27,3),LEFT(E27,1))</f>
        <v>#N/A</v>
      </c>
      <c r="M22" t="e">
        <f>VLOOKUP(D27,'Coordonnées et recherche'!B27:D1025,3)</f>
        <v>#N/A</v>
      </c>
      <c r="N22">
        <v>2018</v>
      </c>
      <c r="O22" t="str">
        <f>IF(F27="Master2","P11",IF(F27="Master1","P12",IF(F27="GI1","P26",IF(F27="GI2","P25",IF(F27="GI3","P24",IF(F27="GEII1","P12",IF(F27="GEII2","P11","P10")))))))</f>
        <v>P10</v>
      </c>
    </row>
    <row r="23" spans="2:15" x14ac:dyDescent="0.25">
      <c r="B23" t="e">
        <f>CONCATENATE("E/ENSIAME/",LEFT(M23,LEN(M23)-1),"/",O23,"/",$N$2,"/",LEFT(D28,3),LEFT(E28,1))</f>
        <v>#N/A</v>
      </c>
      <c r="M23" t="e">
        <f>VLOOKUP(D28,'Coordonnées et recherche'!B28:D1026,3)</f>
        <v>#N/A</v>
      </c>
      <c r="N23">
        <v>2018</v>
      </c>
      <c r="O23" t="str">
        <f>IF(F28="Master2","P11",IF(F28="Master1","P12",IF(F28="GI1","P26",IF(F28="GI2","P25",IF(F28="GI3","P24",IF(F28="GEII1","P12",IF(F28="GEII2","P11","P10")))))))</f>
        <v>P10</v>
      </c>
    </row>
    <row r="24" spans="2:15" x14ac:dyDescent="0.25">
      <c r="B24" t="e">
        <f>CONCATENATE("E/ENSIAME/",LEFT(M24,LEN(M24)-1),"/",O24,"/",$N$2,"/",LEFT(D29,3),LEFT(E29,1))</f>
        <v>#N/A</v>
      </c>
      <c r="M24" t="e">
        <f>VLOOKUP(D29,'Coordonnées et recherche'!B29:D1027,3)</f>
        <v>#N/A</v>
      </c>
      <c r="N24">
        <v>2018</v>
      </c>
      <c r="O24" t="str">
        <f>IF(F29="Master2","P11",IF(F29="Master1","P12",IF(F29="GI1","P26",IF(F29="GI2","P25",IF(F29="GI3","P24",IF(F29="GEII1","P12",IF(F29="GEII2","P11","P10")))))))</f>
        <v>P10</v>
      </c>
    </row>
    <row r="25" spans="2:15" x14ac:dyDescent="0.25">
      <c r="B25" t="e">
        <f>CONCATENATE("E/ENSIAME/",LEFT(M25,LEN(M25)-1),"/",O25,"/",$N$2,"/",LEFT(D30,3),LEFT(E30,1))</f>
        <v>#N/A</v>
      </c>
      <c r="M25" t="e">
        <f>VLOOKUP(D30,'Coordonnées et recherche'!B30:D1028,3)</f>
        <v>#N/A</v>
      </c>
      <c r="N25">
        <v>2018</v>
      </c>
      <c r="O25" t="str">
        <f>IF(F30="Master2","P11",IF(F30="Master1","P12",IF(F30="GI1","P26",IF(F30="GI2","P25",IF(F30="GI3","P24",IF(F30="GEII1","P12",IF(F30="GEII2","P11","P10")))))))</f>
        <v>P10</v>
      </c>
    </row>
    <row r="26" spans="2:15" x14ac:dyDescent="0.25">
      <c r="B26" t="e">
        <f>CONCATENATE("E/ENSIAME/",LEFT(M26,LEN(M26)-1),"/",O26,"/",$N$2,"/",LEFT(D31,3),LEFT(E31,1))</f>
        <v>#N/A</v>
      </c>
      <c r="M26" t="e">
        <f>VLOOKUP(D31,'Coordonnées et recherche'!B31:D1029,3)</f>
        <v>#N/A</v>
      </c>
      <c r="N26">
        <v>2018</v>
      </c>
      <c r="O26" t="str">
        <f>IF(F31="Master2","P11",IF(F31="Master1","P12",IF(F31="GI1","P26",IF(F31="GI2","P25",IF(F31="GI3","P24",IF(F31="GEII1","P12",IF(F31="GEII2","P11","P10")))))))</f>
        <v>P10</v>
      </c>
    </row>
    <row r="27" spans="2:15" x14ac:dyDescent="0.25">
      <c r="B27" t="e">
        <f>CONCATENATE("E/ENSIAME/",LEFT(M27,LEN(M27)-1),"/",O27,"/",$N$2,"/",LEFT(D32,3),LEFT(E32,1))</f>
        <v>#N/A</v>
      </c>
      <c r="M27" t="e">
        <f>VLOOKUP(D32,'Coordonnées et recherche'!B32:D1030,3)</f>
        <v>#N/A</v>
      </c>
      <c r="N27">
        <v>2018</v>
      </c>
      <c r="O27" t="str">
        <f>IF(F32="Master2","P11",IF(F32="Master1","P12",IF(F32="GI1","P26",IF(F32="GI2","P25",IF(F32="GI3","P24",IF(F32="GEII1","P12",IF(F32="GEII2","P11","P10")))))))</f>
        <v>P10</v>
      </c>
    </row>
    <row r="28" spans="2:15" x14ac:dyDescent="0.25">
      <c r="B28" t="e">
        <f>CONCATENATE("E/ENSIAME/",LEFT(M28,LEN(M28)-1),"/",O28,"/",$N$2,"/",LEFT(D33,3),LEFT(E33,1))</f>
        <v>#N/A</v>
      </c>
      <c r="M28" t="e">
        <f>VLOOKUP(D33,'Coordonnées et recherche'!B33:D1031,3)</f>
        <v>#N/A</v>
      </c>
      <c r="N28">
        <v>2018</v>
      </c>
      <c r="O28" t="str">
        <f>IF(F33="Master2","P11",IF(F33="Master1","P12",IF(F33="GI1","P26",IF(F33="GI2","P25",IF(F33="GI3","P24",IF(F33="GEII1","P12",IF(F33="GEII2","P11","P10")))))))</f>
        <v>P10</v>
      </c>
    </row>
    <row r="29" spans="2:15" x14ac:dyDescent="0.25">
      <c r="B29" t="e">
        <f>CONCATENATE("E/ENSIAME/",LEFT(M29,LEN(M29)-1),"/",O29,"/",$N$2,"/",LEFT(D34,3),LEFT(E34,1))</f>
        <v>#N/A</v>
      </c>
      <c r="M29" t="e">
        <f>VLOOKUP(D34,'Coordonnées et recherche'!B34:D1032,3)</f>
        <v>#N/A</v>
      </c>
      <c r="N29">
        <v>2018</v>
      </c>
      <c r="O29" t="str">
        <f>IF(F34="Master2","P11",IF(F34="Master1","P12",IF(F34="GI1","P26",IF(F34="GI2","P25",IF(F34="GI3","P24",IF(F34="GEII1","P12",IF(F34="GEII2","P11","P10")))))))</f>
        <v>P10</v>
      </c>
    </row>
    <row r="30" spans="2:15" x14ac:dyDescent="0.25">
      <c r="B30" t="e">
        <f>CONCATENATE("E/ENSIAME/",LEFT(M30,LEN(M30)-1),"/",O30,"/",$N$2,"/",LEFT(D35,3),LEFT(E35,1))</f>
        <v>#N/A</v>
      </c>
      <c r="M30" t="e">
        <f>VLOOKUP(D35,'Coordonnées et recherche'!B35:D1033,3)</f>
        <v>#N/A</v>
      </c>
      <c r="N30">
        <v>2018</v>
      </c>
      <c r="O30" t="str">
        <f>IF(F35="Master2","P11",IF(F35="Master1","P12",IF(F35="GI1","P26",IF(F35="GI2","P25",IF(F35="GI3","P24",IF(F35="GEII1","P12",IF(F35="GEII2","P11","P10")))))))</f>
        <v>P10</v>
      </c>
    </row>
    <row r="31" spans="2:15" x14ac:dyDescent="0.25">
      <c r="B31" t="e">
        <f>CONCATENATE("E/ENSIAME/",LEFT(M31,LEN(M31)-1),"/",O31,"/",$N$2,"/",LEFT(D36,3),LEFT(E36,1))</f>
        <v>#N/A</v>
      </c>
      <c r="M31" t="e">
        <f>VLOOKUP(D36,'Coordonnées et recherche'!B36:D1034,3)</f>
        <v>#N/A</v>
      </c>
      <c r="N31">
        <v>2018</v>
      </c>
      <c r="O31" t="str">
        <f>IF(F36="Master2","P11",IF(F36="Master1","P12",IF(F36="GI1","P26",IF(F36="GI2","P25",IF(F36="GI3","P24",IF(F36="GEII1","P12",IF(F36="GEII2","P11","P10")))))))</f>
        <v>P10</v>
      </c>
    </row>
    <row r="32" spans="2:15" x14ac:dyDescent="0.25">
      <c r="B32" t="e">
        <f>CONCATENATE("E/ENSIAME/",LEFT(M32,LEN(M32)-1),"/",O32,"/",$N$2,"/",LEFT(D37,3),LEFT(E37,1))</f>
        <v>#N/A</v>
      </c>
      <c r="M32" t="e">
        <f>VLOOKUP(D37,'Coordonnées et recherche'!B37:D1035,3)</f>
        <v>#N/A</v>
      </c>
      <c r="N32">
        <v>2018</v>
      </c>
      <c r="O32" t="str">
        <f>IF(F37="Master2","P11",IF(F37="Master1","P12",IF(F37="GI1","P26",IF(F37="GI2","P25",IF(F37="GI3","P24",IF(F37="GEII1","P12",IF(F37="GEII2","P11","P10")))))))</f>
        <v>P10</v>
      </c>
    </row>
    <row r="33" spans="2:15" x14ac:dyDescent="0.25">
      <c r="B33" t="e">
        <f>CONCATENATE("E/ENSIAME/",LEFT(M33,LEN(M33)-1),"/",O33,"/",$N$2,"/",LEFT(D38,3),LEFT(E38,1))</f>
        <v>#N/A</v>
      </c>
      <c r="M33" t="e">
        <f>VLOOKUP(D38,'Coordonnées et recherche'!B38:D1036,3)</f>
        <v>#N/A</v>
      </c>
      <c r="N33">
        <v>2018</v>
      </c>
      <c r="O33" t="str">
        <f>IF(F38="Master2","P11",IF(F38="Master1","P12",IF(F38="GI1","P26",IF(F38="GI2","P25",IF(F38="GI3","P24",IF(F38="GEII1","P12",IF(F38="GEII2","P11","P10")))))))</f>
        <v>P10</v>
      </c>
    </row>
    <row r="34" spans="2:15" x14ac:dyDescent="0.25">
      <c r="B34" t="e">
        <f>CONCATENATE("E/ENSIAME/",LEFT(M34,LEN(M34)-1),"/",O34,"/",$N$2,"/",LEFT(D39,3),LEFT(E39,1))</f>
        <v>#N/A</v>
      </c>
      <c r="M34" t="e">
        <f>VLOOKUP(D39,'Coordonnées et recherche'!B39:D1037,3)</f>
        <v>#N/A</v>
      </c>
      <c r="N34">
        <v>2018</v>
      </c>
      <c r="O34" t="str">
        <f>IF(F39="Master2","P11",IF(F39="Master1","P12",IF(F39="GI1","P26",IF(F39="GI2","P25",IF(F39="GI3","P24",IF(F39="GEII1","P12",IF(F39="GEII2","P11","P10")))))))</f>
        <v>P10</v>
      </c>
    </row>
    <row r="35" spans="2:15" x14ac:dyDescent="0.25">
      <c r="B35" t="e">
        <f>CONCATENATE("E/ENSIAME/",LEFT(M35,LEN(M35)-1),"/",O35,"/",$N$2,"/",LEFT(D40,3),LEFT(E40,1))</f>
        <v>#N/A</v>
      </c>
      <c r="M35" t="e">
        <f>VLOOKUP(D40,'Coordonnées et recherche'!B40:D1038,3)</f>
        <v>#N/A</v>
      </c>
      <c r="N35">
        <v>2018</v>
      </c>
      <c r="O35" t="str">
        <f>IF(F40="Master2","P11",IF(F40="Master1","P12",IF(F40="GI1","P26",IF(F40="GI2","P25",IF(F40="GI3","P24",IF(F40="GEII1","P12",IF(F40="GEII2","P11","P10")))))))</f>
        <v>P10</v>
      </c>
    </row>
    <row r="36" spans="2:15" x14ac:dyDescent="0.25">
      <c r="B36" t="e">
        <f>CONCATENATE("E/ENSIAME/",LEFT(M36,LEN(M36)-1),"/",O36,"/",$N$2,"/",LEFT(D41,3),LEFT(E41,1))</f>
        <v>#N/A</v>
      </c>
      <c r="M36" t="e">
        <f>VLOOKUP(D41,'Coordonnées et recherche'!B41:D1039,3)</f>
        <v>#N/A</v>
      </c>
      <c r="N36">
        <v>2018</v>
      </c>
      <c r="O36" t="str">
        <f>IF(F41="Master2","P11",IF(F41="Master1","P12",IF(F41="GI1","P26",IF(F41="GI2","P25",IF(F41="GI3","P24",IF(F41="GEII1","P12",IF(F41="GEII2","P11","P10")))))))</f>
        <v>P10</v>
      </c>
    </row>
    <row r="37" spans="2:15" x14ac:dyDescent="0.25">
      <c r="B37" t="e">
        <f>CONCATENATE("E/ENSIAME/",LEFT(M37,LEN(M37)-1),"/",O37,"/",$N$2,"/",LEFT(D42,3),LEFT(E42,1))</f>
        <v>#N/A</v>
      </c>
      <c r="M37" t="e">
        <f>VLOOKUP(D42,'Coordonnées et recherche'!B42:D1040,3)</f>
        <v>#N/A</v>
      </c>
      <c r="N37">
        <v>2018</v>
      </c>
      <c r="O37" t="str">
        <f>IF(F42="Master2","P11",IF(F42="Master1","P12",IF(F42="GI1","P26",IF(F42="GI2","P25",IF(F42="GI3","P24",IF(F42="GEII1","P12",IF(F42="GEII2","P11","P10")))))))</f>
        <v>P10</v>
      </c>
    </row>
    <row r="38" spans="2:15" x14ac:dyDescent="0.25">
      <c r="B38" t="e">
        <f>CONCATENATE("E/ENSIAME/",LEFT(M38,LEN(M38)-1),"/",O38,"/",$N$2,"/",LEFT(D43,3),LEFT(E43,1))</f>
        <v>#N/A</v>
      </c>
      <c r="M38" t="e">
        <f>VLOOKUP(D43,'Coordonnées et recherche'!B43:D1041,3)</f>
        <v>#N/A</v>
      </c>
      <c r="N38">
        <v>2018</v>
      </c>
      <c r="O38" t="str">
        <f>IF(F43="Master2","P11",IF(F43="Master1","P12",IF(F43="GI1","P26",IF(F43="GI2","P25",IF(F43="GI3","P24",IF(F43="GEII1","P12",IF(F43="GEII2","P11","P10")))))))</f>
        <v>P10</v>
      </c>
    </row>
    <row r="39" spans="2:15" x14ac:dyDescent="0.25">
      <c r="B39" t="e">
        <f>CONCATENATE("E/ENSIAME/",LEFT(M39,LEN(M39)-1),"/",O39,"/",$N$2,"/",LEFT(D44,3),LEFT(E44,1))</f>
        <v>#N/A</v>
      </c>
      <c r="M39" t="e">
        <f>VLOOKUP(D44,'Coordonnées et recherche'!B44:D1042,3)</f>
        <v>#N/A</v>
      </c>
      <c r="N39">
        <v>2018</v>
      </c>
      <c r="O39" t="str">
        <f>IF(F44="Master2","P11",IF(F44="Master1","P12",IF(F44="GI1","P26",IF(F44="GI2","P25",IF(F44="GI3","P24",IF(F44="GEII1","P12",IF(F44="GEII2","P11","P10")))))))</f>
        <v>P10</v>
      </c>
    </row>
    <row r="40" spans="2:15" x14ac:dyDescent="0.25">
      <c r="B40" t="e">
        <f>CONCATENATE("E/ENSIAME/",LEFT(M40,LEN(M40)-1),"/",O40,"/",$N$2,"/",LEFT(D45,3),LEFT(E45,1))</f>
        <v>#N/A</v>
      </c>
      <c r="M40" t="e">
        <f>VLOOKUP(D45,'Coordonnées et recherche'!B45:D1043,3)</f>
        <v>#N/A</v>
      </c>
      <c r="N40">
        <v>2018</v>
      </c>
      <c r="O40" t="str">
        <f>IF(F45="Master2","P11",IF(F45="Master1","P12",IF(F45="GI1","P26",IF(F45="GI2","P25",IF(F45="GI3","P24",IF(F45="GEII1","P12",IF(F45="GEII2","P11","P10")))))))</f>
        <v>P10</v>
      </c>
    </row>
    <row r="41" spans="2:15" x14ac:dyDescent="0.25">
      <c r="B41" t="e">
        <f>CONCATENATE("E/ENSIAME/",LEFT(M41,LEN(M41)-1),"/",O41,"/",$N$2,"/",LEFT(D46,3),LEFT(E46,1))</f>
        <v>#N/A</v>
      </c>
      <c r="M41" t="e">
        <f>VLOOKUP(D46,'Coordonnées et recherche'!B46:D1044,3)</f>
        <v>#N/A</v>
      </c>
      <c r="N41">
        <v>2018</v>
      </c>
      <c r="O41" t="str">
        <f>IF(F46="Master2","P11",IF(F46="Master1","P12",IF(F46="GI1","P26",IF(F46="GI2","P25",IF(F46="GI3","P24",IF(F46="GEII1","P12",IF(F46="GEII2","P11","P10")))))))</f>
        <v>P10</v>
      </c>
    </row>
    <row r="42" spans="2:15" x14ac:dyDescent="0.25">
      <c r="B42" t="e">
        <f>CONCATENATE("E/ENSIAME/",LEFT(M42,LEN(M42)-1),"/",O42,"/",$N$2,"/",LEFT(D47,3),LEFT(E47,1))</f>
        <v>#N/A</v>
      </c>
      <c r="M42" t="e">
        <f>VLOOKUP(D47,'Coordonnées et recherche'!B47:D1045,3)</f>
        <v>#N/A</v>
      </c>
      <c r="N42">
        <v>2018</v>
      </c>
      <c r="O42" t="str">
        <f>IF(F47="Master2","P11",IF(F47="Master1","P12",IF(F47="GI1","P26",IF(F47="GI2","P25",IF(F47="GI3","P24",IF(F47="GEII1","P12",IF(F47="GEII2","P11","P10")))))))</f>
        <v>P10</v>
      </c>
    </row>
    <row r="43" spans="2:15" x14ac:dyDescent="0.25">
      <c r="B43" t="e">
        <f>CONCATENATE("E/ENSIAME/",LEFT(M43,LEN(M43)-1),"/",O43,"/",$N$2,"/",LEFT(D48,3),LEFT(E48,1))</f>
        <v>#N/A</v>
      </c>
      <c r="M43" t="e">
        <f>VLOOKUP(D48,'Coordonnées et recherche'!B48:D1046,3)</f>
        <v>#N/A</v>
      </c>
      <c r="N43">
        <v>2018</v>
      </c>
      <c r="O43" t="str">
        <f>IF(F48="Master2","P11",IF(F48="Master1","P12",IF(F48="GI1","P26",IF(F48="GI2","P25",IF(F48="GI3","P24",IF(F48="GEII1","P12",IF(F48="GEII2","P11","P10")))))))</f>
        <v>P10</v>
      </c>
    </row>
    <row r="44" spans="2:15" x14ac:dyDescent="0.25">
      <c r="B44" t="e">
        <f>CONCATENATE("E/ENSIAME/",LEFT(M44,LEN(M44)-1),"/",O44,"/",$N$2,"/",LEFT(D49,3),LEFT(E49,1))</f>
        <v>#N/A</v>
      </c>
      <c r="M44" t="e">
        <f>VLOOKUP(D49,'Coordonnées et recherche'!B49:D1047,3)</f>
        <v>#N/A</v>
      </c>
      <c r="N44">
        <v>2018</v>
      </c>
      <c r="O44" t="str">
        <f>IF(F49="Master2","P11",IF(F49="Master1","P12",IF(F49="GI1","P26",IF(F49="GI2","P25",IF(F49="GI3","P24",IF(F49="GEII1","P12",IF(F49="GEII2","P11","P10")))))))</f>
        <v>P10</v>
      </c>
    </row>
    <row r="45" spans="2:15" x14ac:dyDescent="0.25">
      <c r="B45" t="e">
        <f>CONCATENATE("E/ENSIAME/",LEFT(M45,LEN(M45)-1),"/",O45,"/",$N$2,"/",LEFT(D50,3),LEFT(E50,1))</f>
        <v>#N/A</v>
      </c>
      <c r="M45" t="e">
        <f>VLOOKUP(D50,'Coordonnées et recherche'!B50:D1048,3)</f>
        <v>#N/A</v>
      </c>
      <c r="N45">
        <v>2018</v>
      </c>
      <c r="O45" t="str">
        <f>IF(F50="Master2","P11",IF(F50="Master1","P12",IF(F50="GI1","P26",IF(F50="GI2","P25",IF(F50="GI3","P24",IF(F50="GEII1","P12",IF(F50="GEII2","P11","P10")))))))</f>
        <v>P10</v>
      </c>
    </row>
    <row r="46" spans="2:15" x14ac:dyDescent="0.25">
      <c r="B46" t="e">
        <f>CONCATENATE("E/ENSIAME/",LEFT(M46,LEN(M46)-1),"/",O46,"/",$N$2,"/",LEFT(D51,3),LEFT(E51,1))</f>
        <v>#N/A</v>
      </c>
      <c r="M46" t="e">
        <f>VLOOKUP(D51,'Coordonnées et recherche'!B51:D1049,3)</f>
        <v>#N/A</v>
      </c>
      <c r="N46">
        <v>2018</v>
      </c>
      <c r="O46" t="str">
        <f>IF(F51="Master2","P11",IF(F51="Master1","P12",IF(F51="GI1","P26",IF(F51="GI2","P25",IF(F51="GI3","P24",IF(F51="GEII1","P12",IF(F51="GEII2","P11","P10")))))))</f>
        <v>P10</v>
      </c>
    </row>
    <row r="47" spans="2:15" x14ac:dyDescent="0.25">
      <c r="B47" t="e">
        <f>CONCATENATE("E/ENSIAME/",LEFT(M47,LEN(M47)-1),"/",O47,"/",$N$2,"/",LEFT(D52,3),LEFT(E52,1))</f>
        <v>#N/A</v>
      </c>
      <c r="M47" t="e">
        <f>VLOOKUP(D52,'Coordonnées et recherche'!B52:D1050,3)</f>
        <v>#N/A</v>
      </c>
      <c r="N47">
        <v>2018</v>
      </c>
      <c r="O47" t="str">
        <f>IF(F52="Master2","P11",IF(F52="Master1","P12",IF(F52="GI1","P26",IF(F52="GI2","P25",IF(F52="GI3","P24",IF(F52="GEII1","P12",IF(F52="GEII2","P11","P10")))))))</f>
        <v>P10</v>
      </c>
    </row>
    <row r="48" spans="2:15" x14ac:dyDescent="0.25">
      <c r="B48" t="e">
        <f>CONCATENATE("E/ENSIAME/",LEFT(M48,LEN(M48)-1),"/",O48,"/",$N$2,"/",LEFT(D53,3),LEFT(E53,1))</f>
        <v>#N/A</v>
      </c>
      <c r="M48" t="e">
        <f>VLOOKUP(D53,'Coordonnées et recherche'!B53:D1051,3)</f>
        <v>#N/A</v>
      </c>
      <c r="N48">
        <v>2018</v>
      </c>
      <c r="O48" t="str">
        <f>IF(F53="Master2","P11",IF(F53="Master1","P12",IF(F53="GI1","P26",IF(F53="GI2","P25",IF(F53="GI3","P24",IF(F53="GEII1","P12",IF(F53="GEII2","P11","P10")))))))</f>
        <v>P10</v>
      </c>
    </row>
    <row r="49" spans="2:15" x14ac:dyDescent="0.25">
      <c r="B49" t="e">
        <f>CONCATENATE("E/ENSIAME/",LEFT(M49,LEN(M49)-1),"/",O49,"/",$N$2,"/",LEFT(D54,3),LEFT(E54,1))</f>
        <v>#N/A</v>
      </c>
      <c r="M49" t="e">
        <f>VLOOKUP(D54,'Coordonnées et recherche'!B54:D1052,3)</f>
        <v>#N/A</v>
      </c>
      <c r="N49">
        <v>2018</v>
      </c>
      <c r="O49" t="str">
        <f>IF(F54="Master2","P11",IF(F54="Master1","P12",IF(F54="GI1","P26",IF(F54="GI2","P25",IF(F54="GI3","P24",IF(F54="GEII1","P12",IF(F54="GEII2","P11","P10")))))))</f>
        <v>P10</v>
      </c>
    </row>
    <row r="50" spans="2:15" x14ac:dyDescent="0.25">
      <c r="B50" t="e">
        <f>CONCATENATE("E/ENSIAME/",LEFT(M50,LEN(M50)-1),"/",O50,"/",$N$2,"/",LEFT(D55,3),LEFT(E55,1))</f>
        <v>#N/A</v>
      </c>
      <c r="M50" t="e">
        <f>VLOOKUP(D55,'Coordonnées et recherche'!B55:D1053,3)</f>
        <v>#N/A</v>
      </c>
      <c r="N50">
        <v>2018</v>
      </c>
      <c r="O50" t="str">
        <f>IF(F55="Master2","P11",IF(F55="Master1","P12",IF(F55="GI1","P26",IF(F55="GI2","P25",IF(F55="GI3","P24",IF(F55="GEII1","P12",IF(F55="GEII2","P11","P10")))))))</f>
        <v>P10</v>
      </c>
    </row>
    <row r="51" spans="2:15" x14ac:dyDescent="0.25">
      <c r="B51" t="e">
        <f>CONCATENATE("E/ENSIAME/",LEFT(M51,LEN(M51)-1),"/",O51,"/",$N$2,"/",LEFT(D56,3),LEFT(E56,1))</f>
        <v>#N/A</v>
      </c>
      <c r="M51" t="e">
        <f>VLOOKUP(D56,'Coordonnées et recherche'!B56:D1054,3)</f>
        <v>#N/A</v>
      </c>
      <c r="N51">
        <v>2018</v>
      </c>
      <c r="O51" t="str">
        <f>IF(F56="Master2","P11",IF(F56="Master1","P12",IF(F56="GI1","P26",IF(F56="GI2","P25",IF(F56="GI3","P24",IF(F56="GEII1","P12",IF(F56="GEII2","P11","P10")))))))</f>
        <v>P10</v>
      </c>
    </row>
    <row r="52" spans="2:15" x14ac:dyDescent="0.25">
      <c r="B52" t="e">
        <f>CONCATENATE("E/ENSIAME/",LEFT(M52,LEN(M52)-1),"/",O52,"/",$N$2,"/",LEFT(D57,3),LEFT(E57,1))</f>
        <v>#N/A</v>
      </c>
      <c r="M52" t="e">
        <f>VLOOKUP(D57,'Coordonnées et recherche'!B57:D1055,3)</f>
        <v>#N/A</v>
      </c>
      <c r="N52">
        <v>2018</v>
      </c>
      <c r="O52" t="str">
        <f>IF(F57="Master2","P11",IF(F57="Master1","P12",IF(F57="GI1","P26",IF(F57="GI2","P25",IF(F57="GI3","P24",IF(F57="GEII1","P12",IF(F57="GEII2","P11","P10")))))))</f>
        <v>P10</v>
      </c>
    </row>
    <row r="53" spans="2:15" x14ac:dyDescent="0.25">
      <c r="B53" t="e">
        <f>CONCATENATE("E/ENSIAME/",LEFT(M53,LEN(M53)-1),"/",O53,"/",$N$2,"/",LEFT(D58,3),LEFT(E58,1))</f>
        <v>#N/A</v>
      </c>
      <c r="M53" t="e">
        <f>VLOOKUP(D58,'Coordonnées et recherche'!B58:D1056,3)</f>
        <v>#N/A</v>
      </c>
      <c r="N53">
        <v>2018</v>
      </c>
      <c r="O53" t="str">
        <f>IF(F58="Master2","P11",IF(F58="Master1","P12",IF(F58="GI1","P26",IF(F58="GI2","P25",IF(F58="GI3","P24",IF(F58="GEII1","P12",IF(F58="GEII2","P11","P10")))))))</f>
        <v>P10</v>
      </c>
    </row>
    <row r="54" spans="2:15" x14ac:dyDescent="0.25">
      <c r="B54" t="e">
        <f>CONCATENATE("E/ENSIAME/",LEFT(M54,LEN(M54)-1),"/",O54,"/",$N$2,"/",LEFT(D59,3),LEFT(E59,1))</f>
        <v>#N/A</v>
      </c>
      <c r="M54" t="e">
        <f>VLOOKUP(D59,'Coordonnées et recherche'!B59:D1057,3)</f>
        <v>#N/A</v>
      </c>
      <c r="N54">
        <v>2018</v>
      </c>
      <c r="O54" t="str">
        <f>IF(F59="Master2","P11",IF(F59="Master1","P12",IF(F59="GI1","P26",IF(F59="GI2","P25",IF(F59="GI3","P24",IF(F59="GEII1","P12",IF(F59="GEII2","P11","P10")))))))</f>
        <v>P10</v>
      </c>
    </row>
    <row r="55" spans="2:15" x14ac:dyDescent="0.25">
      <c r="B55" t="e">
        <f>CONCATENATE("E/ENSIAME/",LEFT(M55,LEN(M55)-1),"/",O55,"/",$N$2,"/",LEFT(D60,3),LEFT(E60,1))</f>
        <v>#N/A</v>
      </c>
      <c r="M55" t="e">
        <f>VLOOKUP(D60,'Coordonnées et recherche'!B60:D1058,3)</f>
        <v>#N/A</v>
      </c>
      <c r="N55">
        <v>2018</v>
      </c>
      <c r="O55" t="str">
        <f>IF(F60="Master2","P11",IF(F60="Master1","P12",IF(F60="GI1","P26",IF(F60="GI2","P25",IF(F60="GI3","P24",IF(F60="GEII1","P12",IF(F60="GEII2","P11","P10")))))))</f>
        <v>P10</v>
      </c>
    </row>
    <row r="56" spans="2:15" x14ac:dyDescent="0.25">
      <c r="B56" t="e">
        <f>CONCATENATE("E/ENSIAME/",LEFT(M56,LEN(M56)-1),"/",O56,"/",$N$2,"/",LEFT(D61,3),LEFT(E61,1))</f>
        <v>#N/A</v>
      </c>
      <c r="M56" t="e">
        <f>VLOOKUP(D61,'Coordonnées et recherche'!B61:D1059,3)</f>
        <v>#N/A</v>
      </c>
      <c r="N56">
        <v>2018</v>
      </c>
      <c r="O56" t="str">
        <f>IF(F61="Master2","P11",IF(F61="Master1","P12",IF(F61="GI1","P26",IF(F61="GI2","P25",IF(F61="GI3","P24",IF(F61="GEII1","P12",IF(F61="GEII2","P11","P10")))))))</f>
        <v>P10</v>
      </c>
    </row>
    <row r="57" spans="2:15" x14ac:dyDescent="0.25">
      <c r="B57" t="e">
        <f>CONCATENATE("E/ENSIAME/",LEFT(M57,LEN(M57)-1),"/",O57,"/",$N$2,"/",LEFT(D62,3),LEFT(E62,1))</f>
        <v>#N/A</v>
      </c>
      <c r="M57" t="e">
        <f>VLOOKUP(D62,'Coordonnées et recherche'!B62:D1060,3)</f>
        <v>#N/A</v>
      </c>
      <c r="N57">
        <v>2018</v>
      </c>
      <c r="O57" t="str">
        <f>IF(F62="Master2","P11",IF(F62="Master1","P12",IF(F62="GI1","P26",IF(F62="GI2","P25",IF(F62="GI3","P24",IF(F62="GEII1","P12",IF(F62="GEII2","P11","P10")))))))</f>
        <v>P10</v>
      </c>
    </row>
    <row r="58" spans="2:15" x14ac:dyDescent="0.25">
      <c r="B58" t="e">
        <f>CONCATENATE("E/ENSIAME/",LEFT(M58,LEN(M58)-1),"/",O58,"/",$N$2,"/",LEFT(D63,3),LEFT(E63,1))</f>
        <v>#N/A</v>
      </c>
      <c r="M58" t="e">
        <f>VLOOKUP(D63,'Coordonnées et recherche'!B63:D1061,3)</f>
        <v>#N/A</v>
      </c>
      <c r="N58">
        <v>2018</v>
      </c>
      <c r="O58" t="str">
        <f>IF(F63="Master2","P11",IF(F63="Master1","P12",IF(F63="GI1","P26",IF(F63="GI2","P25",IF(F63="GI3","P24",IF(F63="GEII1","P12",IF(F63="GEII2","P11","P10")))))))</f>
        <v>P10</v>
      </c>
    </row>
    <row r="59" spans="2:15" x14ac:dyDescent="0.25">
      <c r="B59" t="e">
        <f>CONCATENATE("E/ENSIAME/",LEFT(M59,LEN(M59)-1),"/",O59,"/",$N$2,"/",LEFT(D64,3),LEFT(E64,1))</f>
        <v>#N/A</v>
      </c>
      <c r="M59" t="e">
        <f>VLOOKUP(D64,'Coordonnées et recherche'!B64:D1062,3)</f>
        <v>#N/A</v>
      </c>
      <c r="N59">
        <v>2018</v>
      </c>
      <c r="O59" t="str">
        <f>IF(F64="Master2","P11",IF(F64="Master1","P12",IF(F64="GI1","P26",IF(F64="GI2","P25",IF(F64="GI3","P24",IF(F64="GEII1","P12",IF(F64="GEII2","P11","P10")))))))</f>
        <v>P10</v>
      </c>
    </row>
    <row r="60" spans="2:15" x14ac:dyDescent="0.25">
      <c r="B60" t="e">
        <f>CONCATENATE("E/ENSIAME/",LEFT(M60,LEN(M60)-1),"/",O60,"/",$N$2,"/",LEFT(D65,3),LEFT(E65,1))</f>
        <v>#N/A</v>
      </c>
      <c r="M60" t="e">
        <f>VLOOKUP(D65,'Coordonnées et recherche'!B65:D1063,3)</f>
        <v>#N/A</v>
      </c>
      <c r="N60">
        <v>2018</v>
      </c>
      <c r="O60" t="str">
        <f>IF(F65="Master2","P11",IF(F65="Master1","P12",IF(F65="GI1","P26",IF(F65="GI2","P25",IF(F65="GI3","P24",IF(F65="GEII1","P12",IF(F65="GEII2","P11","P10")))))))</f>
        <v>P10</v>
      </c>
    </row>
    <row r="61" spans="2:15" x14ac:dyDescent="0.25">
      <c r="B61" t="e">
        <f>CONCATENATE("E/ENSIAME/",LEFT(M61,LEN(M61)-1),"/",O61,"/",$N$2,"/",LEFT(D66,3),LEFT(E66,1))</f>
        <v>#N/A</v>
      </c>
      <c r="M61" t="e">
        <f>VLOOKUP(D66,'Coordonnées et recherche'!B66:D1064,3)</f>
        <v>#N/A</v>
      </c>
      <c r="N61">
        <v>2018</v>
      </c>
      <c r="O61" t="str">
        <f>IF(F66="Master2","P11",IF(F66="Master1","P12",IF(F66="GI1","P26",IF(F66="GI2","P25",IF(F66="GI3","P24",IF(F66="GEII1","P12",IF(F66="GEII2","P11","P10")))))))</f>
        <v>P10</v>
      </c>
    </row>
    <row r="62" spans="2:15" x14ac:dyDescent="0.25">
      <c r="B62" t="e">
        <f>CONCATENATE("E/ENSIAME/",LEFT(M62,LEN(M62)-1),"/",O62,"/",$N$2,"/",LEFT(D67,3),LEFT(E67,1))</f>
        <v>#N/A</v>
      </c>
      <c r="M62" t="e">
        <f>VLOOKUP(D67,'Coordonnées et recherche'!B67:D1065,3)</f>
        <v>#N/A</v>
      </c>
      <c r="N62">
        <v>2018</v>
      </c>
      <c r="O62" t="str">
        <f>IF(F67="Master2","P11",IF(F67="Master1","P12",IF(F67="GI1","P26",IF(F67="GI2","P25",IF(F67="GI3","P24",IF(F67="GEII1","P12",IF(F67="GEII2","P11","P10")))))))</f>
        <v>P10</v>
      </c>
    </row>
    <row r="63" spans="2:15" x14ac:dyDescent="0.25">
      <c r="B63" t="e">
        <f>CONCATENATE("E/ENSIAME/",LEFT(M63,LEN(M63)-1),"/",O63,"/",$N$2,"/",LEFT(D68,3),LEFT(E68,1))</f>
        <v>#N/A</v>
      </c>
      <c r="M63" t="e">
        <f>VLOOKUP(D68,'Coordonnées et recherche'!B68:D1066,3)</f>
        <v>#N/A</v>
      </c>
      <c r="N63">
        <v>2018</v>
      </c>
      <c r="O63" t="str">
        <f>IF(F68="Master2","P11",IF(F68="Master1","P12",IF(F68="GI1","P26",IF(F68="GI2","P25",IF(F68="GI3","P24",IF(F68="GEII1","P12",IF(F68="GEII2","P11","P10")))))))</f>
        <v>P10</v>
      </c>
    </row>
    <row r="64" spans="2:15" x14ac:dyDescent="0.25">
      <c r="B64" t="e">
        <f>CONCATENATE("E/ENSIAME/",LEFT(M64,LEN(M64)-1),"/",O64,"/",$N$2,"/",LEFT(D69,3),LEFT(E69,1))</f>
        <v>#N/A</v>
      </c>
      <c r="M64" t="e">
        <f>VLOOKUP(D69,'Coordonnées et recherche'!B69:D1067,3)</f>
        <v>#N/A</v>
      </c>
      <c r="N64">
        <v>2018</v>
      </c>
      <c r="O64" t="str">
        <f>IF(F69="Master2","P11",IF(F69="Master1","P12",IF(F69="GI1","P26",IF(F69="GI2","P25",IF(F69="GI3","P24",IF(F69="GEII1","P12",IF(F69="GEII2","P11","P10")))))))</f>
        <v>P10</v>
      </c>
    </row>
    <row r="65" spans="2:15" x14ac:dyDescent="0.25">
      <c r="B65" t="e">
        <f>CONCATENATE("E/ENSIAME/",LEFT(M65,LEN(M65)-1),"/",O65,"/",$N$2,"/",LEFT(D70,3),LEFT(E70,1))</f>
        <v>#N/A</v>
      </c>
      <c r="M65" t="e">
        <f>VLOOKUP(D70,'Coordonnées et recherche'!B70:D1068,3)</f>
        <v>#N/A</v>
      </c>
      <c r="N65">
        <v>2018</v>
      </c>
      <c r="O65" t="str">
        <f>IF(F70="Master2","P11",IF(F70="Master1","P12",IF(F70="GI1","P26",IF(F70="GI2","P25",IF(F70="GI3","P24",IF(F70="GEII1","P12",IF(F70="GEII2","P11","P10")))))))</f>
        <v>P10</v>
      </c>
    </row>
    <row r="66" spans="2:15" x14ac:dyDescent="0.25">
      <c r="B66" t="e">
        <f>CONCATENATE("E/ENSIAME/",LEFT(M66,LEN(M66)-1),"/",O66,"/",$N$2,"/",LEFT(D71,3),LEFT(E71,1))</f>
        <v>#N/A</v>
      </c>
      <c r="M66" t="e">
        <f>VLOOKUP(D71,'Coordonnées et recherche'!B71:D1069,3)</f>
        <v>#N/A</v>
      </c>
      <c r="N66">
        <v>2018</v>
      </c>
      <c r="O66" t="str">
        <f>IF(F71="Master2","P11",IF(F71="Master1","P12",IF(F71="GI1","P26",IF(F71="GI2","P25",IF(F71="GI3","P24",IF(F71="GEII1","P12",IF(F71="GEII2","P11","P10")))))))</f>
        <v>P10</v>
      </c>
    </row>
    <row r="67" spans="2:15" x14ac:dyDescent="0.25">
      <c r="B67" t="e">
        <f>CONCATENATE("E/ENSIAME/",LEFT(M67,LEN(M67)-1),"/",O67,"/",$N$2,"/",LEFT(D72,3),LEFT(E72,1))</f>
        <v>#N/A</v>
      </c>
      <c r="M67" t="e">
        <f>VLOOKUP(D72,'Coordonnées et recherche'!B72:D1070,3)</f>
        <v>#N/A</v>
      </c>
      <c r="N67">
        <v>2018</v>
      </c>
      <c r="O67" t="str">
        <f>IF(F72="Master2","P11",IF(F72="Master1","P12",IF(F72="GI1","P26",IF(F72="GI2","P25",IF(F72="GI3","P24",IF(F72="GEII1","P12",IF(F72="GEII2","P11","P10")))))))</f>
        <v>P10</v>
      </c>
    </row>
    <row r="68" spans="2:15" x14ac:dyDescent="0.25">
      <c r="B68" t="e">
        <f>CONCATENATE("E/ENSIAME/",LEFT(M68,LEN(M68)-1),"/",O68,"/",$N$2,"/",LEFT(D73,3),LEFT(E73,1))</f>
        <v>#N/A</v>
      </c>
      <c r="M68" t="e">
        <f>VLOOKUP(D73,'Coordonnées et recherche'!B73:D1071,3)</f>
        <v>#N/A</v>
      </c>
      <c r="N68">
        <v>2018</v>
      </c>
      <c r="O68" t="str">
        <f>IF(F73="Master2","P11",IF(F73="Master1","P12",IF(F73="GI1","P26",IF(F73="GI2","P25",IF(F73="GI3","P24",IF(F73="GEII1","P12",IF(F73="GEII2","P11","P10")))))))</f>
        <v>P10</v>
      </c>
    </row>
    <row r="69" spans="2:15" x14ac:dyDescent="0.25">
      <c r="B69" t="e">
        <f>CONCATENATE("E/ENSIAME/",LEFT(M69,LEN(M69)-1),"/",O69,"/",$N$2,"/",LEFT(D74,3),LEFT(E74,1))</f>
        <v>#N/A</v>
      </c>
      <c r="M69" t="e">
        <f>VLOOKUP(D74,'Coordonnées et recherche'!B74:D1072,3)</f>
        <v>#N/A</v>
      </c>
      <c r="N69">
        <v>2018</v>
      </c>
      <c r="O69" t="str">
        <f>IF(F74="Master2","P11",IF(F74="Master1","P12",IF(F74="GI1","P26",IF(F74="GI2","P25",IF(F74="GI3","P24",IF(F74="GEII1","P12",IF(F74="GEII2","P11","P10")))))))</f>
        <v>P10</v>
      </c>
    </row>
  </sheetData>
  <autoFilter ref="B1:B2"/>
  <sortState ref="B2">
    <sortCondition ref="B1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raz_tableau">
                <anchor moveWithCells="1" sizeWithCells="1">
                  <from>
                    <xdr:col>0</xdr:col>
                    <xdr:colOff>47625</xdr:colOff>
                    <xdr:row>0</xdr:row>
                    <xdr:rowOff>9525</xdr:rowOff>
                  </from>
                  <to>
                    <xdr:col>0</xdr:col>
                    <xdr:colOff>895350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Coordonnées et recherche</vt:lpstr>
      <vt:lpstr>Suivi de contrat</vt:lpstr>
    </vt:vector>
  </TitlesOfParts>
  <Company>AREVA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LOCUFIER Guillaume (CM)</dc:creator>
  <cp:lastModifiedBy>thev</cp:lastModifiedBy>
  <dcterms:created xsi:type="dcterms:W3CDTF">2018-11-12T12:55:53Z</dcterms:created>
  <dcterms:modified xsi:type="dcterms:W3CDTF">2019-03-21T11:13:32Z</dcterms:modified>
</cp:coreProperties>
</file>