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BD Finance" sheetId="1" r:id="rId1"/>
    <sheet name="Feuil2" sheetId="2" r:id="rId2"/>
    <sheet name="Répertoire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U5" i="1" l="1"/>
  <c r="U10" i="1" l="1"/>
  <c r="V10" i="1"/>
  <c r="Y10" i="1"/>
  <c r="AA10" i="1"/>
  <c r="AE10" i="1"/>
  <c r="AG10" i="1"/>
  <c r="AS10" i="1" s="1"/>
  <c r="AT10" i="1" s="1"/>
  <c r="U9" i="1"/>
  <c r="V9" i="1"/>
  <c r="Y9" i="1"/>
  <c r="AA9" i="1"/>
  <c r="AE9" i="1"/>
  <c r="AG9" i="1"/>
  <c r="AS9" i="1" s="1"/>
  <c r="AT9" i="1" s="1"/>
  <c r="U8" i="1"/>
  <c r="V8" i="1"/>
  <c r="Y8" i="1"/>
  <c r="AA8" i="1"/>
  <c r="AE8" i="1"/>
  <c r="AG8" i="1"/>
  <c r="AS8" i="1" s="1"/>
  <c r="AT8" i="1" s="1"/>
  <c r="U7" i="1"/>
  <c r="V7" i="1"/>
  <c r="Y7" i="1"/>
  <c r="AA7" i="1"/>
  <c r="AE7" i="1"/>
  <c r="AG7" i="1"/>
  <c r="AS7" i="1" s="1"/>
  <c r="AT7" i="1" s="1"/>
  <c r="U6" i="1"/>
  <c r="V6" i="1"/>
  <c r="Y6" i="1"/>
  <c r="AA6" i="1"/>
  <c r="AE6" i="1"/>
  <c r="AG6" i="1"/>
  <c r="AS6" i="1"/>
  <c r="AT6" i="1" s="1"/>
  <c r="V5" i="1"/>
  <c r="Y5" i="1"/>
  <c r="AA5" i="1"/>
  <c r="AE5" i="1"/>
  <c r="AG5" i="1"/>
  <c r="AS5" i="1" s="1"/>
  <c r="AT5" i="1" s="1"/>
  <c r="U4" i="1"/>
  <c r="V4" i="1"/>
  <c r="Y4" i="1"/>
  <c r="AA4" i="1"/>
  <c r="AE4" i="1"/>
  <c r="AG4" i="1"/>
  <c r="AS4" i="1" s="1"/>
  <c r="AT4" i="1" s="1"/>
  <c r="U3" i="1" l="1"/>
  <c r="V3" i="1"/>
  <c r="Y3" i="1"/>
  <c r="AA3" i="1"/>
  <c r="AE3" i="1"/>
  <c r="AG3" i="1"/>
  <c r="AS3" i="1"/>
  <c r="AT3" i="1" s="1"/>
  <c r="AG2" i="1" l="1"/>
  <c r="AS2" i="1" s="1"/>
  <c r="AT2" i="1" s="1"/>
  <c r="AE2" i="1"/>
  <c r="AA2" i="1"/>
  <c r="Y2" i="1"/>
  <c r="V2" i="1"/>
  <c r="U2" i="1"/>
</calcChain>
</file>

<file path=xl/sharedStrings.xml><?xml version="1.0" encoding="utf-8"?>
<sst xmlns="http://schemas.openxmlformats.org/spreadsheetml/2006/main" count="126" uniqueCount="109">
  <si>
    <t xml:space="preserve">
N°Sirepa</t>
  </si>
  <si>
    <t xml:space="preserve">
Date CA</t>
  </si>
  <si>
    <t xml:space="preserve">
Axe</t>
  </si>
  <si>
    <t xml:space="preserve">
Action</t>
  </si>
  <si>
    <t>Libelé projet</t>
  </si>
  <si>
    <t>Pilote d'axe</t>
  </si>
  <si>
    <t>Version du plan</t>
  </si>
  <si>
    <t>Statut</t>
  </si>
  <si>
    <t>Avenant</t>
  </si>
  <si>
    <t>Durée de la convention (mois)</t>
  </si>
  <si>
    <t>Montant du projet</t>
  </si>
  <si>
    <t>Montant participation voté au CA</t>
  </si>
  <si>
    <t>Montant des crédits non engagés</t>
  </si>
  <si>
    <t>Montant participation à la signature</t>
  </si>
  <si>
    <t>Durée du projet</t>
  </si>
  <si>
    <t>Durée supp pour remise des pièces</t>
  </si>
  <si>
    <t xml:space="preserve">Date signature </t>
  </si>
  <si>
    <t>Début éligibilité des dépenses</t>
  </si>
  <si>
    <t>Fin de l'éligibilité des dépenses</t>
  </si>
  <si>
    <t>Échéance pour demande d'avenant</t>
  </si>
  <si>
    <t>Échéance de la convention</t>
  </si>
  <si>
    <t>Échéance pour remise du rapport intermédiaire</t>
  </si>
  <si>
    <t>Échéance pour remise du rapport final</t>
  </si>
  <si>
    <t>AVANCE PREVUE</t>
  </si>
  <si>
    <t>Date de l'avance prévue</t>
  </si>
  <si>
    <t>ACOMPTE 1 PREVU</t>
  </si>
  <si>
    <t>Date de l'acompte 1 prévue</t>
  </si>
  <si>
    <t>ACOMPTE 2 PREVU</t>
  </si>
  <si>
    <t>Date de l'acompte 2 prévue</t>
  </si>
  <si>
    <t>SOLDE PREVU</t>
  </si>
  <si>
    <t xml:space="preserve">Date du solde prévue  </t>
  </si>
  <si>
    <t>AVANCE VERSEE</t>
  </si>
  <si>
    <t>Date du mandatement</t>
  </si>
  <si>
    <t>ACOMPTE 1 VERSE</t>
  </si>
  <si>
    <t>Date de réception du rapport 1</t>
  </si>
  <si>
    <t>Date de transmission de l'ASF acompte 1</t>
  </si>
  <si>
    <t>ACOMPTE 2 VERSE</t>
  </si>
  <si>
    <t>Date de réception du rapport 2</t>
  </si>
  <si>
    <t xml:space="preserve">Date de transmission de l'ASF acompte 2 </t>
  </si>
  <si>
    <t>SOLDE VERSE</t>
  </si>
  <si>
    <t>Date de réception du rapport final</t>
  </si>
  <si>
    <t xml:space="preserve">Date de transmission de l'ASF solde </t>
  </si>
  <si>
    <t>Commentaires</t>
  </si>
  <si>
    <t>Total CP payés</t>
  </si>
  <si>
    <t xml:space="preserve">Restes à payer </t>
  </si>
  <si>
    <t xml:space="preserve">Titre de recette </t>
  </si>
  <si>
    <t>Réfaction</t>
  </si>
  <si>
    <t>Observations</t>
  </si>
  <si>
    <t>ABCD</t>
  </si>
  <si>
    <t>POC</t>
  </si>
  <si>
    <t>En cours</t>
  </si>
  <si>
    <t>OUI</t>
  </si>
  <si>
    <t>Version</t>
  </si>
  <si>
    <t>V1</t>
  </si>
  <si>
    <t>Soldé</t>
  </si>
  <si>
    <t>NON</t>
  </si>
  <si>
    <t>V2</t>
  </si>
  <si>
    <t>A la marge</t>
  </si>
  <si>
    <t>Automatique via formule</t>
  </si>
  <si>
    <t>Via formulaire</t>
  </si>
  <si>
    <t xml:space="preserve">
Porteur de projet</t>
  </si>
  <si>
    <t xml:space="preserve">Nom </t>
  </si>
  <si>
    <t>Nature juridique</t>
  </si>
  <si>
    <t>Secteur</t>
  </si>
  <si>
    <t xml:space="preserve">Nom du contact </t>
  </si>
  <si>
    <t>Mail</t>
  </si>
  <si>
    <t>Téléphone</t>
  </si>
  <si>
    <t>TRUC</t>
  </si>
  <si>
    <t>MUCH</t>
  </si>
  <si>
    <t>BIDUL</t>
  </si>
  <si>
    <t>BIO</t>
  </si>
  <si>
    <t>6</t>
  </si>
  <si>
    <t>30</t>
  </si>
  <si>
    <t>DQS</t>
  </si>
  <si>
    <t>15/01/2012</t>
  </si>
  <si>
    <t>Pomme</t>
  </si>
  <si>
    <t>Poirre</t>
  </si>
  <si>
    <t>Légume</t>
  </si>
  <si>
    <t>Noix</t>
  </si>
  <si>
    <t>Datte</t>
  </si>
  <si>
    <t>Profibio</t>
  </si>
  <si>
    <t>30/06/2016</t>
  </si>
  <si>
    <t>20/01/2012</t>
  </si>
  <si>
    <t>Raisin</t>
  </si>
  <si>
    <t>19/01/2012</t>
  </si>
  <si>
    <t>16/01/2012</t>
  </si>
  <si>
    <t>02/06/2012</t>
  </si>
  <si>
    <t>17/01/2012</t>
  </si>
  <si>
    <t>03/06/2012</t>
  </si>
  <si>
    <t>18/01/2012</t>
  </si>
  <si>
    <t>21/01/2012</t>
  </si>
  <si>
    <t>22/01/2012</t>
  </si>
  <si>
    <t>DOUB</t>
  </si>
  <si>
    <t>ARC</t>
  </si>
  <si>
    <t>ARC1</t>
  </si>
  <si>
    <t>ARC2</t>
  </si>
  <si>
    <t>ARC3</t>
  </si>
  <si>
    <t>ARC4</t>
  </si>
  <si>
    <t>ARC5</t>
  </si>
  <si>
    <t>DOUBI</t>
  </si>
  <si>
    <t>DOUBI1</t>
  </si>
  <si>
    <t>DOUBI2</t>
  </si>
  <si>
    <t>DOUBI3</t>
  </si>
  <si>
    <t>DOUBI4</t>
  </si>
  <si>
    <t>DOUBI5</t>
  </si>
  <si>
    <t>DOUBI6</t>
  </si>
  <si>
    <t>DOUBI7</t>
  </si>
  <si>
    <t>DOUBI8</t>
  </si>
  <si>
    <t>AHJJ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</si>
</sst>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\ &quot;€&quot;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0070C0"/>
        <bgColor theme="4"/>
      </patternFill>
    </fill>
    <fill>
      <patternFill patternType="solid">
        <fgColor theme="3" tint="0.59999389629810485"/>
        <bgColor theme="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theme="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7" fillId="0" borderId="0" applyNumberFormat="0" applyFill="0" applyBorder="0" applyAlignment="0" applyProtection="0"/>
  </cellStyleXfs>
  <cellXfs count="6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44" fontId="2" fillId="0" borderId="0" xfId="1" applyNumberFormat="1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 wrapText="1"/>
    </xf>
    <xf numFmtId="0" fontId="4" fillId="7" borderId="5" xfId="2" applyNumberFormat="1" applyFont="1" applyFill="1" applyBorder="1" applyAlignment="1">
      <alignment horizontal="center" vertical="center" wrapText="1" shrinkToFit="1"/>
    </xf>
    <xf numFmtId="44" fontId="4" fillId="8" borderId="5" xfId="1" applyFont="1" applyFill="1" applyBorder="1" applyAlignment="1">
      <alignment horizontal="center" vertical="center" wrapText="1" shrinkToFit="1"/>
    </xf>
    <xf numFmtId="164" fontId="4" fillId="8" borderId="5" xfId="2" applyNumberFormat="1" applyFont="1" applyFill="1" applyBorder="1" applyAlignment="1">
      <alignment horizontal="center" vertical="center" wrapText="1" shrinkToFit="1"/>
    </xf>
    <xf numFmtId="165" fontId="4" fillId="8" borderId="4" xfId="2" applyNumberFormat="1" applyFont="1" applyFill="1" applyBorder="1" applyAlignment="1">
      <alignment horizontal="center" vertical="center" wrapText="1" shrinkToFit="1"/>
    </xf>
    <xf numFmtId="0" fontId="2" fillId="10" borderId="2" xfId="0" applyFont="1" applyFill="1" applyBorder="1" applyAlignment="1">
      <alignment horizontal="center" vertical="center" wrapText="1"/>
    </xf>
    <xf numFmtId="0" fontId="0" fillId="11" borderId="0" xfId="0" applyFill="1" applyAlignment="1">
      <alignment horizontal="left"/>
    </xf>
    <xf numFmtId="14" fontId="0" fillId="11" borderId="0" xfId="0" applyNumberFormat="1" applyFill="1" applyAlignment="1">
      <alignment horizontal="center"/>
    </xf>
    <xf numFmtId="0" fontId="0" fillId="11" borderId="0" xfId="0" applyNumberFormat="1" applyFill="1" applyAlignment="1">
      <alignment horizontal="center"/>
    </xf>
    <xf numFmtId="0" fontId="0" fillId="11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2" borderId="0" xfId="0" applyFill="1" applyAlignment="1">
      <alignment horizontal="center"/>
    </xf>
    <xf numFmtId="44" fontId="0" fillId="11" borderId="0" xfId="1" applyFont="1" applyFill="1" applyAlignment="1">
      <alignment horizontal="center"/>
    </xf>
    <xf numFmtId="44" fontId="0" fillId="12" borderId="0" xfId="1" applyFont="1" applyFill="1"/>
    <xf numFmtId="44" fontId="0" fillId="10" borderId="0" xfId="1" applyFont="1" applyFill="1"/>
    <xf numFmtId="44" fontId="0" fillId="11" borderId="0" xfId="1" applyFont="1" applyFill="1"/>
    <xf numFmtId="14" fontId="0" fillId="11" borderId="0" xfId="1" applyNumberFormat="1" applyFont="1" applyFill="1"/>
    <xf numFmtId="14" fontId="0" fillId="10" borderId="0" xfId="0" applyNumberFormat="1" applyFill="1" applyAlignment="1">
      <alignment horizontal="center"/>
    </xf>
    <xf numFmtId="44" fontId="0" fillId="10" borderId="0" xfId="1" applyFont="1" applyFill="1" applyAlignment="1">
      <alignment horizontal="center"/>
    </xf>
    <xf numFmtId="44" fontId="0" fillId="12" borderId="0" xfId="1" applyFont="1" applyFill="1" applyAlignment="1">
      <alignment horizontal="center"/>
    </xf>
    <xf numFmtId="14" fontId="0" fillId="12" borderId="0" xfId="0" applyNumberFormat="1" applyFill="1" applyAlignment="1">
      <alignment horizontal="center"/>
    </xf>
    <xf numFmtId="0" fontId="0" fillId="12" borderId="0" xfId="0" applyNumberFormat="1" applyFill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44" fontId="5" fillId="0" borderId="0" xfId="1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6" fillId="11" borderId="0" xfId="0" applyFont="1" applyFill="1"/>
    <xf numFmtId="0" fontId="0" fillId="12" borderId="0" xfId="0" applyFill="1"/>
    <xf numFmtId="0" fontId="0" fillId="13" borderId="0" xfId="0" applyFill="1"/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1" applyNumberFormat="1" applyFont="1" applyAlignment="1">
      <alignment horizontal="center"/>
    </xf>
    <xf numFmtId="0" fontId="7" fillId="0" borderId="0" xfId="3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NumberFormat="1" applyFill="1" applyAlignment="1">
      <alignment horizontal="left"/>
    </xf>
    <xf numFmtId="44" fontId="0" fillId="0" borderId="0" xfId="1" applyFont="1"/>
    <xf numFmtId="0" fontId="8" fillId="0" borderId="0" xfId="1" applyNumberFormat="1" applyFont="1" applyAlignment="1">
      <alignment horizontal="center"/>
    </xf>
    <xf numFmtId="0" fontId="0" fillId="0" borderId="0" xfId="0" applyNumberFormat="1" applyAlignment="1">
      <alignment horizontal="left"/>
    </xf>
    <xf numFmtId="0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14" fontId="2" fillId="6" borderId="0" xfId="0" applyNumberFormat="1" applyFont="1" applyFill="1" applyBorder="1" applyAlignment="1">
      <alignment horizontal="center" vertical="center" wrapText="1"/>
    </xf>
    <xf numFmtId="14" fontId="0" fillId="0" borderId="0" xfId="1" applyNumberFormat="1" applyFont="1"/>
    <xf numFmtId="14" fontId="0" fillId="0" borderId="0" xfId="0" applyNumberFormat="1"/>
    <xf numFmtId="44" fontId="2" fillId="0" borderId="2" xfId="1" applyFont="1" applyFill="1" applyBorder="1" applyAlignment="1">
      <alignment horizontal="center" vertical="center" wrapText="1"/>
    </xf>
    <xf numFmtId="44" fontId="0" fillId="0" borderId="0" xfId="1" applyFont="1" applyAlignment="1">
      <alignment horizontal="center"/>
    </xf>
    <xf numFmtId="44" fontId="2" fillId="0" borderId="3" xfId="1" applyFont="1" applyFill="1" applyBorder="1" applyAlignment="1">
      <alignment horizontal="center" vertical="center" wrapText="1"/>
    </xf>
    <xf numFmtId="44" fontId="2" fillId="5" borderId="0" xfId="1" applyFont="1" applyFill="1" applyBorder="1" applyAlignment="1">
      <alignment horizontal="center" vertical="center" wrapText="1"/>
    </xf>
    <xf numFmtId="44" fontId="8" fillId="0" borderId="0" xfId="1" applyFont="1" applyAlignment="1">
      <alignment horizontal="center"/>
    </xf>
    <xf numFmtId="44" fontId="4" fillId="7" borderId="4" xfId="1" applyFont="1" applyFill="1" applyBorder="1" applyAlignment="1">
      <alignment horizontal="center" vertical="center" wrapText="1" shrinkToFit="1"/>
    </xf>
    <xf numFmtId="44" fontId="4" fillId="7" borderId="5" xfId="1" applyFont="1" applyFill="1" applyBorder="1" applyAlignment="1">
      <alignment horizontal="center" vertical="center" wrapText="1" shrinkToFit="1"/>
    </xf>
    <xf numFmtId="44" fontId="2" fillId="9" borderId="2" xfId="1" applyFont="1" applyFill="1" applyBorder="1" applyAlignment="1">
      <alignment horizontal="center" vertical="center" wrapText="1"/>
    </xf>
    <xf numFmtId="44" fontId="2" fillId="10" borderId="2" xfId="1" applyFont="1" applyFill="1" applyBorder="1" applyAlignment="1">
      <alignment horizontal="center" vertical="center" wrapText="1"/>
    </xf>
  </cellXfs>
  <cellStyles count="4">
    <cellStyle name="Lien hypertexte" xfId="3" builtinId="8"/>
    <cellStyle name="Monétaire" xfId="1" builtinId="4"/>
    <cellStyle name="Normal" xfId="0" builtinId="0"/>
    <cellStyle name="Normal_09-06-30 Tableau type de bénéficiaires-rev DGPAAT" xfId="2"/>
  </cellStyles>
  <dxfs count="5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border outline="0">
        <top style="thin">
          <color theme="4"/>
        </top>
      </border>
    </dxf>
    <dxf>
      <alignment horizontal="center" vertical="center" textRotation="0" wrapText="1" indent="0" justifyLastLine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</xdr:col>
      <xdr:colOff>180975</xdr:colOff>
      <xdr:row>0</xdr:row>
      <xdr:rowOff>1047750</xdr:rowOff>
    </xdr:to>
    <xdr:sp macro="[0]!Afficher_Tout" textlink="">
      <xdr:nvSpPr>
        <xdr:cNvPr id="14" name="Rectangle à coins arrondis 13"/>
        <xdr:cNvSpPr/>
      </xdr:nvSpPr>
      <xdr:spPr>
        <a:xfrm>
          <a:off x="0" y="9525"/>
          <a:ext cx="790575" cy="103822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Afficher </a:t>
          </a:r>
        </a:p>
        <a:p>
          <a:pPr algn="ctr"/>
          <a:r>
            <a:rPr lang="fr-FR" sz="1100"/>
            <a:t>tout</a:t>
          </a:r>
        </a:p>
      </xdr:txBody>
    </xdr:sp>
    <xdr:clientData/>
  </xdr:twoCellAnchor>
  <xdr:twoCellAnchor>
    <xdr:from>
      <xdr:col>1</xdr:col>
      <xdr:colOff>209550</xdr:colOff>
      <xdr:row>0</xdr:row>
      <xdr:rowOff>0</xdr:rowOff>
    </xdr:from>
    <xdr:to>
      <xdr:col>3</xdr:col>
      <xdr:colOff>28575</xdr:colOff>
      <xdr:row>0</xdr:row>
      <xdr:rowOff>314325</xdr:rowOff>
    </xdr:to>
    <xdr:sp macro="[0]!Masquer" textlink="">
      <xdr:nvSpPr>
        <xdr:cNvPr id="15" name="Conv"/>
        <xdr:cNvSpPr/>
      </xdr:nvSpPr>
      <xdr:spPr>
        <a:xfrm>
          <a:off x="819150" y="0"/>
          <a:ext cx="1266825" cy="31432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Conventions</a:t>
          </a:r>
        </a:p>
      </xdr:txBody>
    </xdr:sp>
    <xdr:clientData/>
  </xdr:twoCellAnchor>
  <xdr:twoCellAnchor>
    <xdr:from>
      <xdr:col>1</xdr:col>
      <xdr:colOff>209550</xdr:colOff>
      <xdr:row>0</xdr:row>
      <xdr:rowOff>371475</xdr:rowOff>
    </xdr:from>
    <xdr:to>
      <xdr:col>3</xdr:col>
      <xdr:colOff>28575</xdr:colOff>
      <xdr:row>0</xdr:row>
      <xdr:rowOff>685800</xdr:rowOff>
    </xdr:to>
    <xdr:sp macro="[0]!Masquer" textlink="">
      <xdr:nvSpPr>
        <xdr:cNvPr id="16" name="Paie"/>
        <xdr:cNvSpPr/>
      </xdr:nvSpPr>
      <xdr:spPr>
        <a:xfrm>
          <a:off x="819150" y="371475"/>
          <a:ext cx="1266825" cy="31432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Paiements</a:t>
          </a:r>
        </a:p>
      </xdr:txBody>
    </xdr:sp>
    <xdr:clientData/>
  </xdr:twoCellAnchor>
  <xdr:twoCellAnchor>
    <xdr:from>
      <xdr:col>1</xdr:col>
      <xdr:colOff>219075</xdr:colOff>
      <xdr:row>0</xdr:row>
      <xdr:rowOff>733425</xdr:rowOff>
    </xdr:from>
    <xdr:to>
      <xdr:col>3</xdr:col>
      <xdr:colOff>38100</xdr:colOff>
      <xdr:row>0</xdr:row>
      <xdr:rowOff>1047750</xdr:rowOff>
    </xdr:to>
    <xdr:sp macro="[0]!Masquer" textlink="">
      <xdr:nvSpPr>
        <xdr:cNvPr id="17" name="Eché"/>
        <xdr:cNvSpPr/>
      </xdr:nvSpPr>
      <xdr:spPr>
        <a:xfrm>
          <a:off x="828675" y="733425"/>
          <a:ext cx="1266825" cy="31432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Echéances</a:t>
          </a:r>
        </a:p>
      </xdr:txBody>
    </xdr:sp>
    <xdr:clientData/>
  </xdr:twoCellAnchor>
  <xdr:twoCellAnchor>
    <xdr:from>
      <xdr:col>3</xdr:col>
      <xdr:colOff>66675</xdr:colOff>
      <xdr:row>0</xdr:row>
      <xdr:rowOff>28575</xdr:rowOff>
    </xdr:from>
    <xdr:to>
      <xdr:col>4</xdr:col>
      <xdr:colOff>552451</xdr:colOff>
      <xdr:row>0</xdr:row>
      <xdr:rowOff>533400</xdr:rowOff>
    </xdr:to>
    <xdr:sp macro="[0]!Bouton1_Cliquer" textlink="">
      <xdr:nvSpPr>
        <xdr:cNvPr id="3" name="Carré corné 2"/>
        <xdr:cNvSpPr/>
      </xdr:nvSpPr>
      <xdr:spPr>
        <a:xfrm>
          <a:off x="2124075" y="28575"/>
          <a:ext cx="1095376" cy="504825"/>
        </a:xfrm>
        <a:prstGeom prst="foldedCorner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A1:AW10" totalsRowShown="0" headerRowDxfId="55" tableBorderDxfId="54">
  <autoFilter ref="A1:AW10"/>
  <tableColumns count="49">
    <tableColumn id="1" name="_x000a__x000a__x000a__x000a__x000a_N°Sirepa" dataDxfId="53"/>
    <tableColumn id="2" name="_x000a__x000a__x000a__x000a__x000a_Date CA" dataDxfId="52"/>
    <tableColumn id="12" name="_x000a__x000a__x000a__x000a__x000a_Axe" dataDxfId="51"/>
    <tableColumn id="11" name="_x000a__x000a__x000a__x000a__x000a_Action" dataDxfId="50"/>
    <tableColumn id="10" name="_x000a_Porteur de projet" dataDxfId="49"/>
    <tableColumn id="4" name="Libelé projet" dataDxfId="48"/>
    <tableColumn id="3" name="Pilote d'axe" dataDxfId="47"/>
    <tableColumn id="37" name="Version du plan" dataDxfId="46"/>
    <tableColumn id="5" name="Statut" dataDxfId="45"/>
    <tableColumn id="6" name="Avenant" dataDxfId="44"/>
    <tableColumn id="13" name="Durée de la convention (mois)" dataDxfId="43"/>
    <tableColumn id="7" name="Montant du projet" dataDxfId="42" dataCellStyle="Monétaire"/>
    <tableColumn id="8" name="Montant participation voté au CA" dataDxfId="41" dataCellStyle="Monétaire"/>
    <tableColumn id="23" name="Montant des crédits non engagés" dataDxfId="40" dataCellStyle="Monétaire"/>
    <tableColumn id="22" name="Montant participation à la signature" dataDxfId="39" dataCellStyle="Monétaire"/>
    <tableColumn id="16" name="Durée du projet" dataDxfId="38"/>
    <tableColumn id="42" name="Durée supp pour remise des pièces" dataDxfId="37"/>
    <tableColumn id="9" name="Date signature " dataDxfId="36" dataCellStyle="Monétaire"/>
    <tableColumn id="15" name="Début éligibilité des dépenses" dataDxfId="35"/>
    <tableColumn id="17" name="Fin de l'éligibilité des dépenses" dataDxfId="34"/>
    <tableColumn id="21" name="Échéance pour demande d'avenant" dataDxfId="33">
      <calculatedColumnFormula>EDATE(Tableau2[[#This Row],[Fin de l''éligibilité des dépenses]],-2)</calculatedColumnFormula>
    </tableColumn>
    <tableColumn id="18" name="Échéance de la convention" dataDxfId="32">
      <calculatedColumnFormula>EDATE(Tableau2[[#This Row],[Début éligibilité des dépenses]],Tableau2[[#This Row],[Durée de la convention (mois)]])</calculatedColumnFormula>
    </tableColumn>
    <tableColumn id="19" name="Échéance pour remise du rapport intermédiaire" dataDxfId="31"/>
    <tableColumn id="20" name="Échéance pour remise du rapport final" dataDxfId="30"/>
    <tableColumn id="24" name="AVANCE PREVUE" dataDxfId="29" dataCellStyle="Monétaire">
      <calculatedColumnFormula>Tableau2[[#This Row],[Montant participation à la signature]]*30%</calculatedColumnFormula>
    </tableColumn>
    <tableColumn id="25" name="Date de l'avance prévue" dataDxfId="28"/>
    <tableColumn id="26" name="ACOMPTE 1 PREVU" dataDxfId="27" dataCellStyle="Monétaire">
      <calculatedColumnFormula>Tableau2[[#This Row],[Montant participation à la signature]]*40%</calculatedColumnFormula>
    </tableColumn>
    <tableColumn id="28" name="Date de l'acompte 1 prévue" dataDxfId="26"/>
    <tableColumn id="30" name="ACOMPTE 2 PREVU" dataDxfId="25"/>
    <tableColumn id="32" name="Date de l'acompte 2 prévue" dataDxfId="24"/>
    <tableColumn id="34" name="SOLDE PREVU" dataDxfId="23" dataCellStyle="Monétaire">
      <calculatedColumnFormula>Tableau2[[#This Row],[Montant participation à la signature]]*30%</calculatedColumnFormula>
    </tableColumn>
    <tableColumn id="36" name="Date du solde prévue  " dataDxfId="22"/>
    <tableColumn id="38" name="AVANCE VERSEE" dataDxfId="21" dataCellStyle="Monétaire">
      <calculatedColumnFormula>66000</calculatedColumnFormula>
    </tableColumn>
    <tableColumn id="39" name="Date du mandatement" dataDxfId="20"/>
    <tableColumn id="40" name="ACOMPTE 1 VERSE" dataDxfId="19" dataCellStyle="Monétaire"/>
    <tableColumn id="27" name="Date de réception du rapport 1" dataDxfId="18"/>
    <tableColumn id="41" name="Date de transmission de l'ASF acompte 1" dataDxfId="17"/>
    <tableColumn id="44" name="ACOMPTE 2 VERSE" dataDxfId="16" dataCellStyle="Monétaire"/>
    <tableColumn id="29" name="Date de réception du rapport 2" dataDxfId="15"/>
    <tableColumn id="45" name="Date de transmission de l'ASF acompte 2 " dataDxfId="14"/>
    <tableColumn id="48" name="SOLDE VERSE" dataDxfId="13" dataCellStyle="Monétaire"/>
    <tableColumn id="31" name="Date de réception du rapport final" dataDxfId="12"/>
    <tableColumn id="49" name="Date de transmission de l'ASF solde " dataDxfId="11"/>
    <tableColumn id="52" name="Commentaires" dataDxfId="10"/>
    <tableColumn id="53" name="Total CP payés" dataDxfId="9" dataCellStyle="Monétaire">
      <calculatedColumnFormula>AG2+AI2+AL2+AO2</calculatedColumnFormula>
    </tableColumn>
    <tableColumn id="54" name="Restes à payer " dataDxfId="8" dataCellStyle="Monétaire">
      <calculatedColumnFormula>Tableau2[[#This Row],[Montant participation à la signature]]-AS2</calculatedColumnFormula>
    </tableColumn>
    <tableColumn id="55" name="Titre de recette " dataDxfId="7" dataCellStyle="Monétaire"/>
    <tableColumn id="56" name="Réfaction" dataDxfId="6" dataCellStyle="Monétaire"/>
    <tableColumn id="58" name="Observations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" displayName="Tableau1" ref="A1:F4" totalsRowShown="0">
  <autoFilter ref="A1:F4"/>
  <tableColumns count="6">
    <tableColumn id="1" name="Nom "/>
    <tableColumn id="2" name="Nature juridique" dataDxfId="4"/>
    <tableColumn id="3" name="Secteur" dataDxfId="3"/>
    <tableColumn id="4" name="Nom du contact " dataDxfId="2"/>
    <tableColumn id="5" name="Mail" dataDxfId="1"/>
    <tableColumn id="6" name="Téléphon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W23"/>
  <sheetViews>
    <sheetView tabSelected="1" workbookViewId="0">
      <selection activeCell="F16" sqref="F16"/>
    </sheetView>
  </sheetViews>
  <sheetFormatPr baseColWidth="10" defaultColWidth="9.140625" defaultRowHeight="15" x14ac:dyDescent="0.25"/>
  <cols>
    <col min="2" max="2" width="12.5703125" bestFit="1" customWidth="1"/>
    <col min="3" max="3" width="9.140625" style="49"/>
    <col min="4" max="4" width="10.7109375" style="49" bestFit="1" customWidth="1"/>
    <col min="6" max="11" width="9.140625" customWidth="1"/>
    <col min="12" max="12" width="16.42578125" style="45" customWidth="1"/>
    <col min="13" max="13" width="13.7109375" style="45" customWidth="1"/>
    <col min="14" max="14" width="13.7109375" customWidth="1"/>
    <col min="15" max="15" width="18.28515625" style="45" customWidth="1"/>
    <col min="16" max="17" width="9.140625" customWidth="1"/>
    <col min="18" max="18" width="12.7109375" style="52" customWidth="1"/>
    <col min="19" max="19" width="13.28515625" customWidth="1"/>
    <col min="20" max="20" width="13.42578125" customWidth="1"/>
    <col min="21" max="21" width="13.7109375" customWidth="1"/>
    <col min="22" max="22" width="13.28515625" customWidth="1"/>
    <col min="23" max="24" width="9.140625" customWidth="1"/>
    <col min="25" max="25" width="13.140625" style="45" customWidth="1"/>
    <col min="26" max="26" width="13.140625" customWidth="1"/>
    <col min="27" max="27" width="16.28515625" style="45" customWidth="1"/>
    <col min="28" max="28" width="13.28515625" customWidth="1"/>
    <col min="29" max="29" width="13.5703125" customWidth="1"/>
    <col min="30" max="30" width="13.28515625" customWidth="1"/>
    <col min="31" max="31" width="12.85546875" style="45" customWidth="1"/>
    <col min="32" max="32" width="12.5703125" customWidth="1"/>
    <col min="33" max="33" width="13.7109375" style="45" customWidth="1"/>
    <col min="34" max="34" width="13.5703125" customWidth="1"/>
    <col min="35" max="35" width="13.5703125" style="45" customWidth="1"/>
    <col min="36" max="36" width="13.7109375" customWidth="1"/>
    <col min="37" max="37" width="13.42578125" customWidth="1"/>
    <col min="38" max="38" width="13.5703125" style="45" customWidth="1"/>
    <col min="39" max="39" width="13.7109375" customWidth="1"/>
    <col min="40" max="40" width="13.42578125" customWidth="1"/>
    <col min="41" max="41" width="11.85546875" style="45" customWidth="1"/>
    <col min="42" max="42" width="13" customWidth="1"/>
    <col min="43" max="43" width="13.140625" customWidth="1"/>
    <col min="44" max="44" width="15.7109375" customWidth="1"/>
    <col min="45" max="46" width="12.85546875" style="45" customWidth="1"/>
    <col min="47" max="47" width="12.42578125" style="45" customWidth="1"/>
    <col min="48" max="48" width="12.85546875" style="45" customWidth="1"/>
    <col min="49" max="49" width="13.5703125" customWidth="1"/>
  </cols>
  <sheetData>
    <row r="1" spans="1:49" ht="105" x14ac:dyDescent="0.25">
      <c r="A1" s="1" t="s">
        <v>0</v>
      </c>
      <c r="B1" s="1" t="s">
        <v>1</v>
      </c>
      <c r="C1" s="48" t="s">
        <v>2</v>
      </c>
      <c r="D1" s="48" t="s">
        <v>3</v>
      </c>
      <c r="E1" s="1" t="s">
        <v>60</v>
      </c>
      <c r="F1" s="2" t="s">
        <v>4</v>
      </c>
      <c r="G1" s="2" t="s">
        <v>5</v>
      </c>
      <c r="H1" s="2" t="s">
        <v>6</v>
      </c>
      <c r="I1" s="3" t="s">
        <v>7</v>
      </c>
      <c r="J1" s="3" t="s">
        <v>8</v>
      </c>
      <c r="K1" s="4" t="s">
        <v>9</v>
      </c>
      <c r="L1" s="53" t="s">
        <v>10</v>
      </c>
      <c r="M1" s="55" t="s">
        <v>11</v>
      </c>
      <c r="N1" s="5" t="s">
        <v>12</v>
      </c>
      <c r="O1" s="56" t="s">
        <v>13</v>
      </c>
      <c r="P1" s="6" t="s">
        <v>14</v>
      </c>
      <c r="Q1" s="6" t="s">
        <v>15</v>
      </c>
      <c r="R1" s="50" t="s">
        <v>16</v>
      </c>
      <c r="S1" s="6" t="s">
        <v>17</v>
      </c>
      <c r="T1" s="6" t="s">
        <v>18</v>
      </c>
      <c r="U1" s="6" t="s">
        <v>19</v>
      </c>
      <c r="V1" s="6" t="s">
        <v>20</v>
      </c>
      <c r="W1" s="6" t="s">
        <v>21</v>
      </c>
      <c r="X1" s="6" t="s">
        <v>22</v>
      </c>
      <c r="Y1" s="58" t="s">
        <v>23</v>
      </c>
      <c r="Z1" s="7" t="s">
        <v>24</v>
      </c>
      <c r="AA1" s="59" t="s">
        <v>25</v>
      </c>
      <c r="AB1" s="7" t="s">
        <v>26</v>
      </c>
      <c r="AC1" s="7" t="s">
        <v>27</v>
      </c>
      <c r="AD1" s="7" t="s">
        <v>28</v>
      </c>
      <c r="AE1" s="59" t="s">
        <v>29</v>
      </c>
      <c r="AF1" s="7" t="s">
        <v>30</v>
      </c>
      <c r="AG1" s="8" t="s">
        <v>31</v>
      </c>
      <c r="AH1" s="9" t="s">
        <v>32</v>
      </c>
      <c r="AI1" s="8" t="s">
        <v>33</v>
      </c>
      <c r="AJ1" s="9" t="s">
        <v>34</v>
      </c>
      <c r="AK1" s="9" t="s">
        <v>35</v>
      </c>
      <c r="AL1" s="8" t="s">
        <v>36</v>
      </c>
      <c r="AM1" s="9" t="s">
        <v>37</v>
      </c>
      <c r="AN1" s="10" t="s">
        <v>38</v>
      </c>
      <c r="AO1" s="8" t="s">
        <v>39</v>
      </c>
      <c r="AP1" s="9" t="s">
        <v>40</v>
      </c>
      <c r="AQ1" s="9" t="s">
        <v>41</v>
      </c>
      <c r="AR1" s="9" t="s">
        <v>42</v>
      </c>
      <c r="AS1" s="60" t="s">
        <v>43</v>
      </c>
      <c r="AT1" s="60" t="s">
        <v>44</v>
      </c>
      <c r="AU1" s="61" t="s">
        <v>45</v>
      </c>
      <c r="AV1" s="61" t="s">
        <v>46</v>
      </c>
      <c r="AW1" s="11" t="s">
        <v>47</v>
      </c>
    </row>
    <row r="2" spans="1:49" x14ac:dyDescent="0.25">
      <c r="A2" s="12">
        <v>2000</v>
      </c>
      <c r="B2" s="13" t="s">
        <v>74</v>
      </c>
      <c r="C2" s="14">
        <v>2</v>
      </c>
      <c r="D2" s="14">
        <v>1</v>
      </c>
      <c r="E2" s="15" t="s">
        <v>48</v>
      </c>
      <c r="F2" s="15" t="s">
        <v>49</v>
      </c>
      <c r="G2" s="16" t="s">
        <v>99</v>
      </c>
      <c r="H2" s="15" t="s">
        <v>53</v>
      </c>
      <c r="I2" s="17" t="s">
        <v>50</v>
      </c>
      <c r="J2" s="17" t="s">
        <v>51</v>
      </c>
      <c r="K2" s="16">
        <v>18</v>
      </c>
      <c r="L2" s="18">
        <v>300000</v>
      </c>
      <c r="M2" s="19">
        <v>220000</v>
      </c>
      <c r="N2" s="20">
        <v>0</v>
      </c>
      <c r="O2" s="21">
        <v>220000</v>
      </c>
      <c r="P2" s="14">
        <v>12</v>
      </c>
      <c r="Q2" s="14">
        <v>6</v>
      </c>
      <c r="R2" s="22">
        <v>41061</v>
      </c>
      <c r="S2" s="23">
        <v>40909</v>
      </c>
      <c r="T2" s="23">
        <v>41274</v>
      </c>
      <c r="U2" s="23">
        <f>EDATE(Tableau2[[#This Row],[Fin de l''éligibilité des dépenses]],-2)</f>
        <v>41213</v>
      </c>
      <c r="V2" s="23">
        <f>EDATE(Tableau2[[#This Row],[Début éligibilité des dépenses]],Tableau2[[#This Row],[Durée de la convention (mois)]])</f>
        <v>41456</v>
      </c>
      <c r="W2" s="23"/>
      <c r="X2" s="23"/>
      <c r="Y2" s="24">
        <f>Tableau2[[#This Row],[Montant participation à la signature]]*30%</f>
        <v>66000</v>
      </c>
      <c r="Z2" s="23"/>
      <c r="AA2" s="24">
        <f>Tableau2[[#This Row],[Montant participation à la signature]]*40%</f>
        <v>88000</v>
      </c>
      <c r="AB2" s="23"/>
      <c r="AC2" s="24"/>
      <c r="AD2" s="23"/>
      <c r="AE2" s="24">
        <f>Tableau2[[#This Row],[Montant participation à la signature]]*30%</f>
        <v>66000</v>
      </c>
      <c r="AF2" s="23"/>
      <c r="AG2" s="25">
        <f t="shared" ref="AG2:AG10" si="0">66000</f>
        <v>66000</v>
      </c>
      <c r="AH2" s="26"/>
      <c r="AI2" s="25">
        <v>88000</v>
      </c>
      <c r="AJ2" s="26"/>
      <c r="AK2" s="26"/>
      <c r="AL2" s="25"/>
      <c r="AM2" s="26"/>
      <c r="AN2" s="26"/>
      <c r="AO2" s="25"/>
      <c r="AP2" s="26"/>
      <c r="AQ2" s="26"/>
      <c r="AR2" s="27"/>
      <c r="AS2" s="24">
        <f t="shared" ref="AS2" si="1">AG2+AI2+AL2+AO2</f>
        <v>154000</v>
      </c>
      <c r="AT2" s="24">
        <f>Tableau2[[#This Row],[Montant participation à la signature]]-AS2</f>
        <v>66000</v>
      </c>
      <c r="AU2" s="24"/>
      <c r="AV2" s="24"/>
      <c r="AW2" s="24"/>
    </row>
    <row r="3" spans="1:49" x14ac:dyDescent="0.25">
      <c r="A3" s="44">
        <v>2001</v>
      </c>
      <c r="B3" s="43" t="s">
        <v>85</v>
      </c>
      <c r="C3" s="39">
        <v>3</v>
      </c>
      <c r="D3" s="39">
        <v>11</v>
      </c>
      <c r="E3" s="39" t="s">
        <v>108</v>
      </c>
      <c r="F3" s="39" t="s">
        <v>70</v>
      </c>
      <c r="G3" s="39" t="s">
        <v>100</v>
      </c>
      <c r="H3" s="39" t="s">
        <v>53</v>
      </c>
      <c r="I3" s="39" t="s">
        <v>54</v>
      </c>
      <c r="J3" s="40" t="s">
        <v>55</v>
      </c>
      <c r="K3" s="39">
        <v>12</v>
      </c>
      <c r="L3" s="54">
        <v>150000</v>
      </c>
      <c r="M3" s="54">
        <v>100000</v>
      </c>
      <c r="N3" s="41"/>
      <c r="O3" s="54">
        <v>90000</v>
      </c>
      <c r="P3" s="39" t="s">
        <v>72</v>
      </c>
      <c r="Q3" s="39" t="s">
        <v>71</v>
      </c>
      <c r="R3" s="51" t="s">
        <v>86</v>
      </c>
      <c r="S3" s="39"/>
      <c r="T3" s="39"/>
      <c r="U3" s="38" t="e">
        <f>EDATE(Tableau2[[#This Row],[Fin de l''éligibilité des dépenses]],-2)</f>
        <v>#NUM!</v>
      </c>
      <c r="V3" s="39">
        <f>EDATE(Tableau2[[#This Row],[Début éligibilité des dépenses]],Tableau2[[#This Row],[Durée de la convention (mois)]])</f>
        <v>366</v>
      </c>
      <c r="W3" s="39"/>
      <c r="X3" s="39"/>
      <c r="Y3" s="54">
        <f>Tableau2[[#This Row],[Montant participation à la signature]]*30%</f>
        <v>27000</v>
      </c>
      <c r="Z3" s="39"/>
      <c r="AA3" s="54">
        <f>Tableau2[[#This Row],[Montant participation à la signature]]*40%</f>
        <v>36000</v>
      </c>
      <c r="AB3" s="39"/>
      <c r="AC3" s="39"/>
      <c r="AD3" s="39"/>
      <c r="AE3" s="54">
        <f>Tableau2[[#This Row],[Montant participation à la signature]]*30%</f>
        <v>27000</v>
      </c>
      <c r="AF3" s="39"/>
      <c r="AG3" s="54">
        <f t="shared" si="0"/>
        <v>66000</v>
      </c>
      <c r="AH3" s="39"/>
      <c r="AI3" s="54"/>
      <c r="AJ3" s="39"/>
      <c r="AK3" s="39"/>
      <c r="AL3" s="54"/>
      <c r="AM3" s="39"/>
      <c r="AN3" s="39"/>
      <c r="AO3" s="54"/>
      <c r="AP3" s="39"/>
      <c r="AQ3" s="39"/>
      <c r="AR3" s="39"/>
      <c r="AS3" s="54">
        <f t="shared" ref="AS3:AS10" si="2">AG3+AI3+AL3+AO3</f>
        <v>66000</v>
      </c>
      <c r="AT3" s="54">
        <f>Tableau2[[#This Row],[Montant participation à la signature]]-AS3</f>
        <v>24000</v>
      </c>
      <c r="AU3" s="54"/>
      <c r="AV3" s="54"/>
      <c r="AW3" s="39"/>
    </row>
    <row r="4" spans="1:49" x14ac:dyDescent="0.25">
      <c r="A4" s="44">
        <v>2002</v>
      </c>
      <c r="B4" s="43" t="s">
        <v>87</v>
      </c>
      <c r="C4" s="39">
        <v>4</v>
      </c>
      <c r="D4" s="39">
        <v>12</v>
      </c>
      <c r="E4" s="39" t="s">
        <v>92</v>
      </c>
      <c r="F4" s="39" t="s">
        <v>75</v>
      </c>
      <c r="G4" s="39" t="s">
        <v>101</v>
      </c>
      <c r="H4" s="39" t="s">
        <v>53</v>
      </c>
      <c r="I4" s="39" t="s">
        <v>54</v>
      </c>
      <c r="J4" s="40" t="s">
        <v>51</v>
      </c>
      <c r="K4" s="39" t="s">
        <v>73</v>
      </c>
      <c r="L4" s="54">
        <v>30000</v>
      </c>
      <c r="M4" s="54">
        <v>10000</v>
      </c>
      <c r="N4" s="46"/>
      <c r="O4" s="57">
        <v>10000</v>
      </c>
      <c r="P4" s="39">
        <v>12</v>
      </c>
      <c r="Q4" s="39">
        <v>6</v>
      </c>
      <c r="R4" s="51" t="s">
        <v>88</v>
      </c>
      <c r="S4" s="39"/>
      <c r="T4" s="39"/>
      <c r="U4" s="38" t="e">
        <f>EDATE(Tableau2[[#This Row],[Fin de l''éligibilité des dépenses]],-2)</f>
        <v>#NUM!</v>
      </c>
      <c r="V4" s="39" t="e">
        <f>EDATE(Tableau2[[#This Row],[Début éligibilité des dépenses]],Tableau2[[#This Row],[Durée de la convention (mois)]])</f>
        <v>#VALUE!</v>
      </c>
      <c r="W4" s="39"/>
      <c r="X4" s="39"/>
      <c r="Y4" s="54">
        <f>Tableau2[[#This Row],[Montant participation à la signature]]*30%</f>
        <v>3000</v>
      </c>
      <c r="Z4" s="39"/>
      <c r="AA4" s="54">
        <f>Tableau2[[#This Row],[Montant participation à la signature]]*40%</f>
        <v>4000</v>
      </c>
      <c r="AB4" s="39"/>
      <c r="AC4" s="39"/>
      <c r="AD4" s="39"/>
      <c r="AE4" s="54">
        <f>Tableau2[[#This Row],[Montant participation à la signature]]*30%</f>
        <v>3000</v>
      </c>
      <c r="AF4" s="39"/>
      <c r="AG4" s="54">
        <f t="shared" si="0"/>
        <v>66000</v>
      </c>
      <c r="AH4" s="39"/>
      <c r="AI4" s="54"/>
      <c r="AJ4" s="39"/>
      <c r="AK4" s="39"/>
      <c r="AL4" s="54"/>
      <c r="AM4" s="39"/>
      <c r="AN4" s="39"/>
      <c r="AO4" s="54"/>
      <c r="AP4" s="39"/>
      <c r="AQ4" s="39"/>
      <c r="AR4" s="39"/>
      <c r="AS4" s="54">
        <f t="shared" si="2"/>
        <v>66000</v>
      </c>
      <c r="AT4" s="54">
        <f>Tableau2[[#This Row],[Montant participation à la signature]]-AS4</f>
        <v>-56000</v>
      </c>
      <c r="AU4" s="54"/>
      <c r="AV4" s="54"/>
      <c r="AW4" s="39"/>
    </row>
    <row r="5" spans="1:49" x14ac:dyDescent="0.25">
      <c r="A5" s="47">
        <v>2003</v>
      </c>
      <c r="B5" s="38" t="s">
        <v>89</v>
      </c>
      <c r="C5" s="39">
        <v>5</v>
      </c>
      <c r="D5" s="39">
        <v>13</v>
      </c>
      <c r="E5" s="39" t="s">
        <v>93</v>
      </c>
      <c r="F5" s="39" t="s">
        <v>76</v>
      </c>
      <c r="G5" s="39" t="s">
        <v>102</v>
      </c>
      <c r="H5" s="39" t="s">
        <v>56</v>
      </c>
      <c r="I5" s="39"/>
      <c r="J5" s="40"/>
      <c r="K5" s="39"/>
      <c r="L5" s="54">
        <v>300000</v>
      </c>
      <c r="M5" s="54">
        <v>50000</v>
      </c>
      <c r="N5" s="46"/>
      <c r="O5" s="57">
        <v>50000</v>
      </c>
      <c r="P5" s="39">
        <v>12</v>
      </c>
      <c r="Q5" s="39">
        <v>6</v>
      </c>
      <c r="R5" s="51">
        <v>41064</v>
      </c>
      <c r="S5" s="39"/>
      <c r="T5" s="39"/>
      <c r="U5" s="38" t="e">
        <f>EDATE(Tableau2[[#This Row],[Fin de l''éligibilité des dépenses]],-2)</f>
        <v>#NUM!</v>
      </c>
      <c r="V5" s="39">
        <f>EDATE(Tableau2[[#This Row],[Début éligibilité des dépenses]],Tableau2[[#This Row],[Durée de la convention (mois)]])</f>
        <v>0</v>
      </c>
      <c r="W5" s="39"/>
      <c r="X5" s="39"/>
      <c r="Y5" s="54">
        <f>Tableau2[[#This Row],[Montant participation à la signature]]*30%</f>
        <v>15000</v>
      </c>
      <c r="Z5" s="39"/>
      <c r="AA5" s="54">
        <f>Tableau2[[#This Row],[Montant participation à la signature]]*40%</f>
        <v>20000</v>
      </c>
      <c r="AB5" s="39"/>
      <c r="AC5" s="39"/>
      <c r="AD5" s="39"/>
      <c r="AE5" s="54">
        <f>Tableau2[[#This Row],[Montant participation à la signature]]*30%</f>
        <v>15000</v>
      </c>
      <c r="AF5" s="39"/>
      <c r="AG5" s="54">
        <f t="shared" si="0"/>
        <v>66000</v>
      </c>
      <c r="AH5" s="39"/>
      <c r="AI5" s="54"/>
      <c r="AJ5" s="39"/>
      <c r="AK5" s="39"/>
      <c r="AL5" s="54"/>
      <c r="AM5" s="39"/>
      <c r="AN5" s="39"/>
      <c r="AO5" s="54"/>
      <c r="AP5" s="39"/>
      <c r="AQ5" s="39"/>
      <c r="AR5" s="39"/>
      <c r="AS5" s="54">
        <f t="shared" si="2"/>
        <v>66000</v>
      </c>
      <c r="AT5" s="54">
        <f>Tableau2[[#This Row],[Montant participation à la signature]]-AS5</f>
        <v>-16000</v>
      </c>
      <c r="AU5" s="54"/>
      <c r="AV5" s="54"/>
      <c r="AW5" s="39"/>
    </row>
    <row r="6" spans="1:49" x14ac:dyDescent="0.25">
      <c r="A6" s="47">
        <v>2004</v>
      </c>
      <c r="B6" s="38" t="s">
        <v>84</v>
      </c>
      <c r="C6" s="39">
        <v>6</v>
      </c>
      <c r="D6" s="39">
        <v>14</v>
      </c>
      <c r="E6" s="39" t="s">
        <v>94</v>
      </c>
      <c r="F6" s="39" t="s">
        <v>77</v>
      </c>
      <c r="G6" s="39" t="s">
        <v>103</v>
      </c>
      <c r="H6" s="39" t="s">
        <v>53</v>
      </c>
      <c r="I6" s="39"/>
      <c r="J6" s="40"/>
      <c r="K6" s="39"/>
      <c r="L6" s="54">
        <v>100000</v>
      </c>
      <c r="M6" s="54">
        <v>70000</v>
      </c>
      <c r="N6" s="46"/>
      <c r="O6" s="57">
        <v>70000</v>
      </c>
      <c r="P6" s="39">
        <v>24</v>
      </c>
      <c r="Q6" s="39">
        <v>6</v>
      </c>
      <c r="R6" s="51">
        <v>41065</v>
      </c>
      <c r="S6" s="39"/>
      <c r="T6" s="39"/>
      <c r="U6" s="38" t="e">
        <f>EDATE(Tableau2[[#This Row],[Fin de l''éligibilité des dépenses]],-2)</f>
        <v>#NUM!</v>
      </c>
      <c r="V6" s="39">
        <f>EDATE(Tableau2[[#This Row],[Début éligibilité des dépenses]],Tableau2[[#This Row],[Durée de la convention (mois)]])</f>
        <v>0</v>
      </c>
      <c r="W6" s="39"/>
      <c r="X6" s="39"/>
      <c r="Y6" s="54">
        <f>Tableau2[[#This Row],[Montant participation à la signature]]*30%</f>
        <v>21000</v>
      </c>
      <c r="Z6" s="39"/>
      <c r="AA6" s="54">
        <f>Tableau2[[#This Row],[Montant participation à la signature]]*40%</f>
        <v>28000</v>
      </c>
      <c r="AB6" s="39"/>
      <c r="AC6" s="39"/>
      <c r="AD6" s="39"/>
      <c r="AE6" s="54">
        <f>Tableau2[[#This Row],[Montant participation à la signature]]*30%</f>
        <v>21000</v>
      </c>
      <c r="AF6" s="39"/>
      <c r="AG6" s="54">
        <f t="shared" si="0"/>
        <v>66000</v>
      </c>
      <c r="AH6" s="39"/>
      <c r="AI6" s="54"/>
      <c r="AJ6" s="39"/>
      <c r="AK6" s="39"/>
      <c r="AL6" s="54"/>
      <c r="AM6" s="39"/>
      <c r="AN6" s="39"/>
      <c r="AO6" s="54"/>
      <c r="AP6" s="39"/>
      <c r="AQ6" s="39"/>
      <c r="AR6" s="39"/>
      <c r="AS6" s="54">
        <f t="shared" si="2"/>
        <v>66000</v>
      </c>
      <c r="AT6" s="54">
        <f>Tableau2[[#This Row],[Montant participation à la signature]]-AS6</f>
        <v>4000</v>
      </c>
      <c r="AU6" s="54"/>
      <c r="AV6" s="54"/>
      <c r="AW6" s="39"/>
    </row>
    <row r="7" spans="1:49" x14ac:dyDescent="0.25">
      <c r="A7" s="47">
        <v>2005</v>
      </c>
      <c r="B7" s="38" t="s">
        <v>82</v>
      </c>
      <c r="C7" s="39">
        <v>7</v>
      </c>
      <c r="D7" s="39">
        <v>15</v>
      </c>
      <c r="E7" s="39" t="s">
        <v>95</v>
      </c>
      <c r="F7" s="39" t="s">
        <v>83</v>
      </c>
      <c r="G7" s="39" t="s">
        <v>104</v>
      </c>
      <c r="H7" s="39" t="s">
        <v>53</v>
      </c>
      <c r="I7" s="39"/>
      <c r="J7" s="40"/>
      <c r="K7" s="39"/>
      <c r="L7" s="54">
        <v>30</v>
      </c>
      <c r="M7" s="54">
        <v>10</v>
      </c>
      <c r="N7" s="46"/>
      <c r="O7" s="57">
        <v>10</v>
      </c>
      <c r="P7" s="39">
        <v>30</v>
      </c>
      <c r="Q7" s="39">
        <v>6</v>
      </c>
      <c r="R7" s="51">
        <v>41066</v>
      </c>
      <c r="S7" s="39"/>
      <c r="T7" s="39"/>
      <c r="U7" s="38" t="e">
        <f>EDATE(Tableau2[[#This Row],[Fin de l''éligibilité des dépenses]],-2)</f>
        <v>#NUM!</v>
      </c>
      <c r="V7" s="39">
        <f>EDATE(Tableau2[[#This Row],[Début éligibilité des dépenses]],Tableau2[[#This Row],[Durée de la convention (mois)]])</f>
        <v>0</v>
      </c>
      <c r="W7" s="39"/>
      <c r="X7" s="39"/>
      <c r="Y7" s="54">
        <f>Tableau2[[#This Row],[Montant participation à la signature]]*30%</f>
        <v>3</v>
      </c>
      <c r="Z7" s="39"/>
      <c r="AA7" s="54">
        <f>Tableau2[[#This Row],[Montant participation à la signature]]*40%</f>
        <v>4</v>
      </c>
      <c r="AB7" s="39"/>
      <c r="AC7" s="39"/>
      <c r="AD7" s="39"/>
      <c r="AE7" s="54">
        <f>Tableau2[[#This Row],[Montant participation à la signature]]*30%</f>
        <v>3</v>
      </c>
      <c r="AF7" s="39"/>
      <c r="AG7" s="54">
        <f t="shared" si="0"/>
        <v>66000</v>
      </c>
      <c r="AH7" s="39"/>
      <c r="AI7" s="54"/>
      <c r="AJ7" s="39"/>
      <c r="AK7" s="39"/>
      <c r="AL7" s="54"/>
      <c r="AM7" s="39"/>
      <c r="AN7" s="39"/>
      <c r="AO7" s="54"/>
      <c r="AP7" s="39"/>
      <c r="AQ7" s="39"/>
      <c r="AR7" s="39"/>
      <c r="AS7" s="54">
        <f t="shared" si="2"/>
        <v>66000</v>
      </c>
      <c r="AT7" s="54">
        <f>Tableau2[[#This Row],[Montant participation à la signature]]-AS7</f>
        <v>-65990</v>
      </c>
      <c r="AU7" s="54"/>
      <c r="AV7" s="54"/>
      <c r="AW7" s="39"/>
    </row>
    <row r="8" spans="1:49" x14ac:dyDescent="0.25">
      <c r="A8" s="47">
        <v>2006</v>
      </c>
      <c r="B8" s="38" t="s">
        <v>90</v>
      </c>
      <c r="C8" s="39">
        <v>8</v>
      </c>
      <c r="D8" s="39">
        <v>16</v>
      </c>
      <c r="E8" s="39" t="s">
        <v>96</v>
      </c>
      <c r="F8" s="39" t="s">
        <v>78</v>
      </c>
      <c r="G8" s="39" t="s">
        <v>105</v>
      </c>
      <c r="H8" s="39" t="s">
        <v>56</v>
      </c>
      <c r="I8" s="39"/>
      <c r="J8" s="40"/>
      <c r="K8" s="39"/>
      <c r="L8" s="54">
        <v>45</v>
      </c>
      <c r="M8" s="54">
        <v>30</v>
      </c>
      <c r="N8" s="46"/>
      <c r="O8" s="57">
        <v>30</v>
      </c>
      <c r="P8" s="39">
        <v>12</v>
      </c>
      <c r="Q8" s="39">
        <v>6</v>
      </c>
      <c r="R8" s="51">
        <v>41067</v>
      </c>
      <c r="S8" s="39"/>
      <c r="T8" s="39"/>
      <c r="U8" s="38" t="e">
        <f>EDATE(Tableau2[[#This Row],[Fin de l''éligibilité des dépenses]],-2)</f>
        <v>#NUM!</v>
      </c>
      <c r="V8" s="39">
        <f>EDATE(Tableau2[[#This Row],[Début éligibilité des dépenses]],Tableau2[[#This Row],[Durée de la convention (mois)]])</f>
        <v>0</v>
      </c>
      <c r="W8" s="39"/>
      <c r="X8" s="39"/>
      <c r="Y8" s="54">
        <f>Tableau2[[#This Row],[Montant participation à la signature]]*30%</f>
        <v>9</v>
      </c>
      <c r="Z8" s="39"/>
      <c r="AA8" s="54">
        <f>Tableau2[[#This Row],[Montant participation à la signature]]*40%</f>
        <v>12</v>
      </c>
      <c r="AB8" s="39"/>
      <c r="AC8" s="39"/>
      <c r="AD8" s="39"/>
      <c r="AE8" s="54">
        <f>Tableau2[[#This Row],[Montant participation à la signature]]*30%</f>
        <v>9</v>
      </c>
      <c r="AF8" s="39"/>
      <c r="AG8" s="54">
        <f t="shared" si="0"/>
        <v>66000</v>
      </c>
      <c r="AH8" s="39"/>
      <c r="AI8" s="54"/>
      <c r="AJ8" s="39"/>
      <c r="AK8" s="39"/>
      <c r="AL8" s="54"/>
      <c r="AM8" s="39"/>
      <c r="AN8" s="39"/>
      <c r="AO8" s="54"/>
      <c r="AP8" s="39"/>
      <c r="AQ8" s="39"/>
      <c r="AR8" s="39"/>
      <c r="AS8" s="54">
        <f t="shared" si="2"/>
        <v>66000</v>
      </c>
      <c r="AT8" s="54">
        <f>Tableau2[[#This Row],[Montant participation à la signature]]-AS8</f>
        <v>-65970</v>
      </c>
      <c r="AU8" s="54"/>
      <c r="AV8" s="54"/>
      <c r="AW8" s="39"/>
    </row>
    <row r="9" spans="1:49" x14ac:dyDescent="0.25">
      <c r="A9" s="47">
        <v>2007</v>
      </c>
      <c r="B9" s="38" t="s">
        <v>91</v>
      </c>
      <c r="C9" s="39">
        <v>9</v>
      </c>
      <c r="D9" s="39">
        <v>17</v>
      </c>
      <c r="E9" s="39" t="s">
        <v>97</v>
      </c>
      <c r="F9" s="39" t="s">
        <v>79</v>
      </c>
      <c r="G9" s="39" t="s">
        <v>106</v>
      </c>
      <c r="H9" s="39" t="s">
        <v>56</v>
      </c>
      <c r="I9" s="39"/>
      <c r="J9" s="40"/>
      <c r="K9" s="39"/>
      <c r="L9" s="54">
        <v>10000</v>
      </c>
      <c r="M9" s="54">
        <v>3000</v>
      </c>
      <c r="N9" s="46"/>
      <c r="O9" s="57">
        <v>2000</v>
      </c>
      <c r="P9" s="39">
        <v>24</v>
      </c>
      <c r="Q9" s="39">
        <v>6</v>
      </c>
      <c r="R9" s="51">
        <v>41068</v>
      </c>
      <c r="S9" s="39"/>
      <c r="T9" s="39"/>
      <c r="U9" s="38" t="e">
        <f>EDATE(Tableau2[[#This Row],[Fin de l''éligibilité des dépenses]],-2)</f>
        <v>#NUM!</v>
      </c>
      <c r="V9" s="39">
        <f>EDATE(Tableau2[[#This Row],[Début éligibilité des dépenses]],Tableau2[[#This Row],[Durée de la convention (mois)]])</f>
        <v>0</v>
      </c>
      <c r="W9" s="39"/>
      <c r="X9" s="39"/>
      <c r="Y9" s="54">
        <f>Tableau2[[#This Row],[Montant participation à la signature]]*30%</f>
        <v>600</v>
      </c>
      <c r="Z9" s="39"/>
      <c r="AA9" s="54">
        <f>Tableau2[[#This Row],[Montant participation à la signature]]*40%</f>
        <v>800</v>
      </c>
      <c r="AB9" s="39"/>
      <c r="AC9" s="39"/>
      <c r="AD9" s="39"/>
      <c r="AE9" s="54">
        <f>Tableau2[[#This Row],[Montant participation à la signature]]*30%</f>
        <v>600</v>
      </c>
      <c r="AF9" s="39"/>
      <c r="AG9" s="54">
        <f t="shared" si="0"/>
        <v>66000</v>
      </c>
      <c r="AH9" s="39"/>
      <c r="AI9" s="54"/>
      <c r="AJ9" s="39"/>
      <c r="AK9" s="39"/>
      <c r="AL9" s="54"/>
      <c r="AM9" s="39"/>
      <c r="AN9" s="39"/>
      <c r="AO9" s="54"/>
      <c r="AP9" s="39"/>
      <c r="AQ9" s="39"/>
      <c r="AR9" s="39"/>
      <c r="AS9" s="54">
        <f t="shared" si="2"/>
        <v>66000</v>
      </c>
      <c r="AT9" s="54">
        <f>Tableau2[[#This Row],[Montant participation à la signature]]-AS9</f>
        <v>-64000</v>
      </c>
      <c r="AU9" s="54"/>
      <c r="AV9" s="54"/>
      <c r="AW9" s="39"/>
    </row>
    <row r="10" spans="1:49" x14ac:dyDescent="0.25">
      <c r="A10" s="47">
        <v>2008</v>
      </c>
      <c r="B10" s="38" t="s">
        <v>81</v>
      </c>
      <c r="C10" s="39">
        <v>3</v>
      </c>
      <c r="D10" s="39">
        <v>52</v>
      </c>
      <c r="E10" s="39" t="s">
        <v>98</v>
      </c>
      <c r="F10" s="39" t="s">
        <v>80</v>
      </c>
      <c r="G10" s="39" t="s">
        <v>107</v>
      </c>
      <c r="H10" s="39" t="s">
        <v>56</v>
      </c>
      <c r="I10" s="39"/>
      <c r="J10" s="40"/>
      <c r="K10" s="39"/>
      <c r="L10" s="54">
        <v>2000000</v>
      </c>
      <c r="M10" s="54"/>
      <c r="N10" s="46"/>
      <c r="O10" s="57">
        <v>1000000</v>
      </c>
      <c r="P10" s="39">
        <v>24</v>
      </c>
      <c r="Q10" s="39">
        <v>6</v>
      </c>
      <c r="R10" s="51">
        <v>42581</v>
      </c>
      <c r="S10" s="39"/>
      <c r="T10" s="39"/>
      <c r="U10" s="38" t="e">
        <f>EDATE(Tableau2[[#This Row],[Fin de l''éligibilité des dépenses]],-2)</f>
        <v>#NUM!</v>
      </c>
      <c r="V10" s="39">
        <f>EDATE(Tableau2[[#This Row],[Début éligibilité des dépenses]],Tableau2[[#This Row],[Durée de la convention (mois)]])</f>
        <v>0</v>
      </c>
      <c r="W10" s="39"/>
      <c r="X10" s="39"/>
      <c r="Y10" s="54">
        <f>Tableau2[[#This Row],[Montant participation à la signature]]*30%</f>
        <v>300000</v>
      </c>
      <c r="Z10" s="39"/>
      <c r="AA10" s="54">
        <f>Tableau2[[#This Row],[Montant participation à la signature]]*40%</f>
        <v>400000</v>
      </c>
      <c r="AB10" s="39"/>
      <c r="AC10" s="39"/>
      <c r="AD10" s="39"/>
      <c r="AE10" s="54">
        <f>Tableau2[[#This Row],[Montant participation à la signature]]*30%</f>
        <v>300000</v>
      </c>
      <c r="AF10" s="39"/>
      <c r="AG10" s="54">
        <f t="shared" si="0"/>
        <v>66000</v>
      </c>
      <c r="AH10" s="39"/>
      <c r="AI10" s="54"/>
      <c r="AJ10" s="39"/>
      <c r="AK10" s="39"/>
      <c r="AL10" s="54"/>
      <c r="AM10" s="39"/>
      <c r="AN10" s="39"/>
      <c r="AO10" s="54"/>
      <c r="AP10" s="39"/>
      <c r="AQ10" s="39"/>
      <c r="AR10" s="39"/>
      <c r="AS10" s="54">
        <f t="shared" si="2"/>
        <v>66000</v>
      </c>
      <c r="AT10" s="54">
        <f>Tableau2[[#This Row],[Montant participation à la signature]]-AS10</f>
        <v>934000</v>
      </c>
      <c r="AU10" s="54"/>
      <c r="AV10" s="54"/>
      <c r="AW10" s="39"/>
    </row>
    <row r="21" spans="1:2" x14ac:dyDescent="0.25">
      <c r="A21" s="35"/>
      <c r="B21" t="s">
        <v>59</v>
      </c>
    </row>
    <row r="22" spans="1:2" x14ac:dyDescent="0.25">
      <c r="A22" s="36"/>
      <c r="B22" t="s">
        <v>57</v>
      </c>
    </row>
    <row r="23" spans="1:2" x14ac:dyDescent="0.25">
      <c r="A23" s="37"/>
      <c r="B23" t="s">
        <v>58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Feuil2!$A$2:$A$3</xm:f>
          </x14:formula1>
          <xm:sqref>I2:I10</xm:sqref>
        </x14:dataValidation>
        <x14:dataValidation type="list" allowBlank="1" showInputMessage="1" showErrorMessage="1">
          <x14:formula1>
            <xm:f>Feuil2!$B$2:$B$3</xm:f>
          </x14:formula1>
          <xm:sqref>J2:J10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workbookViewId="0">
      <selection activeCell="F19" sqref="F19"/>
    </sheetView>
  </sheetViews>
  <sheetFormatPr baseColWidth="10" defaultColWidth="9.140625" defaultRowHeight="15" x14ac:dyDescent="0.25"/>
  <sheetData>
    <row r="1" spans="1:3" x14ac:dyDescent="0.25">
      <c r="A1" s="28" t="s">
        <v>7</v>
      </c>
      <c r="B1" t="s">
        <v>8</v>
      </c>
      <c r="C1" s="29" t="s">
        <v>52</v>
      </c>
    </row>
    <row r="2" spans="1:3" x14ac:dyDescent="0.25">
      <c r="A2" s="30" t="s">
        <v>50</v>
      </c>
      <c r="B2" s="31" t="s">
        <v>51</v>
      </c>
      <c r="C2" s="32" t="s">
        <v>53</v>
      </c>
    </row>
    <row r="3" spans="1:3" x14ac:dyDescent="0.25">
      <c r="A3" s="30" t="s">
        <v>54</v>
      </c>
      <c r="B3" s="33" t="s">
        <v>55</v>
      </c>
      <c r="C3" s="34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3"/>
  <sheetViews>
    <sheetView workbookViewId="0">
      <selection activeCell="D7" sqref="D7"/>
    </sheetView>
  </sheetViews>
  <sheetFormatPr baseColWidth="10" defaultColWidth="9.140625" defaultRowHeight="15" x14ac:dyDescent="0.25"/>
  <sheetData>
    <row r="1" spans="1:6" x14ac:dyDescent="0.25">
      <c r="A1" t="s">
        <v>61</v>
      </c>
      <c r="B1" s="40" t="s">
        <v>62</v>
      </c>
      <c r="C1" s="40" t="s">
        <v>63</v>
      </c>
      <c r="D1" s="40" t="s">
        <v>64</v>
      </c>
      <c r="E1" s="40" t="s">
        <v>65</v>
      </c>
      <c r="F1" s="40" t="s">
        <v>66</v>
      </c>
    </row>
    <row r="2" spans="1:6" x14ac:dyDescent="0.25">
      <c r="A2" t="s">
        <v>67</v>
      </c>
      <c r="B2" s="40"/>
      <c r="C2" s="40"/>
      <c r="D2" s="40"/>
      <c r="E2" s="42"/>
      <c r="F2" s="40"/>
    </row>
    <row r="3" spans="1:6" x14ac:dyDescent="0.25">
      <c r="A3" t="s">
        <v>68</v>
      </c>
      <c r="B3" s="40"/>
      <c r="C3" s="40"/>
      <c r="D3" s="40"/>
      <c r="E3" s="42"/>
      <c r="F3" s="40"/>
    </row>
    <row r="4" spans="1:6" x14ac:dyDescent="0.25">
      <c r="A4" t="s">
        <v>69</v>
      </c>
      <c r="B4" s="40"/>
      <c r="C4" s="40"/>
      <c r="D4" s="40"/>
      <c r="E4" s="42"/>
      <c r="F4" s="40"/>
    </row>
    <row r="5" spans="1:6" x14ac:dyDescent="0.25">
      <c r="B5" s="40"/>
      <c r="C5" s="40"/>
      <c r="D5" s="40"/>
      <c r="E5" s="42"/>
      <c r="F5" s="40"/>
    </row>
    <row r="6" spans="1:6" x14ac:dyDescent="0.25">
      <c r="B6" s="40"/>
      <c r="C6" s="40"/>
      <c r="D6" s="40"/>
      <c r="E6" s="40"/>
      <c r="F6" s="40"/>
    </row>
    <row r="7" spans="1:6" x14ac:dyDescent="0.25">
      <c r="B7" s="40"/>
      <c r="C7" s="40"/>
      <c r="D7" s="40"/>
      <c r="E7" s="40"/>
      <c r="F7" s="40"/>
    </row>
    <row r="8" spans="1:6" x14ac:dyDescent="0.25">
      <c r="B8" s="40"/>
      <c r="C8" s="40"/>
      <c r="D8" s="40"/>
      <c r="E8" s="40"/>
      <c r="F8" s="40"/>
    </row>
    <row r="9" spans="1:6" x14ac:dyDescent="0.25">
      <c r="B9" s="40"/>
      <c r="C9" s="40"/>
      <c r="D9" s="40"/>
      <c r="E9" s="40"/>
      <c r="F9" s="40"/>
    </row>
    <row r="10" spans="1:6" x14ac:dyDescent="0.25">
      <c r="B10" s="40"/>
      <c r="C10" s="40"/>
      <c r="D10" s="40"/>
      <c r="E10" s="40"/>
      <c r="F10" s="40"/>
    </row>
    <row r="11" spans="1:6" x14ac:dyDescent="0.25">
      <c r="B11" s="40"/>
      <c r="C11" s="40"/>
      <c r="D11" s="40"/>
      <c r="E11" s="40"/>
      <c r="F11" s="40"/>
    </row>
    <row r="12" spans="1:6" x14ac:dyDescent="0.25">
      <c r="B12" s="40"/>
      <c r="C12" s="40"/>
      <c r="D12" s="40"/>
      <c r="E12" s="40"/>
      <c r="F12" s="40"/>
    </row>
    <row r="13" spans="1:6" x14ac:dyDescent="0.25">
      <c r="B13" s="40"/>
      <c r="C13" s="40"/>
      <c r="D13" s="40"/>
      <c r="E13" s="40"/>
      <c r="F13" s="4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 Finance</vt:lpstr>
      <vt:lpstr>Feuil2</vt:lpstr>
      <vt:lpstr>Répertoire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2016-07-22T15:40:24Z</dcterms:modified>
</cp:coreProperties>
</file>