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bookViews>
    <workbookView xWindow="0" yWindow="0" windowWidth="20490" windowHeight="7755" activeTab="3"/>
  </bookViews>
  <sheets>
    <sheet name="Tableau de bord" sheetId="1" r:id="rId1"/>
    <sheet name="Home" sheetId="2" r:id="rId2"/>
    <sheet name="Parking" sheetId="3" r:id="rId3"/>
    <sheet name="Liste" sheetId="4" r:id="rId4"/>
    <sheet name="Stock" sheetId="5" r:id="rId5"/>
    <sheet name="Ne rien ecrire" sheetId="6" r:id="rId6"/>
  </sheets>
  <definedNames>
    <definedName name="BAP">'Ne rien ecrire'!$B$3:$B$5</definedName>
    <definedName name="GAGNY">'Ne rien ecrire'!$G$3:$G$14</definedName>
    <definedName name="marque">Stock!$B$2:$B$4</definedName>
    <definedName name="SEVRAN">'Ne rien ecrire'!$F$3:$F$13</definedName>
    <definedName name="TREMBLAY">'Ne rien ecrire'!$E$3:$E$8</definedName>
  </definedNames>
  <calcPr calcId="152511"/>
</workbook>
</file>

<file path=xl/calcChain.xml><?xml version="1.0" encoding="utf-8"?>
<calcChain xmlns="http://schemas.openxmlformats.org/spreadsheetml/2006/main">
  <c r="AB1" i="4" l="1"/>
  <c r="B26" i="3" l="1"/>
  <c r="D5" i="2" l="1"/>
  <c r="C28" i="2"/>
  <c r="C27" i="2"/>
  <c r="C26" i="2" l="1"/>
  <c r="C25" i="2"/>
  <c r="C24" i="2"/>
  <c r="B26" i="2" l="1"/>
  <c r="B27" i="2" s="1"/>
  <c r="B27" i="3"/>
  <c r="D5" i="3" l="1"/>
</calcChain>
</file>

<file path=xl/sharedStrings.xml><?xml version="1.0" encoding="utf-8"?>
<sst xmlns="http://schemas.openxmlformats.org/spreadsheetml/2006/main" count="110" uniqueCount="82">
  <si>
    <t xml:space="preserve">Adresse locataire </t>
  </si>
  <si>
    <t>Montant du badge</t>
  </si>
  <si>
    <t>type de bage</t>
  </si>
  <si>
    <t>Nombre de badge</t>
  </si>
  <si>
    <t>Nouveau Client</t>
  </si>
  <si>
    <t>Menu</t>
  </si>
  <si>
    <t>Home</t>
  </si>
  <si>
    <t>Parking</t>
  </si>
  <si>
    <t>Liste</t>
  </si>
  <si>
    <t>Stocks</t>
  </si>
  <si>
    <t>Recapitulatif</t>
  </si>
  <si>
    <t xml:space="preserve">Nombre de badges à faire </t>
  </si>
  <si>
    <t xml:space="preserve">  </t>
  </si>
  <si>
    <t>Prenom</t>
  </si>
  <si>
    <t>UR</t>
  </si>
  <si>
    <t>SEVRAN</t>
  </si>
  <si>
    <t>TREMBLAY</t>
  </si>
  <si>
    <t>Designation</t>
  </si>
  <si>
    <t/>
  </si>
  <si>
    <t>GOLMARD</t>
  </si>
  <si>
    <t>Prix badge</t>
  </si>
  <si>
    <t>Prix bip</t>
  </si>
  <si>
    <t>A Payé</t>
  </si>
  <si>
    <t>BAP</t>
  </si>
  <si>
    <t>RES.6.DU.SOUS.COUDRAY</t>
  </si>
  <si>
    <t>RES.210.LE.CLOS.JARDIN</t>
  </si>
  <si>
    <t>Nombre de badges fait a tremblay</t>
  </si>
  <si>
    <t>GARDIEN:</t>
  </si>
  <si>
    <t>Bureau d'Acceuil :</t>
  </si>
  <si>
    <t>BADGE OU EMETTEUR PARKING</t>
  </si>
  <si>
    <t>Raison</t>
  </si>
  <si>
    <t>Couleur</t>
  </si>
  <si>
    <t>CA</t>
  </si>
  <si>
    <t>Adresse Place Parking</t>
  </si>
  <si>
    <t>Emetteur</t>
  </si>
  <si>
    <t>type de emetteur</t>
  </si>
  <si>
    <t>Nombre d'emetteur</t>
  </si>
  <si>
    <t>Montant del'emetteur</t>
  </si>
  <si>
    <t>type d'emetteur</t>
  </si>
  <si>
    <t>Nombre de badge/emetteur</t>
  </si>
  <si>
    <t>N°</t>
  </si>
  <si>
    <t>Date</t>
  </si>
  <si>
    <t xml:space="preserve">Nom </t>
  </si>
  <si>
    <t>Badge 1</t>
  </si>
  <si>
    <t>Badge 2</t>
  </si>
  <si>
    <t>Badge 3</t>
  </si>
  <si>
    <t>erreur</t>
  </si>
  <si>
    <t>Badge 4</t>
  </si>
  <si>
    <t>Badge 5</t>
  </si>
  <si>
    <t>Badge 6</t>
  </si>
  <si>
    <t>Badge 7</t>
  </si>
  <si>
    <t>Badge 8</t>
  </si>
  <si>
    <t>Badge 9</t>
  </si>
  <si>
    <t>Badge 10</t>
  </si>
  <si>
    <t>Badge 11</t>
  </si>
  <si>
    <t>DIAMO</t>
  </si>
  <si>
    <t>IMMOTEK</t>
  </si>
  <si>
    <t>Badge</t>
  </si>
  <si>
    <t>2)    Jaune</t>
  </si>
  <si>
    <t>Nom</t>
  </si>
  <si>
    <t>Gardien(ne)</t>
  </si>
  <si>
    <t>Signal</t>
  </si>
  <si>
    <t>X</t>
  </si>
  <si>
    <t>j</t>
  </si>
  <si>
    <t>20125/25</t>
  </si>
  <si>
    <t>7 rue lolo</t>
  </si>
  <si>
    <t>Badge pérdu ou volé</t>
  </si>
  <si>
    <t>5)    Vert</t>
  </si>
  <si>
    <t xml:space="preserve">service technique </t>
  </si>
  <si>
    <t>proximité</t>
  </si>
  <si>
    <t>Type badge</t>
  </si>
  <si>
    <t>6)    Bleu-gris</t>
  </si>
  <si>
    <t>hall</t>
  </si>
  <si>
    <t>nom1</t>
  </si>
  <si>
    <t>M. X</t>
  </si>
  <si>
    <t>z</t>
  </si>
  <si>
    <t>a</t>
  </si>
  <si>
    <t>zzzzzzzz</t>
  </si>
  <si>
    <t>4)    Rouge</t>
  </si>
  <si>
    <t xml:space="preserve">commentaire </t>
  </si>
  <si>
    <t>ici les commentaire lors de la demande</t>
  </si>
  <si>
    <t>ici les commentaire apres demande via 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</si>
</sst>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0" xfId="0" applyAlignment="1"/>
    <xf numFmtId="164" fontId="0" fillId="0" borderId="0" xfId="0" applyNumberFormat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4" borderId="1" xfId="0" applyFill="1" applyBorder="1" applyAlignment="1">
      <alignment horizontal="right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vertical="center"/>
    </xf>
    <xf numFmtId="0" fontId="0" fillId="4" borderId="1" xfId="0" quotePrefix="1" applyFill="1" applyBorder="1"/>
    <xf numFmtId="0" fontId="0" fillId="5" borderId="1" xfId="0" applyFill="1" applyBorder="1" applyAlignment="1">
      <alignment horizontal="left" vertical="center"/>
    </xf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 wrapText="1"/>
    </xf>
    <xf numFmtId="165" fontId="0" fillId="0" borderId="0" xfId="0" applyNumberFormat="1"/>
    <xf numFmtId="14" fontId="0" fillId="2" borderId="1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2" borderId="5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4" fillId="0" borderId="1" xfId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6" xfId="0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18"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</dxf>
    <dxf>
      <font>
        <color rgb="FFC00000"/>
      </font>
      <fill>
        <patternFill>
          <bgColor rgb="FFFF5353"/>
        </patternFill>
      </fill>
    </dxf>
    <dxf>
      <font>
        <color theme="9" tint="-0.24994659260841701"/>
      </font>
      <fill>
        <patternFill>
          <bgColor rgb="FFFFFF00"/>
        </patternFill>
      </fill>
    </dxf>
    <dxf>
      <font>
        <color theme="9" tint="-0.499984740745262"/>
      </font>
      <fill>
        <patternFill>
          <bgColor rgb="FFFD7927"/>
        </patternFill>
      </fill>
    </dxf>
    <dxf>
      <font>
        <color theme="6" tint="-0.499984740745262"/>
      </font>
      <fill>
        <patternFill>
          <bgColor rgb="FF00B050"/>
        </patternFill>
      </fill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</dxf>
  </dxfs>
  <tableStyles count="0" defaultTableStyle="TableStyleMedium2" defaultPivotStyle="PivotStyleLight16"/>
  <colors>
    <mruColors>
      <color rgb="FFFF5353"/>
      <color rgb="FFFD792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647700</xdr:colOff>
          <xdr:row>29</xdr:row>
          <xdr:rowOff>123825</xdr:rowOff>
        </xdr:from>
        <xdr:to>
          <xdr:col>1</xdr:col>
          <xdr:colOff>552450</xdr:colOff>
          <xdr:row>30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657225</xdr:colOff>
          <xdr:row>31</xdr:row>
          <xdr:rowOff>133350</xdr:rowOff>
        </xdr:from>
        <xdr:to>
          <xdr:col>1</xdr:col>
          <xdr:colOff>561975</xdr:colOff>
          <xdr:row>32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542925</xdr:colOff>
          <xdr:row>28</xdr:row>
          <xdr:rowOff>171450</xdr:rowOff>
        </xdr:from>
        <xdr:to>
          <xdr:col>1</xdr:col>
          <xdr:colOff>66675</xdr:colOff>
          <xdr:row>30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542925</xdr:colOff>
          <xdr:row>31</xdr:row>
          <xdr:rowOff>0</xdr:rowOff>
        </xdr:from>
        <xdr:to>
          <xdr:col>1</xdr:col>
          <xdr:colOff>76200</xdr:colOff>
          <xdr:row>32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Sauvgarder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A15" sqref="A15:B18"/>
    </sheetView>
  </sheetViews>
  <sheetFormatPr baseColWidth="10" defaultRowHeight="15" x14ac:dyDescent="0.25"/>
  <cols>
    <col min="1" max="1" width="31.5703125" bestFit="1" customWidth="1"/>
    <col min="2" max="2" width="22.28515625" customWidth="1"/>
  </cols>
  <sheetData>
    <row r="1" spans="1:5" x14ac:dyDescent="0.25">
      <c r="B1" s="29" t="s">
        <v>29</v>
      </c>
      <c r="C1" s="29"/>
      <c r="D1" s="29"/>
      <c r="E1" s="29"/>
    </row>
    <row r="2" spans="1:5" x14ac:dyDescent="0.25">
      <c r="B2" s="29"/>
      <c r="C2" s="29"/>
      <c r="D2" s="29"/>
      <c r="E2" s="29"/>
    </row>
    <row r="4" spans="1:5" x14ac:dyDescent="0.25">
      <c r="A4" s="30" t="s">
        <v>5</v>
      </c>
      <c r="B4" s="30"/>
    </row>
    <row r="5" spans="1:5" x14ac:dyDescent="0.25">
      <c r="A5" s="31" t="s">
        <v>6</v>
      </c>
      <c r="B5" s="31"/>
    </row>
    <row r="6" spans="1:5" x14ac:dyDescent="0.25">
      <c r="A6" s="31" t="s">
        <v>7</v>
      </c>
      <c r="B6" s="31"/>
    </row>
    <row r="7" spans="1:5" x14ac:dyDescent="0.25">
      <c r="A7" s="31" t="s">
        <v>8</v>
      </c>
      <c r="B7" s="31"/>
    </row>
    <row r="8" spans="1:5" x14ac:dyDescent="0.25">
      <c r="A8" s="31" t="s">
        <v>9</v>
      </c>
      <c r="B8" s="31"/>
    </row>
    <row r="11" spans="1:5" x14ac:dyDescent="0.25">
      <c r="A11" s="30" t="s">
        <v>10</v>
      </c>
      <c r="B11" s="30"/>
    </row>
    <row r="12" spans="1:5" x14ac:dyDescent="0.25">
      <c r="A12" s="1" t="s">
        <v>11</v>
      </c>
      <c r="B12" s="1">
        <v>7</v>
      </c>
    </row>
    <row r="13" spans="1:5" x14ac:dyDescent="0.25">
      <c r="A13" s="1" t="s">
        <v>26</v>
      </c>
      <c r="B13" s="1"/>
    </row>
  </sheetData>
  <mergeCells count="7">
    <mergeCell ref="B1:E2"/>
    <mergeCell ref="A11:B11"/>
    <mergeCell ref="A4:B4"/>
    <mergeCell ref="A5:B5"/>
    <mergeCell ref="A6:B6"/>
    <mergeCell ref="A7:B7"/>
    <mergeCell ref="A8:B8"/>
  </mergeCells>
  <hyperlinks>
    <hyperlink ref="A5:B5" location="Home!A1" display="Home"/>
    <hyperlink ref="A6:B6" location="Parking!A1" display="Parking"/>
    <hyperlink ref="A7:B7" location="Liste!A1" display="Liste"/>
    <hyperlink ref="A8:B8" location="Stock!A1" display="Stock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47"/>
  <sheetViews>
    <sheetView view="pageLayout" zoomScaleNormal="100" workbookViewId="0">
      <selection sqref="A1:B1"/>
    </sheetView>
  </sheetViews>
  <sheetFormatPr baseColWidth="10" defaultRowHeight="15" x14ac:dyDescent="0.25"/>
  <cols>
    <col min="1" max="1" width="17.140625" customWidth="1"/>
    <col min="2" max="2" width="32.5703125" bestFit="1" customWidth="1"/>
    <col min="3" max="3" width="8.42578125" customWidth="1"/>
    <col min="4" max="4" width="22.140625" customWidth="1"/>
    <col min="5" max="5" width="3.7109375" customWidth="1"/>
    <col min="6" max="6" width="32.7109375" customWidth="1"/>
  </cols>
  <sheetData>
    <row r="1" spans="1:5" ht="57" customHeight="1" x14ac:dyDescent="0.25">
      <c r="A1" s="35"/>
      <c r="B1" s="35"/>
      <c r="C1" s="2"/>
      <c r="D1" s="36"/>
      <c r="E1" s="36"/>
    </row>
    <row r="2" spans="1:5" ht="14.25" customHeight="1" x14ac:dyDescent="0.25">
      <c r="D2" s="36"/>
      <c r="E2" s="36"/>
    </row>
    <row r="3" spans="1:5" x14ac:dyDescent="0.25">
      <c r="C3" s="3"/>
    </row>
    <row r="4" spans="1:5" x14ac:dyDescent="0.25">
      <c r="C4" s="13"/>
      <c r="D4" s="13"/>
      <c r="E4" s="13"/>
    </row>
    <row r="5" spans="1:5" x14ac:dyDescent="0.25">
      <c r="C5" s="14"/>
      <c r="D5" s="37">
        <f ca="1">TODAY()</f>
        <v>42533</v>
      </c>
      <c r="E5" s="37"/>
    </row>
    <row r="6" spans="1:5" x14ac:dyDescent="0.25">
      <c r="A6" t="s">
        <v>70</v>
      </c>
      <c r="B6" t="s">
        <v>72</v>
      </c>
      <c r="C6" s="14"/>
      <c r="D6" s="14"/>
      <c r="E6" s="14"/>
    </row>
    <row r="7" spans="1:5" x14ac:dyDescent="0.25">
      <c r="C7" s="14"/>
      <c r="D7" s="14"/>
      <c r="E7" s="14"/>
    </row>
    <row r="8" spans="1:5" x14ac:dyDescent="0.25">
      <c r="A8" s="6" t="s">
        <v>28</v>
      </c>
      <c r="B8" s="19" t="s">
        <v>15</v>
      </c>
    </row>
    <row r="9" spans="1:5" x14ac:dyDescent="0.25">
      <c r="A9" s="6" t="s">
        <v>27</v>
      </c>
      <c r="B9" s="18" t="s">
        <v>73</v>
      </c>
    </row>
    <row r="11" spans="1:5" x14ac:dyDescent="0.25">
      <c r="A11" s="2" t="s">
        <v>12</v>
      </c>
      <c r="B11" s="2"/>
    </row>
    <row r="13" spans="1:5" x14ac:dyDescent="0.25">
      <c r="A13" s="29" t="s">
        <v>4</v>
      </c>
      <c r="B13" s="29"/>
      <c r="C13" s="29"/>
      <c r="D13" s="29"/>
    </row>
    <row r="14" spans="1:5" x14ac:dyDescent="0.25">
      <c r="A14" s="7" t="s">
        <v>42</v>
      </c>
      <c r="B14" s="18" t="s">
        <v>74</v>
      </c>
      <c r="C14" s="9" t="s">
        <v>30</v>
      </c>
      <c r="D14" s="19"/>
    </row>
    <row r="15" spans="1:5" x14ac:dyDescent="0.25">
      <c r="A15" s="7" t="s">
        <v>13</v>
      </c>
      <c r="B15" s="18" t="s">
        <v>75</v>
      </c>
    </row>
    <row r="16" spans="1:5" x14ac:dyDescent="0.25">
      <c r="A16" s="8" t="s">
        <v>32</v>
      </c>
      <c r="B16" s="18">
        <v>32456</v>
      </c>
    </row>
    <row r="17" spans="1:4" x14ac:dyDescent="0.25">
      <c r="A17" s="7" t="s">
        <v>14</v>
      </c>
      <c r="B17" s="18" t="s">
        <v>76</v>
      </c>
    </row>
    <row r="18" spans="1:4" x14ac:dyDescent="0.25">
      <c r="A18" s="21" t="s">
        <v>0</v>
      </c>
      <c r="B18" s="18" t="s">
        <v>77</v>
      </c>
    </row>
    <row r="23" spans="1:4" x14ac:dyDescent="0.25">
      <c r="A23" s="32" t="s">
        <v>57</v>
      </c>
      <c r="B23" s="33"/>
      <c r="C23" s="33"/>
      <c r="D23" s="34"/>
    </row>
    <row r="24" spans="1:4" x14ac:dyDescent="0.25">
      <c r="A24" s="7" t="s">
        <v>2</v>
      </c>
      <c r="B24" s="19" t="s">
        <v>19</v>
      </c>
      <c r="C24" s="11" t="str">
        <f>IF(OR(B$25=B$37,B$25=B$38,B$25=B$39,B$25=B$40,B$25=B$41),A$37,C$37)</f>
        <v>Badge 1</v>
      </c>
      <c r="D24" s="12" t="s">
        <v>71</v>
      </c>
    </row>
    <row r="25" spans="1:4" x14ac:dyDescent="0.25">
      <c r="A25" s="7" t="s">
        <v>3</v>
      </c>
      <c r="B25" s="18">
        <v>2</v>
      </c>
      <c r="C25" s="11" t="str">
        <f>IF(OR(B$25=B$38,B$25=B$39,B$25=B$40,B$25=B$41),A$38,"")</f>
        <v>Badge 2</v>
      </c>
      <c r="D25" s="12" t="s">
        <v>78</v>
      </c>
    </row>
    <row r="26" spans="1:4" x14ac:dyDescent="0.25">
      <c r="A26" s="7" t="s">
        <v>1</v>
      </c>
      <c r="B26" s="23">
        <f>IF(B24="","",VLOOKUP(B24,Stock!B:C,2,0))</f>
        <v>25</v>
      </c>
      <c r="C26" s="11" t="str">
        <f>IF(OR(B$25=B$39,B$25=B$40,B$25=B$41),A$39,"")</f>
        <v/>
      </c>
      <c r="D26" s="12"/>
    </row>
    <row r="27" spans="1:4" x14ac:dyDescent="0.25">
      <c r="A27" s="7" t="s">
        <v>22</v>
      </c>
      <c r="B27" s="23">
        <f>IF(B24="","",SUM(B26*B25))</f>
        <v>50</v>
      </c>
      <c r="C27" s="11" t="str">
        <f>IF(OR(B$25=B$40,B$25=B$41),A$40,"")</f>
        <v/>
      </c>
      <c r="D27" s="12"/>
    </row>
    <row r="28" spans="1:4" x14ac:dyDescent="0.25">
      <c r="B28" s="5"/>
      <c r="C28" s="11" t="str">
        <f>IF(OR(B$25=B$41),A$41,"")</f>
        <v/>
      </c>
      <c r="D28" s="12"/>
    </row>
    <row r="37" spans="1:3" x14ac:dyDescent="0.25">
      <c r="A37" s="15" t="s">
        <v>43</v>
      </c>
      <c r="B37" s="15">
        <v>1</v>
      </c>
      <c r="C37" s="15" t="s">
        <v>46</v>
      </c>
    </row>
    <row r="38" spans="1:3" x14ac:dyDescent="0.25">
      <c r="A38" s="15" t="s">
        <v>44</v>
      </c>
      <c r="B38" s="15">
        <v>2</v>
      </c>
      <c r="C38" s="15"/>
    </row>
    <row r="39" spans="1:3" x14ac:dyDescent="0.25">
      <c r="A39" s="15" t="s">
        <v>45</v>
      </c>
      <c r="B39" s="15">
        <v>3</v>
      </c>
      <c r="C39" s="15"/>
    </row>
    <row r="40" spans="1:3" x14ac:dyDescent="0.25">
      <c r="A40" s="15" t="s">
        <v>47</v>
      </c>
      <c r="B40" s="15">
        <v>4</v>
      </c>
      <c r="C40" s="15"/>
    </row>
    <row r="41" spans="1:3" x14ac:dyDescent="0.25">
      <c r="A41" s="15" t="s">
        <v>48</v>
      </c>
      <c r="B41" s="15">
        <v>5</v>
      </c>
      <c r="C41" s="15"/>
    </row>
    <row r="42" spans="1:3" x14ac:dyDescent="0.25">
      <c r="A42" s="15" t="s">
        <v>49</v>
      </c>
      <c r="B42" s="15">
        <v>6</v>
      </c>
      <c r="C42" s="15"/>
    </row>
    <row r="43" spans="1:3" x14ac:dyDescent="0.25">
      <c r="A43" s="15" t="s">
        <v>50</v>
      </c>
      <c r="B43" s="15">
        <v>7</v>
      </c>
      <c r="C43" s="15"/>
    </row>
    <row r="44" spans="1:3" x14ac:dyDescent="0.25">
      <c r="A44" s="15" t="s">
        <v>51</v>
      </c>
      <c r="B44" s="15">
        <v>8</v>
      </c>
      <c r="C44" s="15"/>
    </row>
    <row r="45" spans="1:3" x14ac:dyDescent="0.25">
      <c r="A45" s="15" t="s">
        <v>52</v>
      </c>
      <c r="B45" s="15">
        <v>9</v>
      </c>
      <c r="C45" s="15"/>
    </row>
    <row r="46" spans="1:3" x14ac:dyDescent="0.25">
      <c r="A46" s="15" t="s">
        <v>53</v>
      </c>
      <c r="B46" s="15">
        <v>10</v>
      </c>
      <c r="C46" s="15"/>
    </row>
    <row r="47" spans="1:3" x14ac:dyDescent="0.25">
      <c r="A47" s="15" t="s">
        <v>54</v>
      </c>
      <c r="B47" s="15">
        <v>11</v>
      </c>
      <c r="C47" s="15"/>
    </row>
  </sheetData>
  <mergeCells count="5">
    <mergeCell ref="A23:D23"/>
    <mergeCell ref="A1:B1"/>
    <mergeCell ref="A13:D13"/>
    <mergeCell ref="D1:E2"/>
    <mergeCell ref="D5:E5"/>
  </mergeCells>
  <conditionalFormatting sqref="D26">
    <cfRule type="containsText" dxfId="17" priority="3" operator="containsText" text="Bleu-gris">
      <formula>NOT(ISERROR(SEARCH("Bleu-gris",D26)))</formula>
    </cfRule>
    <cfRule type="containsText" dxfId="16" priority="4" operator="containsText" text="Vert">
      <formula>NOT(ISERROR(SEARCH("Vert",D26)))</formula>
    </cfRule>
    <cfRule type="containsText" dxfId="15" priority="5" operator="containsText" text="Orange">
      <formula>NOT(ISERROR(SEARCH("Orange",D26)))</formula>
    </cfRule>
    <cfRule type="containsText" dxfId="14" priority="6" operator="containsText" text="Jaune">
      <formula>NOT(ISERROR(SEARCH("Jaune",D26)))</formula>
    </cfRule>
    <cfRule type="containsText" dxfId="13" priority="7" operator="containsText" text="Rouge">
      <formula>NOT(ISERROR(SEARCH("Rouge",D26)))</formula>
    </cfRule>
    <cfRule type="containsText" dxfId="12" priority="8" stopIfTrue="1" operator="containsText" text="Bleu">
      <formula>NOT(ISERROR(SEARCH("Bleu",D26)))</formula>
    </cfRule>
  </conditionalFormatting>
  <conditionalFormatting sqref="D24 D27">
    <cfRule type="containsText" dxfId="11" priority="15" operator="containsText" text="Bleu-gris">
      <formula>NOT(ISERROR(SEARCH("Bleu-gris",D24)))</formula>
    </cfRule>
    <cfRule type="containsText" dxfId="10" priority="16" operator="containsText" text="Vert">
      <formula>NOT(ISERROR(SEARCH("Vert",D24)))</formula>
    </cfRule>
    <cfRule type="containsText" dxfId="9" priority="17" operator="containsText" text="Orange">
      <formula>NOT(ISERROR(SEARCH("Orange",D24)))</formula>
    </cfRule>
    <cfRule type="containsText" dxfId="8" priority="18" operator="containsText" text="Jaune">
      <formula>NOT(ISERROR(SEARCH("Jaune",D24)))</formula>
    </cfRule>
    <cfRule type="containsText" dxfId="7" priority="19" operator="containsText" text="Rouge">
      <formula>NOT(ISERROR(SEARCH("Rouge",D24)))</formula>
    </cfRule>
    <cfRule type="containsText" dxfId="6" priority="20" stopIfTrue="1" operator="containsText" text="Bleu">
      <formula>NOT(ISERROR(SEARCH("Bleu",D24)))</formula>
    </cfRule>
  </conditionalFormatting>
  <conditionalFormatting sqref="D25 D28">
    <cfRule type="containsText" dxfId="5" priority="9" operator="containsText" text="Bleu-gris">
      <formula>NOT(ISERROR(SEARCH("Bleu-gris",D25)))</formula>
    </cfRule>
    <cfRule type="containsText" dxfId="4" priority="10" operator="containsText" text="Vert">
      <formula>NOT(ISERROR(SEARCH("Vert",D25)))</formula>
    </cfRule>
    <cfRule type="containsText" dxfId="3" priority="11" operator="containsText" text="Orange">
      <formula>NOT(ISERROR(SEARCH("Orange",D25)))</formula>
    </cfRule>
    <cfRule type="containsText" dxfId="2" priority="12" operator="containsText" text="Jaune">
      <formula>NOT(ISERROR(SEARCH("Jaune",D25)))</formula>
    </cfRule>
    <cfRule type="containsText" dxfId="1" priority="13" operator="containsText" text="Rouge">
      <formula>NOT(ISERROR(SEARCH("Rouge",D25)))</formula>
    </cfRule>
    <cfRule type="containsText" dxfId="0" priority="14" stopIfTrue="1" operator="containsText" text="Bleu">
      <formula>NOT(ISERROR(SEARCH("Bleu",D25)))</formula>
    </cfRule>
  </conditionalFormatting>
  <dataValidations count="4">
    <dataValidation type="list" allowBlank="1" showInputMessage="1" showErrorMessage="1" sqref="B24">
      <formula1>marque</formula1>
    </dataValidation>
    <dataValidation type="list" allowBlank="1" showInputMessage="1" showErrorMessage="1" sqref="B8">
      <formula1>BAP</formula1>
    </dataValidation>
    <dataValidation type="list" allowBlank="1" showInputMessage="1" showErrorMessage="1" sqref="D14">
      <formula1>"Bages à réencodé,Badge pérdu ou volé,Bages supplémentaire"</formula1>
    </dataValidation>
    <dataValidation type="list" allowBlank="1" showInputMessage="1" showErrorMessage="1" sqref="D24:D28">
      <formula1>"1)    Bleu, 2)    Jaune,3)    Orange,4)    Rouge,5)    Vert,6)    Bleu-gris,7)    Jaune-gris,8)    Orange-gris,9)    Orange-gris,10)  Rouge-gris,11)  Vert-gris"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au">
                <anchor moveWithCells="1" sizeWithCells="1">
                  <from>
                    <xdr:col>0</xdr:col>
                    <xdr:colOff>647700</xdr:colOff>
                    <xdr:row>29</xdr:row>
                    <xdr:rowOff>123825</xdr:rowOff>
                  </from>
                  <to>
                    <xdr:col>1</xdr:col>
                    <xdr:colOff>552450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Savehomme">
                <anchor moveWithCells="1" sizeWithCells="1">
                  <from>
                    <xdr:col>0</xdr:col>
                    <xdr:colOff>657225</xdr:colOff>
                    <xdr:row>31</xdr:row>
                    <xdr:rowOff>133350</xdr:rowOff>
                  </from>
                  <to>
                    <xdr:col>1</xdr:col>
                    <xdr:colOff>561975</xdr:colOff>
                    <xdr:row>32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7"/>
  <sheetViews>
    <sheetView view="pageLayout" zoomScale="95" zoomScaleNormal="100" zoomScalePageLayoutView="95" workbookViewId="0">
      <selection sqref="A1:B1"/>
    </sheetView>
  </sheetViews>
  <sheetFormatPr baseColWidth="10" defaultRowHeight="15" x14ac:dyDescent="0.25"/>
  <cols>
    <col min="1" max="1" width="20.5703125" customWidth="1"/>
    <col min="2" max="2" width="30.7109375" customWidth="1"/>
    <col min="3" max="3" width="8" customWidth="1"/>
    <col min="4" max="4" width="24.85546875" bestFit="1" customWidth="1"/>
    <col min="5" max="5" width="2.42578125" customWidth="1"/>
    <col min="6" max="6" width="3.42578125" customWidth="1"/>
  </cols>
  <sheetData>
    <row r="1" spans="1:5" ht="48" customHeight="1" x14ac:dyDescent="0.25">
      <c r="A1" s="35"/>
      <c r="B1" s="35"/>
      <c r="C1" s="2"/>
      <c r="D1" s="38"/>
      <c r="E1" s="38"/>
    </row>
    <row r="2" spans="1:5" x14ac:dyDescent="0.25">
      <c r="D2" s="38"/>
      <c r="E2" s="38"/>
    </row>
    <row r="3" spans="1:5" x14ac:dyDescent="0.25">
      <c r="C3" s="3"/>
    </row>
    <row r="4" spans="1:5" x14ac:dyDescent="0.25">
      <c r="C4" s="3"/>
    </row>
    <row r="5" spans="1:5" x14ac:dyDescent="0.25">
      <c r="C5" s="3"/>
      <c r="D5" s="36">
        <f ca="1">TODAY()</f>
        <v>42533</v>
      </c>
      <c r="E5" s="36"/>
    </row>
    <row r="6" spans="1:5" x14ac:dyDescent="0.25">
      <c r="C6" s="3"/>
    </row>
    <row r="7" spans="1:5" x14ac:dyDescent="0.25">
      <c r="C7" s="3"/>
    </row>
    <row r="8" spans="1:5" x14ac:dyDescent="0.25">
      <c r="A8" s="6" t="s">
        <v>28</v>
      </c>
      <c r="B8" s="19" t="s">
        <v>16</v>
      </c>
    </row>
    <row r="9" spans="1:5" x14ac:dyDescent="0.25">
      <c r="A9" s="6" t="s">
        <v>27</v>
      </c>
      <c r="B9" s="18"/>
    </row>
    <row r="10" spans="1:5" x14ac:dyDescent="0.25">
      <c r="A10" s="2"/>
      <c r="B10" s="2"/>
    </row>
    <row r="11" spans="1:5" x14ac:dyDescent="0.25">
      <c r="A11" s="2" t="s">
        <v>12</v>
      </c>
      <c r="B11" s="2"/>
    </row>
    <row r="13" spans="1:5" x14ac:dyDescent="0.25">
      <c r="A13" s="29" t="s">
        <v>4</v>
      </c>
      <c r="B13" s="29"/>
      <c r="C13" s="29"/>
      <c r="D13" s="29"/>
    </row>
    <row r="14" spans="1:5" x14ac:dyDescent="0.25">
      <c r="A14" s="7" t="s">
        <v>42</v>
      </c>
      <c r="B14" s="18"/>
      <c r="C14" s="9" t="s">
        <v>30</v>
      </c>
      <c r="D14" s="19"/>
    </row>
    <row r="15" spans="1:5" x14ac:dyDescent="0.25">
      <c r="A15" s="7" t="s">
        <v>13</v>
      </c>
      <c r="B15" s="18"/>
    </row>
    <row r="16" spans="1:5" x14ac:dyDescent="0.25">
      <c r="A16" s="8" t="s">
        <v>32</v>
      </c>
      <c r="B16" s="18"/>
    </row>
    <row r="17" spans="1:2" x14ac:dyDescent="0.25">
      <c r="A17" s="7" t="s">
        <v>14</v>
      </c>
      <c r="B17" s="19"/>
    </row>
    <row r="18" spans="1:2" x14ac:dyDescent="0.25">
      <c r="A18" s="21" t="s">
        <v>0</v>
      </c>
      <c r="B18" s="22"/>
    </row>
    <row r="19" spans="1:2" x14ac:dyDescent="0.25">
      <c r="A19" s="8" t="s">
        <v>33</v>
      </c>
      <c r="B19" s="17"/>
    </row>
    <row r="21" spans="1:2" x14ac:dyDescent="0.25">
      <c r="B21" s="16"/>
    </row>
    <row r="23" spans="1:2" x14ac:dyDescent="0.25">
      <c r="A23" s="32" t="s">
        <v>34</v>
      </c>
      <c r="B23" s="33"/>
    </row>
    <row r="24" spans="1:2" x14ac:dyDescent="0.25">
      <c r="A24" s="7" t="s">
        <v>35</v>
      </c>
      <c r="B24" s="19"/>
    </row>
    <row r="25" spans="1:2" x14ac:dyDescent="0.25">
      <c r="A25" s="7" t="s">
        <v>36</v>
      </c>
      <c r="B25" s="18">
        <v>1</v>
      </c>
    </row>
    <row r="26" spans="1:2" x14ac:dyDescent="0.25">
      <c r="A26" s="7" t="s">
        <v>37</v>
      </c>
      <c r="B26" s="23" t="str">
        <f>IF(B24="","",VLOOKUP(B24,Stock!B:D,3,0))</f>
        <v/>
      </c>
    </row>
    <row r="27" spans="1:2" x14ac:dyDescent="0.25">
      <c r="A27" s="7" t="s">
        <v>22</v>
      </c>
      <c r="B27" s="23" t="str">
        <f>IF(B24="","",SUM(B26*B25))</f>
        <v/>
      </c>
    </row>
  </sheetData>
  <mergeCells count="5">
    <mergeCell ref="A1:B1"/>
    <mergeCell ref="D5:E5"/>
    <mergeCell ref="A13:D13"/>
    <mergeCell ref="A23:B23"/>
    <mergeCell ref="D1:E2"/>
  </mergeCells>
  <dataValidations count="4">
    <dataValidation type="list" allowBlank="1" showInputMessage="1" showErrorMessage="1" sqref="B8">
      <formula1>BAP</formula1>
    </dataValidation>
    <dataValidation type="list" allowBlank="1" showInputMessage="1" showErrorMessage="1" sqref="D14">
      <formula1>"Emetteur à réencodé,Emetteur pérdu ou volé,Emetteur supplémentaire"</formula1>
    </dataValidation>
    <dataValidation type="list" allowBlank="1" showInputMessage="1" showErrorMessage="1" sqref="B17">
      <formula1>INDIRECT(B8)</formula1>
    </dataValidation>
    <dataValidation type="list" allowBlank="1" showInputMessage="1" showErrorMessage="1" sqref="B24">
      <formula1>marque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NOUVEAU1">
                <anchor moveWithCells="1" sizeWithCells="1">
                  <from>
                    <xdr:col>0</xdr:col>
                    <xdr:colOff>542925</xdr:colOff>
                    <xdr:row>28</xdr:row>
                    <xdr:rowOff>171450</xdr:rowOff>
                  </from>
                  <to>
                    <xdr:col>1</xdr:col>
                    <xdr:colOff>66675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Saveparking">
                <anchor moveWithCells="1" sizeWithCells="1">
                  <from>
                    <xdr:col>0</xdr:col>
                    <xdr:colOff>542925</xdr:colOff>
                    <xdr:row>31</xdr:row>
                    <xdr:rowOff>0</xdr:rowOff>
                  </from>
                  <to>
                    <xdr:col>1</xdr:col>
                    <xdr:colOff>76200</xdr:colOff>
                    <xdr:row>32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6"/>
  <sheetViews>
    <sheetView tabSelected="1" topLeftCell="M1" zoomScaleNormal="100" workbookViewId="0">
      <selection activeCell="W3" sqref="W3"/>
    </sheetView>
  </sheetViews>
  <sheetFormatPr baseColWidth="10" defaultRowHeight="15" x14ac:dyDescent="0.25"/>
  <cols>
    <col min="2" max="2" width="11.42578125" style="27"/>
    <col min="7" max="7" width="18.42578125" customWidth="1"/>
    <col min="8" max="8" width="26.5703125" bestFit="1" customWidth="1"/>
    <col min="9" max="10" width="10.5703125" customWidth="1"/>
    <col min="11" max="12" width="12.7109375" customWidth="1"/>
    <col min="13" max="13" width="15.85546875" customWidth="1"/>
    <col min="14" max="14" width="17.28515625" style="25" bestFit="1" customWidth="1"/>
    <col min="15" max="15" width="16.5703125" bestFit="1" customWidth="1"/>
    <col min="16" max="16" width="3.7109375" customWidth="1"/>
    <col min="17" max="17" width="3.28515625" customWidth="1"/>
    <col min="18" max="18" width="3.5703125" customWidth="1"/>
    <col min="19" max="19" width="3.42578125" customWidth="1"/>
    <col min="20" max="20" width="3.5703125" customWidth="1"/>
  </cols>
  <sheetData>
    <row r="1" spans="1:28" ht="40.5" customHeight="1" x14ac:dyDescent="0.25">
      <c r="A1" s="10" t="s">
        <v>40</v>
      </c>
      <c r="B1" s="26" t="s">
        <v>41</v>
      </c>
      <c r="C1" s="20" t="s">
        <v>23</v>
      </c>
      <c r="D1" s="20" t="s">
        <v>60</v>
      </c>
      <c r="E1" s="4" t="s">
        <v>59</v>
      </c>
      <c r="F1" s="4" t="s">
        <v>13</v>
      </c>
      <c r="G1" s="4" t="s">
        <v>32</v>
      </c>
      <c r="H1" s="4" t="s">
        <v>14</v>
      </c>
      <c r="I1" s="4" t="s">
        <v>0</v>
      </c>
      <c r="J1" s="4" t="s">
        <v>33</v>
      </c>
      <c r="K1" s="4" t="s">
        <v>2</v>
      </c>
      <c r="L1" s="4" t="s">
        <v>38</v>
      </c>
      <c r="M1" s="4" t="s">
        <v>39</v>
      </c>
      <c r="N1" s="24" t="s">
        <v>22</v>
      </c>
      <c r="O1" s="4" t="s">
        <v>30</v>
      </c>
      <c r="P1" s="4" t="s">
        <v>31</v>
      </c>
      <c r="Q1" s="4" t="s">
        <v>31</v>
      </c>
      <c r="R1" s="4" t="s">
        <v>31</v>
      </c>
      <c r="S1" s="4" t="s">
        <v>31</v>
      </c>
      <c r="T1" s="4" t="s">
        <v>31</v>
      </c>
      <c r="U1" s="39" t="s">
        <v>79</v>
      </c>
      <c r="V1" s="28" t="s">
        <v>68</v>
      </c>
      <c r="W1" s="28" t="s">
        <v>69</v>
      </c>
      <c r="AB1">
        <f>COUNTA(A:A)</f>
        <v>6</v>
      </c>
    </row>
    <row r="2" spans="1:28" x14ac:dyDescent="0.25">
      <c r="A2">
        <v>5</v>
      </c>
      <c r="B2" s="27">
        <v>42465</v>
      </c>
      <c r="H2" t="s">
        <v>24</v>
      </c>
      <c r="M2">
        <v>1</v>
      </c>
      <c r="N2" s="25" t="s">
        <v>18</v>
      </c>
      <c r="P2" t="s">
        <v>71</v>
      </c>
    </row>
    <row r="3" spans="1:28" ht="90" x14ac:dyDescent="0.25">
      <c r="A3">
        <v>4</v>
      </c>
      <c r="B3" s="27">
        <v>42465</v>
      </c>
      <c r="D3" t="s">
        <v>61</v>
      </c>
      <c r="E3" t="s">
        <v>62</v>
      </c>
      <c r="F3" t="s">
        <v>63</v>
      </c>
      <c r="G3" t="s">
        <v>64</v>
      </c>
      <c r="H3" t="s">
        <v>25</v>
      </c>
      <c r="I3" t="s">
        <v>65</v>
      </c>
      <c r="K3" t="s">
        <v>19</v>
      </c>
      <c r="M3">
        <v>2</v>
      </c>
      <c r="N3" s="25">
        <v>50</v>
      </c>
      <c r="O3" t="s">
        <v>66</v>
      </c>
      <c r="P3" t="s">
        <v>58</v>
      </c>
      <c r="Q3" t="s">
        <v>67</v>
      </c>
      <c r="U3" s="40" t="s">
        <v>80</v>
      </c>
      <c r="V3" s="40" t="s">
        <v>81</v>
      </c>
    </row>
    <row r="4" spans="1:28" x14ac:dyDescent="0.25">
      <c r="A4">
        <v>3</v>
      </c>
      <c r="B4" s="27">
        <v>42465</v>
      </c>
      <c r="M4">
        <v>1</v>
      </c>
      <c r="N4" s="25" t="s">
        <v>18</v>
      </c>
    </row>
    <row r="5" spans="1:28" x14ac:dyDescent="0.25">
      <c r="A5">
        <v>2</v>
      </c>
      <c r="B5" s="27">
        <v>42465</v>
      </c>
      <c r="M5">
        <v>1</v>
      </c>
      <c r="N5" s="25" t="s">
        <v>18</v>
      </c>
    </row>
    <row r="6" spans="1:28" x14ac:dyDescent="0.25">
      <c r="A6">
        <v>1</v>
      </c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4"/>
  <sheetViews>
    <sheetView workbookViewId="0">
      <selection activeCell="F10" sqref="F10"/>
    </sheetView>
  </sheetViews>
  <sheetFormatPr baseColWidth="10" defaultRowHeight="15" x14ac:dyDescent="0.25"/>
  <sheetData>
    <row r="1" spans="2:4" x14ac:dyDescent="0.25">
      <c r="B1" t="s">
        <v>17</v>
      </c>
      <c r="C1" t="s">
        <v>20</v>
      </c>
      <c r="D1" t="s">
        <v>21</v>
      </c>
    </row>
    <row r="2" spans="2:4" x14ac:dyDescent="0.25">
      <c r="B2" t="s">
        <v>19</v>
      </c>
      <c r="C2">
        <v>25</v>
      </c>
      <c r="D2">
        <v>50</v>
      </c>
    </row>
    <row r="3" spans="2:4" x14ac:dyDescent="0.25">
      <c r="B3" t="s">
        <v>55</v>
      </c>
      <c r="C3">
        <v>25</v>
      </c>
      <c r="D3">
        <v>50</v>
      </c>
    </row>
    <row r="4" spans="2:4" x14ac:dyDescent="0.25">
      <c r="B4" t="s">
        <v>56</v>
      </c>
      <c r="C4">
        <v>25</v>
      </c>
      <c r="D4">
        <v>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sqref="A1:XFD1048576"/>
    </sheetView>
  </sheetViews>
  <sheetFormatPr baseColWidth="10" defaultRowHeight="15" x14ac:dyDescent="0.25"/>
  <cols>
    <col min="5" max="5" width="26.5703125" bestFit="1" customWidth="1"/>
    <col min="6" max="6" width="29.5703125" bestFit="1" customWidth="1"/>
    <col min="7" max="7" width="28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Home</vt:lpstr>
      <vt:lpstr>Parking</vt:lpstr>
      <vt:lpstr>Liste</vt:lpstr>
      <vt:lpstr>Stock</vt:lpstr>
      <vt:lpstr>Ne rien ecrire</vt:lpstr>
      <vt:lpstr>BAP</vt:lpstr>
      <vt:lpstr>GAGNY</vt:lpstr>
      <vt:lpstr>marque</vt:lpstr>
      <vt:lpstr>SEVRAN</vt:lpstr>
      <vt:lpstr>TREMBLAY</vt:lpstr>
    </vt:vector>
  </TitlesOfParts>
  <Company>Groupe SNI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moi</cp:lastModifiedBy>
  <dcterms:created xsi:type="dcterms:W3CDTF">2016-03-14T17:55:11Z</dcterms:created>
  <dcterms:modified xsi:type="dcterms:W3CDTF">2016-06-12T07:51:15Z</dcterms:modified>
</cp:coreProperties>
</file>